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2E8DDA80-BFE4-8A4E-8472-C7722EB12BC3}" xr6:coauthVersionLast="43" xr6:coauthVersionMax="43" xr10:uidLastSave="{00000000-0000-0000-0000-000000000000}"/>
  <bookViews>
    <workbookView xWindow="52060" yWindow="-6780" windowWidth="31480" windowHeight="24300" activeTab="2" xr2:uid="{861A67A2-B848-9845-8145-95231C2AFD79}"/>
  </bookViews>
  <sheets>
    <sheet name="Measured" sheetId="3" r:id="rId1"/>
    <sheet name="Perturb" sheetId="1" r:id="rId2"/>
    <sheet name="TDCASSCF" sheetId="6" r:id="rId3"/>
    <sheet name="Params" sheetId="4" r:id="rId4"/>
  </sheets>
  <definedNames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C160" i="1"/>
  <c r="C1108" i="1"/>
  <c r="C3320" i="1"/>
  <c r="C476" i="1"/>
  <c r="C792" i="1"/>
  <c r="C1424" i="1"/>
  <c r="C1740" i="1"/>
  <c r="C2056" i="1"/>
  <c r="C2372" i="1"/>
  <c r="C2688" i="1"/>
  <c r="C3004" i="1"/>
  <c r="E160" i="1"/>
  <c r="E1108" i="1"/>
  <c r="E3320" i="1"/>
  <c r="E476" i="1"/>
  <c r="E792" i="1"/>
  <c r="E1424" i="1"/>
  <c r="E1740" i="1"/>
  <c r="E2056" i="1"/>
  <c r="E2372" i="1"/>
  <c r="E2688" i="1"/>
  <c r="E3004" i="1"/>
  <c r="G160" i="1"/>
  <c r="G1108" i="1"/>
  <c r="G3320" i="1"/>
  <c r="G476" i="1"/>
  <c r="G792" i="1"/>
  <c r="G1424" i="1"/>
  <c r="G1740" i="1"/>
  <c r="G2056" i="1"/>
  <c r="G2372" i="1"/>
  <c r="G2688" i="1"/>
  <c r="G3004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K832" i="6"/>
  <c r="F832" i="6"/>
  <c r="G832" i="6"/>
  <c r="D832" i="6"/>
  <c r="K255" i="6"/>
  <c r="F255" i="6"/>
  <c r="G255" i="6"/>
  <c r="D255" i="6"/>
  <c r="F38" i="6"/>
  <c r="G38" i="6"/>
  <c r="D38" i="6"/>
  <c r="K38" i="6"/>
  <c r="G320" i="1"/>
  <c r="E320" i="1"/>
  <c r="C320" i="1"/>
  <c r="G319" i="1"/>
  <c r="E319" i="1"/>
  <c r="C3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18" i="1"/>
  <c r="C318" i="1"/>
  <c r="E318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C3162" i="1"/>
  <c r="E3162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C950" i="1"/>
  <c r="E9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K2" i="6"/>
  <c r="K5" i="6"/>
  <c r="K8" i="6"/>
  <c r="K11" i="6"/>
  <c r="K14" i="6"/>
  <c r="K17" i="6"/>
  <c r="K20" i="6"/>
  <c r="K23" i="6"/>
  <c r="K26" i="6"/>
  <c r="K29" i="6"/>
  <c r="K32" i="6"/>
  <c r="K35" i="6"/>
  <c r="K3" i="6"/>
  <c r="K6" i="6"/>
  <c r="K9" i="6"/>
  <c r="K12" i="6"/>
  <c r="K15" i="6"/>
  <c r="K18" i="6"/>
  <c r="K21" i="6"/>
  <c r="K24" i="6"/>
  <c r="K27" i="6"/>
  <c r="K30" i="6"/>
  <c r="K33" i="6"/>
  <c r="K36" i="6"/>
  <c r="K4" i="6"/>
  <c r="K77" i="6"/>
  <c r="K149" i="6"/>
  <c r="K221" i="6"/>
  <c r="K294" i="6"/>
  <c r="K366" i="6"/>
  <c r="K438" i="6"/>
  <c r="K510" i="6"/>
  <c r="K582" i="6"/>
  <c r="K654" i="6"/>
  <c r="K726" i="6"/>
  <c r="K798" i="6"/>
  <c r="K39" i="6"/>
  <c r="K42" i="6"/>
  <c r="K45" i="6"/>
  <c r="K48" i="6"/>
  <c r="K51" i="6"/>
  <c r="K54" i="6"/>
  <c r="K57" i="6"/>
  <c r="K60" i="6"/>
  <c r="K63" i="6"/>
  <c r="K66" i="6"/>
  <c r="K69" i="6"/>
  <c r="K72" i="6"/>
  <c r="K40" i="6"/>
  <c r="K43" i="6"/>
  <c r="K46" i="6"/>
  <c r="K49" i="6"/>
  <c r="K52" i="6"/>
  <c r="K55" i="6"/>
  <c r="K58" i="6"/>
  <c r="K61" i="6"/>
  <c r="K64" i="6"/>
  <c r="K67" i="6"/>
  <c r="K70" i="6"/>
  <c r="K73" i="6"/>
  <c r="K7" i="6"/>
  <c r="K80" i="6"/>
  <c r="K152" i="6"/>
  <c r="K224" i="6"/>
  <c r="K297" i="6"/>
  <c r="K369" i="6"/>
  <c r="K441" i="6"/>
  <c r="K513" i="6"/>
  <c r="K585" i="6"/>
  <c r="K657" i="6"/>
  <c r="K729" i="6"/>
  <c r="K801" i="6"/>
  <c r="K75" i="6"/>
  <c r="K78" i="6"/>
  <c r="K81" i="6"/>
  <c r="K84" i="6"/>
  <c r="K87" i="6"/>
  <c r="K90" i="6"/>
  <c r="K93" i="6"/>
  <c r="K96" i="6"/>
  <c r="K99" i="6"/>
  <c r="K102" i="6"/>
  <c r="K105" i="6"/>
  <c r="K108" i="6"/>
  <c r="K76" i="6"/>
  <c r="K79" i="6"/>
  <c r="K82" i="6"/>
  <c r="K85" i="6"/>
  <c r="K88" i="6"/>
  <c r="K91" i="6"/>
  <c r="K94" i="6"/>
  <c r="K97" i="6"/>
  <c r="K100" i="6"/>
  <c r="K103" i="6"/>
  <c r="K106" i="6"/>
  <c r="K109" i="6"/>
  <c r="K10" i="6"/>
  <c r="K83" i="6"/>
  <c r="K155" i="6"/>
  <c r="K227" i="6"/>
  <c r="K300" i="6"/>
  <c r="K372" i="6"/>
  <c r="K444" i="6"/>
  <c r="K516" i="6"/>
  <c r="K588" i="6"/>
  <c r="K660" i="6"/>
  <c r="K732" i="6"/>
  <c r="K804" i="6"/>
  <c r="K111" i="6"/>
  <c r="K114" i="6"/>
  <c r="K117" i="6"/>
  <c r="K120" i="6"/>
  <c r="K123" i="6"/>
  <c r="K126" i="6"/>
  <c r="K129" i="6"/>
  <c r="K132" i="6"/>
  <c r="K135" i="6"/>
  <c r="K138" i="6"/>
  <c r="K112" i="6"/>
  <c r="K115" i="6"/>
  <c r="K118" i="6"/>
  <c r="K121" i="6"/>
  <c r="K124" i="6"/>
  <c r="K127" i="6"/>
  <c r="K130" i="6"/>
  <c r="K133" i="6"/>
  <c r="K136" i="6"/>
  <c r="K139" i="6"/>
  <c r="K13" i="6"/>
  <c r="K86" i="6"/>
  <c r="K158" i="6"/>
  <c r="K230" i="6"/>
  <c r="K303" i="6"/>
  <c r="K375" i="6"/>
  <c r="K447" i="6"/>
  <c r="K519" i="6"/>
  <c r="K591" i="6"/>
  <c r="K663" i="6"/>
  <c r="K141" i="6"/>
  <c r="K144" i="6"/>
  <c r="K142" i="6"/>
  <c r="K145" i="6"/>
  <c r="K735" i="6"/>
  <c r="K807" i="6"/>
  <c r="K147" i="6"/>
  <c r="K150" i="6"/>
  <c r="K153" i="6"/>
  <c r="K156" i="6"/>
  <c r="K159" i="6"/>
  <c r="K162" i="6"/>
  <c r="K165" i="6"/>
  <c r="K168" i="6"/>
  <c r="K171" i="6"/>
  <c r="K174" i="6"/>
  <c r="K177" i="6"/>
  <c r="K180" i="6"/>
  <c r="K148" i="6"/>
  <c r="K151" i="6"/>
  <c r="K154" i="6"/>
  <c r="K157" i="6"/>
  <c r="K160" i="6"/>
  <c r="K163" i="6"/>
  <c r="K166" i="6"/>
  <c r="K169" i="6"/>
  <c r="K172" i="6"/>
  <c r="K175" i="6"/>
  <c r="K178" i="6"/>
  <c r="K181" i="6"/>
  <c r="K16" i="6"/>
  <c r="K89" i="6"/>
  <c r="K161" i="6"/>
  <c r="K233" i="6"/>
  <c r="K306" i="6"/>
  <c r="K378" i="6"/>
  <c r="K450" i="6"/>
  <c r="K522" i="6"/>
  <c r="K594" i="6"/>
  <c r="K666" i="6"/>
  <c r="K738" i="6"/>
  <c r="K810" i="6"/>
  <c r="K183" i="6"/>
  <c r="K186" i="6"/>
  <c r="K189" i="6"/>
  <c r="K192" i="6"/>
  <c r="K195" i="6"/>
  <c r="K198" i="6"/>
  <c r="K201" i="6"/>
  <c r="K204" i="6"/>
  <c r="K207" i="6"/>
  <c r="K210" i="6"/>
  <c r="K213" i="6"/>
  <c r="K216" i="6"/>
  <c r="K184" i="6"/>
  <c r="K187" i="6"/>
  <c r="K190" i="6"/>
  <c r="K193" i="6"/>
  <c r="K196" i="6"/>
  <c r="K199" i="6"/>
  <c r="K202" i="6"/>
  <c r="K205" i="6"/>
  <c r="K208" i="6"/>
  <c r="K211" i="6"/>
  <c r="K214" i="6"/>
  <c r="K217" i="6"/>
  <c r="K19" i="6"/>
  <c r="K92" i="6"/>
  <c r="K164" i="6"/>
  <c r="K236" i="6"/>
  <c r="K309" i="6"/>
  <c r="K381" i="6"/>
  <c r="K453" i="6"/>
  <c r="K525" i="6"/>
  <c r="K597" i="6"/>
  <c r="K669" i="6"/>
  <c r="K741" i="6"/>
  <c r="K813" i="6"/>
  <c r="K219" i="6"/>
  <c r="K220" i="6"/>
  <c r="K22" i="6"/>
  <c r="K222" i="6"/>
  <c r="K225" i="6"/>
  <c r="K228" i="6"/>
  <c r="K231" i="6"/>
  <c r="K234" i="6"/>
  <c r="K237" i="6"/>
  <c r="K240" i="6"/>
  <c r="K243" i="6"/>
  <c r="K246" i="6"/>
  <c r="K249" i="6"/>
  <c r="K252" i="6"/>
  <c r="K293" i="6"/>
  <c r="K223" i="6"/>
  <c r="K296" i="6"/>
  <c r="K226" i="6"/>
  <c r="K299" i="6"/>
  <c r="K229" i="6"/>
  <c r="K302" i="6"/>
  <c r="K232" i="6"/>
  <c r="K305" i="6"/>
  <c r="K235" i="6"/>
  <c r="K308" i="6"/>
  <c r="K95" i="6"/>
  <c r="K167" i="6"/>
  <c r="K239" i="6"/>
  <c r="K312" i="6"/>
  <c r="K384" i="6"/>
  <c r="K456" i="6"/>
  <c r="K528" i="6"/>
  <c r="K600" i="6"/>
  <c r="K672" i="6"/>
  <c r="K744" i="6"/>
  <c r="K816" i="6"/>
  <c r="K256" i="6"/>
  <c r="K259" i="6"/>
  <c r="K262" i="6"/>
  <c r="K265" i="6"/>
  <c r="K268" i="6"/>
  <c r="K271" i="6"/>
  <c r="K274" i="6"/>
  <c r="K277" i="6"/>
  <c r="K280" i="6"/>
  <c r="K283" i="6"/>
  <c r="K238" i="6"/>
  <c r="K311" i="6"/>
  <c r="K241" i="6"/>
  <c r="K314" i="6"/>
  <c r="K244" i="6"/>
  <c r="K317" i="6"/>
  <c r="K247" i="6"/>
  <c r="K320" i="6"/>
  <c r="K250" i="6"/>
  <c r="K323" i="6"/>
  <c r="K25" i="6"/>
  <c r="K98" i="6"/>
  <c r="K170" i="6"/>
  <c r="K242" i="6"/>
  <c r="K315" i="6"/>
  <c r="K387" i="6"/>
  <c r="K459" i="6"/>
  <c r="K531" i="6"/>
  <c r="K603" i="6"/>
  <c r="K675" i="6"/>
  <c r="K286" i="6"/>
  <c r="K289" i="6"/>
  <c r="K253" i="6"/>
  <c r="K326" i="6"/>
  <c r="K747" i="6"/>
  <c r="K819" i="6"/>
  <c r="K292" i="6"/>
  <c r="K295" i="6"/>
  <c r="K298" i="6"/>
  <c r="K301" i="6"/>
  <c r="K304" i="6"/>
  <c r="K307" i="6"/>
  <c r="K310" i="6"/>
  <c r="K313" i="6"/>
  <c r="K316" i="6"/>
  <c r="K319" i="6"/>
  <c r="K322" i="6"/>
  <c r="K325" i="6"/>
  <c r="K257" i="6"/>
  <c r="K329" i="6"/>
  <c r="K260" i="6"/>
  <c r="K332" i="6"/>
  <c r="K263" i="6"/>
  <c r="K335" i="6"/>
  <c r="K266" i="6"/>
  <c r="K338" i="6"/>
  <c r="K269" i="6"/>
  <c r="K341" i="6"/>
  <c r="K272" i="6"/>
  <c r="K344" i="6"/>
  <c r="K28" i="6"/>
  <c r="K101" i="6"/>
  <c r="K173" i="6"/>
  <c r="K245" i="6"/>
  <c r="K318" i="6"/>
  <c r="K390" i="6"/>
  <c r="K462" i="6"/>
  <c r="K534" i="6"/>
  <c r="K606" i="6"/>
  <c r="K678" i="6"/>
  <c r="K750" i="6"/>
  <c r="K822" i="6"/>
  <c r="K328" i="6"/>
  <c r="K331" i="6"/>
  <c r="K334" i="6"/>
  <c r="K337" i="6"/>
  <c r="K340" i="6"/>
  <c r="K343" i="6"/>
  <c r="K346" i="6"/>
  <c r="K349" i="6"/>
  <c r="K352" i="6"/>
  <c r="K355" i="6"/>
  <c r="K358" i="6"/>
  <c r="K361" i="6"/>
  <c r="K275" i="6"/>
  <c r="K347" i="6"/>
  <c r="K278" i="6"/>
  <c r="K350" i="6"/>
  <c r="K281" i="6"/>
  <c r="K353" i="6"/>
  <c r="K284" i="6"/>
  <c r="K356" i="6"/>
  <c r="K287" i="6"/>
  <c r="K359" i="6"/>
  <c r="K290" i="6"/>
  <c r="K362" i="6"/>
  <c r="K31" i="6"/>
  <c r="K104" i="6"/>
  <c r="K176" i="6"/>
  <c r="K248" i="6"/>
  <c r="K321" i="6"/>
  <c r="K393" i="6"/>
  <c r="K465" i="6"/>
  <c r="K537" i="6"/>
  <c r="K609" i="6"/>
  <c r="K681" i="6"/>
  <c r="K753" i="6"/>
  <c r="K825" i="6"/>
  <c r="K364" i="6"/>
  <c r="K367" i="6"/>
  <c r="K370" i="6"/>
  <c r="K373" i="6"/>
  <c r="K376" i="6"/>
  <c r="K379" i="6"/>
  <c r="K382" i="6"/>
  <c r="K385" i="6"/>
  <c r="K388" i="6"/>
  <c r="K391" i="6"/>
  <c r="K394" i="6"/>
  <c r="K397" i="6"/>
  <c r="K365" i="6"/>
  <c r="K368" i="6"/>
  <c r="K371" i="6"/>
  <c r="K374" i="6"/>
  <c r="K377" i="6"/>
  <c r="K380" i="6"/>
  <c r="K383" i="6"/>
  <c r="K386" i="6"/>
  <c r="K389" i="6"/>
  <c r="K392" i="6"/>
  <c r="K395" i="6"/>
  <c r="K398" i="6"/>
  <c r="K34" i="6"/>
  <c r="K107" i="6"/>
  <c r="K179" i="6"/>
  <c r="K251" i="6"/>
  <c r="K324" i="6"/>
  <c r="K396" i="6"/>
  <c r="K468" i="6"/>
  <c r="K540" i="6"/>
  <c r="K612" i="6"/>
  <c r="K684" i="6"/>
  <c r="K756" i="6"/>
  <c r="K828" i="6"/>
  <c r="K400" i="6"/>
  <c r="K403" i="6"/>
  <c r="K406" i="6"/>
  <c r="K409" i="6"/>
  <c r="K412" i="6"/>
  <c r="K415" i="6"/>
  <c r="K418" i="6"/>
  <c r="K421" i="6"/>
  <c r="K424" i="6"/>
  <c r="K427" i="6"/>
  <c r="K430" i="6"/>
  <c r="K433" i="6"/>
  <c r="K401" i="6"/>
  <c r="K404" i="6"/>
  <c r="K407" i="6"/>
  <c r="K410" i="6"/>
  <c r="K413" i="6"/>
  <c r="K416" i="6"/>
  <c r="K419" i="6"/>
  <c r="K422" i="6"/>
  <c r="K425" i="6"/>
  <c r="K428" i="6"/>
  <c r="K431" i="6"/>
  <c r="K434" i="6"/>
  <c r="K37" i="6"/>
  <c r="K110" i="6"/>
  <c r="K182" i="6"/>
  <c r="K254" i="6"/>
  <c r="K327" i="6"/>
  <c r="K399" i="6"/>
  <c r="K471" i="6"/>
  <c r="K543" i="6"/>
  <c r="K615" i="6"/>
  <c r="K687" i="6"/>
  <c r="K759" i="6"/>
  <c r="K831" i="6"/>
  <c r="K436" i="6"/>
  <c r="K439" i="6"/>
  <c r="K442" i="6"/>
  <c r="K445" i="6"/>
  <c r="K448" i="6"/>
  <c r="K451" i="6"/>
  <c r="K454" i="6"/>
  <c r="K457" i="6"/>
  <c r="K460" i="6"/>
  <c r="K463" i="6"/>
  <c r="K466" i="6"/>
  <c r="K469" i="6"/>
  <c r="K437" i="6"/>
  <c r="K440" i="6"/>
  <c r="K443" i="6"/>
  <c r="K446" i="6"/>
  <c r="K449" i="6"/>
  <c r="K452" i="6"/>
  <c r="K455" i="6"/>
  <c r="K458" i="6"/>
  <c r="K461" i="6"/>
  <c r="K464" i="6"/>
  <c r="K467" i="6"/>
  <c r="K470" i="6"/>
  <c r="K41" i="6"/>
  <c r="K113" i="6"/>
  <c r="K185" i="6"/>
  <c r="K258" i="6"/>
  <c r="K330" i="6"/>
  <c r="K402" i="6"/>
  <c r="K474" i="6"/>
  <c r="K546" i="6"/>
  <c r="K618" i="6"/>
  <c r="K690" i="6"/>
  <c r="K762" i="6"/>
  <c r="K835" i="6"/>
  <c r="K472" i="6"/>
  <c r="K475" i="6"/>
  <c r="K478" i="6"/>
  <c r="K481" i="6"/>
  <c r="K484" i="6"/>
  <c r="K487" i="6"/>
  <c r="K490" i="6"/>
  <c r="K493" i="6"/>
  <c r="K496" i="6"/>
  <c r="K499" i="6"/>
  <c r="K502" i="6"/>
  <c r="K505" i="6"/>
  <c r="K473" i="6"/>
  <c r="K476" i="6"/>
  <c r="K479" i="6"/>
  <c r="K482" i="6"/>
  <c r="K485" i="6"/>
  <c r="K488" i="6"/>
  <c r="K491" i="6"/>
  <c r="K494" i="6"/>
  <c r="K497" i="6"/>
  <c r="K500" i="6"/>
  <c r="K503" i="6"/>
  <c r="K506" i="6"/>
  <c r="K44" i="6"/>
  <c r="K116" i="6"/>
  <c r="K188" i="6"/>
  <c r="K261" i="6"/>
  <c r="K333" i="6"/>
  <c r="K405" i="6"/>
  <c r="K477" i="6"/>
  <c r="K549" i="6"/>
  <c r="K621" i="6"/>
  <c r="K693" i="6"/>
  <c r="K765" i="6"/>
  <c r="K838" i="6"/>
  <c r="K508" i="6"/>
  <c r="K511" i="6"/>
  <c r="K514" i="6"/>
  <c r="K517" i="6"/>
  <c r="K520" i="6"/>
  <c r="K523" i="6"/>
  <c r="K526" i="6"/>
  <c r="K529" i="6"/>
  <c r="K532" i="6"/>
  <c r="K535" i="6"/>
  <c r="K538" i="6"/>
  <c r="K541" i="6"/>
  <c r="K509" i="6"/>
  <c r="K512" i="6"/>
  <c r="K515" i="6"/>
  <c r="K518" i="6"/>
  <c r="K521" i="6"/>
  <c r="K524" i="6"/>
  <c r="K527" i="6"/>
  <c r="K530" i="6"/>
  <c r="K533" i="6"/>
  <c r="K536" i="6"/>
  <c r="K539" i="6"/>
  <c r="K542" i="6"/>
  <c r="K47" i="6"/>
  <c r="K119" i="6"/>
  <c r="K191" i="6"/>
  <c r="K264" i="6"/>
  <c r="K336" i="6"/>
  <c r="K408" i="6"/>
  <c r="K480" i="6"/>
  <c r="K552" i="6"/>
  <c r="K624" i="6"/>
  <c r="K696" i="6"/>
  <c r="K768" i="6"/>
  <c r="K841" i="6"/>
  <c r="K544" i="6"/>
  <c r="K547" i="6"/>
  <c r="K550" i="6"/>
  <c r="K553" i="6"/>
  <c r="K556" i="6"/>
  <c r="K559" i="6"/>
  <c r="K562" i="6"/>
  <c r="K565" i="6"/>
  <c r="K568" i="6"/>
  <c r="K571" i="6"/>
  <c r="K574" i="6"/>
  <c r="K577" i="6"/>
  <c r="K545" i="6"/>
  <c r="K548" i="6"/>
  <c r="K551" i="6"/>
  <c r="K554" i="6"/>
  <c r="K557" i="6"/>
  <c r="K560" i="6"/>
  <c r="K563" i="6"/>
  <c r="K566" i="6"/>
  <c r="K569" i="6"/>
  <c r="K572" i="6"/>
  <c r="K575" i="6"/>
  <c r="K578" i="6"/>
  <c r="K50" i="6"/>
  <c r="K122" i="6"/>
  <c r="K194" i="6"/>
  <c r="K267" i="6"/>
  <c r="K339" i="6"/>
  <c r="K411" i="6"/>
  <c r="K483" i="6"/>
  <c r="K555" i="6"/>
  <c r="K627" i="6"/>
  <c r="K699" i="6"/>
  <c r="K771" i="6"/>
  <c r="K844" i="6"/>
  <c r="K580" i="6"/>
  <c r="K583" i="6"/>
  <c r="K586" i="6"/>
  <c r="K589" i="6"/>
  <c r="K592" i="6"/>
  <c r="K595" i="6"/>
  <c r="K598" i="6"/>
  <c r="K601" i="6"/>
  <c r="K604" i="6"/>
  <c r="K607" i="6"/>
  <c r="K610" i="6"/>
  <c r="K613" i="6"/>
  <c r="K581" i="6"/>
  <c r="K584" i="6"/>
  <c r="K587" i="6"/>
  <c r="K590" i="6"/>
  <c r="K593" i="6"/>
  <c r="K596" i="6"/>
  <c r="K599" i="6"/>
  <c r="K602" i="6"/>
  <c r="K605" i="6"/>
  <c r="K608" i="6"/>
  <c r="K611" i="6"/>
  <c r="K614" i="6"/>
  <c r="K53" i="6"/>
  <c r="K125" i="6"/>
  <c r="K197" i="6"/>
  <c r="K270" i="6"/>
  <c r="K342" i="6"/>
  <c r="K414" i="6"/>
  <c r="K486" i="6"/>
  <c r="K558" i="6"/>
  <c r="K630" i="6"/>
  <c r="K702" i="6"/>
  <c r="K774" i="6"/>
  <c r="K847" i="6"/>
  <c r="K616" i="6"/>
  <c r="K619" i="6"/>
  <c r="K622" i="6"/>
  <c r="K625" i="6"/>
  <c r="K628" i="6"/>
  <c r="K631" i="6"/>
  <c r="K634" i="6"/>
  <c r="K637" i="6"/>
  <c r="K640" i="6"/>
  <c r="K643" i="6"/>
  <c r="K646" i="6"/>
  <c r="K649" i="6"/>
  <c r="K617" i="6"/>
  <c r="K620" i="6"/>
  <c r="K623" i="6"/>
  <c r="K626" i="6"/>
  <c r="K629" i="6"/>
  <c r="K632" i="6"/>
  <c r="K635" i="6"/>
  <c r="K638" i="6"/>
  <c r="K641" i="6"/>
  <c r="K644" i="6"/>
  <c r="K647" i="6"/>
  <c r="K650" i="6"/>
  <c r="K56" i="6"/>
  <c r="K128" i="6"/>
  <c r="K200" i="6"/>
  <c r="K273" i="6"/>
  <c r="K345" i="6"/>
  <c r="K417" i="6"/>
  <c r="K489" i="6"/>
  <c r="K561" i="6"/>
  <c r="K633" i="6"/>
  <c r="K705" i="6"/>
  <c r="K777" i="6"/>
  <c r="K850" i="6"/>
  <c r="K652" i="6"/>
  <c r="K655" i="6"/>
  <c r="K658" i="6"/>
  <c r="K661" i="6"/>
  <c r="K664" i="6"/>
  <c r="K667" i="6"/>
  <c r="K670" i="6"/>
  <c r="K673" i="6"/>
  <c r="K676" i="6"/>
  <c r="K679" i="6"/>
  <c r="K682" i="6"/>
  <c r="K685" i="6"/>
  <c r="K653" i="6"/>
  <c r="K656" i="6"/>
  <c r="K659" i="6"/>
  <c r="K662" i="6"/>
  <c r="K665" i="6"/>
  <c r="K668" i="6"/>
  <c r="K671" i="6"/>
  <c r="K674" i="6"/>
  <c r="K677" i="6"/>
  <c r="K680" i="6"/>
  <c r="K683" i="6"/>
  <c r="K686" i="6"/>
  <c r="K59" i="6"/>
  <c r="K131" i="6"/>
  <c r="K203" i="6"/>
  <c r="K276" i="6"/>
  <c r="K348" i="6"/>
  <c r="K420" i="6"/>
  <c r="K492" i="6"/>
  <c r="K564" i="6"/>
  <c r="K636" i="6"/>
  <c r="K708" i="6"/>
  <c r="K780" i="6"/>
  <c r="K853" i="6"/>
  <c r="K688" i="6"/>
  <c r="K691" i="6"/>
  <c r="K694" i="6"/>
  <c r="K697" i="6"/>
  <c r="K700" i="6"/>
  <c r="K703" i="6"/>
  <c r="K706" i="6"/>
  <c r="K709" i="6"/>
  <c r="K712" i="6"/>
  <c r="K715" i="6"/>
  <c r="K718" i="6"/>
  <c r="K721" i="6"/>
  <c r="K689" i="6"/>
  <c r="K692" i="6"/>
  <c r="K695" i="6"/>
  <c r="K698" i="6"/>
  <c r="K701" i="6"/>
  <c r="K704" i="6"/>
  <c r="K707" i="6"/>
  <c r="K710" i="6"/>
  <c r="K713" i="6"/>
  <c r="K716" i="6"/>
  <c r="K719" i="6"/>
  <c r="K722" i="6"/>
  <c r="K62" i="6"/>
  <c r="K134" i="6"/>
  <c r="K206" i="6"/>
  <c r="K279" i="6"/>
  <c r="K351" i="6"/>
  <c r="K423" i="6"/>
  <c r="K495" i="6"/>
  <c r="K567" i="6"/>
  <c r="K639" i="6"/>
  <c r="K711" i="6"/>
  <c r="K783" i="6"/>
  <c r="K856" i="6"/>
  <c r="K724" i="6"/>
  <c r="K727" i="6"/>
  <c r="K730" i="6"/>
  <c r="K733" i="6"/>
  <c r="K736" i="6"/>
  <c r="K739" i="6"/>
  <c r="K742" i="6"/>
  <c r="K745" i="6"/>
  <c r="K748" i="6"/>
  <c r="K751" i="6"/>
  <c r="K754" i="6"/>
  <c r="K757" i="6"/>
  <c r="K725" i="6"/>
  <c r="K728" i="6"/>
  <c r="K731" i="6"/>
  <c r="K734" i="6"/>
  <c r="K737" i="6"/>
  <c r="K740" i="6"/>
  <c r="K743" i="6"/>
  <c r="K746" i="6"/>
  <c r="K749" i="6"/>
  <c r="K752" i="6"/>
  <c r="K755" i="6"/>
  <c r="K758" i="6"/>
  <c r="K65" i="6"/>
  <c r="K137" i="6"/>
  <c r="K209" i="6"/>
  <c r="K282" i="6"/>
  <c r="K354" i="6"/>
  <c r="K426" i="6"/>
  <c r="K498" i="6"/>
  <c r="K570" i="6"/>
  <c r="K642" i="6"/>
  <c r="K714" i="6"/>
  <c r="K786" i="6"/>
  <c r="K859" i="6"/>
  <c r="K760" i="6"/>
  <c r="K763" i="6"/>
  <c r="K766" i="6"/>
  <c r="K769" i="6"/>
  <c r="K772" i="6"/>
  <c r="K775" i="6"/>
  <c r="K778" i="6"/>
  <c r="K781" i="6"/>
  <c r="K784" i="6"/>
  <c r="K787" i="6"/>
  <c r="K790" i="6"/>
  <c r="K793" i="6"/>
  <c r="K761" i="6"/>
  <c r="K764" i="6"/>
  <c r="K767" i="6"/>
  <c r="K770" i="6"/>
  <c r="K773" i="6"/>
  <c r="K776" i="6"/>
  <c r="K779" i="6"/>
  <c r="K782" i="6"/>
  <c r="K785" i="6"/>
  <c r="K788" i="6"/>
  <c r="K791" i="6"/>
  <c r="K794" i="6"/>
  <c r="K68" i="6"/>
  <c r="K140" i="6"/>
  <c r="K212" i="6"/>
  <c r="K285" i="6"/>
  <c r="K357" i="6"/>
  <c r="K429" i="6"/>
  <c r="K501" i="6"/>
  <c r="K573" i="6"/>
  <c r="K645" i="6"/>
  <c r="K717" i="6"/>
  <c r="K789" i="6"/>
  <c r="K862" i="6"/>
  <c r="K796" i="6"/>
  <c r="K799" i="6"/>
  <c r="K802" i="6"/>
  <c r="K805" i="6"/>
  <c r="K808" i="6"/>
  <c r="K811" i="6"/>
  <c r="K814" i="6"/>
  <c r="K817" i="6"/>
  <c r="K820" i="6"/>
  <c r="K823" i="6"/>
  <c r="K826" i="6"/>
  <c r="K829" i="6"/>
  <c r="K797" i="6"/>
  <c r="K800" i="6"/>
  <c r="K803" i="6"/>
  <c r="K806" i="6"/>
  <c r="K809" i="6"/>
  <c r="K812" i="6"/>
  <c r="K815" i="6"/>
  <c r="K818" i="6"/>
  <c r="K821" i="6"/>
  <c r="K824" i="6"/>
  <c r="K827" i="6"/>
  <c r="K830" i="6"/>
  <c r="K71" i="6"/>
  <c r="K143" i="6"/>
  <c r="K215" i="6"/>
  <c r="K288" i="6"/>
  <c r="K360" i="6"/>
  <c r="K432" i="6"/>
  <c r="K504" i="6"/>
  <c r="K576" i="6"/>
  <c r="K648" i="6"/>
  <c r="K720" i="6"/>
  <c r="K792" i="6"/>
  <c r="K865" i="6"/>
  <c r="K833" i="6"/>
  <c r="K836" i="6"/>
  <c r="K839" i="6"/>
  <c r="K842" i="6"/>
  <c r="K845" i="6"/>
  <c r="K848" i="6"/>
  <c r="K851" i="6"/>
  <c r="K854" i="6"/>
  <c r="K857" i="6"/>
  <c r="K860" i="6"/>
  <c r="K863" i="6"/>
  <c r="K866" i="6"/>
  <c r="K834" i="6"/>
  <c r="K837" i="6"/>
  <c r="K840" i="6"/>
  <c r="K843" i="6"/>
  <c r="K846" i="6"/>
  <c r="K849" i="6"/>
  <c r="K852" i="6"/>
  <c r="K855" i="6"/>
  <c r="K858" i="6"/>
  <c r="K861" i="6"/>
  <c r="K864" i="6"/>
  <c r="K867" i="6"/>
  <c r="K74" i="6"/>
  <c r="K146" i="6"/>
  <c r="K218" i="6"/>
  <c r="K291" i="6"/>
  <c r="K363" i="6"/>
  <c r="K435" i="6"/>
  <c r="K507" i="6"/>
  <c r="K579" i="6"/>
  <c r="K651" i="6"/>
  <c r="K723" i="6"/>
  <c r="K795" i="6"/>
  <c r="K868" i="6"/>
  <c r="G2" i="6"/>
  <c r="G5" i="6"/>
  <c r="G8" i="6"/>
  <c r="G11" i="6"/>
  <c r="G14" i="6"/>
  <c r="G17" i="6"/>
  <c r="G20" i="6"/>
  <c r="G23" i="6"/>
  <c r="G26" i="6"/>
  <c r="G29" i="6"/>
  <c r="G32" i="6"/>
  <c r="G35" i="6"/>
  <c r="G3" i="6"/>
  <c r="G6" i="6"/>
  <c r="G9" i="6"/>
  <c r="G12" i="6"/>
  <c r="G15" i="6"/>
  <c r="G18" i="6"/>
  <c r="G21" i="6"/>
  <c r="G24" i="6"/>
  <c r="G27" i="6"/>
  <c r="G30" i="6"/>
  <c r="G33" i="6"/>
  <c r="G36" i="6"/>
  <c r="G4" i="6"/>
  <c r="G77" i="6"/>
  <c r="G149" i="6"/>
  <c r="G221" i="6"/>
  <c r="G294" i="6"/>
  <c r="G366" i="6"/>
  <c r="G438" i="6"/>
  <c r="G510" i="6"/>
  <c r="G582" i="6"/>
  <c r="G654" i="6"/>
  <c r="G726" i="6"/>
  <c r="G798" i="6"/>
  <c r="G39" i="6"/>
  <c r="G42" i="6"/>
  <c r="G45" i="6"/>
  <c r="G48" i="6"/>
  <c r="G51" i="6"/>
  <c r="G54" i="6"/>
  <c r="G57" i="6"/>
  <c r="G60" i="6"/>
  <c r="G63" i="6"/>
  <c r="G66" i="6"/>
  <c r="G69" i="6"/>
  <c r="G72" i="6"/>
  <c r="G40" i="6"/>
  <c r="G43" i="6"/>
  <c r="G46" i="6"/>
  <c r="G49" i="6"/>
  <c r="G52" i="6"/>
  <c r="G55" i="6"/>
  <c r="G58" i="6"/>
  <c r="G61" i="6"/>
  <c r="G64" i="6"/>
  <c r="G67" i="6"/>
  <c r="G70" i="6"/>
  <c r="G73" i="6"/>
  <c r="G7" i="6"/>
  <c r="G80" i="6"/>
  <c r="G152" i="6"/>
  <c r="G224" i="6"/>
  <c r="G297" i="6"/>
  <c r="G369" i="6"/>
  <c r="G441" i="6"/>
  <c r="G513" i="6"/>
  <c r="G585" i="6"/>
  <c r="G657" i="6"/>
  <c r="G729" i="6"/>
  <c r="G801" i="6"/>
  <c r="G75" i="6"/>
  <c r="G78" i="6"/>
  <c r="G81" i="6"/>
  <c r="G84" i="6"/>
  <c r="G87" i="6"/>
  <c r="G90" i="6"/>
  <c r="G93" i="6"/>
  <c r="G96" i="6"/>
  <c r="G99" i="6"/>
  <c r="G102" i="6"/>
  <c r="G105" i="6"/>
  <c r="G108" i="6"/>
  <c r="G76" i="6"/>
  <c r="G79" i="6"/>
  <c r="G82" i="6"/>
  <c r="G85" i="6"/>
  <c r="G88" i="6"/>
  <c r="G91" i="6"/>
  <c r="G94" i="6"/>
  <c r="G97" i="6"/>
  <c r="G100" i="6"/>
  <c r="G103" i="6"/>
  <c r="G106" i="6"/>
  <c r="G109" i="6"/>
  <c r="G10" i="6"/>
  <c r="G83" i="6"/>
  <c r="G155" i="6"/>
  <c r="G227" i="6"/>
  <c r="G300" i="6"/>
  <c r="G372" i="6"/>
  <c r="G444" i="6"/>
  <c r="G516" i="6"/>
  <c r="G588" i="6"/>
  <c r="G660" i="6"/>
  <c r="G732" i="6"/>
  <c r="G804" i="6"/>
  <c r="G111" i="6"/>
  <c r="G114" i="6"/>
  <c r="G117" i="6"/>
  <c r="G120" i="6"/>
  <c r="G123" i="6"/>
  <c r="G126" i="6"/>
  <c r="G129" i="6"/>
  <c r="G132" i="6"/>
  <c r="G135" i="6"/>
  <c r="G138" i="6"/>
  <c r="G112" i="6"/>
  <c r="G115" i="6"/>
  <c r="G118" i="6"/>
  <c r="G121" i="6"/>
  <c r="G124" i="6"/>
  <c r="G127" i="6"/>
  <c r="G130" i="6"/>
  <c r="G133" i="6"/>
  <c r="G136" i="6"/>
  <c r="G139" i="6"/>
  <c r="G13" i="6"/>
  <c r="G86" i="6"/>
  <c r="G158" i="6"/>
  <c r="G230" i="6"/>
  <c r="G303" i="6"/>
  <c r="G375" i="6"/>
  <c r="G447" i="6"/>
  <c r="G663" i="6"/>
  <c r="G735" i="6"/>
  <c r="G807" i="6"/>
  <c r="G141" i="6"/>
  <c r="G144" i="6"/>
  <c r="G142" i="6"/>
  <c r="G145" i="6"/>
  <c r="G519" i="6"/>
  <c r="G591" i="6"/>
  <c r="G147" i="6"/>
  <c r="G150" i="6"/>
  <c r="G153" i="6"/>
  <c r="G156" i="6"/>
  <c r="G159" i="6"/>
  <c r="G162" i="6"/>
  <c r="G165" i="6"/>
  <c r="G168" i="6"/>
  <c r="G171" i="6"/>
  <c r="G174" i="6"/>
  <c r="G177" i="6"/>
  <c r="G180" i="6"/>
  <c r="G148" i="6"/>
  <c r="G151" i="6"/>
  <c r="G154" i="6"/>
  <c r="G157" i="6"/>
  <c r="G160" i="6"/>
  <c r="G163" i="6"/>
  <c r="G166" i="6"/>
  <c r="G169" i="6"/>
  <c r="G172" i="6"/>
  <c r="G175" i="6"/>
  <c r="G178" i="6"/>
  <c r="G181" i="6"/>
  <c r="G16" i="6"/>
  <c r="G89" i="6"/>
  <c r="G161" i="6"/>
  <c r="G233" i="6"/>
  <c r="G306" i="6"/>
  <c r="G378" i="6"/>
  <c r="G450" i="6"/>
  <c r="G522" i="6"/>
  <c r="G594" i="6"/>
  <c r="G666" i="6"/>
  <c r="G738" i="6"/>
  <c r="G810" i="6"/>
  <c r="G183" i="6"/>
  <c r="G186" i="6"/>
  <c r="G189" i="6"/>
  <c r="G192" i="6"/>
  <c r="G195" i="6"/>
  <c r="G198" i="6"/>
  <c r="G201" i="6"/>
  <c r="G204" i="6"/>
  <c r="G207" i="6"/>
  <c r="G210" i="6"/>
  <c r="G213" i="6"/>
  <c r="G216" i="6"/>
  <c r="G184" i="6"/>
  <c r="G187" i="6"/>
  <c r="G190" i="6"/>
  <c r="G193" i="6"/>
  <c r="G196" i="6"/>
  <c r="G199" i="6"/>
  <c r="G202" i="6"/>
  <c r="G205" i="6"/>
  <c r="G208" i="6"/>
  <c r="G211" i="6"/>
  <c r="G214" i="6"/>
  <c r="G217" i="6"/>
  <c r="G19" i="6"/>
  <c r="G92" i="6"/>
  <c r="G164" i="6"/>
  <c r="G236" i="6"/>
  <c r="G309" i="6"/>
  <c r="G381" i="6"/>
  <c r="G453" i="6"/>
  <c r="G525" i="6"/>
  <c r="G597" i="6"/>
  <c r="G669" i="6"/>
  <c r="G741" i="6"/>
  <c r="G813" i="6"/>
  <c r="G219" i="6"/>
  <c r="G220" i="6"/>
  <c r="G528" i="6"/>
  <c r="G222" i="6"/>
  <c r="G225" i="6"/>
  <c r="G228" i="6"/>
  <c r="G231" i="6"/>
  <c r="G234" i="6"/>
  <c r="G237" i="6"/>
  <c r="G240" i="6"/>
  <c r="G243" i="6"/>
  <c r="G246" i="6"/>
  <c r="G249" i="6"/>
  <c r="G252" i="6"/>
  <c r="G293" i="6"/>
  <c r="G223" i="6"/>
  <c r="G296" i="6"/>
  <c r="G226" i="6"/>
  <c r="G299" i="6"/>
  <c r="G229" i="6"/>
  <c r="G302" i="6"/>
  <c r="G232" i="6"/>
  <c r="G305" i="6"/>
  <c r="G235" i="6"/>
  <c r="G308" i="6"/>
  <c r="G22" i="6"/>
  <c r="G95" i="6"/>
  <c r="G167" i="6"/>
  <c r="G239" i="6"/>
  <c r="G312" i="6"/>
  <c r="G384" i="6"/>
  <c r="G456" i="6"/>
  <c r="G600" i="6"/>
  <c r="G672" i="6"/>
  <c r="G744" i="6"/>
  <c r="G816" i="6"/>
  <c r="G256" i="6"/>
  <c r="G259" i="6"/>
  <c r="G262" i="6"/>
  <c r="G265" i="6"/>
  <c r="G268" i="6"/>
  <c r="G271" i="6"/>
  <c r="G274" i="6"/>
  <c r="G277" i="6"/>
  <c r="G280" i="6"/>
  <c r="G283" i="6"/>
  <c r="G238" i="6"/>
  <c r="G311" i="6"/>
  <c r="G241" i="6"/>
  <c r="G314" i="6"/>
  <c r="G244" i="6"/>
  <c r="G317" i="6"/>
  <c r="G247" i="6"/>
  <c r="G320" i="6"/>
  <c r="G250" i="6"/>
  <c r="G323" i="6"/>
  <c r="G25" i="6"/>
  <c r="G98" i="6"/>
  <c r="G170" i="6"/>
  <c r="G242" i="6"/>
  <c r="G315" i="6"/>
  <c r="G387" i="6"/>
  <c r="G459" i="6"/>
  <c r="G675" i="6"/>
  <c r="G747" i="6"/>
  <c r="G819" i="6"/>
  <c r="G286" i="6"/>
  <c r="G289" i="6"/>
  <c r="G253" i="6"/>
  <c r="G326" i="6"/>
  <c r="G531" i="6"/>
  <c r="G603" i="6"/>
  <c r="G292" i="6"/>
  <c r="G295" i="6"/>
  <c r="G298" i="6"/>
  <c r="G301" i="6"/>
  <c r="G304" i="6"/>
  <c r="G307" i="6"/>
  <c r="G310" i="6"/>
  <c r="G313" i="6"/>
  <c r="G316" i="6"/>
  <c r="G319" i="6"/>
  <c r="G322" i="6"/>
  <c r="G325" i="6"/>
  <c r="G257" i="6"/>
  <c r="G329" i="6"/>
  <c r="G260" i="6"/>
  <c r="G332" i="6"/>
  <c r="G263" i="6"/>
  <c r="G335" i="6"/>
  <c r="G266" i="6"/>
  <c r="G338" i="6"/>
  <c r="G269" i="6"/>
  <c r="G341" i="6"/>
  <c r="G272" i="6"/>
  <c r="G344" i="6"/>
  <c r="G28" i="6"/>
  <c r="G101" i="6"/>
  <c r="G173" i="6"/>
  <c r="G245" i="6"/>
  <c r="G318" i="6"/>
  <c r="G390" i="6"/>
  <c r="G462" i="6"/>
  <c r="G534" i="6"/>
  <c r="G606" i="6"/>
  <c r="G678" i="6"/>
  <c r="G750" i="6"/>
  <c r="G822" i="6"/>
  <c r="G328" i="6"/>
  <c r="G331" i="6"/>
  <c r="G334" i="6"/>
  <c r="G337" i="6"/>
  <c r="G340" i="6"/>
  <c r="G343" i="6"/>
  <c r="G346" i="6"/>
  <c r="G349" i="6"/>
  <c r="G352" i="6"/>
  <c r="G355" i="6"/>
  <c r="G358" i="6"/>
  <c r="G361" i="6"/>
  <c r="G275" i="6"/>
  <c r="G347" i="6"/>
  <c r="G278" i="6"/>
  <c r="G350" i="6"/>
  <c r="G281" i="6"/>
  <c r="G353" i="6"/>
  <c r="G284" i="6"/>
  <c r="G356" i="6"/>
  <c r="G287" i="6"/>
  <c r="G359" i="6"/>
  <c r="G290" i="6"/>
  <c r="G362" i="6"/>
  <c r="G31" i="6"/>
  <c r="G104" i="6"/>
  <c r="G176" i="6"/>
  <c r="G248" i="6"/>
  <c r="G321" i="6"/>
  <c r="G393" i="6"/>
  <c r="G465" i="6"/>
  <c r="G537" i="6"/>
  <c r="G609" i="6"/>
  <c r="G681" i="6"/>
  <c r="G753" i="6"/>
  <c r="G825" i="6"/>
  <c r="G364" i="6"/>
  <c r="G367" i="6"/>
  <c r="G370" i="6"/>
  <c r="G373" i="6"/>
  <c r="G376" i="6"/>
  <c r="G379" i="6"/>
  <c r="G382" i="6"/>
  <c r="G385" i="6"/>
  <c r="G388" i="6"/>
  <c r="G391" i="6"/>
  <c r="G394" i="6"/>
  <c r="G397" i="6"/>
  <c r="G365" i="6"/>
  <c r="G368" i="6"/>
  <c r="G371" i="6"/>
  <c r="G374" i="6"/>
  <c r="G377" i="6"/>
  <c r="G380" i="6"/>
  <c r="G383" i="6"/>
  <c r="G386" i="6"/>
  <c r="G389" i="6"/>
  <c r="G392" i="6"/>
  <c r="G395" i="6"/>
  <c r="G398" i="6"/>
  <c r="G34" i="6"/>
  <c r="G107" i="6"/>
  <c r="G179" i="6"/>
  <c r="G251" i="6"/>
  <c r="G324" i="6"/>
  <c r="G396" i="6"/>
  <c r="G468" i="6"/>
  <c r="G540" i="6"/>
  <c r="G612" i="6"/>
  <c r="G684" i="6"/>
  <c r="G756" i="6"/>
  <c r="G828" i="6"/>
  <c r="G400" i="6"/>
  <c r="G403" i="6"/>
  <c r="G406" i="6"/>
  <c r="G409" i="6"/>
  <c r="G412" i="6"/>
  <c r="G415" i="6"/>
  <c r="G418" i="6"/>
  <c r="G421" i="6"/>
  <c r="G424" i="6"/>
  <c r="G427" i="6"/>
  <c r="G430" i="6"/>
  <c r="G433" i="6"/>
  <c r="G401" i="6"/>
  <c r="G404" i="6"/>
  <c r="G407" i="6"/>
  <c r="G410" i="6"/>
  <c r="G413" i="6"/>
  <c r="G416" i="6"/>
  <c r="G419" i="6"/>
  <c r="G422" i="6"/>
  <c r="G425" i="6"/>
  <c r="G428" i="6"/>
  <c r="G431" i="6"/>
  <c r="G434" i="6"/>
  <c r="G37" i="6"/>
  <c r="G110" i="6"/>
  <c r="G182" i="6"/>
  <c r="G254" i="6"/>
  <c r="G327" i="6"/>
  <c r="G399" i="6"/>
  <c r="G471" i="6"/>
  <c r="G543" i="6"/>
  <c r="G615" i="6"/>
  <c r="G687" i="6"/>
  <c r="G759" i="6"/>
  <c r="G831" i="6"/>
  <c r="G436" i="6"/>
  <c r="G439" i="6"/>
  <c r="G442" i="6"/>
  <c r="G445" i="6"/>
  <c r="G448" i="6"/>
  <c r="G451" i="6"/>
  <c r="G454" i="6"/>
  <c r="G457" i="6"/>
  <c r="G460" i="6"/>
  <c r="G463" i="6"/>
  <c r="G466" i="6"/>
  <c r="G469" i="6"/>
  <c r="G437" i="6"/>
  <c r="G440" i="6"/>
  <c r="G443" i="6"/>
  <c r="G446" i="6"/>
  <c r="G449" i="6"/>
  <c r="G452" i="6"/>
  <c r="G455" i="6"/>
  <c r="G458" i="6"/>
  <c r="G461" i="6"/>
  <c r="G464" i="6"/>
  <c r="G467" i="6"/>
  <c r="G470" i="6"/>
  <c r="G41" i="6"/>
  <c r="G113" i="6"/>
  <c r="G185" i="6"/>
  <c r="G258" i="6"/>
  <c r="G330" i="6"/>
  <c r="G402" i="6"/>
  <c r="G474" i="6"/>
  <c r="G546" i="6"/>
  <c r="G618" i="6"/>
  <c r="G690" i="6"/>
  <c r="G762" i="6"/>
  <c r="G835" i="6"/>
  <c r="G472" i="6"/>
  <c r="G475" i="6"/>
  <c r="G478" i="6"/>
  <c r="G481" i="6"/>
  <c r="G484" i="6"/>
  <c r="G487" i="6"/>
  <c r="G490" i="6"/>
  <c r="G493" i="6"/>
  <c r="G496" i="6"/>
  <c r="G499" i="6"/>
  <c r="G502" i="6"/>
  <c r="G505" i="6"/>
  <c r="G473" i="6"/>
  <c r="G476" i="6"/>
  <c r="G479" i="6"/>
  <c r="G482" i="6"/>
  <c r="G485" i="6"/>
  <c r="G488" i="6"/>
  <c r="G491" i="6"/>
  <c r="G494" i="6"/>
  <c r="G497" i="6"/>
  <c r="G500" i="6"/>
  <c r="G503" i="6"/>
  <c r="G506" i="6"/>
  <c r="G44" i="6"/>
  <c r="G116" i="6"/>
  <c r="G188" i="6"/>
  <c r="G261" i="6"/>
  <c r="G333" i="6"/>
  <c r="G405" i="6"/>
  <c r="G477" i="6"/>
  <c r="G549" i="6"/>
  <c r="G621" i="6"/>
  <c r="G693" i="6"/>
  <c r="G765" i="6"/>
  <c r="G838" i="6"/>
  <c r="G508" i="6"/>
  <c r="G511" i="6"/>
  <c r="G514" i="6"/>
  <c r="G517" i="6"/>
  <c r="G520" i="6"/>
  <c r="G523" i="6"/>
  <c r="G526" i="6"/>
  <c r="G529" i="6"/>
  <c r="G532" i="6"/>
  <c r="G535" i="6"/>
  <c r="G538" i="6"/>
  <c r="G541" i="6"/>
  <c r="G509" i="6"/>
  <c r="G512" i="6"/>
  <c r="G515" i="6"/>
  <c r="G518" i="6"/>
  <c r="G521" i="6"/>
  <c r="G524" i="6"/>
  <c r="G527" i="6"/>
  <c r="G530" i="6"/>
  <c r="G533" i="6"/>
  <c r="G536" i="6"/>
  <c r="G539" i="6"/>
  <c r="G542" i="6"/>
  <c r="G47" i="6"/>
  <c r="G119" i="6"/>
  <c r="G191" i="6"/>
  <c r="G264" i="6"/>
  <c r="G336" i="6"/>
  <c r="G408" i="6"/>
  <c r="G480" i="6"/>
  <c r="G552" i="6"/>
  <c r="G624" i="6"/>
  <c r="G696" i="6"/>
  <c r="G768" i="6"/>
  <c r="G841" i="6"/>
  <c r="G544" i="6"/>
  <c r="G547" i="6"/>
  <c r="G550" i="6"/>
  <c r="G553" i="6"/>
  <c r="G556" i="6"/>
  <c r="G559" i="6"/>
  <c r="G562" i="6"/>
  <c r="G565" i="6"/>
  <c r="G568" i="6"/>
  <c r="G571" i="6"/>
  <c r="G574" i="6"/>
  <c r="G577" i="6"/>
  <c r="G545" i="6"/>
  <c r="G548" i="6"/>
  <c r="G551" i="6"/>
  <c r="G554" i="6"/>
  <c r="G557" i="6"/>
  <c r="G560" i="6"/>
  <c r="G563" i="6"/>
  <c r="G566" i="6"/>
  <c r="G569" i="6"/>
  <c r="G572" i="6"/>
  <c r="G575" i="6"/>
  <c r="G578" i="6"/>
  <c r="G50" i="6"/>
  <c r="G122" i="6"/>
  <c r="G194" i="6"/>
  <c r="G267" i="6"/>
  <c r="G339" i="6"/>
  <c r="G411" i="6"/>
  <c r="G483" i="6"/>
  <c r="G555" i="6"/>
  <c r="G627" i="6"/>
  <c r="G699" i="6"/>
  <c r="G771" i="6"/>
  <c r="G844" i="6"/>
  <c r="G580" i="6"/>
  <c r="G583" i="6"/>
  <c r="G586" i="6"/>
  <c r="G589" i="6"/>
  <c r="G592" i="6"/>
  <c r="G595" i="6"/>
  <c r="G598" i="6"/>
  <c r="G601" i="6"/>
  <c r="G604" i="6"/>
  <c r="G607" i="6"/>
  <c r="G610" i="6"/>
  <c r="G613" i="6"/>
  <c r="G581" i="6"/>
  <c r="G584" i="6"/>
  <c r="G587" i="6"/>
  <c r="G590" i="6"/>
  <c r="G593" i="6"/>
  <c r="G596" i="6"/>
  <c r="G599" i="6"/>
  <c r="G602" i="6"/>
  <c r="G605" i="6"/>
  <c r="G608" i="6"/>
  <c r="G611" i="6"/>
  <c r="G614" i="6"/>
  <c r="G53" i="6"/>
  <c r="G125" i="6"/>
  <c r="G197" i="6"/>
  <c r="G270" i="6"/>
  <c r="G342" i="6"/>
  <c r="G414" i="6"/>
  <c r="G486" i="6"/>
  <c r="G558" i="6"/>
  <c r="G630" i="6"/>
  <c r="G702" i="6"/>
  <c r="G774" i="6"/>
  <c r="G847" i="6"/>
  <c r="G616" i="6"/>
  <c r="G619" i="6"/>
  <c r="G622" i="6"/>
  <c r="G625" i="6"/>
  <c r="G628" i="6"/>
  <c r="G631" i="6"/>
  <c r="G634" i="6"/>
  <c r="G637" i="6"/>
  <c r="G640" i="6"/>
  <c r="G643" i="6"/>
  <c r="G646" i="6"/>
  <c r="G649" i="6"/>
  <c r="G617" i="6"/>
  <c r="G620" i="6"/>
  <c r="G623" i="6"/>
  <c r="G626" i="6"/>
  <c r="G629" i="6"/>
  <c r="G632" i="6"/>
  <c r="G635" i="6"/>
  <c r="G638" i="6"/>
  <c r="G641" i="6"/>
  <c r="G644" i="6"/>
  <c r="G647" i="6"/>
  <c r="G650" i="6"/>
  <c r="G56" i="6"/>
  <c r="G128" i="6"/>
  <c r="G200" i="6"/>
  <c r="G273" i="6"/>
  <c r="G345" i="6"/>
  <c r="G417" i="6"/>
  <c r="G489" i="6"/>
  <c r="G561" i="6"/>
  <c r="G633" i="6"/>
  <c r="G705" i="6"/>
  <c r="G777" i="6"/>
  <c r="G850" i="6"/>
  <c r="G652" i="6"/>
  <c r="G655" i="6"/>
  <c r="G658" i="6"/>
  <c r="G661" i="6"/>
  <c r="G664" i="6"/>
  <c r="G667" i="6"/>
  <c r="G670" i="6"/>
  <c r="G673" i="6"/>
  <c r="G676" i="6"/>
  <c r="G679" i="6"/>
  <c r="G682" i="6"/>
  <c r="G685" i="6"/>
  <c r="G653" i="6"/>
  <c r="G656" i="6"/>
  <c r="G659" i="6"/>
  <c r="G662" i="6"/>
  <c r="G665" i="6"/>
  <c r="G668" i="6"/>
  <c r="G671" i="6"/>
  <c r="G674" i="6"/>
  <c r="G677" i="6"/>
  <c r="G680" i="6"/>
  <c r="G683" i="6"/>
  <c r="G686" i="6"/>
  <c r="G59" i="6"/>
  <c r="G131" i="6"/>
  <c r="G203" i="6"/>
  <c r="G276" i="6"/>
  <c r="G348" i="6"/>
  <c r="G420" i="6"/>
  <c r="G492" i="6"/>
  <c r="G564" i="6"/>
  <c r="G636" i="6"/>
  <c r="G708" i="6"/>
  <c r="G780" i="6"/>
  <c r="G853" i="6"/>
  <c r="G688" i="6"/>
  <c r="G691" i="6"/>
  <c r="G694" i="6"/>
  <c r="G697" i="6"/>
  <c r="G700" i="6"/>
  <c r="G703" i="6"/>
  <c r="G706" i="6"/>
  <c r="G709" i="6"/>
  <c r="G712" i="6"/>
  <c r="G715" i="6"/>
  <c r="G718" i="6"/>
  <c r="G721" i="6"/>
  <c r="G689" i="6"/>
  <c r="G692" i="6"/>
  <c r="G695" i="6"/>
  <c r="G698" i="6"/>
  <c r="G701" i="6"/>
  <c r="G704" i="6"/>
  <c r="G707" i="6"/>
  <c r="G710" i="6"/>
  <c r="G713" i="6"/>
  <c r="G716" i="6"/>
  <c r="G719" i="6"/>
  <c r="G722" i="6"/>
  <c r="G62" i="6"/>
  <c r="G134" i="6"/>
  <c r="G206" i="6"/>
  <c r="G279" i="6"/>
  <c r="G351" i="6"/>
  <c r="G423" i="6"/>
  <c r="G495" i="6"/>
  <c r="G567" i="6"/>
  <c r="G639" i="6"/>
  <c r="G711" i="6"/>
  <c r="G783" i="6"/>
  <c r="G856" i="6"/>
  <c r="G724" i="6"/>
  <c r="G727" i="6"/>
  <c r="G730" i="6"/>
  <c r="G733" i="6"/>
  <c r="G736" i="6"/>
  <c r="G739" i="6"/>
  <c r="G742" i="6"/>
  <c r="G745" i="6"/>
  <c r="G748" i="6"/>
  <c r="G751" i="6"/>
  <c r="G754" i="6"/>
  <c r="G757" i="6"/>
  <c r="G725" i="6"/>
  <c r="G728" i="6"/>
  <c r="G731" i="6"/>
  <c r="G734" i="6"/>
  <c r="G737" i="6"/>
  <c r="G740" i="6"/>
  <c r="G743" i="6"/>
  <c r="G746" i="6"/>
  <c r="G749" i="6"/>
  <c r="G752" i="6"/>
  <c r="G755" i="6"/>
  <c r="G758" i="6"/>
  <c r="G65" i="6"/>
  <c r="G137" i="6"/>
  <c r="G209" i="6"/>
  <c r="G282" i="6"/>
  <c r="G354" i="6"/>
  <c r="G426" i="6"/>
  <c r="G498" i="6"/>
  <c r="G570" i="6"/>
  <c r="G642" i="6"/>
  <c r="G714" i="6"/>
  <c r="G786" i="6"/>
  <c r="G859" i="6"/>
  <c r="G760" i="6"/>
  <c r="G763" i="6"/>
  <c r="G766" i="6"/>
  <c r="G769" i="6"/>
  <c r="G772" i="6"/>
  <c r="G775" i="6"/>
  <c r="G778" i="6"/>
  <c r="G781" i="6"/>
  <c r="G784" i="6"/>
  <c r="G787" i="6"/>
  <c r="G790" i="6"/>
  <c r="G793" i="6"/>
  <c r="G761" i="6"/>
  <c r="G764" i="6"/>
  <c r="G767" i="6"/>
  <c r="G770" i="6"/>
  <c r="G773" i="6"/>
  <c r="G776" i="6"/>
  <c r="G779" i="6"/>
  <c r="G782" i="6"/>
  <c r="G785" i="6"/>
  <c r="G788" i="6"/>
  <c r="G791" i="6"/>
  <c r="G794" i="6"/>
  <c r="G68" i="6"/>
  <c r="G140" i="6"/>
  <c r="G212" i="6"/>
  <c r="G285" i="6"/>
  <c r="G357" i="6"/>
  <c r="G429" i="6"/>
  <c r="G501" i="6"/>
  <c r="G573" i="6"/>
  <c r="G645" i="6"/>
  <c r="G717" i="6"/>
  <c r="G789" i="6"/>
  <c r="G862" i="6"/>
  <c r="G796" i="6"/>
  <c r="G799" i="6"/>
  <c r="G802" i="6"/>
  <c r="G805" i="6"/>
  <c r="G808" i="6"/>
  <c r="G811" i="6"/>
  <c r="G814" i="6"/>
  <c r="G817" i="6"/>
  <c r="G820" i="6"/>
  <c r="G823" i="6"/>
  <c r="G826" i="6"/>
  <c r="G829" i="6"/>
  <c r="G797" i="6"/>
  <c r="G800" i="6"/>
  <c r="G803" i="6"/>
  <c r="G806" i="6"/>
  <c r="G809" i="6"/>
  <c r="G812" i="6"/>
  <c r="G815" i="6"/>
  <c r="G818" i="6"/>
  <c r="G821" i="6"/>
  <c r="G824" i="6"/>
  <c r="G827" i="6"/>
  <c r="G830" i="6"/>
  <c r="G71" i="6"/>
  <c r="G143" i="6"/>
  <c r="G215" i="6"/>
  <c r="G288" i="6"/>
  <c r="G360" i="6"/>
  <c r="G432" i="6"/>
  <c r="G504" i="6"/>
  <c r="G576" i="6"/>
  <c r="G648" i="6"/>
  <c r="G720" i="6"/>
  <c r="G792" i="6"/>
  <c r="G865" i="6"/>
  <c r="G833" i="6"/>
  <c r="G836" i="6"/>
  <c r="G839" i="6"/>
  <c r="G842" i="6"/>
  <c r="G845" i="6"/>
  <c r="G848" i="6"/>
  <c r="G851" i="6"/>
  <c r="G854" i="6"/>
  <c r="G857" i="6"/>
  <c r="G860" i="6"/>
  <c r="G863" i="6"/>
  <c r="G866" i="6"/>
  <c r="G834" i="6"/>
  <c r="G837" i="6"/>
  <c r="G840" i="6"/>
  <c r="G843" i="6"/>
  <c r="G846" i="6"/>
  <c r="G849" i="6"/>
  <c r="G852" i="6"/>
  <c r="G855" i="6"/>
  <c r="G858" i="6"/>
  <c r="G861" i="6"/>
  <c r="G864" i="6"/>
  <c r="G867" i="6"/>
  <c r="G74" i="6"/>
  <c r="G146" i="6"/>
  <c r="G218" i="6"/>
  <c r="G291" i="6"/>
  <c r="G363" i="6"/>
  <c r="G435" i="6"/>
  <c r="G507" i="6"/>
  <c r="G579" i="6"/>
  <c r="G651" i="6"/>
  <c r="G723" i="6"/>
  <c r="G795" i="6"/>
  <c r="G868" i="6"/>
  <c r="D113" i="6"/>
  <c r="D147" i="6"/>
  <c r="D77" i="6"/>
  <c r="D183" i="6"/>
  <c r="D112" i="6"/>
  <c r="D148" i="6"/>
  <c r="D76" i="6"/>
  <c r="D184" i="6"/>
  <c r="D111" i="6"/>
  <c r="D149" i="6"/>
  <c r="D78" i="6"/>
  <c r="D185" i="6"/>
  <c r="D41" i="6"/>
  <c r="D219" i="6"/>
  <c r="D4" i="6"/>
  <c r="D256" i="6"/>
  <c r="D40" i="6"/>
  <c r="D220" i="6"/>
  <c r="D3" i="6"/>
  <c r="D257" i="6"/>
  <c r="D39" i="6"/>
  <c r="D221" i="6"/>
  <c r="D2" i="6"/>
  <c r="D258" i="6"/>
  <c r="D402" i="6"/>
  <c r="D436" i="6"/>
  <c r="D366" i="6"/>
  <c r="D472" i="6"/>
  <c r="D401" i="6"/>
  <c r="D437" i="6"/>
  <c r="D365" i="6"/>
  <c r="D473" i="6"/>
  <c r="D400" i="6"/>
  <c r="D438" i="6"/>
  <c r="D367" i="6"/>
  <c r="D474" i="6"/>
  <c r="D330" i="6"/>
  <c r="D508" i="6"/>
  <c r="D294" i="6"/>
  <c r="D544" i="6"/>
  <c r="D329" i="6"/>
  <c r="D509" i="6"/>
  <c r="D293" i="6"/>
  <c r="D545" i="6"/>
  <c r="D328" i="6"/>
  <c r="D510" i="6"/>
  <c r="D292" i="6"/>
  <c r="D546" i="6"/>
  <c r="D690" i="6"/>
  <c r="D724" i="6"/>
  <c r="D654" i="6"/>
  <c r="D760" i="6"/>
  <c r="D689" i="6"/>
  <c r="D725" i="6"/>
  <c r="D653" i="6"/>
  <c r="D761" i="6"/>
  <c r="D688" i="6"/>
  <c r="D726" i="6"/>
  <c r="D655" i="6"/>
  <c r="D762" i="6"/>
  <c r="D618" i="6"/>
  <c r="D796" i="6"/>
  <c r="D582" i="6"/>
  <c r="D833" i="6"/>
  <c r="D617" i="6"/>
  <c r="D797" i="6"/>
  <c r="D581" i="6"/>
  <c r="D834" i="6"/>
  <c r="D616" i="6"/>
  <c r="D798" i="6"/>
  <c r="D580" i="6"/>
  <c r="D835" i="6"/>
  <c r="D116" i="6"/>
  <c r="D150" i="6"/>
  <c r="D80" i="6"/>
  <c r="D186" i="6"/>
  <c r="D115" i="6"/>
  <c r="D151" i="6"/>
  <c r="D79" i="6"/>
  <c r="D187" i="6"/>
  <c r="D114" i="6"/>
  <c r="D152" i="6"/>
  <c r="D81" i="6"/>
  <c r="D188" i="6"/>
  <c r="D44" i="6"/>
  <c r="D222" i="6"/>
  <c r="D7" i="6"/>
  <c r="D259" i="6"/>
  <c r="D43" i="6"/>
  <c r="D223" i="6"/>
  <c r="D6" i="6"/>
  <c r="D260" i="6"/>
  <c r="D42" i="6"/>
  <c r="D224" i="6"/>
  <c r="D5" i="6"/>
  <c r="D261" i="6"/>
  <c r="D405" i="6"/>
  <c r="D439" i="6"/>
  <c r="D369" i="6"/>
  <c r="D475" i="6"/>
  <c r="D404" i="6"/>
  <c r="D440" i="6"/>
  <c r="D368" i="6"/>
  <c r="D476" i="6"/>
  <c r="D403" i="6"/>
  <c r="D441" i="6"/>
  <c r="D370" i="6"/>
  <c r="D477" i="6"/>
  <c r="D333" i="6"/>
  <c r="D511" i="6"/>
  <c r="D297" i="6"/>
  <c r="D547" i="6"/>
  <c r="D332" i="6"/>
  <c r="D512" i="6"/>
  <c r="D296" i="6"/>
  <c r="D548" i="6"/>
  <c r="D331" i="6"/>
  <c r="D513" i="6"/>
  <c r="D295" i="6"/>
  <c r="D549" i="6"/>
  <c r="D693" i="6"/>
  <c r="D727" i="6"/>
  <c r="D657" i="6"/>
  <c r="D763" i="6"/>
  <c r="D692" i="6"/>
  <c r="D728" i="6"/>
  <c r="D656" i="6"/>
  <c r="D764" i="6"/>
  <c r="D691" i="6"/>
  <c r="D729" i="6"/>
  <c r="D658" i="6"/>
  <c r="D765" i="6"/>
  <c r="D621" i="6"/>
  <c r="D799" i="6"/>
  <c r="D585" i="6"/>
  <c r="D836" i="6"/>
  <c r="D620" i="6"/>
  <c r="D800" i="6"/>
  <c r="D584" i="6"/>
  <c r="D837" i="6"/>
  <c r="D619" i="6"/>
  <c r="D801" i="6"/>
  <c r="D583" i="6"/>
  <c r="D838" i="6"/>
  <c r="D119" i="6"/>
  <c r="D153" i="6"/>
  <c r="D83" i="6"/>
  <c r="D189" i="6"/>
  <c r="D118" i="6"/>
  <c r="D154" i="6"/>
  <c r="D82" i="6"/>
  <c r="D190" i="6"/>
  <c r="D117" i="6"/>
  <c r="D155" i="6"/>
  <c r="D84" i="6"/>
  <c r="D191" i="6"/>
  <c r="D47" i="6"/>
  <c r="D225" i="6"/>
  <c r="D10" i="6"/>
  <c r="D262" i="6"/>
  <c r="D46" i="6"/>
  <c r="D226" i="6"/>
  <c r="D9" i="6"/>
  <c r="D263" i="6"/>
  <c r="D45" i="6"/>
  <c r="D227" i="6"/>
  <c r="D8" i="6"/>
  <c r="D264" i="6"/>
  <c r="D408" i="6"/>
  <c r="D442" i="6"/>
  <c r="D372" i="6"/>
  <c r="D478" i="6"/>
  <c r="D407" i="6"/>
  <c r="D443" i="6"/>
  <c r="D371" i="6"/>
  <c r="D479" i="6"/>
  <c r="D406" i="6"/>
  <c r="D444" i="6"/>
  <c r="D373" i="6"/>
  <c r="D480" i="6"/>
  <c r="D336" i="6"/>
  <c r="D514" i="6"/>
  <c r="D300" i="6"/>
  <c r="D550" i="6"/>
  <c r="D335" i="6"/>
  <c r="D515" i="6"/>
  <c r="D299" i="6"/>
  <c r="D551" i="6"/>
  <c r="D334" i="6"/>
  <c r="D516" i="6"/>
  <c r="D298" i="6"/>
  <c r="D552" i="6"/>
  <c r="D696" i="6"/>
  <c r="D730" i="6"/>
  <c r="D660" i="6"/>
  <c r="D766" i="6"/>
  <c r="D695" i="6"/>
  <c r="D731" i="6"/>
  <c r="D659" i="6"/>
  <c r="D767" i="6"/>
  <c r="D694" i="6"/>
  <c r="D732" i="6"/>
  <c r="D661" i="6"/>
  <c r="D768" i="6"/>
  <c r="D624" i="6"/>
  <c r="D802" i="6"/>
  <c r="D588" i="6"/>
  <c r="D839" i="6"/>
  <c r="D623" i="6"/>
  <c r="D803" i="6"/>
  <c r="D587" i="6"/>
  <c r="D840" i="6"/>
  <c r="D622" i="6"/>
  <c r="D804" i="6"/>
  <c r="D586" i="6"/>
  <c r="D841" i="6"/>
  <c r="D122" i="6"/>
  <c r="D156" i="6"/>
  <c r="D86" i="6"/>
  <c r="D192" i="6"/>
  <c r="D121" i="6"/>
  <c r="D157" i="6"/>
  <c r="D85" i="6"/>
  <c r="D193" i="6"/>
  <c r="D120" i="6"/>
  <c r="D158" i="6"/>
  <c r="D87" i="6"/>
  <c r="D194" i="6"/>
  <c r="D50" i="6"/>
  <c r="D228" i="6"/>
  <c r="D13" i="6"/>
  <c r="D265" i="6"/>
  <c r="D49" i="6"/>
  <c r="D229" i="6"/>
  <c r="D12" i="6"/>
  <c r="D266" i="6"/>
  <c r="D48" i="6"/>
  <c r="D230" i="6"/>
  <c r="D11" i="6"/>
  <c r="D267" i="6"/>
  <c r="D411" i="6"/>
  <c r="D445" i="6"/>
  <c r="D375" i="6"/>
  <c r="D481" i="6"/>
  <c r="D410" i="6"/>
  <c r="D446" i="6"/>
  <c r="D374" i="6"/>
  <c r="D482" i="6"/>
  <c r="D409" i="6"/>
  <c r="D447" i="6"/>
  <c r="D376" i="6"/>
  <c r="D483" i="6"/>
  <c r="D339" i="6"/>
  <c r="D517" i="6"/>
  <c r="D303" i="6"/>
  <c r="D553" i="6"/>
  <c r="D338" i="6"/>
  <c r="D518" i="6"/>
  <c r="D302" i="6"/>
  <c r="D554" i="6"/>
  <c r="D337" i="6"/>
  <c r="D519" i="6"/>
  <c r="D301" i="6"/>
  <c r="D555" i="6"/>
  <c r="D699" i="6"/>
  <c r="D733" i="6"/>
  <c r="D663" i="6"/>
  <c r="D769" i="6"/>
  <c r="D698" i="6"/>
  <c r="D734" i="6"/>
  <c r="D662" i="6"/>
  <c r="D770" i="6"/>
  <c r="D697" i="6"/>
  <c r="D735" i="6"/>
  <c r="D664" i="6"/>
  <c r="D771" i="6"/>
  <c r="D627" i="6"/>
  <c r="D805" i="6"/>
  <c r="D591" i="6"/>
  <c r="D842" i="6"/>
  <c r="D626" i="6"/>
  <c r="D806" i="6"/>
  <c r="D590" i="6"/>
  <c r="D843" i="6"/>
  <c r="D625" i="6"/>
  <c r="D807" i="6"/>
  <c r="D589" i="6"/>
  <c r="D844" i="6"/>
  <c r="D125" i="6"/>
  <c r="D159" i="6"/>
  <c r="D89" i="6"/>
  <c r="D195" i="6"/>
  <c r="D124" i="6"/>
  <c r="D160" i="6"/>
  <c r="D88" i="6"/>
  <c r="D196" i="6"/>
  <c r="D123" i="6"/>
  <c r="D161" i="6"/>
  <c r="D90" i="6"/>
  <c r="D197" i="6"/>
  <c r="D53" i="6"/>
  <c r="D231" i="6"/>
  <c r="D16" i="6"/>
  <c r="D268" i="6"/>
  <c r="D52" i="6"/>
  <c r="D232" i="6"/>
  <c r="D15" i="6"/>
  <c r="D269" i="6"/>
  <c r="D51" i="6"/>
  <c r="D233" i="6"/>
  <c r="D14" i="6"/>
  <c r="D270" i="6"/>
  <c r="D414" i="6"/>
  <c r="D448" i="6"/>
  <c r="D378" i="6"/>
  <c r="D484" i="6"/>
  <c r="D413" i="6"/>
  <c r="D449" i="6"/>
  <c r="D377" i="6"/>
  <c r="D485" i="6"/>
  <c r="D412" i="6"/>
  <c r="D450" i="6"/>
  <c r="D379" i="6"/>
  <c r="D486" i="6"/>
  <c r="D342" i="6"/>
  <c r="D520" i="6"/>
  <c r="D306" i="6"/>
  <c r="D556" i="6"/>
  <c r="D341" i="6"/>
  <c r="D521" i="6"/>
  <c r="D305" i="6"/>
  <c r="D557" i="6"/>
  <c r="D340" i="6"/>
  <c r="D522" i="6"/>
  <c r="D304" i="6"/>
  <c r="D558" i="6"/>
  <c r="D702" i="6"/>
  <c r="D736" i="6"/>
  <c r="D666" i="6"/>
  <c r="D772" i="6"/>
  <c r="D701" i="6"/>
  <c r="D737" i="6"/>
  <c r="D665" i="6"/>
  <c r="D773" i="6"/>
  <c r="D700" i="6"/>
  <c r="D738" i="6"/>
  <c r="D667" i="6"/>
  <c r="D774" i="6"/>
  <c r="D630" i="6"/>
  <c r="D808" i="6"/>
  <c r="D594" i="6"/>
  <c r="D845" i="6"/>
  <c r="D629" i="6"/>
  <c r="D809" i="6"/>
  <c r="D593" i="6"/>
  <c r="D846" i="6"/>
  <c r="D628" i="6"/>
  <c r="D810" i="6"/>
  <c r="D592" i="6"/>
  <c r="D847" i="6"/>
  <c r="D128" i="6"/>
  <c r="D162" i="6"/>
  <c r="D92" i="6"/>
  <c r="D198" i="6"/>
  <c r="D127" i="6"/>
  <c r="D163" i="6"/>
  <c r="D91" i="6"/>
  <c r="D199" i="6"/>
  <c r="D126" i="6"/>
  <c r="D164" i="6"/>
  <c r="D93" i="6"/>
  <c r="D200" i="6"/>
  <c r="D56" i="6"/>
  <c r="D234" i="6"/>
  <c r="D19" i="6"/>
  <c r="D271" i="6"/>
  <c r="D55" i="6"/>
  <c r="D235" i="6"/>
  <c r="D18" i="6"/>
  <c r="D272" i="6"/>
  <c r="D54" i="6"/>
  <c r="D236" i="6"/>
  <c r="D17" i="6"/>
  <c r="D273" i="6"/>
  <c r="D417" i="6"/>
  <c r="D451" i="6"/>
  <c r="D381" i="6"/>
  <c r="D487" i="6"/>
  <c r="D416" i="6"/>
  <c r="D452" i="6"/>
  <c r="D380" i="6"/>
  <c r="D488" i="6"/>
  <c r="D415" i="6"/>
  <c r="D453" i="6"/>
  <c r="D382" i="6"/>
  <c r="D489" i="6"/>
  <c r="D345" i="6"/>
  <c r="D523" i="6"/>
  <c r="D309" i="6"/>
  <c r="D559" i="6"/>
  <c r="D344" i="6"/>
  <c r="D524" i="6"/>
  <c r="D308" i="6"/>
  <c r="D560" i="6"/>
  <c r="D343" i="6"/>
  <c r="D525" i="6"/>
  <c r="D307" i="6"/>
  <c r="D561" i="6"/>
  <c r="D705" i="6"/>
  <c r="D739" i="6"/>
  <c r="D669" i="6"/>
  <c r="D775" i="6"/>
  <c r="D704" i="6"/>
  <c r="D740" i="6"/>
  <c r="D668" i="6"/>
  <c r="D776" i="6"/>
  <c r="D703" i="6"/>
  <c r="D741" i="6"/>
  <c r="D670" i="6"/>
  <c r="D777" i="6"/>
  <c r="D633" i="6"/>
  <c r="D811" i="6"/>
  <c r="D597" i="6"/>
  <c r="D848" i="6"/>
  <c r="D632" i="6"/>
  <c r="D812" i="6"/>
  <c r="D596" i="6"/>
  <c r="D849" i="6"/>
  <c r="D631" i="6"/>
  <c r="D813" i="6"/>
  <c r="D595" i="6"/>
  <c r="D850" i="6"/>
  <c r="D131" i="6"/>
  <c r="D165" i="6"/>
  <c r="D95" i="6"/>
  <c r="D201" i="6"/>
  <c r="D130" i="6"/>
  <c r="D166" i="6"/>
  <c r="D94" i="6"/>
  <c r="D202" i="6"/>
  <c r="D129" i="6"/>
  <c r="D167" i="6"/>
  <c r="D96" i="6"/>
  <c r="D203" i="6"/>
  <c r="D59" i="6"/>
  <c r="D237" i="6"/>
  <c r="D22" i="6"/>
  <c r="D274" i="6"/>
  <c r="D58" i="6"/>
  <c r="D238" i="6"/>
  <c r="D21" i="6"/>
  <c r="D275" i="6"/>
  <c r="D57" i="6"/>
  <c r="D239" i="6"/>
  <c r="D20" i="6"/>
  <c r="D276" i="6"/>
  <c r="D420" i="6"/>
  <c r="D454" i="6"/>
  <c r="D384" i="6"/>
  <c r="D490" i="6"/>
  <c r="D419" i="6"/>
  <c r="D455" i="6"/>
  <c r="D383" i="6"/>
  <c r="D491" i="6"/>
  <c r="D418" i="6"/>
  <c r="D456" i="6"/>
  <c r="D385" i="6"/>
  <c r="D492" i="6"/>
  <c r="D348" i="6"/>
  <c r="D526" i="6"/>
  <c r="D312" i="6"/>
  <c r="D562" i="6"/>
  <c r="D347" i="6"/>
  <c r="D527" i="6"/>
  <c r="D311" i="6"/>
  <c r="D563" i="6"/>
  <c r="D346" i="6"/>
  <c r="D528" i="6"/>
  <c r="D310" i="6"/>
  <c r="D564" i="6"/>
  <c r="D708" i="6"/>
  <c r="D742" i="6"/>
  <c r="D672" i="6"/>
  <c r="D778" i="6"/>
  <c r="D707" i="6"/>
  <c r="D743" i="6"/>
  <c r="D671" i="6"/>
  <c r="D779" i="6"/>
  <c r="D706" i="6"/>
  <c r="D744" i="6"/>
  <c r="D673" i="6"/>
  <c r="D780" i="6"/>
  <c r="D636" i="6"/>
  <c r="D814" i="6"/>
  <c r="D600" i="6"/>
  <c r="D851" i="6"/>
  <c r="D635" i="6"/>
  <c r="D815" i="6"/>
  <c r="D599" i="6"/>
  <c r="D852" i="6"/>
  <c r="D634" i="6"/>
  <c r="D816" i="6"/>
  <c r="D598" i="6"/>
  <c r="D853" i="6"/>
  <c r="D134" i="6"/>
  <c r="D168" i="6"/>
  <c r="D98" i="6"/>
  <c r="D204" i="6"/>
  <c r="D133" i="6"/>
  <c r="D169" i="6"/>
  <c r="D97" i="6"/>
  <c r="D205" i="6"/>
  <c r="D141" i="6"/>
  <c r="D170" i="6"/>
  <c r="D75" i="6"/>
  <c r="D206" i="6"/>
  <c r="D62" i="6"/>
  <c r="D240" i="6"/>
  <c r="D25" i="6"/>
  <c r="D277" i="6"/>
  <c r="D70" i="6"/>
  <c r="D241" i="6"/>
  <c r="D24" i="6"/>
  <c r="D278" i="6"/>
  <c r="D60" i="6"/>
  <c r="D242" i="6"/>
  <c r="D23" i="6"/>
  <c r="D279" i="6"/>
  <c r="D423" i="6"/>
  <c r="D457" i="6"/>
  <c r="D387" i="6"/>
  <c r="D493" i="6"/>
  <c r="D422" i="6"/>
  <c r="D458" i="6"/>
  <c r="D386" i="6"/>
  <c r="D494" i="6"/>
  <c r="D430" i="6"/>
  <c r="D459" i="6"/>
  <c r="D364" i="6"/>
  <c r="D495" i="6"/>
  <c r="D351" i="6"/>
  <c r="D529" i="6"/>
  <c r="D315" i="6"/>
  <c r="D565" i="6"/>
  <c r="D359" i="6"/>
  <c r="D530" i="6"/>
  <c r="D314" i="6"/>
  <c r="D566" i="6"/>
  <c r="D349" i="6"/>
  <c r="D531" i="6"/>
  <c r="D313" i="6"/>
  <c r="D567" i="6"/>
  <c r="D711" i="6"/>
  <c r="D745" i="6"/>
  <c r="D675" i="6"/>
  <c r="D781" i="6"/>
  <c r="D710" i="6"/>
  <c r="D746" i="6"/>
  <c r="D674" i="6"/>
  <c r="D782" i="6"/>
  <c r="D718" i="6"/>
  <c r="D747" i="6"/>
  <c r="D652" i="6"/>
  <c r="D783" i="6"/>
  <c r="D639" i="6"/>
  <c r="D817" i="6"/>
  <c r="D603" i="6"/>
  <c r="D854" i="6"/>
  <c r="D647" i="6"/>
  <c r="D818" i="6"/>
  <c r="D602" i="6"/>
  <c r="D855" i="6"/>
  <c r="D637" i="6"/>
  <c r="D819" i="6"/>
  <c r="D601" i="6"/>
  <c r="D856" i="6"/>
  <c r="D137" i="6"/>
  <c r="D171" i="6"/>
  <c r="D101" i="6"/>
  <c r="D207" i="6"/>
  <c r="D136" i="6"/>
  <c r="D172" i="6"/>
  <c r="D100" i="6"/>
  <c r="D208" i="6"/>
  <c r="D144" i="6"/>
  <c r="D173" i="6"/>
  <c r="D99" i="6"/>
  <c r="D209" i="6"/>
  <c r="D65" i="6"/>
  <c r="D243" i="6"/>
  <c r="D28" i="6"/>
  <c r="D280" i="6"/>
  <c r="D73" i="6"/>
  <c r="D244" i="6"/>
  <c r="D27" i="6"/>
  <c r="D281" i="6"/>
  <c r="D63" i="6"/>
  <c r="D245" i="6"/>
  <c r="D26" i="6"/>
  <c r="D282" i="6"/>
  <c r="D426" i="6"/>
  <c r="D460" i="6"/>
  <c r="D390" i="6"/>
  <c r="D496" i="6"/>
  <c r="D425" i="6"/>
  <c r="D461" i="6"/>
  <c r="D389" i="6"/>
  <c r="D497" i="6"/>
  <c r="D433" i="6"/>
  <c r="D462" i="6"/>
  <c r="D388" i="6"/>
  <c r="D498" i="6"/>
  <c r="D354" i="6"/>
  <c r="D532" i="6"/>
  <c r="D318" i="6"/>
  <c r="D568" i="6"/>
  <c r="D362" i="6"/>
  <c r="D533" i="6"/>
  <c r="D317" i="6"/>
  <c r="D569" i="6"/>
  <c r="D352" i="6"/>
  <c r="D534" i="6"/>
  <c r="D316" i="6"/>
  <c r="D570" i="6"/>
  <c r="D714" i="6"/>
  <c r="D748" i="6"/>
  <c r="D678" i="6"/>
  <c r="D784" i="6"/>
  <c r="D713" i="6"/>
  <c r="D749" i="6"/>
  <c r="D677" i="6"/>
  <c r="D785" i="6"/>
  <c r="D721" i="6"/>
  <c r="D750" i="6"/>
  <c r="D676" i="6"/>
  <c r="D786" i="6"/>
  <c r="D642" i="6"/>
  <c r="D820" i="6"/>
  <c r="D606" i="6"/>
  <c r="D857" i="6"/>
  <c r="D650" i="6"/>
  <c r="D821" i="6"/>
  <c r="D605" i="6"/>
  <c r="D858" i="6"/>
  <c r="D640" i="6"/>
  <c r="D822" i="6"/>
  <c r="D604" i="6"/>
  <c r="D859" i="6"/>
  <c r="D140" i="6"/>
  <c r="D174" i="6"/>
  <c r="D104" i="6"/>
  <c r="D210" i="6"/>
  <c r="D139" i="6"/>
  <c r="D175" i="6"/>
  <c r="D103" i="6"/>
  <c r="D211" i="6"/>
  <c r="D132" i="6"/>
  <c r="D176" i="6"/>
  <c r="D102" i="6"/>
  <c r="D212" i="6"/>
  <c r="D68" i="6"/>
  <c r="D246" i="6"/>
  <c r="D31" i="6"/>
  <c r="D283" i="6"/>
  <c r="D61" i="6"/>
  <c r="D247" i="6"/>
  <c r="D30" i="6"/>
  <c r="D284" i="6"/>
  <c r="D66" i="6"/>
  <c r="D248" i="6"/>
  <c r="D29" i="6"/>
  <c r="D285" i="6"/>
  <c r="D429" i="6"/>
  <c r="D463" i="6"/>
  <c r="D393" i="6"/>
  <c r="D499" i="6"/>
  <c r="D428" i="6"/>
  <c r="D464" i="6"/>
  <c r="D392" i="6"/>
  <c r="D500" i="6"/>
  <c r="D421" i="6"/>
  <c r="D465" i="6"/>
  <c r="D391" i="6"/>
  <c r="D501" i="6"/>
  <c r="D357" i="6"/>
  <c r="D535" i="6"/>
  <c r="D321" i="6"/>
  <c r="D571" i="6"/>
  <c r="D350" i="6"/>
  <c r="D536" i="6"/>
  <c r="D320" i="6"/>
  <c r="D572" i="6"/>
  <c r="D355" i="6"/>
  <c r="D537" i="6"/>
  <c r="D319" i="6"/>
  <c r="D573" i="6"/>
  <c r="D717" i="6"/>
  <c r="D751" i="6"/>
  <c r="D681" i="6"/>
  <c r="D787" i="6"/>
  <c r="D716" i="6"/>
  <c r="D752" i="6"/>
  <c r="D680" i="6"/>
  <c r="D788" i="6"/>
  <c r="D709" i="6"/>
  <c r="D753" i="6"/>
  <c r="D679" i="6"/>
  <c r="D789" i="6"/>
  <c r="D645" i="6"/>
  <c r="D823" i="6"/>
  <c r="D609" i="6"/>
  <c r="D860" i="6"/>
  <c r="D638" i="6"/>
  <c r="D824" i="6"/>
  <c r="D608" i="6"/>
  <c r="D861" i="6"/>
  <c r="D643" i="6"/>
  <c r="D825" i="6"/>
  <c r="D607" i="6"/>
  <c r="D862" i="6"/>
  <c r="D143" i="6"/>
  <c r="D177" i="6"/>
  <c r="D107" i="6"/>
  <c r="D213" i="6"/>
  <c r="D142" i="6"/>
  <c r="D178" i="6"/>
  <c r="D106" i="6"/>
  <c r="D214" i="6"/>
  <c r="D135" i="6"/>
  <c r="D179" i="6"/>
  <c r="D105" i="6"/>
  <c r="D215" i="6"/>
  <c r="D71" i="6"/>
  <c r="D249" i="6"/>
  <c r="D34" i="6"/>
  <c r="D286" i="6"/>
  <c r="D64" i="6"/>
  <c r="D250" i="6"/>
  <c r="D33" i="6"/>
  <c r="D287" i="6"/>
  <c r="D69" i="6"/>
  <c r="D251" i="6"/>
  <c r="D32" i="6"/>
  <c r="D288" i="6"/>
  <c r="D432" i="6"/>
  <c r="D466" i="6"/>
  <c r="D396" i="6"/>
  <c r="D502" i="6"/>
  <c r="D431" i="6"/>
  <c r="D467" i="6"/>
  <c r="D395" i="6"/>
  <c r="D503" i="6"/>
  <c r="D424" i="6"/>
  <c r="D468" i="6"/>
  <c r="D394" i="6"/>
  <c r="D504" i="6"/>
  <c r="D360" i="6"/>
  <c r="D538" i="6"/>
  <c r="D324" i="6"/>
  <c r="D574" i="6"/>
  <c r="D353" i="6"/>
  <c r="D539" i="6"/>
  <c r="D323" i="6"/>
  <c r="D575" i="6"/>
  <c r="D358" i="6"/>
  <c r="D540" i="6"/>
  <c r="D322" i="6"/>
  <c r="D576" i="6"/>
  <c r="D720" i="6"/>
  <c r="D754" i="6"/>
  <c r="D684" i="6"/>
  <c r="D790" i="6"/>
  <c r="D719" i="6"/>
  <c r="D755" i="6"/>
  <c r="D683" i="6"/>
  <c r="D791" i="6"/>
  <c r="D712" i="6"/>
  <c r="D756" i="6"/>
  <c r="D682" i="6"/>
  <c r="D792" i="6"/>
  <c r="D648" i="6"/>
  <c r="D826" i="6"/>
  <c r="D612" i="6"/>
  <c r="D863" i="6"/>
  <c r="D641" i="6"/>
  <c r="D827" i="6"/>
  <c r="D611" i="6"/>
  <c r="D864" i="6"/>
  <c r="D646" i="6"/>
  <c r="D828" i="6"/>
  <c r="D610" i="6"/>
  <c r="D865" i="6"/>
  <c r="D146" i="6"/>
  <c r="D180" i="6"/>
  <c r="D110" i="6"/>
  <c r="D216" i="6"/>
  <c r="D145" i="6"/>
  <c r="D181" i="6"/>
  <c r="D109" i="6"/>
  <c r="D217" i="6"/>
  <c r="D138" i="6"/>
  <c r="D182" i="6"/>
  <c r="D108" i="6"/>
  <c r="D218" i="6"/>
  <c r="D74" i="6"/>
  <c r="D252" i="6"/>
  <c r="D37" i="6"/>
  <c r="D289" i="6"/>
  <c r="D67" i="6"/>
  <c r="D253" i="6"/>
  <c r="D36" i="6"/>
  <c r="D290" i="6"/>
  <c r="D72" i="6"/>
  <c r="D254" i="6"/>
  <c r="D35" i="6"/>
  <c r="D291" i="6"/>
  <c r="D435" i="6"/>
  <c r="D469" i="6"/>
  <c r="D399" i="6"/>
  <c r="D505" i="6"/>
  <c r="D434" i="6"/>
  <c r="D470" i="6"/>
  <c r="D398" i="6"/>
  <c r="D506" i="6"/>
  <c r="D427" i="6"/>
  <c r="D471" i="6"/>
  <c r="D397" i="6"/>
  <c r="D507" i="6"/>
  <c r="D363" i="6"/>
  <c r="D541" i="6"/>
  <c r="D327" i="6"/>
  <c r="D577" i="6"/>
  <c r="D356" i="6"/>
  <c r="D542" i="6"/>
  <c r="D326" i="6"/>
  <c r="D578" i="6"/>
  <c r="D361" i="6"/>
  <c r="D543" i="6"/>
  <c r="D325" i="6"/>
  <c r="D579" i="6"/>
  <c r="D723" i="6"/>
  <c r="D757" i="6"/>
  <c r="D687" i="6"/>
  <c r="D793" i="6"/>
  <c r="D722" i="6"/>
  <c r="D758" i="6"/>
  <c r="D686" i="6"/>
  <c r="D794" i="6"/>
  <c r="D715" i="6"/>
  <c r="D759" i="6"/>
  <c r="D685" i="6"/>
  <c r="D795" i="6"/>
  <c r="D651" i="6"/>
  <c r="D829" i="6"/>
  <c r="D615" i="6"/>
  <c r="D866" i="6"/>
  <c r="D644" i="6"/>
  <c r="D830" i="6"/>
  <c r="D614" i="6"/>
  <c r="D867" i="6"/>
  <c r="D649" i="6"/>
  <c r="D831" i="6"/>
  <c r="D613" i="6"/>
  <c r="D868" i="6"/>
  <c r="E4" i="3"/>
  <c r="E2" i="3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P23" i="3"/>
  <c r="P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P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P63" i="3"/>
  <c r="P64" i="3"/>
  <c r="P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P87" i="3"/>
  <c r="P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P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P127" i="3"/>
  <c r="P128" i="3"/>
  <c r="P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J2" i="3"/>
  <c r="I2" i="3"/>
  <c r="J3" i="3"/>
  <c r="I3" i="3"/>
  <c r="J4" i="3"/>
  <c r="I4" i="3"/>
  <c r="J5" i="3"/>
  <c r="I5" i="3"/>
  <c r="J6" i="3"/>
  <c r="I6" i="3"/>
  <c r="J7" i="3"/>
  <c r="I7" i="3"/>
  <c r="J8" i="3"/>
  <c r="I8" i="3"/>
  <c r="J9" i="3"/>
  <c r="I9" i="3"/>
  <c r="J10" i="3"/>
  <c r="I10" i="3"/>
  <c r="J11" i="3"/>
  <c r="I11" i="3"/>
  <c r="J12" i="3"/>
  <c r="I12" i="3"/>
  <c r="J13" i="3"/>
  <c r="I13" i="3"/>
  <c r="J14" i="3"/>
  <c r="I14" i="3"/>
  <c r="J15" i="3"/>
  <c r="I15" i="3"/>
  <c r="J16" i="3"/>
  <c r="I16" i="3"/>
  <c r="J17" i="3"/>
  <c r="I17" i="3"/>
  <c r="J18" i="3"/>
  <c r="I18" i="3"/>
  <c r="J19" i="3"/>
  <c r="I19" i="3"/>
  <c r="J20" i="3"/>
  <c r="I20" i="3"/>
  <c r="J21" i="3"/>
  <c r="I21" i="3"/>
  <c r="J22" i="3"/>
  <c r="I22" i="3"/>
  <c r="J23" i="3"/>
  <c r="I23" i="3"/>
  <c r="J24" i="3"/>
  <c r="I24" i="3"/>
  <c r="J25" i="3"/>
  <c r="I25" i="3"/>
  <c r="J26" i="3"/>
  <c r="I26" i="3"/>
  <c r="J27" i="3"/>
  <c r="I27" i="3"/>
  <c r="J28" i="3"/>
  <c r="I28" i="3"/>
  <c r="J29" i="3"/>
  <c r="I29" i="3"/>
  <c r="J30" i="3"/>
  <c r="I30" i="3"/>
  <c r="J31" i="3"/>
  <c r="I31" i="3"/>
  <c r="J32" i="3"/>
  <c r="I32" i="3"/>
  <c r="J33" i="3"/>
  <c r="I33" i="3"/>
  <c r="J34" i="3"/>
  <c r="I34" i="3"/>
  <c r="J35" i="3"/>
  <c r="I35" i="3"/>
  <c r="J36" i="3"/>
  <c r="I36" i="3"/>
  <c r="J37" i="3"/>
  <c r="I37" i="3"/>
  <c r="J38" i="3"/>
  <c r="I38" i="3"/>
  <c r="J39" i="3"/>
  <c r="I39" i="3"/>
  <c r="J40" i="3"/>
  <c r="I40" i="3"/>
  <c r="J41" i="3"/>
  <c r="I41" i="3"/>
  <c r="J42" i="3"/>
  <c r="I42" i="3"/>
  <c r="J43" i="3"/>
  <c r="I43" i="3"/>
  <c r="J44" i="3"/>
  <c r="I44" i="3"/>
  <c r="J45" i="3"/>
  <c r="I45" i="3"/>
  <c r="J46" i="3"/>
  <c r="I46" i="3"/>
  <c r="J47" i="3"/>
  <c r="I47" i="3"/>
  <c r="J48" i="3"/>
  <c r="I48" i="3"/>
  <c r="J49" i="3"/>
  <c r="I49" i="3"/>
  <c r="J50" i="3"/>
  <c r="I50" i="3"/>
  <c r="J51" i="3"/>
  <c r="I51" i="3"/>
  <c r="J52" i="3"/>
  <c r="I52" i="3"/>
  <c r="J53" i="3"/>
  <c r="I53" i="3"/>
  <c r="J54" i="3"/>
  <c r="I54" i="3"/>
  <c r="J55" i="3"/>
  <c r="I55" i="3"/>
  <c r="J56" i="3"/>
  <c r="I56" i="3"/>
  <c r="J57" i="3"/>
  <c r="I57" i="3"/>
  <c r="J58" i="3"/>
  <c r="I58" i="3"/>
  <c r="J59" i="3"/>
  <c r="I59" i="3"/>
  <c r="J60" i="3"/>
  <c r="I60" i="3"/>
  <c r="J61" i="3"/>
  <c r="I61" i="3"/>
  <c r="J62" i="3"/>
  <c r="I62" i="3"/>
  <c r="J63" i="3"/>
  <c r="I63" i="3"/>
  <c r="J64" i="3"/>
  <c r="I64" i="3"/>
  <c r="J65" i="3"/>
  <c r="I65" i="3"/>
  <c r="J66" i="3"/>
  <c r="I66" i="3"/>
  <c r="J67" i="3"/>
  <c r="I67" i="3"/>
  <c r="J68" i="3"/>
  <c r="I68" i="3"/>
  <c r="J69" i="3"/>
  <c r="I69" i="3"/>
  <c r="J70" i="3"/>
  <c r="I70" i="3"/>
  <c r="J71" i="3"/>
  <c r="I71" i="3"/>
  <c r="J72" i="3"/>
  <c r="I72" i="3"/>
  <c r="J73" i="3"/>
  <c r="I73" i="3"/>
  <c r="J74" i="3"/>
  <c r="I74" i="3"/>
  <c r="J75" i="3"/>
  <c r="I75" i="3"/>
  <c r="J76" i="3"/>
  <c r="I76" i="3"/>
  <c r="J77" i="3"/>
  <c r="I77" i="3"/>
  <c r="J78" i="3"/>
  <c r="I78" i="3"/>
  <c r="J79" i="3"/>
  <c r="I79" i="3"/>
  <c r="J80" i="3"/>
  <c r="I80" i="3"/>
  <c r="J81" i="3"/>
  <c r="I81" i="3"/>
  <c r="J82" i="3"/>
  <c r="I82" i="3"/>
  <c r="J83" i="3"/>
  <c r="I83" i="3"/>
  <c r="J84" i="3"/>
  <c r="I84" i="3"/>
  <c r="J85" i="3"/>
  <c r="I85" i="3"/>
  <c r="J86" i="3"/>
  <c r="I86" i="3"/>
  <c r="J87" i="3"/>
  <c r="I87" i="3"/>
  <c r="J88" i="3"/>
  <c r="I88" i="3"/>
  <c r="J89" i="3"/>
  <c r="I89" i="3"/>
  <c r="J90" i="3"/>
  <c r="I90" i="3"/>
  <c r="J91" i="3"/>
  <c r="I91" i="3"/>
  <c r="J92" i="3"/>
  <c r="I92" i="3"/>
  <c r="J93" i="3"/>
  <c r="I93" i="3"/>
  <c r="J94" i="3"/>
  <c r="I94" i="3"/>
  <c r="J95" i="3"/>
  <c r="I95" i="3"/>
  <c r="J96" i="3"/>
  <c r="I96" i="3"/>
  <c r="J97" i="3"/>
  <c r="I97" i="3"/>
  <c r="J98" i="3"/>
  <c r="I98" i="3"/>
  <c r="J99" i="3"/>
  <c r="I99" i="3"/>
  <c r="J100" i="3"/>
  <c r="I100" i="3"/>
  <c r="J101" i="3"/>
  <c r="I101" i="3"/>
  <c r="J102" i="3"/>
  <c r="I102" i="3"/>
  <c r="J103" i="3"/>
  <c r="I103" i="3"/>
  <c r="J104" i="3"/>
  <c r="I104" i="3"/>
  <c r="J105" i="3"/>
  <c r="I105" i="3"/>
  <c r="J106" i="3"/>
  <c r="I106" i="3"/>
  <c r="J107" i="3"/>
  <c r="I107" i="3"/>
  <c r="J108" i="3"/>
  <c r="I108" i="3"/>
  <c r="J109" i="3"/>
  <c r="I109" i="3"/>
  <c r="J110" i="3"/>
  <c r="I110" i="3"/>
  <c r="J111" i="3"/>
  <c r="I111" i="3"/>
  <c r="J112" i="3"/>
  <c r="I112" i="3"/>
  <c r="J113" i="3"/>
  <c r="I113" i="3"/>
  <c r="J114" i="3"/>
  <c r="I114" i="3"/>
  <c r="J115" i="3"/>
  <c r="I115" i="3"/>
  <c r="J116" i="3"/>
  <c r="I116" i="3"/>
  <c r="J117" i="3"/>
  <c r="I117" i="3"/>
  <c r="J118" i="3"/>
  <c r="I118" i="3"/>
  <c r="J119" i="3"/>
  <c r="I119" i="3"/>
  <c r="J120" i="3"/>
  <c r="I120" i="3"/>
  <c r="J121" i="3"/>
  <c r="I121" i="3"/>
  <c r="J122" i="3"/>
  <c r="I122" i="3"/>
  <c r="J123" i="3"/>
  <c r="I123" i="3"/>
  <c r="J124" i="3"/>
  <c r="I124" i="3"/>
  <c r="J125" i="3"/>
  <c r="I125" i="3"/>
  <c r="J126" i="3"/>
  <c r="I126" i="3"/>
  <c r="J127" i="3"/>
  <c r="I127" i="3"/>
  <c r="J128" i="3"/>
  <c r="I128" i="3"/>
  <c r="J129" i="3"/>
  <c r="I129" i="3"/>
  <c r="J130" i="3"/>
  <c r="I130" i="3"/>
  <c r="J131" i="3"/>
  <c r="I131" i="3"/>
  <c r="J132" i="3"/>
  <c r="I132" i="3"/>
  <c r="J133" i="3"/>
  <c r="I133" i="3"/>
  <c r="J134" i="3"/>
  <c r="I134" i="3"/>
  <c r="J135" i="3"/>
  <c r="I135" i="3"/>
  <c r="J136" i="3"/>
  <c r="I136" i="3"/>
  <c r="J137" i="3"/>
  <c r="I137" i="3"/>
  <c r="J138" i="3"/>
  <c r="I138" i="3"/>
  <c r="J139" i="3"/>
  <c r="I139" i="3"/>
  <c r="J140" i="3"/>
  <c r="I140" i="3"/>
  <c r="J141" i="3"/>
  <c r="I141" i="3"/>
  <c r="J142" i="3"/>
  <c r="I142" i="3"/>
  <c r="J143" i="3"/>
  <c r="I143" i="3"/>
  <c r="J144" i="3"/>
  <c r="I144" i="3"/>
  <c r="J145" i="3"/>
  <c r="I145" i="3"/>
  <c r="O129" i="3"/>
  <c r="O111" i="3"/>
  <c r="O88" i="3"/>
  <c r="O65" i="3"/>
  <c r="O47" i="3"/>
  <c r="O24" i="3"/>
  <c r="P145" i="3"/>
  <c r="P137" i="3"/>
  <c r="P121" i="3"/>
  <c r="P113" i="3"/>
  <c r="P105" i="3"/>
  <c r="P97" i="3"/>
  <c r="P89" i="3"/>
  <c r="P81" i="3"/>
  <c r="P73" i="3"/>
  <c r="P57" i="3"/>
  <c r="P49" i="3"/>
  <c r="P41" i="3"/>
  <c r="P33" i="3"/>
  <c r="P25" i="3"/>
  <c r="P17" i="3"/>
  <c r="P9" i="3"/>
  <c r="O128" i="3"/>
  <c r="O87" i="3"/>
  <c r="O64" i="3"/>
  <c r="O23" i="3"/>
  <c r="P144" i="3"/>
  <c r="P136" i="3"/>
  <c r="P120" i="3"/>
  <c r="P112" i="3"/>
  <c r="P104" i="3"/>
  <c r="P96" i="3"/>
  <c r="P80" i="3"/>
  <c r="P72" i="3"/>
  <c r="P56" i="3"/>
  <c r="P48" i="3"/>
  <c r="P40" i="3"/>
  <c r="P32" i="3"/>
  <c r="P16" i="3"/>
  <c r="P8" i="3"/>
  <c r="O127" i="3"/>
  <c r="O63" i="3"/>
  <c r="P143" i="3"/>
  <c r="P135" i="3"/>
  <c r="P119" i="3"/>
  <c r="P103" i="3"/>
  <c r="P95" i="3"/>
  <c r="P79" i="3"/>
  <c r="P71" i="3"/>
  <c r="P55" i="3"/>
  <c r="P39" i="3"/>
  <c r="P31" i="3"/>
  <c r="P15" i="3"/>
  <c r="P7" i="3"/>
  <c r="P142" i="3"/>
  <c r="P134" i="3"/>
  <c r="P126" i="3"/>
  <c r="P118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6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138" i="3"/>
  <c r="P130" i="3"/>
  <c r="P122" i="3"/>
  <c r="P114" i="3"/>
  <c r="P106" i="3"/>
  <c r="P98" i="3"/>
  <c r="P90" i="3"/>
  <c r="P82" i="3"/>
  <c r="P74" i="3"/>
  <c r="P66" i="3"/>
  <c r="P58" i="3"/>
  <c r="P50" i="3"/>
  <c r="P42" i="3"/>
  <c r="P34" i="3"/>
  <c r="P26" i="3"/>
  <c r="P18" i="3"/>
  <c r="P10" i="3"/>
  <c r="P2" i="3"/>
</calcChain>
</file>

<file path=xl/sharedStrings.xml><?xml version="1.0" encoding="utf-8"?>
<sst xmlns="http://schemas.openxmlformats.org/spreadsheetml/2006/main" count="10133" uniqueCount="49">
  <si>
    <t>Photon energy (eV)</t>
  </si>
  <si>
    <t>Polar ang (deg)</t>
  </si>
  <si>
    <t>Polar ang (rad)</t>
  </si>
  <si>
    <t>good1</t>
  </si>
  <si>
    <t>good2</t>
  </si>
  <si>
    <t>good3</t>
  </si>
  <si>
    <t>good4</t>
  </si>
  <si>
    <t>Dataset</t>
  </si>
  <si>
    <t>Polar ang fr (deg)</t>
  </si>
  <si>
    <t>Polar ang to (deg)</t>
  </si>
  <si>
    <t>Key</t>
  </si>
  <si>
    <t>Value</t>
  </si>
  <si>
    <t>Threshold (eV)</t>
  </si>
  <si>
    <t>Group</t>
  </si>
  <si>
    <t>Config</t>
  </si>
  <si>
    <t>Amp</t>
  </si>
  <si>
    <t>G1430</t>
  </si>
  <si>
    <t>m=0</t>
  </si>
  <si>
    <t>m=1</t>
  </si>
  <si>
    <t>sum[m]</t>
  </si>
  <si>
    <t>G1484</t>
  </si>
  <si>
    <t>G1523</t>
  </si>
  <si>
    <t>G1590</t>
  </si>
  <si>
    <t>G1590STR</t>
  </si>
  <si>
    <t>G1608</t>
  </si>
  <si>
    <t>G1654</t>
  </si>
  <si>
    <t>G1703</t>
  </si>
  <si>
    <t>G1754</t>
  </si>
  <si>
    <t>G1809</t>
  </si>
  <si>
    <t>G1868</t>
  </si>
  <si>
    <t>G1910</t>
  </si>
  <si>
    <t>KE (eV)</t>
  </si>
  <si>
    <t>Rel amp</t>
  </si>
  <si>
    <t>Dataset / KE (eV)</t>
  </si>
  <si>
    <t>7.2</t>
  </si>
  <si>
    <t>4.0</t>
  </si>
  <si>
    <t>7.2 (II)</t>
  </si>
  <si>
    <t>Phase shift (rad)</t>
  </si>
  <si>
    <t>Phase shift (deg)</t>
  </si>
  <si>
    <t>Rel phase shift (rad)</t>
  </si>
  <si>
    <t>Phase shift err (rad)</t>
  </si>
  <si>
    <t>Phase shift err (deg)</t>
  </si>
  <si>
    <t>Phase shift fr (deg)</t>
  </si>
  <si>
    <t>Phase shift to (deg)</t>
  </si>
  <si>
    <t>Cosine</t>
  </si>
  <si>
    <t>Method</t>
  </si>
  <si>
    <t>Measured</t>
  </si>
  <si>
    <t>Perturbation</t>
  </si>
  <si>
    <t>TD-CASSCF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</si>
</sst>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35">
    <dxf>
      <numFmt numFmtId="164" formatCode="0.000"/>
    </dxf>
    <dxf>
      <numFmt numFmtId="165" formatCode="0.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6" formatCode="0.000000"/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4" formatCode="0.00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P145" totalsRowShown="0">
  <tableColumns count="16">
    <tableColumn id="13" xr3:uid="{48423830-0CA3-7C45-BA7A-57EBD81BEC7B}" name="Method" dataDxfId="2"/>
    <tableColumn id="1" xr3:uid="{FCD5C299-72FB-B54E-8E8D-729FF47DE629}" name="Dataset"/>
    <tableColumn id="18" xr3:uid="{088255D2-09CD-544D-A5FF-C5EDDFC15A50}" name="Dataset / KE (eV)"/>
    <tableColumn id="2" xr3:uid="{C5570953-ACF1-2E45-9B73-D780DD78EEC0}" name="Photon energy (eV)" dataDxfId="34"/>
    <tableColumn id="12" xr3:uid="{7916EDA8-D3D6-D743-9672-D0FC5E779673}" name="KE (eV)" dataDxfId="33">
      <calculatedColumnFormula>2*Table4[[#This Row],[Photon energy (eV)]]-Threshold</calculatedColumnFormula>
    </tableColumn>
    <tableColumn id="11" xr3:uid="{B1E61641-0248-574E-A0B7-6815787ED768}" name="Config" dataDxfId="32"/>
    <tableColumn id="3" xr3:uid="{839BBA63-60F1-5246-9FF6-2334F356BD13}" name="Polar ang fr (deg)" dataDxfId="31"/>
    <tableColumn id="4" xr3:uid="{735F93EE-DBFC-ED4E-BE53-66B43FD36073}" name="Polar ang to (deg)" dataDxfId="30"/>
    <tableColumn id="8" xr3:uid="{0ED16946-2498-A74E-8F0F-6385D270F427}" name="Polar ang (rad)" dataDxfId="29">
      <calculatedColumnFormula>Table4[[#This Row],[Polar ang (deg)]]/180*PI()</calculatedColumnFormula>
    </tableColumn>
    <tableColumn id="7" xr3:uid="{E5297B33-3308-674A-B546-ADB980BB493A}" name="Polar ang (deg)" dataDxfId="28">
      <calculatedColumnFormula>(Table4[[#This Row],[Polar ang fr (deg)]]+Table4[[#This Row],[Polar ang to (deg)]])/2</calculatedColumnFormula>
    </tableColumn>
    <tableColumn id="5" xr3:uid="{0C33DA2D-3206-894C-8C34-5141F4B1EDE9}" name="Phase shift (rad)" dataDxfId="27"/>
    <tableColumn id="9" xr3:uid="{53C478A4-3D3E-9B42-8F45-203966722E5B}" name="Phase shift (deg)" dataDxfId="26">
      <calculatedColumnFormula>Table4[[#This Row],[Phase shift (rad)]]/PI()*180</calculatedColumnFormula>
    </tableColumn>
    <tableColumn id="6" xr3:uid="{BD1A2289-BD58-6243-839D-9D2A110DEDD3}" name="Phase shift err (rad)" dataDxfId="25"/>
    <tableColumn id="10" xr3:uid="{7F8C4B9B-CAAE-8A4A-B4F3-C464D920D889}" name="Phase shift err (deg)" dataDxfId="24">
      <calculatedColumnFormula>Table4[[#This Row],[Phase shift err (rad)]]/PI()*180</calculatedColumnFormula>
    </tableColumn>
    <tableColumn id="14" xr3:uid="{6CDF3681-1542-5746-882D-890FDDF3DDB4}" name="Phase shift fr (deg)" dataDxfId="23">
      <calculatedColumnFormula>Table4[[#This Row],[Phase shift (deg)]]-Table4[[#This Row],[Phase shift err (deg)]]</calculatedColumnFormula>
    </tableColumn>
    <tableColumn id="15" xr3:uid="{B9E12A50-1EAD-0E42-8FFF-593BBAD49E50}" name="Phase shift to (deg)" dataDxfId="22">
      <calculatedColumnFormula>Table4[[#This Row],[Phase shift (deg)]]+Table4[[#This Row],[Phase shift err (deg)]]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H3477" totalsRowShown="0">
  <sortState xmlns:xlrd2="http://schemas.microsoft.com/office/spreadsheetml/2017/richdata2" ref="B2:H3477">
    <sortCondition ref="B2:B3477"/>
    <sortCondition ref="E2:E3477"/>
  </sortState>
  <tableColumns count="8">
    <tableColumn id="3" xr3:uid="{869E7DD0-B966-CB4E-8D85-8676332647C3}" name="Method" dataDxfId="1"/>
    <tableColumn id="1" xr3:uid="{BDDB97C2-8DA8-BB4D-BCBD-4575F2BD2598}" name="Photon energy (eV)" dataDxfId="21"/>
    <tableColumn id="8" xr3:uid="{75ABA961-AA2F-484B-AD35-D92C0D77C046}" name="KE (eV)" dataDxfId="20">
      <calculatedColumnFormula>2*Table1[[#This Row],[Photon energy (eV)]]-Threshold</calculatedColumnFormula>
    </tableColumn>
    <tableColumn id="4" xr3:uid="{6265A2AC-7BF9-9547-9157-0833786B9859}" name="Config" dataDxfId="19"/>
    <tableColumn id="5" xr3:uid="{69F58A44-4608-A044-962F-BFE674EDF5D9}" name="Polar ang (rad)" dataDxfId="18">
      <calculatedColumnFormula>Table1[[#This Row],[Polar ang (deg)]]/180*PI()</calculatedColumnFormula>
    </tableColumn>
    <tableColumn id="2" xr3:uid="{47DBB582-25FE-C743-88D4-0622882A7F1B}" name="Polar ang (deg)" dataDxfId="17"/>
    <tableColumn id="6" xr3:uid="{83918E97-9C14-E54D-A880-8688D13D1DED}" name="Phase shift (rad)" dataDxfId="16">
      <calculatedColumnFormula>IF(Table1[[#This Row],[Phase shift (deg)]]="","",Table1[[#This Row],[Phase shift (deg)]]/180*PI())</calculatedColumnFormula>
    </tableColumn>
    <tableColumn id="7" xr3:uid="{FF0A57F6-4E7D-D14D-AC25-A4FE3A90D9E7}" name="Phase shift (deg)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861C4-9B33-654A-BE12-1FCD32EAB581}" name="Table3" displayName="Table3" ref="A1:M868" totalsRowShown="0">
  <sortState xmlns:xlrd2="http://schemas.microsoft.com/office/spreadsheetml/2017/richdata2" ref="B2:L868">
    <sortCondition ref="B2:B868"/>
    <sortCondition ref="F2:F868"/>
    <sortCondition ref="E2:E868"/>
  </sortState>
  <tableColumns count="13">
    <tableColumn id="12" xr3:uid="{67E28650-5B2C-3348-86D2-DF6F7FBF2FA2}" name="Method" dataDxfId="0"/>
    <tableColumn id="1" xr3:uid="{424ECF4C-FDCA-DE44-A583-EE5CDC37E5EA}" name="Group"/>
    <tableColumn id="2" xr3:uid="{1F1CB4B0-0BF6-8F44-AAB3-0349493C8D93}" name="Photon energy (eV)" dataDxfId="14"/>
    <tableColumn id="7" xr3:uid="{4CC590CB-7FD7-7E42-8384-E987F9B23BBD}" name="KE (eV)" dataDxfId="13">
      <calculatedColumnFormula>2*Table3[[#This Row],[Photon energy (eV)]]-Threshold</calculatedColumnFormula>
    </tableColumn>
    <tableColumn id="3" xr3:uid="{627519D1-F630-5549-AEE3-E180271AA838}" name="Config" dataDxfId="12"/>
    <tableColumn id="4" xr3:uid="{F1A3510C-9551-594B-8E81-0334E3D55764}" name="Polar ang (rad)" dataDxfId="11"/>
    <tableColumn id="8" xr3:uid="{D620E67C-9775-F742-BB5E-55A535886FBF}" name="Polar ang (deg)" dataDxfId="10">
      <calculatedColumnFormula>Table3[[#This Row],[Polar ang (rad)]]/PI()*180</calculatedColumnFormula>
    </tableColumn>
    <tableColumn id="5" xr3:uid="{842B70BC-4D60-6B4D-9671-5DD3E06CF9F2}" name="Amp" dataDxfId="9"/>
    <tableColumn id="14" xr3:uid="{F1B3A97E-E902-F14A-A323-2A9427168024}" name="Rel amp" dataDxfId="8"/>
    <tableColumn id="6" xr3:uid="{1690372F-6E31-954B-B3A4-2CF2689F5BF2}" name="Phase shift (rad)" dataDxfId="7"/>
    <tableColumn id="9" xr3:uid="{E3CF834F-BE5A-0949-8193-BEC6C30B1DC9}" name="Phase shift (deg)" dataDxfId="6">
      <calculatedColumnFormula>IF(Table3[[#This Row],[Phase shift (rad)]]="","",Table3[[#This Row],[Phase shift (rad)]]/PI()*180)</calculatedColumnFormula>
    </tableColumn>
    <tableColumn id="10" xr3:uid="{A158930E-04AB-3B46-B613-9D9B369FB7D6}" name="Rel phase shift (rad)" dataDxfId="5"/>
    <tableColumn id="11" xr3:uid="{A03419F2-49E8-3144-BAEC-E790D76A87F6}" name="Cosine" dataDxfId="4">
      <calculatedColumnFormula>IF(Table3[[#This Row],[Rel phase shift (rad)]]="","",COS(Table3[[#This Row],[Rel phase shift (rad)]]))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R145"/>
  <sheetViews>
    <sheetView workbookViewId="0">
      <selection activeCell="Q9" sqref="Q9"/>
    </sheetView>
  </sheetViews>
  <sheetFormatPr baseColWidth="10" defaultRowHeight="16" x14ac:dyDescent="0.2"/>
  <cols>
    <col min="1" max="3" width="10.83203125" customWidth="1"/>
    <col min="4" max="6" width="10.83203125" style="2" customWidth="1"/>
    <col min="7" max="8" width="10.83203125" style="4" customWidth="1"/>
    <col min="9" max="9" width="10.83203125" style="1" customWidth="1"/>
    <col min="10" max="10" width="10.83203125" style="2" customWidth="1"/>
    <col min="11" max="11" width="10.83203125" style="3" customWidth="1"/>
    <col min="12" max="12" width="10.83203125" style="4" customWidth="1"/>
    <col min="13" max="13" width="10.83203125" style="3" customWidth="1"/>
    <col min="14" max="14" width="10.83203125" style="4" customWidth="1"/>
    <col min="15" max="16" width="10.83203125" customWidth="1"/>
    <col min="17" max="17" width="20.83203125" style="2" customWidth="1"/>
    <col min="18" max="18" width="20.83203125" style="4" customWidth="1"/>
  </cols>
  <sheetData>
    <row r="1" spans="1:18" x14ac:dyDescent="0.2">
      <c r="A1" t="s">
        <v>45</v>
      </c>
      <c r="B1" t="s">
        <v>7</v>
      </c>
      <c r="C1" t="s">
        <v>33</v>
      </c>
      <c r="D1" s="2" t="s">
        <v>0</v>
      </c>
      <c r="E1" s="2" t="s">
        <v>31</v>
      </c>
      <c r="F1" t="s">
        <v>14</v>
      </c>
      <c r="G1" s="4" t="s">
        <v>8</v>
      </c>
      <c r="H1" s="4" t="s">
        <v>9</v>
      </c>
      <c r="I1" s="1" t="s">
        <v>2</v>
      </c>
      <c r="J1" s="2" t="s">
        <v>1</v>
      </c>
      <c r="K1" s="3" t="s">
        <v>37</v>
      </c>
      <c r="L1" s="4" t="s">
        <v>38</v>
      </c>
      <c r="M1" s="3" t="s">
        <v>40</v>
      </c>
      <c r="N1" s="4" t="s">
        <v>41</v>
      </c>
      <c r="O1" t="s">
        <v>42</v>
      </c>
      <c r="P1" t="s">
        <v>43</v>
      </c>
      <c r="Q1"/>
      <c r="R1"/>
    </row>
    <row r="2" spans="1:18" x14ac:dyDescent="0.2">
      <c r="A2" s="4" t="s">
        <v>46</v>
      </c>
      <c r="B2" t="s">
        <v>3</v>
      </c>
      <c r="C2" s="6" t="s">
        <v>34</v>
      </c>
      <c r="D2" s="2">
        <v>15.9</v>
      </c>
      <c r="E2" s="2">
        <f>2*Table4[[#This Row],[Photon energy (eV)]]-Threshold</f>
        <v>7.2126112000000013</v>
      </c>
      <c r="F2" t="s">
        <v>19</v>
      </c>
      <c r="G2" s="4">
        <v>0</v>
      </c>
      <c r="H2" s="4">
        <v>5</v>
      </c>
      <c r="I2" s="1">
        <f>Table4[[#This Row],[Polar ang (deg)]]/180*PI()</f>
        <v>4.3633231299858237E-2</v>
      </c>
      <c r="J2" s="2">
        <f>(Table4[[#This Row],[Polar ang fr (deg)]]+Table4[[#This Row],[Polar ang to (deg)]])/2</f>
        <v>2.5</v>
      </c>
      <c r="K2" s="3">
        <v>0.97082482707495599</v>
      </c>
      <c r="L2" s="4">
        <f>Table4[[#This Row],[Phase shift (rad)]]/PI()*180</f>
        <v>55.624165237912948</v>
      </c>
      <c r="M2" s="3">
        <v>8.9057319842916094E-2</v>
      </c>
      <c r="N2" s="4">
        <f>Table4[[#This Row],[Phase shift err (rad)]]/PI()*180</f>
        <v>5.1026085617457717</v>
      </c>
      <c r="O2" s="4">
        <f>Table4[[#This Row],[Phase shift (deg)]]-Table4[[#This Row],[Phase shift err (deg)]]</f>
        <v>50.521556676167179</v>
      </c>
      <c r="P2" s="4">
        <f>Table4[[#This Row],[Phase shift (deg)]]+Table4[[#This Row],[Phase shift err (deg)]]</f>
        <v>60.726773799658716</v>
      </c>
      <c r="Q2"/>
      <c r="R2"/>
    </row>
    <row r="3" spans="1:18" x14ac:dyDescent="0.2">
      <c r="A3" s="4" t="s">
        <v>46</v>
      </c>
      <c r="B3" t="s">
        <v>3</v>
      </c>
      <c r="C3" s="6" t="s">
        <v>34</v>
      </c>
      <c r="D3" s="2">
        <v>15.9</v>
      </c>
      <c r="E3" s="2">
        <f>2*Table4[[#This Row],[Photon energy (eV)]]-Threshold</f>
        <v>7.2126112000000013</v>
      </c>
      <c r="F3" t="s">
        <v>19</v>
      </c>
      <c r="G3" s="4">
        <v>5</v>
      </c>
      <c r="H3" s="4">
        <v>10</v>
      </c>
      <c r="I3" s="1">
        <f>Table4[[#This Row],[Polar ang (deg)]]/180*PI()</f>
        <v>0.1308996938995747</v>
      </c>
      <c r="J3" s="2">
        <f>(Table4[[#This Row],[Polar ang fr (deg)]]+Table4[[#This Row],[Polar ang to (deg)]])/2</f>
        <v>7.5</v>
      </c>
      <c r="K3" s="3">
        <v>1.2102339510223199</v>
      </c>
      <c r="L3" s="4">
        <f>Table4[[#This Row],[Phase shift (rad)]]/PI()*180</f>
        <v>69.341297617021311</v>
      </c>
      <c r="M3" s="3">
        <v>9.6733315518503005E-2</v>
      </c>
      <c r="N3" s="4">
        <f>Table4[[#This Row],[Phase shift err (rad)]]/PI()*180</f>
        <v>5.5424107175175727</v>
      </c>
      <c r="O3" s="4">
        <f>Table4[[#This Row],[Phase shift (deg)]]-Table4[[#This Row],[Phase shift err (deg)]]</f>
        <v>63.798886899503742</v>
      </c>
      <c r="P3" s="4">
        <f>Table4[[#This Row],[Phase shift (deg)]]+Table4[[#This Row],[Phase shift err (deg)]]</f>
        <v>74.883708334538881</v>
      </c>
      <c r="Q3"/>
      <c r="R3"/>
    </row>
    <row r="4" spans="1:18" x14ac:dyDescent="0.2">
      <c r="A4" s="4" t="s">
        <v>46</v>
      </c>
      <c r="B4" t="s">
        <v>3</v>
      </c>
      <c r="C4" s="6" t="s">
        <v>34</v>
      </c>
      <c r="D4" s="2">
        <v>15.9</v>
      </c>
      <c r="E4" s="2">
        <f>2*Table4[[#This Row],[Photon energy (eV)]]-Threshold</f>
        <v>7.2126112000000013</v>
      </c>
      <c r="F4" t="s">
        <v>19</v>
      </c>
      <c r="G4" s="4">
        <v>10</v>
      </c>
      <c r="H4" s="4">
        <v>15</v>
      </c>
      <c r="I4" s="1">
        <f>Table4[[#This Row],[Polar ang (deg)]]/180*PI()</f>
        <v>0.21816615649929119</v>
      </c>
      <c r="J4" s="2">
        <f>(Table4[[#This Row],[Polar ang fr (deg)]]+Table4[[#This Row],[Polar ang to (deg)]])/2</f>
        <v>12.5</v>
      </c>
      <c r="K4" s="3">
        <v>1.00331646952761</v>
      </c>
      <c r="L4" s="4">
        <f>Table4[[#This Row],[Phase shift (rad)]]/PI()*180</f>
        <v>57.485799219898119</v>
      </c>
      <c r="M4" s="3">
        <v>7.2731029123797794E-2</v>
      </c>
      <c r="N4" s="4">
        <f>Table4[[#This Row],[Phase shift err (rad)]]/PI()*180</f>
        <v>4.1671810084366872</v>
      </c>
      <c r="O4" s="4">
        <f>Table4[[#This Row],[Phase shift (deg)]]-Table4[[#This Row],[Phase shift err (deg)]]</f>
        <v>53.318618211461434</v>
      </c>
      <c r="P4" s="4">
        <f>Table4[[#This Row],[Phase shift (deg)]]+Table4[[#This Row],[Phase shift err (deg)]]</f>
        <v>61.652980228334805</v>
      </c>
      <c r="Q4"/>
      <c r="R4"/>
    </row>
    <row r="5" spans="1:18" x14ac:dyDescent="0.2">
      <c r="A5" s="4" t="s">
        <v>46</v>
      </c>
      <c r="B5" t="s">
        <v>3</v>
      </c>
      <c r="C5" s="6" t="s">
        <v>34</v>
      </c>
      <c r="D5" s="2">
        <v>15.9</v>
      </c>
      <c r="E5" s="2">
        <f>2*Table4[[#This Row],[Photon energy (eV)]]-Threshold</f>
        <v>7.2126112000000013</v>
      </c>
      <c r="F5" t="s">
        <v>19</v>
      </c>
      <c r="G5" s="4">
        <v>15</v>
      </c>
      <c r="H5" s="4">
        <v>20</v>
      </c>
      <c r="I5" s="1">
        <f>Table4[[#This Row],[Polar ang (deg)]]/180*PI()</f>
        <v>0.30543261909900765</v>
      </c>
      <c r="J5" s="2">
        <f>(Table4[[#This Row],[Polar ang fr (deg)]]+Table4[[#This Row],[Polar ang to (deg)]])/2</f>
        <v>17.5</v>
      </c>
      <c r="K5" s="3">
        <v>1.2192223859234801</v>
      </c>
      <c r="L5" s="4">
        <f>Table4[[#This Row],[Phase shift (rad)]]/PI()*180</f>
        <v>69.856297001285881</v>
      </c>
      <c r="M5" s="3">
        <v>6.1948361330178503E-2</v>
      </c>
      <c r="N5" s="4">
        <f>Table4[[#This Row],[Phase shift err (rad)]]/PI()*180</f>
        <v>3.5493796519706624</v>
      </c>
      <c r="O5" s="4">
        <f>Table4[[#This Row],[Phase shift (deg)]]-Table4[[#This Row],[Phase shift err (deg)]]</f>
        <v>66.306917349315214</v>
      </c>
      <c r="P5" s="4">
        <f>Table4[[#This Row],[Phase shift (deg)]]+Table4[[#This Row],[Phase shift err (deg)]]</f>
        <v>73.405676653256549</v>
      </c>
      <c r="Q5"/>
      <c r="R5"/>
    </row>
    <row r="6" spans="1:18" x14ac:dyDescent="0.2">
      <c r="A6" s="4" t="s">
        <v>46</v>
      </c>
      <c r="B6" t="s">
        <v>3</v>
      </c>
      <c r="C6" s="6" t="s">
        <v>34</v>
      </c>
      <c r="D6" s="2">
        <v>15.9</v>
      </c>
      <c r="E6" s="2">
        <f>2*Table4[[#This Row],[Photon energy (eV)]]-Threshold</f>
        <v>7.2126112000000013</v>
      </c>
      <c r="F6" t="s">
        <v>19</v>
      </c>
      <c r="G6" s="4">
        <v>20</v>
      </c>
      <c r="H6" s="4">
        <v>25</v>
      </c>
      <c r="I6" s="1">
        <f>Table4[[#This Row],[Polar ang (deg)]]/180*PI()</f>
        <v>0.39269908169872414</v>
      </c>
      <c r="J6" s="2">
        <f>(Table4[[#This Row],[Polar ang fr (deg)]]+Table4[[#This Row],[Polar ang to (deg)]])/2</f>
        <v>22.5</v>
      </c>
      <c r="K6" s="3">
        <v>1.1135909395818799</v>
      </c>
      <c r="L6" s="4">
        <f>Table4[[#This Row],[Phase shift (rad)]]/PI()*180</f>
        <v>63.804060942049574</v>
      </c>
      <c r="M6" s="3">
        <v>0.116181483610148</v>
      </c>
      <c r="N6" s="4">
        <f>Table4[[#This Row],[Phase shift err (rad)]]/PI()*180</f>
        <v>6.656708668429828</v>
      </c>
      <c r="O6" s="4">
        <f>Table4[[#This Row],[Phase shift (deg)]]-Table4[[#This Row],[Phase shift err (deg)]]</f>
        <v>57.147352273619745</v>
      </c>
      <c r="P6" s="4">
        <f>Table4[[#This Row],[Phase shift (deg)]]+Table4[[#This Row],[Phase shift err (deg)]]</f>
        <v>70.460769610479403</v>
      </c>
      <c r="Q6"/>
      <c r="R6"/>
    </row>
    <row r="7" spans="1:18" x14ac:dyDescent="0.2">
      <c r="A7" s="4" t="s">
        <v>46</v>
      </c>
      <c r="B7" t="s">
        <v>3</v>
      </c>
      <c r="C7" s="6" t="s">
        <v>34</v>
      </c>
      <c r="D7" s="2">
        <v>15.9</v>
      </c>
      <c r="E7" s="2">
        <f>2*Table4[[#This Row],[Photon energy (eV)]]-Threshold</f>
        <v>7.2126112000000013</v>
      </c>
      <c r="F7" t="s">
        <v>19</v>
      </c>
      <c r="G7" s="4">
        <v>25</v>
      </c>
      <c r="H7" s="4">
        <v>30</v>
      </c>
      <c r="I7" s="1">
        <f>Table4[[#This Row],[Polar ang (deg)]]/180*PI()</f>
        <v>0.47996554429844063</v>
      </c>
      <c r="J7" s="2">
        <f>(Table4[[#This Row],[Polar ang fr (deg)]]+Table4[[#This Row],[Polar ang to (deg)]])/2</f>
        <v>27.5</v>
      </c>
      <c r="K7" s="3">
        <v>1.1181674693691299</v>
      </c>
      <c r="L7" s="4">
        <f>Table4[[#This Row],[Phase shift (rad)]]/PI()*180</f>
        <v>64.066276783674908</v>
      </c>
      <c r="M7" s="3">
        <v>0.102203190045683</v>
      </c>
      <c r="N7" s="4">
        <f>Table4[[#This Row],[Phase shift err (rad)]]/PI()*180</f>
        <v>5.8558114423911025</v>
      </c>
      <c r="O7" s="4">
        <f>Table4[[#This Row],[Phase shift (deg)]]-Table4[[#This Row],[Phase shift err (deg)]]</f>
        <v>58.210465341283808</v>
      </c>
      <c r="P7" s="4">
        <f>Table4[[#This Row],[Phase shift (deg)]]+Table4[[#This Row],[Phase shift err (deg)]]</f>
        <v>69.922088226066009</v>
      </c>
      <c r="Q7"/>
      <c r="R7"/>
    </row>
    <row r="8" spans="1:18" x14ac:dyDescent="0.2">
      <c r="A8" s="4" t="s">
        <v>46</v>
      </c>
      <c r="B8" t="s">
        <v>3</v>
      </c>
      <c r="C8" s="6" t="s">
        <v>34</v>
      </c>
      <c r="D8" s="2">
        <v>15.9</v>
      </c>
      <c r="E8" s="2">
        <f>2*Table4[[#This Row],[Photon energy (eV)]]-Threshold</f>
        <v>7.2126112000000013</v>
      </c>
      <c r="F8" t="s">
        <v>19</v>
      </c>
      <c r="G8" s="4">
        <v>30</v>
      </c>
      <c r="H8" s="4">
        <v>35</v>
      </c>
      <c r="I8" s="1">
        <f>Table4[[#This Row],[Polar ang (deg)]]/180*PI()</f>
        <v>0.56723200689815712</v>
      </c>
      <c r="J8" s="2">
        <f>(Table4[[#This Row],[Polar ang fr (deg)]]+Table4[[#This Row],[Polar ang to (deg)]])/2</f>
        <v>32.5</v>
      </c>
      <c r="K8" s="3">
        <v>1.3589867411599299</v>
      </c>
      <c r="L8" s="4">
        <f>Table4[[#This Row],[Phase shift (rad)]]/PI()*180</f>
        <v>77.864204682701626</v>
      </c>
      <c r="M8" s="3">
        <v>0.10901614042603699</v>
      </c>
      <c r="N8" s="4">
        <f>Table4[[#This Row],[Phase shift err (rad)]]/PI()*180</f>
        <v>6.2461647452174356</v>
      </c>
      <c r="O8" s="4">
        <f>Table4[[#This Row],[Phase shift (deg)]]-Table4[[#This Row],[Phase shift err (deg)]]</f>
        <v>71.618039937484184</v>
      </c>
      <c r="P8" s="4">
        <f>Table4[[#This Row],[Phase shift (deg)]]+Table4[[#This Row],[Phase shift err (deg)]]</f>
        <v>84.110369427919068</v>
      </c>
      <c r="Q8"/>
      <c r="R8"/>
    </row>
    <row r="9" spans="1:18" x14ac:dyDescent="0.2">
      <c r="A9" s="4" t="s">
        <v>46</v>
      </c>
      <c r="B9" t="s">
        <v>3</v>
      </c>
      <c r="C9" s="6" t="s">
        <v>34</v>
      </c>
      <c r="D9" s="2">
        <v>15.9</v>
      </c>
      <c r="E9" s="2">
        <f>2*Table4[[#This Row],[Photon energy (eV)]]-Threshold</f>
        <v>7.2126112000000013</v>
      </c>
      <c r="F9" t="s">
        <v>19</v>
      </c>
      <c r="G9" s="4">
        <v>35</v>
      </c>
      <c r="H9" s="4">
        <v>40</v>
      </c>
      <c r="I9" s="1">
        <f>Table4[[#This Row],[Polar ang (deg)]]/180*PI()</f>
        <v>0.6544984694978736</v>
      </c>
      <c r="J9" s="2">
        <f>(Table4[[#This Row],[Polar ang fr (deg)]]+Table4[[#This Row],[Polar ang to (deg)]])/2</f>
        <v>37.5</v>
      </c>
      <c r="K9" s="3">
        <v>1.43203373378698</v>
      </c>
      <c r="L9" s="4">
        <f>Table4[[#This Row],[Phase shift (rad)]]/PI()*180</f>
        <v>82.049489066354838</v>
      </c>
      <c r="M9" s="3">
        <v>0.114907716743242</v>
      </c>
      <c r="N9" s="4">
        <f>Table4[[#This Row],[Phase shift err (rad)]]/PI()*180</f>
        <v>6.5837272028725113</v>
      </c>
      <c r="O9" s="4">
        <f>Table4[[#This Row],[Phase shift (deg)]]-Table4[[#This Row],[Phase shift err (deg)]]</f>
        <v>75.465761863482328</v>
      </c>
      <c r="P9" s="4">
        <f>Table4[[#This Row],[Phase shift (deg)]]+Table4[[#This Row],[Phase shift err (deg)]]</f>
        <v>88.633216269227347</v>
      </c>
      <c r="Q9"/>
      <c r="R9"/>
    </row>
    <row r="10" spans="1:18" x14ac:dyDescent="0.2">
      <c r="A10" s="4" t="s">
        <v>46</v>
      </c>
      <c r="B10" t="s">
        <v>3</v>
      </c>
      <c r="C10" s="6" t="s">
        <v>34</v>
      </c>
      <c r="D10" s="2">
        <v>15.9</v>
      </c>
      <c r="E10" s="2">
        <f>2*Table4[[#This Row],[Photon energy (eV)]]-Threshold</f>
        <v>7.2126112000000013</v>
      </c>
      <c r="F10" t="s">
        <v>19</v>
      </c>
      <c r="G10" s="4">
        <v>40</v>
      </c>
      <c r="H10" s="4">
        <v>45</v>
      </c>
      <c r="I10" s="1">
        <f>Table4[[#This Row],[Polar ang (deg)]]/180*PI()</f>
        <v>0.74176493209758998</v>
      </c>
      <c r="J10" s="2">
        <f>(Table4[[#This Row],[Polar ang fr (deg)]]+Table4[[#This Row],[Polar ang to (deg)]])/2</f>
        <v>42.5</v>
      </c>
      <c r="K10" s="3">
        <v>1.76419040444153</v>
      </c>
      <c r="L10" s="4">
        <f>Table4[[#This Row],[Phase shift (rad)]]/PI()*180</f>
        <v>101.08066443197743</v>
      </c>
      <c r="M10" s="3">
        <v>0.15210544030260201</v>
      </c>
      <c r="N10" s="4">
        <f>Table4[[#This Row],[Phase shift err (rad)]]/PI()*180</f>
        <v>8.7149997703181903</v>
      </c>
      <c r="O10" s="4">
        <f>Table4[[#This Row],[Phase shift (deg)]]-Table4[[#This Row],[Phase shift err (deg)]]</f>
        <v>92.365664661659238</v>
      </c>
      <c r="P10" s="4">
        <f>Table4[[#This Row],[Phase shift (deg)]]+Table4[[#This Row],[Phase shift err (deg)]]</f>
        <v>109.79566420229561</v>
      </c>
      <c r="Q10"/>
      <c r="R10"/>
    </row>
    <row r="11" spans="1:18" x14ac:dyDescent="0.2">
      <c r="A11" s="4" t="s">
        <v>46</v>
      </c>
      <c r="B11" t="s">
        <v>3</v>
      </c>
      <c r="C11" s="6" t="s">
        <v>34</v>
      </c>
      <c r="D11" s="2">
        <v>15.9</v>
      </c>
      <c r="E11" s="2">
        <f>2*Table4[[#This Row],[Photon energy (eV)]]-Threshold</f>
        <v>7.2126112000000013</v>
      </c>
      <c r="F11" t="s">
        <v>19</v>
      </c>
      <c r="G11" s="4">
        <v>45</v>
      </c>
      <c r="H11" s="4">
        <v>50</v>
      </c>
      <c r="I11" s="1">
        <f>Table4[[#This Row],[Polar ang (deg)]]/180*PI()</f>
        <v>0.82903139469730658</v>
      </c>
      <c r="J11" s="2">
        <f>(Table4[[#This Row],[Polar ang fr (deg)]]+Table4[[#This Row],[Polar ang to (deg)]])/2</f>
        <v>47.5</v>
      </c>
      <c r="K11" s="3">
        <v>2.03756612798907</v>
      </c>
      <c r="L11" s="4">
        <f>Table4[[#This Row],[Phase shift (rad)]]/PI()*180</f>
        <v>116.74393961258663</v>
      </c>
      <c r="M11" s="3">
        <v>0.22224085154259701</v>
      </c>
      <c r="N11" s="4">
        <f>Table4[[#This Row],[Phase shift err (rad)]]/PI()*180</f>
        <v>12.733462828784301</v>
      </c>
      <c r="O11" s="4">
        <f>Table4[[#This Row],[Phase shift (deg)]]-Table4[[#This Row],[Phase shift err (deg)]]</f>
        <v>104.01047678380233</v>
      </c>
      <c r="P11" s="4">
        <f>Table4[[#This Row],[Phase shift (deg)]]+Table4[[#This Row],[Phase shift err (deg)]]</f>
        <v>129.47740244137094</v>
      </c>
      <c r="Q11"/>
      <c r="R11"/>
    </row>
    <row r="12" spans="1:18" x14ac:dyDescent="0.2">
      <c r="A12" s="4" t="s">
        <v>46</v>
      </c>
      <c r="B12" t="s">
        <v>3</v>
      </c>
      <c r="C12" s="6" t="s">
        <v>34</v>
      </c>
      <c r="D12" s="2">
        <v>15.9</v>
      </c>
      <c r="E12" s="2">
        <f>2*Table4[[#This Row],[Photon energy (eV)]]-Threshold</f>
        <v>7.2126112000000013</v>
      </c>
      <c r="F12" t="s">
        <v>19</v>
      </c>
      <c r="G12" s="4">
        <v>50</v>
      </c>
      <c r="H12" s="4">
        <v>55</v>
      </c>
      <c r="I12" s="1">
        <f>Table4[[#This Row],[Polar ang (deg)]]/180*PI()</f>
        <v>0.91629785729702307</v>
      </c>
      <c r="J12" s="2">
        <f>(Table4[[#This Row],[Polar ang fr (deg)]]+Table4[[#This Row],[Polar ang to (deg)]])/2</f>
        <v>52.5</v>
      </c>
      <c r="K12" s="3">
        <v>2.4796718974775298</v>
      </c>
      <c r="L12" s="4">
        <f>Table4[[#This Row],[Phase shift (rad)]]/PI()*180</f>
        <v>142.07473430265901</v>
      </c>
      <c r="M12" s="3">
        <v>0.190426711996112</v>
      </c>
      <c r="N12" s="4">
        <f>Table4[[#This Row],[Phase shift err (rad)]]/PI()*180</f>
        <v>10.910646903930461</v>
      </c>
      <c r="O12" s="4">
        <f>Table4[[#This Row],[Phase shift (deg)]]-Table4[[#This Row],[Phase shift err (deg)]]</f>
        <v>131.16408739872855</v>
      </c>
      <c r="P12" s="4">
        <f>Table4[[#This Row],[Phase shift (deg)]]+Table4[[#This Row],[Phase shift err (deg)]]</f>
        <v>152.98538120658947</v>
      </c>
      <c r="Q12"/>
      <c r="R12"/>
    </row>
    <row r="13" spans="1:18" x14ac:dyDescent="0.2">
      <c r="A13" s="4" t="s">
        <v>46</v>
      </c>
      <c r="B13" t="s">
        <v>3</v>
      </c>
      <c r="C13" s="6" t="s">
        <v>34</v>
      </c>
      <c r="D13" s="2">
        <v>15.9</v>
      </c>
      <c r="E13" s="2">
        <f>2*Table4[[#This Row],[Photon energy (eV)]]-Threshold</f>
        <v>7.2126112000000013</v>
      </c>
      <c r="F13" t="s">
        <v>19</v>
      </c>
      <c r="G13" s="4">
        <v>55</v>
      </c>
      <c r="H13" s="4">
        <v>60</v>
      </c>
      <c r="I13" s="1">
        <f>Table4[[#This Row],[Polar ang (deg)]]/180*PI()</f>
        <v>1.0035643198967394</v>
      </c>
      <c r="J13" s="2">
        <f>(Table4[[#This Row],[Polar ang fr (deg)]]+Table4[[#This Row],[Polar ang to (deg)]])/2</f>
        <v>57.5</v>
      </c>
      <c r="K13" s="3">
        <v>2.9703754536428999</v>
      </c>
      <c r="L13" s="4">
        <f>Table4[[#This Row],[Phase shift (rad)]]/PI()*180</f>
        <v>170.1899770629955</v>
      </c>
      <c r="M13" s="3">
        <v>0.34781274673926599</v>
      </c>
      <c r="N13" s="4">
        <f>Table4[[#This Row],[Phase shift err (rad)]]/PI()*180</f>
        <v>19.928202449012527</v>
      </c>
      <c r="O13" s="4">
        <f>Table4[[#This Row],[Phase shift (deg)]]-Table4[[#This Row],[Phase shift err (deg)]]</f>
        <v>150.26177461398296</v>
      </c>
      <c r="P13" s="4">
        <f>Table4[[#This Row],[Phase shift (deg)]]+Table4[[#This Row],[Phase shift err (deg)]]</f>
        <v>190.11817951200803</v>
      </c>
      <c r="Q13"/>
      <c r="R13"/>
    </row>
    <row r="14" spans="1:18" x14ac:dyDescent="0.2">
      <c r="A14" s="4" t="s">
        <v>46</v>
      </c>
      <c r="B14" t="s">
        <v>3</v>
      </c>
      <c r="C14" s="6" t="s">
        <v>34</v>
      </c>
      <c r="D14" s="2">
        <v>15.9</v>
      </c>
      <c r="E14" s="2">
        <f>2*Table4[[#This Row],[Photon energy (eV)]]-Threshold</f>
        <v>7.2126112000000013</v>
      </c>
      <c r="F14" t="s">
        <v>19</v>
      </c>
      <c r="G14" s="4">
        <v>60</v>
      </c>
      <c r="H14" s="4">
        <v>65</v>
      </c>
      <c r="I14" s="1">
        <f>Table4[[#This Row],[Polar ang (deg)]]/180*PI()</f>
        <v>1.0908307824964558</v>
      </c>
      <c r="J14" s="2">
        <f>(Table4[[#This Row],[Polar ang fr (deg)]]+Table4[[#This Row],[Polar ang to (deg)]])/2</f>
        <v>62.5</v>
      </c>
      <c r="K14" s="3">
        <v>3.0096078737789602</v>
      </c>
      <c r="L14" s="4">
        <f>Table4[[#This Row],[Phase shift (rad)]]/PI()*180</f>
        <v>172.43782915687578</v>
      </c>
      <c r="M14" s="3">
        <v>0.15913210460799901</v>
      </c>
      <c r="N14" s="4">
        <f>Table4[[#This Row],[Phase shift err (rad)]]/PI()*180</f>
        <v>9.1175979790726629</v>
      </c>
      <c r="O14" s="4">
        <f>Table4[[#This Row],[Phase shift (deg)]]-Table4[[#This Row],[Phase shift err (deg)]]</f>
        <v>163.32023117780312</v>
      </c>
      <c r="P14" s="4">
        <f>Table4[[#This Row],[Phase shift (deg)]]+Table4[[#This Row],[Phase shift err (deg)]]</f>
        <v>181.55542713594843</v>
      </c>
      <c r="Q14"/>
      <c r="R14"/>
    </row>
    <row r="15" spans="1:18" x14ac:dyDescent="0.2">
      <c r="A15" s="4" t="s">
        <v>46</v>
      </c>
      <c r="B15" t="s">
        <v>3</v>
      </c>
      <c r="C15" s="6" t="s">
        <v>34</v>
      </c>
      <c r="D15" s="2">
        <v>15.9</v>
      </c>
      <c r="E15" s="2">
        <f>2*Table4[[#This Row],[Photon energy (eV)]]-Threshold</f>
        <v>7.2126112000000013</v>
      </c>
      <c r="F15" t="s">
        <v>19</v>
      </c>
      <c r="G15" s="4">
        <v>65</v>
      </c>
      <c r="H15" s="4">
        <v>70</v>
      </c>
      <c r="I15" s="1">
        <f>Table4[[#This Row],[Polar ang (deg)]]/180*PI()</f>
        <v>1.1780972450961724</v>
      </c>
      <c r="J15" s="2">
        <f>(Table4[[#This Row],[Polar ang fr (deg)]]+Table4[[#This Row],[Polar ang to (deg)]])/2</f>
        <v>67.5</v>
      </c>
      <c r="K15" s="3">
        <v>3.3497793139668799</v>
      </c>
      <c r="L15" s="4">
        <f>Table4[[#This Row],[Phase shift (rad)]]/PI()*180</f>
        <v>191.9282169905305</v>
      </c>
      <c r="M15" s="3">
        <v>0.19384646910644099</v>
      </c>
      <c r="N15" s="4">
        <f>Table4[[#This Row],[Phase shift err (rad)]]/PI()*180</f>
        <v>11.106584553312167</v>
      </c>
      <c r="O15" s="4">
        <f>Table4[[#This Row],[Phase shift (deg)]]-Table4[[#This Row],[Phase shift err (deg)]]</f>
        <v>180.82163243721834</v>
      </c>
      <c r="P15" s="4">
        <f>Table4[[#This Row],[Phase shift (deg)]]+Table4[[#This Row],[Phase shift err (deg)]]</f>
        <v>203.03480154384266</v>
      </c>
      <c r="Q15"/>
      <c r="R15"/>
    </row>
    <row r="16" spans="1:18" x14ac:dyDescent="0.2">
      <c r="A16" s="4" t="s">
        <v>46</v>
      </c>
      <c r="B16" t="s">
        <v>3</v>
      </c>
      <c r="C16" s="6" t="s">
        <v>34</v>
      </c>
      <c r="D16" s="2">
        <v>15.9</v>
      </c>
      <c r="E16" s="2">
        <f>2*Table4[[#This Row],[Photon energy (eV)]]-Threshold</f>
        <v>7.2126112000000013</v>
      </c>
      <c r="F16" t="s">
        <v>19</v>
      </c>
      <c r="G16" s="4">
        <v>70</v>
      </c>
      <c r="H16" s="4">
        <v>75</v>
      </c>
      <c r="I16" s="1">
        <f>Table4[[#This Row],[Polar ang (deg)]]/180*PI()</f>
        <v>1.265363707695889</v>
      </c>
      <c r="J16" s="2">
        <f>(Table4[[#This Row],[Polar ang fr (deg)]]+Table4[[#This Row],[Polar ang to (deg)]])/2</f>
        <v>72.5</v>
      </c>
      <c r="K16" s="3">
        <v>3.2615281245941001</v>
      </c>
      <c r="L16" s="4">
        <f>Table4[[#This Row],[Phase shift (rad)]]/PI()*180</f>
        <v>186.87179630246047</v>
      </c>
      <c r="M16" s="3">
        <v>0.21551314655991299</v>
      </c>
      <c r="N16" s="4">
        <f>Table4[[#This Row],[Phase shift err (rad)]]/PI()*180</f>
        <v>12.347993727467371</v>
      </c>
      <c r="O16" s="4">
        <f>Table4[[#This Row],[Phase shift (deg)]]-Table4[[#This Row],[Phase shift err (deg)]]</f>
        <v>174.52380257499308</v>
      </c>
      <c r="P16" s="4">
        <f>Table4[[#This Row],[Phase shift (deg)]]+Table4[[#This Row],[Phase shift err (deg)]]</f>
        <v>199.21979002992785</v>
      </c>
      <c r="Q16"/>
      <c r="R16"/>
    </row>
    <row r="17" spans="1:18" x14ac:dyDescent="0.2">
      <c r="A17" s="4" t="s">
        <v>46</v>
      </c>
      <c r="B17" t="s">
        <v>3</v>
      </c>
      <c r="C17" s="6" t="s">
        <v>34</v>
      </c>
      <c r="D17" s="2">
        <v>15.9</v>
      </c>
      <c r="E17" s="2">
        <f>2*Table4[[#This Row],[Photon energy (eV)]]-Threshold</f>
        <v>7.2126112000000013</v>
      </c>
      <c r="F17" t="s">
        <v>19</v>
      </c>
      <c r="G17" s="4">
        <v>75</v>
      </c>
      <c r="H17" s="4">
        <v>80</v>
      </c>
      <c r="I17" s="1">
        <f>Table4[[#This Row],[Polar ang (deg)]]/180*PI()</f>
        <v>1.3526301702956054</v>
      </c>
      <c r="J17" s="2">
        <f>(Table4[[#This Row],[Polar ang fr (deg)]]+Table4[[#This Row],[Polar ang to (deg)]])/2</f>
        <v>77.5</v>
      </c>
      <c r="K17" s="3">
        <v>3.5784079768782799</v>
      </c>
      <c r="L17" s="4">
        <f>Table4[[#This Row],[Phase shift (rad)]]/PI()*180</f>
        <v>205.02767445107293</v>
      </c>
      <c r="M17" s="3">
        <v>0.25231141881292402</v>
      </c>
      <c r="N17" s="4">
        <f>Table4[[#This Row],[Phase shift err (rad)]]/PI()*180</f>
        <v>14.456379420938266</v>
      </c>
      <c r="O17" s="4">
        <f>Table4[[#This Row],[Phase shift (deg)]]-Table4[[#This Row],[Phase shift err (deg)]]</f>
        <v>190.57129503013465</v>
      </c>
      <c r="P17" s="4">
        <f>Table4[[#This Row],[Phase shift (deg)]]+Table4[[#This Row],[Phase shift err (deg)]]</f>
        <v>219.4840538720112</v>
      </c>
      <c r="Q17"/>
      <c r="R17"/>
    </row>
    <row r="18" spans="1:18" x14ac:dyDescent="0.2">
      <c r="A18" s="4" t="s">
        <v>46</v>
      </c>
      <c r="B18" t="s">
        <v>3</v>
      </c>
      <c r="C18" s="6" t="s">
        <v>34</v>
      </c>
      <c r="D18" s="2">
        <v>15.9</v>
      </c>
      <c r="E18" s="2">
        <f>2*Table4[[#This Row],[Photon energy (eV)]]-Threshold</f>
        <v>7.2126112000000013</v>
      </c>
      <c r="F18" t="s">
        <v>19</v>
      </c>
      <c r="G18" s="4">
        <v>80</v>
      </c>
      <c r="H18" s="4">
        <v>85</v>
      </c>
      <c r="I18" s="1">
        <f>Table4[[#This Row],[Polar ang (deg)]]/180*PI()</f>
        <v>1.4398966328953218</v>
      </c>
      <c r="J18" s="2">
        <f>(Table4[[#This Row],[Polar ang fr (deg)]]+Table4[[#This Row],[Polar ang to (deg)]])/2</f>
        <v>82.5</v>
      </c>
      <c r="K18" s="3">
        <v>3.6855407580051298</v>
      </c>
      <c r="L18" s="4">
        <f>Table4[[#This Row],[Phase shift (rad)]]/PI()*180</f>
        <v>211.16593065714019</v>
      </c>
      <c r="M18" s="3">
        <v>0.78634016672868201</v>
      </c>
      <c r="N18" s="4">
        <f>Table4[[#This Row],[Phase shift err (rad)]]/PI()*180</f>
        <v>45.053972815166958</v>
      </c>
      <c r="O18" s="4">
        <f>Table4[[#This Row],[Phase shift (deg)]]-Table4[[#This Row],[Phase shift err (deg)]]</f>
        <v>166.11195784197324</v>
      </c>
      <c r="P18" s="4">
        <f>Table4[[#This Row],[Phase shift (deg)]]+Table4[[#This Row],[Phase shift err (deg)]]</f>
        <v>256.21990347230712</v>
      </c>
      <c r="Q18"/>
      <c r="R18"/>
    </row>
    <row r="19" spans="1:18" x14ac:dyDescent="0.2">
      <c r="A19" s="4" t="s">
        <v>46</v>
      </c>
      <c r="B19" t="s">
        <v>3</v>
      </c>
      <c r="C19" s="6" t="s">
        <v>34</v>
      </c>
      <c r="D19" s="2">
        <v>15.9</v>
      </c>
      <c r="E19" s="2">
        <f>2*Table4[[#This Row],[Photon energy (eV)]]-Threshold</f>
        <v>7.2126112000000013</v>
      </c>
      <c r="F19" t="s">
        <v>19</v>
      </c>
      <c r="G19" s="4">
        <v>85</v>
      </c>
      <c r="H19" s="4">
        <v>90</v>
      </c>
      <c r="I19" s="1">
        <f>Table4[[#This Row],[Polar ang (deg)]]/180*PI()</f>
        <v>1.5271630954950384</v>
      </c>
      <c r="J19" s="2">
        <f>(Table4[[#This Row],[Polar ang fr (deg)]]+Table4[[#This Row],[Polar ang to (deg)]])/2</f>
        <v>87.5</v>
      </c>
      <c r="K19" s="3">
        <v>3.6055887491838301</v>
      </c>
      <c r="L19" s="4">
        <f>Table4[[#This Row],[Phase shift (rad)]]/PI()*180</f>
        <v>206.585017988087</v>
      </c>
      <c r="M19" s="3">
        <v>1.19580764227217</v>
      </c>
      <c r="N19" s="4">
        <f>Table4[[#This Row],[Phase shift err (rad)]]/PI()*180</f>
        <v>68.514731011685072</v>
      </c>
      <c r="O19" s="4">
        <f>Table4[[#This Row],[Phase shift (deg)]]-Table4[[#This Row],[Phase shift err (deg)]]</f>
        <v>138.07028697640192</v>
      </c>
      <c r="P19" s="4">
        <f>Table4[[#This Row],[Phase shift (deg)]]+Table4[[#This Row],[Phase shift err (deg)]]</f>
        <v>275.09974899977209</v>
      </c>
      <c r="Q19"/>
      <c r="R19"/>
    </row>
    <row r="20" spans="1:18" x14ac:dyDescent="0.2">
      <c r="A20" s="4" t="s">
        <v>46</v>
      </c>
      <c r="B20" t="s">
        <v>3</v>
      </c>
      <c r="C20" s="6" t="s">
        <v>34</v>
      </c>
      <c r="D20" s="2">
        <v>15.9</v>
      </c>
      <c r="E20" s="2">
        <f>2*Table4[[#This Row],[Photon energy (eV)]]-Threshold</f>
        <v>7.2126112000000013</v>
      </c>
      <c r="F20" t="s">
        <v>19</v>
      </c>
      <c r="G20" s="4">
        <v>90</v>
      </c>
      <c r="H20" s="4">
        <v>95</v>
      </c>
      <c r="I20" s="1">
        <f>Table4[[#This Row],[Polar ang (deg)]]/180*PI()</f>
        <v>1.6144295580947547</v>
      </c>
      <c r="J20" s="2">
        <f>(Table4[[#This Row],[Polar ang fr (deg)]]+Table4[[#This Row],[Polar ang to (deg)]])/2</f>
        <v>92.5</v>
      </c>
      <c r="K20" s="3">
        <v>6.7471816329216701</v>
      </c>
      <c r="L20" s="4">
        <f>Table4[[#This Row],[Phase shift (rad)]]/PI()*180</f>
        <v>386.58503117459873</v>
      </c>
      <c r="M20" s="3">
        <v>1.19580689774672</v>
      </c>
      <c r="N20" s="4">
        <f>Table4[[#This Row],[Phase shift err (rad)]]/PI()*180</f>
        <v>68.514688353519048</v>
      </c>
      <c r="O20" s="4">
        <f>Table4[[#This Row],[Phase shift (deg)]]-Table4[[#This Row],[Phase shift err (deg)]]</f>
        <v>318.07034282107969</v>
      </c>
      <c r="P20" s="4">
        <f>Table4[[#This Row],[Phase shift (deg)]]+Table4[[#This Row],[Phase shift err (deg)]]</f>
        <v>455.09971952811776</v>
      </c>
      <c r="Q20"/>
      <c r="R20"/>
    </row>
    <row r="21" spans="1:18" x14ac:dyDescent="0.2">
      <c r="A21" s="4" t="s">
        <v>46</v>
      </c>
      <c r="B21" t="s">
        <v>3</v>
      </c>
      <c r="C21" s="6" t="s">
        <v>34</v>
      </c>
      <c r="D21" s="2">
        <v>15.9</v>
      </c>
      <c r="E21" s="2">
        <f>2*Table4[[#This Row],[Photon energy (eV)]]-Threshold</f>
        <v>7.2126112000000013</v>
      </c>
      <c r="F21" t="s">
        <v>19</v>
      </c>
      <c r="G21" s="4">
        <v>95</v>
      </c>
      <c r="H21" s="4">
        <v>100</v>
      </c>
      <c r="I21" s="1">
        <f>Table4[[#This Row],[Polar ang (deg)]]/180*PI()</f>
        <v>1.7016960206944711</v>
      </c>
      <c r="J21" s="2">
        <f>(Table4[[#This Row],[Polar ang fr (deg)]]+Table4[[#This Row],[Polar ang to (deg)]])/2</f>
        <v>97.5</v>
      </c>
      <c r="K21" s="3">
        <v>6.8271332655022503</v>
      </c>
      <c r="L21" s="4">
        <f>Table4[[#This Row],[Phase shift (rad)]]/PI()*180</f>
        <v>391.16592228664666</v>
      </c>
      <c r="M21" s="3">
        <v>0.78634001340618598</v>
      </c>
      <c r="N21" s="4">
        <f>Table4[[#This Row],[Phase shift err (rad)]]/PI()*180</f>
        <v>45.053964030435026</v>
      </c>
      <c r="O21" s="4">
        <f>Table4[[#This Row],[Phase shift (deg)]]-Table4[[#This Row],[Phase shift err (deg)]]</f>
        <v>346.11195825621166</v>
      </c>
      <c r="P21" s="4">
        <f>Table4[[#This Row],[Phase shift (deg)]]+Table4[[#This Row],[Phase shift err (deg)]]</f>
        <v>436.21988631708166</v>
      </c>
      <c r="Q21"/>
      <c r="R21"/>
    </row>
    <row r="22" spans="1:18" x14ac:dyDescent="0.2">
      <c r="A22" s="4" t="s">
        <v>46</v>
      </c>
      <c r="B22" t="s">
        <v>3</v>
      </c>
      <c r="C22" s="6" t="s">
        <v>34</v>
      </c>
      <c r="D22" s="2">
        <v>15.9</v>
      </c>
      <c r="E22" s="2">
        <f>2*Table4[[#This Row],[Photon energy (eV)]]-Threshold</f>
        <v>7.2126112000000013</v>
      </c>
      <c r="F22" t="s">
        <v>19</v>
      </c>
      <c r="G22" s="4">
        <v>100</v>
      </c>
      <c r="H22" s="4">
        <v>105</v>
      </c>
      <c r="I22" s="1">
        <f>Table4[[#This Row],[Polar ang (deg)]]/180*PI()</f>
        <v>1.7889624832941877</v>
      </c>
      <c r="J22" s="2">
        <f>(Table4[[#This Row],[Polar ang fr (deg)]]+Table4[[#This Row],[Polar ang to (deg)]])/2</f>
        <v>102.5</v>
      </c>
      <c r="K22" s="3">
        <v>6.72000064135438</v>
      </c>
      <c r="L22" s="4">
        <f>Table4[[#This Row],[Phase shift (rad)]]/PI()*180</f>
        <v>385.02767507481235</v>
      </c>
      <c r="M22" s="3">
        <v>0.25231143293775199</v>
      </c>
      <c r="N22" s="4">
        <f>Table4[[#This Row],[Phase shift err (rad)]]/PI()*180</f>
        <v>14.456380230231295</v>
      </c>
      <c r="O22" s="4">
        <f>Table4[[#This Row],[Phase shift (deg)]]-Table4[[#This Row],[Phase shift err (deg)]]</f>
        <v>370.57129484458108</v>
      </c>
      <c r="P22" s="4">
        <f>Table4[[#This Row],[Phase shift (deg)]]+Table4[[#This Row],[Phase shift err (deg)]]</f>
        <v>399.48405530504363</v>
      </c>
      <c r="Q22"/>
      <c r="R22"/>
    </row>
    <row r="23" spans="1:18" x14ac:dyDescent="0.2">
      <c r="A23" s="4" t="s">
        <v>46</v>
      </c>
      <c r="B23" t="s">
        <v>3</v>
      </c>
      <c r="C23" s="6" t="s">
        <v>34</v>
      </c>
      <c r="D23" s="2">
        <v>15.9</v>
      </c>
      <c r="E23" s="2">
        <f>2*Table4[[#This Row],[Photon energy (eV)]]-Threshold</f>
        <v>7.2126112000000013</v>
      </c>
      <c r="F23" t="s">
        <v>19</v>
      </c>
      <c r="G23" s="4">
        <v>105</v>
      </c>
      <c r="H23" s="4">
        <v>110</v>
      </c>
      <c r="I23" s="1">
        <f>Table4[[#This Row],[Polar ang (deg)]]/180*PI()</f>
        <v>1.8762289458939041</v>
      </c>
      <c r="J23" s="2">
        <f>(Table4[[#This Row],[Polar ang fr (deg)]]+Table4[[#This Row],[Polar ang to (deg)]])/2</f>
        <v>107.5</v>
      </c>
      <c r="K23" s="3">
        <v>6.4031207607482203</v>
      </c>
      <c r="L23" s="4">
        <f>Table4[[#This Row],[Phase shift (rad)]]/PI()*180</f>
        <v>366.87179530346998</v>
      </c>
      <c r="M23" s="3">
        <v>0.21551314061440899</v>
      </c>
      <c r="N23" s="4">
        <f>Table4[[#This Row],[Phase shift err (rad)]]/PI()*180</f>
        <v>12.347993386815084</v>
      </c>
      <c r="O23" s="4">
        <f>Table4[[#This Row],[Phase shift (deg)]]-Table4[[#This Row],[Phase shift err (deg)]]</f>
        <v>354.52380191665492</v>
      </c>
      <c r="P23" s="4">
        <f>Table4[[#This Row],[Phase shift (deg)]]+Table4[[#This Row],[Phase shift err (deg)]]</f>
        <v>379.21978869028504</v>
      </c>
      <c r="Q23"/>
      <c r="R23"/>
    </row>
    <row r="24" spans="1:18" x14ac:dyDescent="0.2">
      <c r="A24" s="4" t="s">
        <v>46</v>
      </c>
      <c r="B24" t="s">
        <v>3</v>
      </c>
      <c r="C24" s="6" t="s">
        <v>34</v>
      </c>
      <c r="D24" s="2">
        <v>15.9</v>
      </c>
      <c r="E24" s="2">
        <f>2*Table4[[#This Row],[Photon energy (eV)]]-Threshold</f>
        <v>7.2126112000000013</v>
      </c>
      <c r="F24" t="s">
        <v>19</v>
      </c>
      <c r="G24" s="4">
        <v>110</v>
      </c>
      <c r="H24" s="4">
        <v>115</v>
      </c>
      <c r="I24" s="1">
        <f>Table4[[#This Row],[Polar ang (deg)]]/180*PI()</f>
        <v>1.9634954084936207</v>
      </c>
      <c r="J24" s="2">
        <f>(Table4[[#This Row],[Polar ang fr (deg)]]+Table4[[#This Row],[Polar ang to (deg)]])/2</f>
        <v>112.5</v>
      </c>
      <c r="K24" s="3">
        <v>6.49137197022183</v>
      </c>
      <c r="L24" s="4">
        <f>Table4[[#This Row],[Phase shift (rad)]]/PI()*180</f>
        <v>371.92821714323281</v>
      </c>
      <c r="M24" s="3">
        <v>0.193846470985053</v>
      </c>
      <c r="N24" s="4">
        <f>Table4[[#This Row],[Phase shift err (rad)]]/PI()*180</f>
        <v>11.106584660948707</v>
      </c>
      <c r="O24" s="4">
        <f>Table4[[#This Row],[Phase shift (deg)]]-Table4[[#This Row],[Phase shift err (deg)]]</f>
        <v>360.82163248228409</v>
      </c>
      <c r="P24" s="4">
        <f>Table4[[#This Row],[Phase shift (deg)]]+Table4[[#This Row],[Phase shift err (deg)]]</f>
        <v>383.03480180418154</v>
      </c>
      <c r="Q24"/>
      <c r="R24"/>
    </row>
    <row r="25" spans="1:18" x14ac:dyDescent="0.2">
      <c r="A25" s="4" t="s">
        <v>46</v>
      </c>
      <c r="B25" t="s">
        <v>3</v>
      </c>
      <c r="C25" s="6" t="s">
        <v>34</v>
      </c>
      <c r="D25" s="2">
        <v>15.9</v>
      </c>
      <c r="E25" s="2">
        <f>2*Table4[[#This Row],[Photon energy (eV)]]-Threshold</f>
        <v>7.2126112000000013</v>
      </c>
      <c r="F25" t="s">
        <v>19</v>
      </c>
      <c r="G25" s="4">
        <v>115</v>
      </c>
      <c r="H25" s="4">
        <v>120</v>
      </c>
      <c r="I25" s="1">
        <f>Table4[[#This Row],[Polar ang (deg)]]/180*PI()</f>
        <v>2.0507618710933371</v>
      </c>
      <c r="J25" s="2">
        <f>(Table4[[#This Row],[Polar ang fr (deg)]]+Table4[[#This Row],[Polar ang to (deg)]])/2</f>
        <v>117.5</v>
      </c>
      <c r="K25" s="3">
        <v>6.1512005252696698</v>
      </c>
      <c r="L25" s="4">
        <f>Table4[[#This Row],[Phase shift (rad)]]/PI()*180</f>
        <v>352.43782903660718</v>
      </c>
      <c r="M25" s="3">
        <v>0.159132105317564</v>
      </c>
      <c r="N25" s="4">
        <f>Table4[[#This Row],[Phase shift err (rad)]]/PI()*180</f>
        <v>9.1175980197277422</v>
      </c>
      <c r="O25" s="4">
        <f>Table4[[#This Row],[Phase shift (deg)]]-Table4[[#This Row],[Phase shift err (deg)]]</f>
        <v>343.32023101687946</v>
      </c>
      <c r="P25" s="4">
        <f>Table4[[#This Row],[Phase shift (deg)]]+Table4[[#This Row],[Phase shift err (deg)]]</f>
        <v>361.55542705633491</v>
      </c>
      <c r="Q25"/>
      <c r="R25"/>
    </row>
    <row r="26" spans="1:18" x14ac:dyDescent="0.2">
      <c r="A26" s="4" t="s">
        <v>46</v>
      </c>
      <c r="B26" t="s">
        <v>3</v>
      </c>
      <c r="C26" s="6" t="s">
        <v>34</v>
      </c>
      <c r="D26" s="2">
        <v>15.9</v>
      </c>
      <c r="E26" s="2">
        <f>2*Table4[[#This Row],[Photon energy (eV)]]-Threshold</f>
        <v>7.2126112000000013</v>
      </c>
      <c r="F26" t="s">
        <v>19</v>
      </c>
      <c r="G26" s="4">
        <v>120</v>
      </c>
      <c r="H26" s="4">
        <v>125</v>
      </c>
      <c r="I26" s="1">
        <f>Table4[[#This Row],[Polar ang (deg)]]/180*PI()</f>
        <v>2.1380283336930539</v>
      </c>
      <c r="J26" s="2">
        <f>(Table4[[#This Row],[Polar ang fr (deg)]]+Table4[[#This Row],[Polar ang to (deg)]])/2</f>
        <v>122.5</v>
      </c>
      <c r="K26" s="3">
        <v>6.1119681499534497</v>
      </c>
      <c r="L26" s="4">
        <f>Table4[[#This Row],[Phase shift (rad)]]/PI()*180</f>
        <v>350.18997951071452</v>
      </c>
      <c r="M26" s="3">
        <v>0.34781272768344401</v>
      </c>
      <c r="N26" s="4">
        <f>Table4[[#This Row],[Phase shift err (rad)]]/PI()*180</f>
        <v>19.928201357194354</v>
      </c>
      <c r="O26" s="4">
        <f>Table4[[#This Row],[Phase shift (deg)]]-Table4[[#This Row],[Phase shift err (deg)]]</f>
        <v>330.26177815352014</v>
      </c>
      <c r="P26" s="4">
        <f>Table4[[#This Row],[Phase shift (deg)]]+Table4[[#This Row],[Phase shift err (deg)]]</f>
        <v>370.1181808679089</v>
      </c>
      <c r="Q26"/>
      <c r="R26"/>
    </row>
    <row r="27" spans="1:18" x14ac:dyDescent="0.2">
      <c r="A27" s="4" t="s">
        <v>46</v>
      </c>
      <c r="B27" t="s">
        <v>3</v>
      </c>
      <c r="C27" s="6" t="s">
        <v>34</v>
      </c>
      <c r="D27" s="2">
        <v>15.9</v>
      </c>
      <c r="E27" s="2">
        <f>2*Table4[[#This Row],[Photon energy (eV)]]-Threshold</f>
        <v>7.2126112000000013</v>
      </c>
      <c r="F27" t="s">
        <v>19</v>
      </c>
      <c r="G27" s="4">
        <v>125</v>
      </c>
      <c r="H27" s="4">
        <v>130</v>
      </c>
      <c r="I27" s="1">
        <f>Table4[[#This Row],[Polar ang (deg)]]/180*PI()</f>
        <v>2.2252947962927703</v>
      </c>
      <c r="J27" s="2">
        <f>(Table4[[#This Row],[Polar ang fr (deg)]]+Table4[[#This Row],[Polar ang to (deg)]])/2</f>
        <v>127.5</v>
      </c>
      <c r="K27" s="3">
        <v>5.6212645454030099</v>
      </c>
      <c r="L27" s="4">
        <f>Table4[[#This Row],[Phase shift (rad)]]/PI()*180</f>
        <v>322.07473397811776</v>
      </c>
      <c r="M27" s="3">
        <v>0.19042671333451799</v>
      </c>
      <c r="N27" s="4">
        <f>Table4[[#This Row],[Phase shift err (rad)]]/PI()*180</f>
        <v>10.910646980615477</v>
      </c>
      <c r="O27" s="4">
        <f>Table4[[#This Row],[Phase shift (deg)]]-Table4[[#This Row],[Phase shift err (deg)]]</f>
        <v>311.1640869975023</v>
      </c>
      <c r="P27" s="4">
        <f>Table4[[#This Row],[Phase shift (deg)]]+Table4[[#This Row],[Phase shift err (deg)]]</f>
        <v>332.98538095873323</v>
      </c>
      <c r="Q27"/>
      <c r="R27"/>
    </row>
    <row r="28" spans="1:18" x14ac:dyDescent="0.2">
      <c r="A28" s="4" t="s">
        <v>46</v>
      </c>
      <c r="B28" t="s">
        <v>3</v>
      </c>
      <c r="C28" s="6" t="s">
        <v>34</v>
      </c>
      <c r="D28" s="2">
        <v>15.9</v>
      </c>
      <c r="E28" s="2">
        <f>2*Table4[[#This Row],[Photon energy (eV)]]-Threshold</f>
        <v>7.2126112000000013</v>
      </c>
      <c r="F28" t="s">
        <v>19</v>
      </c>
      <c r="G28" s="4">
        <v>130</v>
      </c>
      <c r="H28" s="4">
        <v>135</v>
      </c>
      <c r="I28" s="1">
        <f>Table4[[#This Row],[Polar ang (deg)]]/180*PI()</f>
        <v>2.3125612588924866</v>
      </c>
      <c r="J28" s="2">
        <f>(Table4[[#This Row],[Polar ang fr (deg)]]+Table4[[#This Row],[Polar ang to (deg)]])/2</f>
        <v>132.5</v>
      </c>
      <c r="K28" s="3">
        <v>5.17915879234687</v>
      </c>
      <c r="L28" s="4">
        <f>Table4[[#This Row],[Phase shift (rad)]]/PI()*180</f>
        <v>296.743940229548</v>
      </c>
      <c r="M28" s="3">
        <v>0.22224085190314299</v>
      </c>
      <c r="N28" s="4">
        <f>Table4[[#This Row],[Phase shift err (rad)]]/PI()*180</f>
        <v>12.733462849442065</v>
      </c>
      <c r="O28" s="4">
        <f>Table4[[#This Row],[Phase shift (deg)]]-Table4[[#This Row],[Phase shift err (deg)]]</f>
        <v>284.01047738010595</v>
      </c>
      <c r="P28" s="4">
        <f>Table4[[#This Row],[Phase shift (deg)]]+Table4[[#This Row],[Phase shift err (deg)]]</f>
        <v>309.47740307899005</v>
      </c>
      <c r="Q28"/>
      <c r="R28"/>
    </row>
    <row r="29" spans="1:18" x14ac:dyDescent="0.2">
      <c r="A29" s="4" t="s">
        <v>46</v>
      </c>
      <c r="B29" t="s">
        <v>3</v>
      </c>
      <c r="C29" s="6" t="s">
        <v>34</v>
      </c>
      <c r="D29" s="2">
        <v>15.9</v>
      </c>
      <c r="E29" s="2">
        <f>2*Table4[[#This Row],[Photon energy (eV)]]-Threshold</f>
        <v>7.2126112000000013</v>
      </c>
      <c r="F29" t="s">
        <v>19</v>
      </c>
      <c r="G29" s="4">
        <v>135</v>
      </c>
      <c r="H29" s="4">
        <v>140</v>
      </c>
      <c r="I29" s="1">
        <f>Table4[[#This Row],[Polar ang (deg)]]/180*PI()</f>
        <v>2.399827721492203</v>
      </c>
      <c r="J29" s="2">
        <f>(Table4[[#This Row],[Polar ang fr (deg)]]+Table4[[#This Row],[Polar ang to (deg)]])/2</f>
        <v>137.5</v>
      </c>
      <c r="K29" s="3">
        <v>4.9057830540589302</v>
      </c>
      <c r="L29" s="4">
        <f>Table4[[#This Row],[Phase shift (rad)]]/PI()*180</f>
        <v>281.08066420437609</v>
      </c>
      <c r="M29" s="3">
        <v>0.15210544020727801</v>
      </c>
      <c r="N29" s="4">
        <f>Table4[[#This Row],[Phase shift err (rad)]]/PI()*180</f>
        <v>8.7149997648565272</v>
      </c>
      <c r="O29" s="4">
        <f>Table4[[#This Row],[Phase shift (deg)]]-Table4[[#This Row],[Phase shift err (deg)]]</f>
        <v>272.36566443951955</v>
      </c>
      <c r="P29" s="4">
        <f>Table4[[#This Row],[Phase shift (deg)]]+Table4[[#This Row],[Phase shift err (deg)]]</f>
        <v>289.79566396923263</v>
      </c>
      <c r="Q29"/>
      <c r="R29"/>
    </row>
    <row r="30" spans="1:18" x14ac:dyDescent="0.2">
      <c r="A30" s="4" t="s">
        <v>46</v>
      </c>
      <c r="B30" t="s">
        <v>3</v>
      </c>
      <c r="C30" s="6" t="s">
        <v>34</v>
      </c>
      <c r="D30" s="2">
        <v>15.9</v>
      </c>
      <c r="E30" s="2">
        <f>2*Table4[[#This Row],[Photon energy (eV)]]-Threshold</f>
        <v>7.2126112000000013</v>
      </c>
      <c r="F30" t="s">
        <v>19</v>
      </c>
      <c r="G30" s="4">
        <v>140</v>
      </c>
      <c r="H30" s="4">
        <v>145</v>
      </c>
      <c r="I30" s="1">
        <f>Table4[[#This Row],[Polar ang (deg)]]/180*PI()</f>
        <v>2.4870941840919194</v>
      </c>
      <c r="J30" s="2">
        <f>(Table4[[#This Row],[Polar ang fr (deg)]]+Table4[[#This Row],[Polar ang to (deg)]])/2</f>
        <v>142.5</v>
      </c>
      <c r="K30" s="3">
        <v>4.5736263852263503</v>
      </c>
      <c r="L30" s="4">
        <f>Table4[[#This Row],[Phase shift (rad)]]/PI()*180</f>
        <v>262.04948894314469</v>
      </c>
      <c r="M30" s="3">
        <v>0.114907716848463</v>
      </c>
      <c r="N30" s="4">
        <f>Table4[[#This Row],[Phase shift err (rad)]]/PI()*180</f>
        <v>6.5837272089012311</v>
      </c>
      <c r="O30" s="4">
        <f>Table4[[#This Row],[Phase shift (deg)]]-Table4[[#This Row],[Phase shift err (deg)]]</f>
        <v>255.46576173424347</v>
      </c>
      <c r="P30" s="4">
        <f>Table4[[#This Row],[Phase shift (deg)]]+Table4[[#This Row],[Phase shift err (deg)]]</f>
        <v>268.63321615204592</v>
      </c>
      <c r="Q30"/>
      <c r="R30"/>
    </row>
    <row r="31" spans="1:18" x14ac:dyDescent="0.2">
      <c r="A31" s="4" t="s">
        <v>46</v>
      </c>
      <c r="B31" t="s">
        <v>3</v>
      </c>
      <c r="C31" s="6" t="s">
        <v>34</v>
      </c>
      <c r="D31" s="2">
        <v>15.9</v>
      </c>
      <c r="E31" s="2">
        <f>2*Table4[[#This Row],[Photon energy (eV)]]-Threshold</f>
        <v>7.2126112000000013</v>
      </c>
      <c r="F31" t="s">
        <v>19</v>
      </c>
      <c r="G31" s="4">
        <v>145</v>
      </c>
      <c r="H31" s="4">
        <v>150</v>
      </c>
      <c r="I31" s="1">
        <f>Table4[[#This Row],[Polar ang (deg)]]/180*PI()</f>
        <v>2.5743606466916358</v>
      </c>
      <c r="J31" s="2">
        <f>(Table4[[#This Row],[Polar ang fr (deg)]]+Table4[[#This Row],[Polar ang to (deg)]])/2</f>
        <v>147.5</v>
      </c>
      <c r="K31" s="3">
        <v>4.5005793940018499</v>
      </c>
      <c r="L31" s="4">
        <f>Table4[[#This Row],[Phase shift (rad)]]/PI()*180</f>
        <v>257.86420463985166</v>
      </c>
      <c r="M31" s="3">
        <v>0.10901614091761901</v>
      </c>
      <c r="N31" s="4">
        <f>Table4[[#This Row],[Phase shift err (rad)]]/PI()*180</f>
        <v>6.2461647733830103</v>
      </c>
      <c r="O31" s="4">
        <f>Table4[[#This Row],[Phase shift (deg)]]-Table4[[#This Row],[Phase shift err (deg)]]</f>
        <v>251.61803986646865</v>
      </c>
      <c r="P31" s="4">
        <f>Table4[[#This Row],[Phase shift (deg)]]+Table4[[#This Row],[Phase shift err (deg)]]</f>
        <v>264.11036941323465</v>
      </c>
      <c r="Q31"/>
      <c r="R31"/>
    </row>
    <row r="32" spans="1:18" x14ac:dyDescent="0.2">
      <c r="A32" s="4" t="s">
        <v>46</v>
      </c>
      <c r="B32" t="s">
        <v>3</v>
      </c>
      <c r="C32" s="6" t="s">
        <v>34</v>
      </c>
      <c r="D32" s="2">
        <v>15.9</v>
      </c>
      <c r="E32" s="2">
        <f>2*Table4[[#This Row],[Photon energy (eV)]]-Threshold</f>
        <v>7.2126112000000013</v>
      </c>
      <c r="F32" t="s">
        <v>19</v>
      </c>
      <c r="G32" s="4">
        <v>150</v>
      </c>
      <c r="H32" s="4">
        <v>155</v>
      </c>
      <c r="I32" s="1">
        <f>Table4[[#This Row],[Polar ang (deg)]]/180*PI()</f>
        <v>2.6616271092913526</v>
      </c>
      <c r="J32" s="2">
        <f>(Table4[[#This Row],[Polar ang fr (deg)]]+Table4[[#This Row],[Polar ang to (deg)]])/2</f>
        <v>152.5</v>
      </c>
      <c r="K32" s="3">
        <v>4.2597601223762798</v>
      </c>
      <c r="L32" s="4">
        <f>Table4[[#This Row],[Phase shift (rad)]]/PI()*180</f>
        <v>244.06627675029188</v>
      </c>
      <c r="M32" s="3">
        <v>0.102203190597157</v>
      </c>
      <c r="N32" s="4">
        <f>Table4[[#This Row],[Phase shift err (rad)]]/PI()*180</f>
        <v>5.8558114739882363</v>
      </c>
      <c r="O32" s="4">
        <f>Table4[[#This Row],[Phase shift (deg)]]-Table4[[#This Row],[Phase shift err (deg)]]</f>
        <v>238.21046527630364</v>
      </c>
      <c r="P32" s="4">
        <f>Table4[[#This Row],[Phase shift (deg)]]+Table4[[#This Row],[Phase shift err (deg)]]</f>
        <v>249.92208822428012</v>
      </c>
      <c r="Q32"/>
      <c r="R32"/>
    </row>
    <row r="33" spans="1:18" x14ac:dyDescent="0.2">
      <c r="A33" s="4" t="s">
        <v>46</v>
      </c>
      <c r="B33" t="s">
        <v>3</v>
      </c>
      <c r="C33" s="6" t="s">
        <v>34</v>
      </c>
      <c r="D33" s="2">
        <v>15.9</v>
      </c>
      <c r="E33" s="2">
        <f>2*Table4[[#This Row],[Photon energy (eV)]]-Threshold</f>
        <v>7.2126112000000013</v>
      </c>
      <c r="F33" t="s">
        <v>19</v>
      </c>
      <c r="G33" s="4">
        <v>155</v>
      </c>
      <c r="H33" s="4">
        <v>160</v>
      </c>
      <c r="I33" s="1">
        <f>Table4[[#This Row],[Polar ang (deg)]]/180*PI()</f>
        <v>2.748893571891069</v>
      </c>
      <c r="J33" s="2">
        <f>(Table4[[#This Row],[Polar ang fr (deg)]]+Table4[[#This Row],[Polar ang to (deg)]])/2</f>
        <v>157.5</v>
      </c>
      <c r="K33" s="3">
        <v>4.2551835940096696</v>
      </c>
      <c r="L33" s="4">
        <f>Table4[[#This Row],[Phase shift (rad)]]/PI()*180</f>
        <v>243.80406099006325</v>
      </c>
      <c r="M33" s="3">
        <v>0.11618148312209101</v>
      </c>
      <c r="N33" s="4">
        <f>Table4[[#This Row],[Phase shift err (rad)]]/PI()*180</f>
        <v>6.6567086404662215</v>
      </c>
      <c r="O33" s="4">
        <f>Table4[[#This Row],[Phase shift (deg)]]-Table4[[#This Row],[Phase shift err (deg)]]</f>
        <v>237.14735234959701</v>
      </c>
      <c r="P33" s="4">
        <f>Table4[[#This Row],[Phase shift (deg)]]+Table4[[#This Row],[Phase shift err (deg)]]</f>
        <v>250.46076963052948</v>
      </c>
      <c r="Q33"/>
      <c r="R33"/>
    </row>
    <row r="34" spans="1:18" x14ac:dyDescent="0.2">
      <c r="A34" s="4" t="s">
        <v>46</v>
      </c>
      <c r="B34" t="s">
        <v>3</v>
      </c>
      <c r="C34" s="6" t="s">
        <v>34</v>
      </c>
      <c r="D34" s="2">
        <v>15.9</v>
      </c>
      <c r="E34" s="2">
        <f>2*Table4[[#This Row],[Photon energy (eV)]]-Threshold</f>
        <v>7.2126112000000013</v>
      </c>
      <c r="F34" t="s">
        <v>19</v>
      </c>
      <c r="G34" s="4">
        <v>160</v>
      </c>
      <c r="H34" s="4">
        <v>165</v>
      </c>
      <c r="I34" s="1">
        <f>Table4[[#This Row],[Polar ang (deg)]]/180*PI()</f>
        <v>2.8361600344907854</v>
      </c>
      <c r="J34" s="2">
        <f>(Table4[[#This Row],[Polar ang fr (deg)]]+Table4[[#This Row],[Polar ang to (deg)]])/2</f>
        <v>162.5</v>
      </c>
      <c r="K34" s="3">
        <v>4.3608150394207996</v>
      </c>
      <c r="L34" s="4">
        <f>Table4[[#This Row],[Phase shift (rad)]]/PI()*180</f>
        <v>249.85629699598752</v>
      </c>
      <c r="M34" s="3">
        <v>6.1948361396053801E-2</v>
      </c>
      <c r="N34" s="4">
        <f>Table4[[#This Row],[Phase shift err (rad)]]/PI()*180</f>
        <v>3.5493796557450397</v>
      </c>
      <c r="O34" s="4">
        <f>Table4[[#This Row],[Phase shift (deg)]]-Table4[[#This Row],[Phase shift err (deg)]]</f>
        <v>246.30691734024248</v>
      </c>
      <c r="P34" s="4">
        <f>Table4[[#This Row],[Phase shift (deg)]]+Table4[[#This Row],[Phase shift err (deg)]]</f>
        <v>253.40567665173256</v>
      </c>
      <c r="Q34"/>
      <c r="R34"/>
    </row>
    <row r="35" spans="1:18" x14ac:dyDescent="0.2">
      <c r="A35" s="4" t="s">
        <v>46</v>
      </c>
      <c r="B35" t="s">
        <v>3</v>
      </c>
      <c r="C35" s="6" t="s">
        <v>34</v>
      </c>
      <c r="D35" s="2">
        <v>15.9</v>
      </c>
      <c r="E35" s="2">
        <f>2*Table4[[#This Row],[Photon energy (eV)]]-Threshold</f>
        <v>7.2126112000000013</v>
      </c>
      <c r="F35" t="s">
        <v>19</v>
      </c>
      <c r="G35" s="4">
        <v>165</v>
      </c>
      <c r="H35" s="4">
        <v>170</v>
      </c>
      <c r="I35" s="1">
        <f>Table4[[#This Row],[Polar ang (deg)]]/180*PI()</f>
        <v>2.9234264970905022</v>
      </c>
      <c r="J35" s="2">
        <f>(Table4[[#This Row],[Polar ang fr (deg)]]+Table4[[#This Row],[Polar ang to (deg)]])/2</f>
        <v>167.5</v>
      </c>
      <c r="K35" s="3">
        <v>4.1449091240170501</v>
      </c>
      <c r="L35" s="4">
        <f>Table4[[#This Row],[Phase shift (rad)]]/PI()*180</f>
        <v>237.48579927144408</v>
      </c>
      <c r="M35" s="3">
        <v>7.2731029481610601E-2</v>
      </c>
      <c r="N35" s="4">
        <f>Table4[[#This Row],[Phase shift err (rad)]]/PI()*180</f>
        <v>4.1671810289378515</v>
      </c>
      <c r="O35" s="4">
        <f>Table4[[#This Row],[Phase shift (deg)]]-Table4[[#This Row],[Phase shift err (deg)]]</f>
        <v>233.31861824250623</v>
      </c>
      <c r="P35" s="4">
        <f>Table4[[#This Row],[Phase shift (deg)]]+Table4[[#This Row],[Phase shift err (deg)]]</f>
        <v>241.65298030038193</v>
      </c>
      <c r="Q35"/>
      <c r="R35"/>
    </row>
    <row r="36" spans="1:18" x14ac:dyDescent="0.2">
      <c r="A36" s="4" t="s">
        <v>46</v>
      </c>
      <c r="B36" t="s">
        <v>3</v>
      </c>
      <c r="C36" s="6" t="s">
        <v>34</v>
      </c>
      <c r="D36" s="2">
        <v>15.9</v>
      </c>
      <c r="E36" s="2">
        <f>2*Table4[[#This Row],[Photon energy (eV)]]-Threshold</f>
        <v>7.2126112000000013</v>
      </c>
      <c r="F36" t="s">
        <v>19</v>
      </c>
      <c r="G36" s="4">
        <v>170</v>
      </c>
      <c r="H36" s="4">
        <v>175</v>
      </c>
      <c r="I36" s="1">
        <f>Table4[[#This Row],[Polar ang (deg)]]/180*PI()</f>
        <v>3.0106929596902186</v>
      </c>
      <c r="J36" s="2">
        <f>(Table4[[#This Row],[Polar ang fr (deg)]]+Table4[[#This Row],[Polar ang to (deg)]])/2</f>
        <v>172.5</v>
      </c>
      <c r="K36" s="3">
        <v>4.3518266031704202</v>
      </c>
      <c r="L36" s="4">
        <f>Table4[[#This Row],[Phase shift (rad)]]/PI()*180</f>
        <v>249.3412975344184</v>
      </c>
      <c r="M36" s="3">
        <v>9.6733316023978305E-2</v>
      </c>
      <c r="N36" s="4">
        <f>Table4[[#This Row],[Phase shift err (rad)]]/PI()*180</f>
        <v>5.5424107464791748</v>
      </c>
      <c r="O36" s="4">
        <f>Table4[[#This Row],[Phase shift (deg)]]-Table4[[#This Row],[Phase shift err (deg)]]</f>
        <v>243.79888678793924</v>
      </c>
      <c r="P36" s="4">
        <f>Table4[[#This Row],[Phase shift (deg)]]+Table4[[#This Row],[Phase shift err (deg)]]</f>
        <v>254.88370828089757</v>
      </c>
      <c r="Q36"/>
      <c r="R36"/>
    </row>
    <row r="37" spans="1:18" x14ac:dyDescent="0.2">
      <c r="A37" s="4" t="s">
        <v>46</v>
      </c>
      <c r="B37" t="s">
        <v>3</v>
      </c>
      <c r="C37" s="6" t="s">
        <v>34</v>
      </c>
      <c r="D37" s="2">
        <v>15.9</v>
      </c>
      <c r="E37" s="2">
        <f>2*Table4[[#This Row],[Photon energy (eV)]]-Threshold</f>
        <v>7.2126112000000013</v>
      </c>
      <c r="F37" t="s">
        <v>19</v>
      </c>
      <c r="G37" s="4">
        <v>175</v>
      </c>
      <c r="H37" s="4">
        <v>180</v>
      </c>
      <c r="I37" s="1">
        <f>Table4[[#This Row],[Polar ang (deg)]]/180*PI()</f>
        <v>3.0979594222899349</v>
      </c>
      <c r="J37" s="2">
        <f>(Table4[[#This Row],[Polar ang fr (deg)]]+Table4[[#This Row],[Polar ang to (deg)]])/2</f>
        <v>177.5</v>
      </c>
      <c r="K37" s="3">
        <v>4.1124174794083199</v>
      </c>
      <c r="L37" s="4">
        <f>Table4[[#This Row],[Phase shift (rad)]]/PI()*180</f>
        <v>235.62416516592486</v>
      </c>
      <c r="M37" s="3">
        <v>8.9057320071452506E-2</v>
      </c>
      <c r="N37" s="4">
        <f>Table4[[#This Row],[Phase shift err (rad)]]/PI()*180</f>
        <v>5.1026085748399437</v>
      </c>
      <c r="O37" s="4">
        <f>Table4[[#This Row],[Phase shift (deg)]]-Table4[[#This Row],[Phase shift err (deg)]]</f>
        <v>230.52155659108493</v>
      </c>
      <c r="P37" s="4">
        <f>Table4[[#This Row],[Phase shift (deg)]]+Table4[[#This Row],[Phase shift err (deg)]]</f>
        <v>240.7267737407648</v>
      </c>
      <c r="Q37"/>
      <c r="R37"/>
    </row>
    <row r="38" spans="1:18" x14ac:dyDescent="0.2">
      <c r="A38" s="4" t="s">
        <v>46</v>
      </c>
      <c r="B38" t="s">
        <v>5</v>
      </c>
      <c r="C38" s="6">
        <v>13.6</v>
      </c>
      <c r="D38" s="2">
        <v>19.100000000000001</v>
      </c>
      <c r="E38" s="2">
        <f>2*Table4[[#This Row],[Photon energy (eV)]]-Threshold</f>
        <v>13.612611200000003</v>
      </c>
      <c r="F38" t="s">
        <v>19</v>
      </c>
      <c r="G38" s="4">
        <v>0</v>
      </c>
      <c r="H38" s="4">
        <v>5</v>
      </c>
      <c r="I38" s="1">
        <f>Table4[[#This Row],[Polar ang (deg)]]/180*PI()</f>
        <v>4.3633231299858237E-2</v>
      </c>
      <c r="J38" s="2">
        <f>(Table4[[#This Row],[Polar ang fr (deg)]]+Table4[[#This Row],[Polar ang to (deg)]])/2</f>
        <v>2.5</v>
      </c>
      <c r="K38" s="3">
        <v>1.10949033698416</v>
      </c>
      <c r="L38" s="4">
        <f>Table4[[#This Row],[Phase shift (rad)]]/PI()*180</f>
        <v>63.569113719739839</v>
      </c>
      <c r="M38" s="3">
        <v>6.7547966807365203E-2</v>
      </c>
      <c r="N38" s="4">
        <f>Table4[[#This Row],[Phase shift err (rad)]]/PI()*180</f>
        <v>3.8702134127518004</v>
      </c>
      <c r="O38" s="4">
        <f>Table4[[#This Row],[Phase shift (deg)]]-Table4[[#This Row],[Phase shift err (deg)]]</f>
        <v>59.698900306988037</v>
      </c>
      <c r="P38" s="4">
        <f>Table4[[#This Row],[Phase shift (deg)]]+Table4[[#This Row],[Phase shift err (deg)]]</f>
        <v>67.439327132491641</v>
      </c>
      <c r="Q38"/>
      <c r="R38"/>
    </row>
    <row r="39" spans="1:18" x14ac:dyDescent="0.2">
      <c r="A39" s="4" t="s">
        <v>46</v>
      </c>
      <c r="B39" t="s">
        <v>5</v>
      </c>
      <c r="C39" s="6">
        <v>13.6</v>
      </c>
      <c r="D39" s="2">
        <v>19.100000000000001</v>
      </c>
      <c r="E39" s="2">
        <f>2*Table4[[#This Row],[Photon energy (eV)]]-Threshold</f>
        <v>13.612611200000003</v>
      </c>
      <c r="F39" t="s">
        <v>19</v>
      </c>
      <c r="G39" s="4">
        <v>5</v>
      </c>
      <c r="H39" s="4">
        <v>10</v>
      </c>
      <c r="I39" s="1">
        <f>Table4[[#This Row],[Polar ang (deg)]]/180*PI()</f>
        <v>0.1308996938995747</v>
      </c>
      <c r="J39" s="2">
        <f>(Table4[[#This Row],[Polar ang fr (deg)]]+Table4[[#This Row],[Polar ang to (deg)]])/2</f>
        <v>7.5</v>
      </c>
      <c r="K39" s="3">
        <v>1.1078092233392001</v>
      </c>
      <c r="L39" s="4">
        <f>Table4[[#This Row],[Phase shift (rad)]]/PI()*180</f>
        <v>63.472793003001776</v>
      </c>
      <c r="M39" s="3">
        <v>7.1151743980354301E-2</v>
      </c>
      <c r="N39" s="4">
        <f>Table4[[#This Row],[Phase shift err (rad)]]/PI()*180</f>
        <v>4.0766946350696625</v>
      </c>
      <c r="O39" s="4">
        <f>Table4[[#This Row],[Phase shift (deg)]]-Table4[[#This Row],[Phase shift err (deg)]]</f>
        <v>59.396098367932112</v>
      </c>
      <c r="P39" s="4">
        <f>Table4[[#This Row],[Phase shift (deg)]]+Table4[[#This Row],[Phase shift err (deg)]]</f>
        <v>67.54948763807144</v>
      </c>
      <c r="Q39"/>
      <c r="R39"/>
    </row>
    <row r="40" spans="1:18" x14ac:dyDescent="0.2">
      <c r="A40" s="4" t="s">
        <v>46</v>
      </c>
      <c r="B40" t="s">
        <v>5</v>
      </c>
      <c r="C40" s="6">
        <v>13.6</v>
      </c>
      <c r="D40" s="2">
        <v>19.100000000000001</v>
      </c>
      <c r="E40" s="2">
        <f>2*Table4[[#This Row],[Photon energy (eV)]]-Threshold</f>
        <v>13.612611200000003</v>
      </c>
      <c r="F40" t="s">
        <v>19</v>
      </c>
      <c r="G40" s="4">
        <v>10</v>
      </c>
      <c r="H40" s="4">
        <v>15</v>
      </c>
      <c r="I40" s="1">
        <f>Table4[[#This Row],[Polar ang (deg)]]/180*PI()</f>
        <v>0.21816615649929119</v>
      </c>
      <c r="J40" s="2">
        <f>(Table4[[#This Row],[Polar ang fr (deg)]]+Table4[[#This Row],[Polar ang to (deg)]])/2</f>
        <v>12.5</v>
      </c>
      <c r="K40" s="3">
        <v>1.11675565414128</v>
      </c>
      <c r="L40" s="4">
        <f>Table4[[#This Row],[Phase shift (rad)]]/PI()*180</f>
        <v>63.985385729666802</v>
      </c>
      <c r="M40" s="3">
        <v>6.8855046840568299E-2</v>
      </c>
      <c r="N40" s="4">
        <f>Table4[[#This Row],[Phase shift err (rad)]]/PI()*180</f>
        <v>3.9451035821401566</v>
      </c>
      <c r="O40" s="4">
        <f>Table4[[#This Row],[Phase shift (deg)]]-Table4[[#This Row],[Phase shift err (deg)]]</f>
        <v>60.040282147526646</v>
      </c>
      <c r="P40" s="4">
        <f>Table4[[#This Row],[Phase shift (deg)]]+Table4[[#This Row],[Phase shift err (deg)]]</f>
        <v>67.930489311806966</v>
      </c>
      <c r="Q40"/>
      <c r="R40"/>
    </row>
    <row r="41" spans="1:18" x14ac:dyDescent="0.2">
      <c r="A41" s="4" t="s">
        <v>46</v>
      </c>
      <c r="B41" t="s">
        <v>5</v>
      </c>
      <c r="C41" s="6">
        <v>13.6</v>
      </c>
      <c r="D41" s="2">
        <v>19.100000000000001</v>
      </c>
      <c r="E41" s="2">
        <f>2*Table4[[#This Row],[Photon energy (eV)]]-Threshold</f>
        <v>13.612611200000003</v>
      </c>
      <c r="F41" t="s">
        <v>19</v>
      </c>
      <c r="G41" s="4">
        <v>15</v>
      </c>
      <c r="H41" s="4">
        <v>20</v>
      </c>
      <c r="I41" s="1">
        <f>Table4[[#This Row],[Polar ang (deg)]]/180*PI()</f>
        <v>0.30543261909900765</v>
      </c>
      <c r="J41" s="2">
        <f>(Table4[[#This Row],[Polar ang fr (deg)]]+Table4[[#This Row],[Polar ang to (deg)]])/2</f>
        <v>17.5</v>
      </c>
      <c r="K41" s="3">
        <v>1.1442233371555099</v>
      </c>
      <c r="L41" s="4">
        <f>Table4[[#This Row],[Phase shift (rad)]]/PI()*180</f>
        <v>65.559168039385355</v>
      </c>
      <c r="M41" s="3">
        <v>7.12453283311337E-2</v>
      </c>
      <c r="N41" s="4">
        <f>Table4[[#This Row],[Phase shift err (rad)]]/PI()*180</f>
        <v>4.0820566233977935</v>
      </c>
      <c r="O41" s="4">
        <f>Table4[[#This Row],[Phase shift (deg)]]-Table4[[#This Row],[Phase shift err (deg)]]</f>
        <v>61.477111415987565</v>
      </c>
      <c r="P41" s="4">
        <f>Table4[[#This Row],[Phase shift (deg)]]+Table4[[#This Row],[Phase shift err (deg)]]</f>
        <v>69.641224662783145</v>
      </c>
      <c r="Q41"/>
      <c r="R41"/>
    </row>
    <row r="42" spans="1:18" x14ac:dyDescent="0.2">
      <c r="A42" s="4" t="s">
        <v>46</v>
      </c>
      <c r="B42" t="s">
        <v>5</v>
      </c>
      <c r="C42" s="6">
        <v>13.6</v>
      </c>
      <c r="D42" s="2">
        <v>19.100000000000001</v>
      </c>
      <c r="E42" s="2">
        <f>2*Table4[[#This Row],[Photon energy (eV)]]-Threshold</f>
        <v>13.612611200000003</v>
      </c>
      <c r="F42" t="s">
        <v>19</v>
      </c>
      <c r="G42" s="4">
        <v>20</v>
      </c>
      <c r="H42" s="4">
        <v>25</v>
      </c>
      <c r="I42" s="1">
        <f>Table4[[#This Row],[Polar ang (deg)]]/180*PI()</f>
        <v>0.39269908169872414</v>
      </c>
      <c r="J42" s="2">
        <f>(Table4[[#This Row],[Polar ang fr (deg)]]+Table4[[#This Row],[Polar ang to (deg)]])/2</f>
        <v>22.5</v>
      </c>
      <c r="K42" s="3">
        <v>1.17877072785376</v>
      </c>
      <c r="L42" s="4">
        <f>Table4[[#This Row],[Phase shift (rad)]]/PI()*180</f>
        <v>67.538587719584598</v>
      </c>
      <c r="M42" s="3">
        <v>7.6150562159606999E-2</v>
      </c>
      <c r="N42" s="4">
        <f>Table4[[#This Row],[Phase shift err (rad)]]/PI()*180</f>
        <v>4.3631058192941126</v>
      </c>
      <c r="O42" s="4">
        <f>Table4[[#This Row],[Phase shift (deg)]]-Table4[[#This Row],[Phase shift err (deg)]]</f>
        <v>63.175481900290485</v>
      </c>
      <c r="P42" s="4">
        <f>Table4[[#This Row],[Phase shift (deg)]]+Table4[[#This Row],[Phase shift err (deg)]]</f>
        <v>71.901693538878703</v>
      </c>
      <c r="Q42"/>
      <c r="R42"/>
    </row>
    <row r="43" spans="1:18" x14ac:dyDescent="0.2">
      <c r="A43" s="4" t="s">
        <v>46</v>
      </c>
      <c r="B43" t="s">
        <v>5</v>
      </c>
      <c r="C43" s="6">
        <v>13.6</v>
      </c>
      <c r="D43" s="2">
        <v>19.100000000000001</v>
      </c>
      <c r="E43" s="2">
        <f>2*Table4[[#This Row],[Photon energy (eV)]]-Threshold</f>
        <v>13.612611200000003</v>
      </c>
      <c r="F43" t="s">
        <v>19</v>
      </c>
      <c r="G43" s="4">
        <v>25</v>
      </c>
      <c r="H43" s="4">
        <v>30</v>
      </c>
      <c r="I43" s="1">
        <f>Table4[[#This Row],[Polar ang (deg)]]/180*PI()</f>
        <v>0.47996554429844063</v>
      </c>
      <c r="J43" s="2">
        <f>(Table4[[#This Row],[Polar ang fr (deg)]]+Table4[[#This Row],[Polar ang to (deg)]])/2</f>
        <v>27.5</v>
      </c>
      <c r="K43" s="3">
        <v>1.2211714964010401</v>
      </c>
      <c r="L43" s="4">
        <f>Table4[[#This Row],[Phase shift (rad)]]/PI()*180</f>
        <v>69.967972805454792</v>
      </c>
      <c r="M43" s="3">
        <v>7.9851084263999506E-2</v>
      </c>
      <c r="N43" s="4">
        <f>Table4[[#This Row],[Phase shift err (rad)]]/PI()*180</f>
        <v>4.5751301178706729</v>
      </c>
      <c r="O43" s="4">
        <f>Table4[[#This Row],[Phase shift (deg)]]-Table4[[#This Row],[Phase shift err (deg)]]</f>
        <v>65.392842687584121</v>
      </c>
      <c r="P43" s="4">
        <f>Table4[[#This Row],[Phase shift (deg)]]+Table4[[#This Row],[Phase shift err (deg)]]</f>
        <v>74.543102923325463</v>
      </c>
      <c r="Q43"/>
      <c r="R43"/>
    </row>
    <row r="44" spans="1:18" x14ac:dyDescent="0.2">
      <c r="A44" s="4" t="s">
        <v>46</v>
      </c>
      <c r="B44" t="s">
        <v>5</v>
      </c>
      <c r="C44" s="6">
        <v>13.6</v>
      </c>
      <c r="D44" s="2">
        <v>19.100000000000001</v>
      </c>
      <c r="E44" s="2">
        <f>2*Table4[[#This Row],[Photon energy (eV)]]-Threshold</f>
        <v>13.612611200000003</v>
      </c>
      <c r="F44" t="s">
        <v>19</v>
      </c>
      <c r="G44" s="4">
        <v>30</v>
      </c>
      <c r="H44" s="4">
        <v>35</v>
      </c>
      <c r="I44" s="1">
        <f>Table4[[#This Row],[Polar ang (deg)]]/180*PI()</f>
        <v>0.56723200689815712</v>
      </c>
      <c r="J44" s="2">
        <f>(Table4[[#This Row],[Polar ang fr (deg)]]+Table4[[#This Row],[Polar ang to (deg)]])/2</f>
        <v>32.5</v>
      </c>
      <c r="K44" s="3">
        <v>1.28974966025195</v>
      </c>
      <c r="L44" s="4">
        <f>Table4[[#This Row],[Phase shift (rad)]]/PI()*180</f>
        <v>73.897212160868563</v>
      </c>
      <c r="M44" s="3">
        <v>8.6767793622233802E-2</v>
      </c>
      <c r="N44" s="4">
        <f>Table4[[#This Row],[Phase shift err (rad)]]/PI()*180</f>
        <v>4.9714283722161383</v>
      </c>
      <c r="O44" s="4">
        <f>Table4[[#This Row],[Phase shift (deg)]]-Table4[[#This Row],[Phase shift err (deg)]]</f>
        <v>68.925783788652424</v>
      </c>
      <c r="P44" s="4">
        <f>Table4[[#This Row],[Phase shift (deg)]]+Table4[[#This Row],[Phase shift err (deg)]]</f>
        <v>78.868640533084701</v>
      </c>
      <c r="Q44"/>
      <c r="R44"/>
    </row>
    <row r="45" spans="1:18" x14ac:dyDescent="0.2">
      <c r="A45" s="4" t="s">
        <v>46</v>
      </c>
      <c r="B45" t="s">
        <v>5</v>
      </c>
      <c r="C45" s="6">
        <v>13.6</v>
      </c>
      <c r="D45" s="2">
        <v>19.100000000000001</v>
      </c>
      <c r="E45" s="2">
        <f>2*Table4[[#This Row],[Photon energy (eV)]]-Threshold</f>
        <v>13.612611200000003</v>
      </c>
      <c r="F45" t="s">
        <v>19</v>
      </c>
      <c r="G45" s="4">
        <v>35</v>
      </c>
      <c r="H45" s="4">
        <v>40</v>
      </c>
      <c r="I45" s="1">
        <f>Table4[[#This Row],[Polar ang (deg)]]/180*PI()</f>
        <v>0.6544984694978736</v>
      </c>
      <c r="J45" s="2">
        <f>(Table4[[#This Row],[Polar ang fr (deg)]]+Table4[[#This Row],[Polar ang to (deg)]])/2</f>
        <v>37.5</v>
      </c>
      <c r="K45" s="3">
        <v>1.40015911933587</v>
      </c>
      <c r="L45" s="4">
        <f>Table4[[#This Row],[Phase shift (rad)]]/PI()*180</f>
        <v>80.22320818469953</v>
      </c>
      <c r="M45" s="3">
        <v>9.8871822887310695E-2</v>
      </c>
      <c r="N45" s="4">
        <f>Table4[[#This Row],[Phase shift err (rad)]]/PI()*180</f>
        <v>5.6649381642078804</v>
      </c>
      <c r="O45" s="4">
        <f>Table4[[#This Row],[Phase shift (deg)]]-Table4[[#This Row],[Phase shift err (deg)]]</f>
        <v>74.558270020491648</v>
      </c>
      <c r="P45" s="4">
        <f>Table4[[#This Row],[Phase shift (deg)]]+Table4[[#This Row],[Phase shift err (deg)]]</f>
        <v>85.888146348907412</v>
      </c>
      <c r="Q45"/>
      <c r="R45"/>
    </row>
    <row r="46" spans="1:18" x14ac:dyDescent="0.2">
      <c r="A46" s="4" t="s">
        <v>46</v>
      </c>
      <c r="B46" t="s">
        <v>5</v>
      </c>
      <c r="C46" s="6">
        <v>13.6</v>
      </c>
      <c r="D46" s="2">
        <v>19.100000000000001</v>
      </c>
      <c r="E46" s="2">
        <f>2*Table4[[#This Row],[Photon energy (eV)]]-Threshold</f>
        <v>13.612611200000003</v>
      </c>
      <c r="F46" t="s">
        <v>19</v>
      </c>
      <c r="G46" s="4">
        <v>40</v>
      </c>
      <c r="H46" s="4">
        <v>45</v>
      </c>
      <c r="I46" s="1">
        <f>Table4[[#This Row],[Polar ang (deg)]]/180*PI()</f>
        <v>0.74176493209758998</v>
      </c>
      <c r="J46" s="2">
        <f>(Table4[[#This Row],[Polar ang fr (deg)]]+Table4[[#This Row],[Polar ang to (deg)]])/2</f>
        <v>42.5</v>
      </c>
      <c r="K46" s="3">
        <v>1.47816592068414</v>
      </c>
      <c r="L46" s="4">
        <f>Table4[[#This Row],[Phase shift (rad)]]/PI()*180</f>
        <v>84.692668675270824</v>
      </c>
      <c r="M46" s="3">
        <v>0.10584000445879101</v>
      </c>
      <c r="N46" s="4">
        <f>Table4[[#This Row],[Phase shift err (rad)]]/PI()*180</f>
        <v>6.0641855591345397</v>
      </c>
      <c r="O46" s="4">
        <f>Table4[[#This Row],[Phase shift (deg)]]-Table4[[#This Row],[Phase shift err (deg)]]</f>
        <v>78.62848311613628</v>
      </c>
      <c r="P46" s="4">
        <f>Table4[[#This Row],[Phase shift (deg)]]+Table4[[#This Row],[Phase shift err (deg)]]</f>
        <v>90.756854234405367</v>
      </c>
      <c r="Q46"/>
      <c r="R46"/>
    </row>
    <row r="47" spans="1:18" x14ac:dyDescent="0.2">
      <c r="A47" s="4" t="s">
        <v>46</v>
      </c>
      <c r="B47" t="s">
        <v>5</v>
      </c>
      <c r="C47" s="6">
        <v>13.6</v>
      </c>
      <c r="D47" s="2">
        <v>19.100000000000001</v>
      </c>
      <c r="E47" s="2">
        <f>2*Table4[[#This Row],[Photon energy (eV)]]-Threshold</f>
        <v>13.612611200000003</v>
      </c>
      <c r="F47" t="s">
        <v>19</v>
      </c>
      <c r="G47" s="4">
        <v>45</v>
      </c>
      <c r="H47" s="4">
        <v>50</v>
      </c>
      <c r="I47" s="1">
        <f>Table4[[#This Row],[Polar ang (deg)]]/180*PI()</f>
        <v>0.82903139469730658</v>
      </c>
      <c r="J47" s="2">
        <f>(Table4[[#This Row],[Polar ang fr (deg)]]+Table4[[#This Row],[Polar ang to (deg)]])/2</f>
        <v>47.5</v>
      </c>
      <c r="K47" s="3">
        <v>1.62556169787974</v>
      </c>
      <c r="L47" s="4">
        <f>Table4[[#This Row],[Phase shift (rad)]]/PI()*180</f>
        <v>93.137824626629325</v>
      </c>
      <c r="M47" s="3">
        <v>0.12150428690805</v>
      </c>
      <c r="N47" s="4">
        <f>Table4[[#This Row],[Phase shift err (rad)]]/PI()*180</f>
        <v>6.9616828325779272</v>
      </c>
      <c r="O47" s="4">
        <f>Table4[[#This Row],[Phase shift (deg)]]-Table4[[#This Row],[Phase shift err (deg)]]</f>
        <v>86.176141794051404</v>
      </c>
      <c r="P47" s="4">
        <f>Table4[[#This Row],[Phase shift (deg)]]+Table4[[#This Row],[Phase shift err (deg)]]</f>
        <v>100.09950745920725</v>
      </c>
      <c r="Q47"/>
      <c r="R47"/>
    </row>
    <row r="48" spans="1:18" x14ac:dyDescent="0.2">
      <c r="A48" s="4" t="s">
        <v>46</v>
      </c>
      <c r="B48" t="s">
        <v>5</v>
      </c>
      <c r="C48" s="6">
        <v>13.6</v>
      </c>
      <c r="D48" s="2">
        <v>19.100000000000001</v>
      </c>
      <c r="E48" s="2">
        <f>2*Table4[[#This Row],[Photon energy (eV)]]-Threshold</f>
        <v>13.612611200000003</v>
      </c>
      <c r="F48" t="s">
        <v>19</v>
      </c>
      <c r="G48" s="4">
        <v>50</v>
      </c>
      <c r="H48" s="4">
        <v>55</v>
      </c>
      <c r="I48" s="1">
        <f>Table4[[#This Row],[Polar ang (deg)]]/180*PI()</f>
        <v>0.91629785729702307</v>
      </c>
      <c r="J48" s="2">
        <f>(Table4[[#This Row],[Polar ang fr (deg)]]+Table4[[#This Row],[Polar ang to (deg)]])/2</f>
        <v>52.5</v>
      </c>
      <c r="K48" s="3">
        <v>1.8138312815753901</v>
      </c>
      <c r="L48" s="4">
        <f>Table4[[#This Row],[Phase shift (rad)]]/PI()*180</f>
        <v>103.92487718307508</v>
      </c>
      <c r="M48" s="3">
        <v>0.14185864049286501</v>
      </c>
      <c r="N48" s="4">
        <f>Table4[[#This Row],[Phase shift err (rad)]]/PI()*180</f>
        <v>8.1279013877048047</v>
      </c>
      <c r="O48" s="4">
        <f>Table4[[#This Row],[Phase shift (deg)]]-Table4[[#This Row],[Phase shift err (deg)]]</f>
        <v>95.796975795370273</v>
      </c>
      <c r="P48" s="4">
        <f>Table4[[#This Row],[Phase shift (deg)]]+Table4[[#This Row],[Phase shift err (deg)]]</f>
        <v>112.05277857077989</v>
      </c>
      <c r="Q48"/>
      <c r="R48"/>
    </row>
    <row r="49" spans="1:18" x14ac:dyDescent="0.2">
      <c r="A49" s="4" t="s">
        <v>46</v>
      </c>
      <c r="B49" t="s">
        <v>5</v>
      </c>
      <c r="C49" s="6">
        <v>13.6</v>
      </c>
      <c r="D49" s="2">
        <v>19.100000000000001</v>
      </c>
      <c r="E49" s="2">
        <f>2*Table4[[#This Row],[Photon energy (eV)]]-Threshold</f>
        <v>13.612611200000003</v>
      </c>
      <c r="F49" t="s">
        <v>19</v>
      </c>
      <c r="G49" s="4">
        <v>55</v>
      </c>
      <c r="H49" s="4">
        <v>60</v>
      </c>
      <c r="I49" s="1">
        <f>Table4[[#This Row],[Polar ang (deg)]]/180*PI()</f>
        <v>1.0035643198967394</v>
      </c>
      <c r="J49" s="2">
        <f>(Table4[[#This Row],[Polar ang fr (deg)]]+Table4[[#This Row],[Polar ang to (deg)]])/2</f>
        <v>57.5</v>
      </c>
      <c r="K49" s="3">
        <v>2.0022256180392302</v>
      </c>
      <c r="L49" s="4">
        <f>Table4[[#This Row],[Phase shift (rad)]]/PI()*180</f>
        <v>114.71907754662071</v>
      </c>
      <c r="M49" s="3">
        <v>0.15180641614462001</v>
      </c>
      <c r="N49" s="4">
        <f>Table4[[#This Row],[Phase shift err (rad)]]/PI()*180</f>
        <v>8.6978669480933686</v>
      </c>
      <c r="O49" s="4">
        <f>Table4[[#This Row],[Phase shift (deg)]]-Table4[[#This Row],[Phase shift err (deg)]]</f>
        <v>106.02121059852735</v>
      </c>
      <c r="P49" s="4">
        <f>Table4[[#This Row],[Phase shift (deg)]]+Table4[[#This Row],[Phase shift err (deg)]]</f>
        <v>123.41694449471407</v>
      </c>
      <c r="Q49"/>
      <c r="R49"/>
    </row>
    <row r="50" spans="1:18" x14ac:dyDescent="0.2">
      <c r="A50" s="4" t="s">
        <v>46</v>
      </c>
      <c r="B50" t="s">
        <v>5</v>
      </c>
      <c r="C50" s="6">
        <v>13.6</v>
      </c>
      <c r="D50" s="2">
        <v>19.100000000000001</v>
      </c>
      <c r="E50" s="2">
        <f>2*Table4[[#This Row],[Photon energy (eV)]]-Threshold</f>
        <v>13.612611200000003</v>
      </c>
      <c r="F50" t="s">
        <v>19</v>
      </c>
      <c r="G50" s="4">
        <v>60</v>
      </c>
      <c r="H50" s="4">
        <v>65</v>
      </c>
      <c r="I50" s="1">
        <f>Table4[[#This Row],[Polar ang (deg)]]/180*PI()</f>
        <v>1.0908307824964558</v>
      </c>
      <c r="J50" s="2">
        <f>(Table4[[#This Row],[Polar ang fr (deg)]]+Table4[[#This Row],[Polar ang to (deg)]])/2</f>
        <v>62.5</v>
      </c>
      <c r="K50" s="3">
        <v>2.1761510290181398</v>
      </c>
      <c r="L50" s="4">
        <f>Table4[[#This Row],[Phase shift (rad)]]/PI()*180</f>
        <v>124.68426954579056</v>
      </c>
      <c r="M50" s="3">
        <v>0.16079997234871199</v>
      </c>
      <c r="N50" s="4">
        <f>Table4[[#This Row],[Phase shift err (rad)]]/PI()*180</f>
        <v>9.2131597614015366</v>
      </c>
      <c r="O50" s="4">
        <f>Table4[[#This Row],[Phase shift (deg)]]-Table4[[#This Row],[Phase shift err (deg)]]</f>
        <v>115.47110978438901</v>
      </c>
      <c r="P50" s="4">
        <f>Table4[[#This Row],[Phase shift (deg)]]+Table4[[#This Row],[Phase shift err (deg)]]</f>
        <v>133.89742930719208</v>
      </c>
      <c r="Q50"/>
      <c r="R50"/>
    </row>
    <row r="51" spans="1:18" x14ac:dyDescent="0.2">
      <c r="A51" s="4" t="s">
        <v>46</v>
      </c>
      <c r="B51" t="s">
        <v>5</v>
      </c>
      <c r="C51" s="6">
        <v>13.6</v>
      </c>
      <c r="D51" s="2">
        <v>19.100000000000001</v>
      </c>
      <c r="E51" s="2">
        <f>2*Table4[[#This Row],[Photon energy (eV)]]-Threshold</f>
        <v>13.612611200000003</v>
      </c>
      <c r="F51" t="s">
        <v>19</v>
      </c>
      <c r="G51" s="4">
        <v>65</v>
      </c>
      <c r="H51" s="4">
        <v>70</v>
      </c>
      <c r="I51" s="1">
        <f>Table4[[#This Row],[Polar ang (deg)]]/180*PI()</f>
        <v>1.1780972450961724</v>
      </c>
      <c r="J51" s="2">
        <f>(Table4[[#This Row],[Polar ang fr (deg)]]+Table4[[#This Row],[Polar ang to (deg)]])/2</f>
        <v>67.5</v>
      </c>
      <c r="K51" s="3">
        <v>2.33979566720024</v>
      </c>
      <c r="L51" s="4">
        <f>Table4[[#This Row],[Phase shift (rad)]]/PI()*180</f>
        <v>134.06041665357031</v>
      </c>
      <c r="M51" s="3">
        <v>0.180024018905691</v>
      </c>
      <c r="N51" s="4">
        <f>Table4[[#This Row],[Phase shift err (rad)]]/PI()*180</f>
        <v>10.314616494279436</v>
      </c>
      <c r="O51" s="4">
        <f>Table4[[#This Row],[Phase shift (deg)]]-Table4[[#This Row],[Phase shift err (deg)]]</f>
        <v>123.74580015929088</v>
      </c>
      <c r="P51" s="4">
        <f>Table4[[#This Row],[Phase shift (deg)]]+Table4[[#This Row],[Phase shift err (deg)]]</f>
        <v>144.37503314784976</v>
      </c>
      <c r="Q51"/>
      <c r="R51"/>
    </row>
    <row r="52" spans="1:18" x14ac:dyDescent="0.2">
      <c r="A52" s="4" t="s">
        <v>46</v>
      </c>
      <c r="B52" t="s">
        <v>5</v>
      </c>
      <c r="C52" s="6">
        <v>13.6</v>
      </c>
      <c r="D52" s="2">
        <v>19.100000000000001</v>
      </c>
      <c r="E52" s="2">
        <f>2*Table4[[#This Row],[Photon energy (eV)]]-Threshold</f>
        <v>13.612611200000003</v>
      </c>
      <c r="F52" t="s">
        <v>19</v>
      </c>
      <c r="G52" s="4">
        <v>70</v>
      </c>
      <c r="H52" s="4">
        <v>75</v>
      </c>
      <c r="I52" s="1">
        <f>Table4[[#This Row],[Polar ang (deg)]]/180*PI()</f>
        <v>1.265363707695889</v>
      </c>
      <c r="J52" s="2">
        <f>(Table4[[#This Row],[Polar ang fr (deg)]]+Table4[[#This Row],[Polar ang to (deg)]])/2</f>
        <v>72.5</v>
      </c>
      <c r="K52" s="3">
        <v>2.5043241413304198</v>
      </c>
      <c r="L52" s="4">
        <f>Table4[[#This Row],[Phase shift (rad)]]/PI()*180</f>
        <v>143.48720383095693</v>
      </c>
      <c r="M52" s="3">
        <v>0.215185829036943</v>
      </c>
      <c r="N52" s="4">
        <f>Table4[[#This Row],[Phase shift err (rad)]]/PI()*180</f>
        <v>12.329239814840514</v>
      </c>
      <c r="O52" s="4">
        <f>Table4[[#This Row],[Phase shift (deg)]]-Table4[[#This Row],[Phase shift err (deg)]]</f>
        <v>131.15796401611641</v>
      </c>
      <c r="P52" s="4">
        <f>Table4[[#This Row],[Phase shift (deg)]]+Table4[[#This Row],[Phase shift err (deg)]]</f>
        <v>155.81644364579745</v>
      </c>
      <c r="Q52"/>
      <c r="R52"/>
    </row>
    <row r="53" spans="1:18" x14ac:dyDescent="0.2">
      <c r="A53" s="4" t="s">
        <v>46</v>
      </c>
      <c r="B53" t="s">
        <v>5</v>
      </c>
      <c r="C53" s="6">
        <v>13.6</v>
      </c>
      <c r="D53" s="2">
        <v>19.100000000000001</v>
      </c>
      <c r="E53" s="2">
        <f>2*Table4[[#This Row],[Photon energy (eV)]]-Threshold</f>
        <v>13.612611200000003</v>
      </c>
      <c r="F53" t="s">
        <v>19</v>
      </c>
      <c r="G53" s="4">
        <v>75</v>
      </c>
      <c r="H53" s="4">
        <v>80</v>
      </c>
      <c r="I53" s="1">
        <f>Table4[[#This Row],[Polar ang (deg)]]/180*PI()</f>
        <v>1.3526301702956054</v>
      </c>
      <c r="J53" s="2">
        <f>(Table4[[#This Row],[Polar ang fr (deg)]]+Table4[[#This Row],[Polar ang to (deg)]])/2</f>
        <v>77.5</v>
      </c>
      <c r="K53" s="3">
        <v>2.6482415089256199</v>
      </c>
      <c r="L53" s="4">
        <f>Table4[[#This Row],[Phase shift (rad)]]/PI()*180</f>
        <v>151.73306159279474</v>
      </c>
      <c r="M53" s="3">
        <v>0.25568692473834298</v>
      </c>
      <c r="N53" s="4">
        <f>Table4[[#This Row],[Phase shift err (rad)]]/PI()*180</f>
        <v>14.649781664186174</v>
      </c>
      <c r="O53" s="4">
        <f>Table4[[#This Row],[Phase shift (deg)]]-Table4[[#This Row],[Phase shift err (deg)]]</f>
        <v>137.08327992860856</v>
      </c>
      <c r="P53" s="4">
        <f>Table4[[#This Row],[Phase shift (deg)]]+Table4[[#This Row],[Phase shift err (deg)]]</f>
        <v>166.38284325698092</v>
      </c>
      <c r="Q53"/>
      <c r="R53"/>
    </row>
    <row r="54" spans="1:18" x14ac:dyDescent="0.2">
      <c r="A54" s="4" t="s">
        <v>46</v>
      </c>
      <c r="B54" t="s">
        <v>5</v>
      </c>
      <c r="C54" s="6">
        <v>13.6</v>
      </c>
      <c r="D54" s="2">
        <v>19.100000000000001</v>
      </c>
      <c r="E54" s="2">
        <f>2*Table4[[#This Row],[Photon energy (eV)]]-Threshold</f>
        <v>13.612611200000003</v>
      </c>
      <c r="F54" t="s">
        <v>19</v>
      </c>
      <c r="G54" s="4">
        <v>80</v>
      </c>
      <c r="H54" s="4">
        <v>85</v>
      </c>
      <c r="I54" s="1">
        <f>Table4[[#This Row],[Polar ang (deg)]]/180*PI()</f>
        <v>1.4398966328953218</v>
      </c>
      <c r="J54" s="2">
        <f>(Table4[[#This Row],[Polar ang fr (deg)]]+Table4[[#This Row],[Polar ang to (deg)]])/2</f>
        <v>82.5</v>
      </c>
      <c r="K54" s="3">
        <v>2.6614465425360398</v>
      </c>
      <c r="L54" s="4">
        <f>Table4[[#This Row],[Phase shift (rad)]]/PI()*180</f>
        <v>152.48965428700021</v>
      </c>
      <c r="M54" s="3">
        <v>0.37776296409868798</v>
      </c>
      <c r="N54" s="4">
        <f>Table4[[#This Row],[Phase shift err (rad)]]/PI()*180</f>
        <v>21.644223499206859</v>
      </c>
      <c r="O54" s="4">
        <f>Table4[[#This Row],[Phase shift (deg)]]-Table4[[#This Row],[Phase shift err (deg)]]</f>
        <v>130.84543078779336</v>
      </c>
      <c r="P54" s="4">
        <f>Table4[[#This Row],[Phase shift (deg)]]+Table4[[#This Row],[Phase shift err (deg)]]</f>
        <v>174.13387778620705</v>
      </c>
      <c r="Q54"/>
      <c r="R54"/>
    </row>
    <row r="55" spans="1:18" x14ac:dyDescent="0.2">
      <c r="A55" s="4" t="s">
        <v>46</v>
      </c>
      <c r="B55" t="s">
        <v>5</v>
      </c>
      <c r="C55" s="6">
        <v>13.6</v>
      </c>
      <c r="D55" s="2">
        <v>19.100000000000001</v>
      </c>
      <c r="E55" s="2">
        <f>2*Table4[[#This Row],[Photon energy (eV)]]-Threshold</f>
        <v>13.612611200000003</v>
      </c>
      <c r="F55" t="s">
        <v>19</v>
      </c>
      <c r="G55" s="4">
        <v>85</v>
      </c>
      <c r="H55" s="4">
        <v>90</v>
      </c>
      <c r="I55" s="1">
        <f>Table4[[#This Row],[Polar ang (deg)]]/180*PI()</f>
        <v>1.5271630954950384</v>
      </c>
      <c r="J55" s="2">
        <f>(Table4[[#This Row],[Polar ang fr (deg)]]+Table4[[#This Row],[Polar ang to (deg)]])/2</f>
        <v>87.5</v>
      </c>
      <c r="K55" s="3">
        <v>2.5952416542067001</v>
      </c>
      <c r="L55" s="4">
        <f>Table4[[#This Row],[Phase shift (rad)]]/PI()*180</f>
        <v>148.69639360259413</v>
      </c>
      <c r="M55" s="3">
        <v>1.24121613626727</v>
      </c>
      <c r="N55" s="4">
        <f>Table4[[#This Row],[Phase shift err (rad)]]/PI()*180</f>
        <v>71.116446071649449</v>
      </c>
      <c r="O55" s="4">
        <f>Table4[[#This Row],[Phase shift (deg)]]-Table4[[#This Row],[Phase shift err (deg)]]</f>
        <v>77.579947530944679</v>
      </c>
      <c r="P55" s="4">
        <f>Table4[[#This Row],[Phase shift (deg)]]+Table4[[#This Row],[Phase shift err (deg)]]</f>
        <v>219.81283967424358</v>
      </c>
      <c r="Q55"/>
      <c r="R55"/>
    </row>
    <row r="56" spans="1:18" x14ac:dyDescent="0.2">
      <c r="A56" s="4" t="s">
        <v>46</v>
      </c>
      <c r="B56" t="s">
        <v>5</v>
      </c>
      <c r="C56" s="6">
        <v>13.6</v>
      </c>
      <c r="D56" s="2">
        <v>19.100000000000001</v>
      </c>
      <c r="E56" s="2">
        <f>2*Table4[[#This Row],[Photon energy (eV)]]-Threshold</f>
        <v>13.612611200000003</v>
      </c>
      <c r="F56" t="s">
        <v>19</v>
      </c>
      <c r="G56" s="4">
        <v>90</v>
      </c>
      <c r="H56" s="4">
        <v>95</v>
      </c>
      <c r="I56" s="1">
        <f>Table4[[#This Row],[Polar ang (deg)]]/180*PI()</f>
        <v>1.6144295580947547</v>
      </c>
      <c r="J56" s="2">
        <f>(Table4[[#This Row],[Polar ang fr (deg)]]+Table4[[#This Row],[Polar ang to (deg)]])/2</f>
        <v>92.5</v>
      </c>
      <c r="K56" s="3">
        <v>5.7368343091937897</v>
      </c>
      <c r="L56" s="4">
        <f>Table4[[#This Row],[Phase shift (rad)]]/PI()*180</f>
        <v>328.69639368265331</v>
      </c>
      <c r="M56" s="3">
        <v>1.24121596165227</v>
      </c>
      <c r="N56" s="4">
        <f>Table4[[#This Row],[Phase shift err (rad)]]/PI()*180</f>
        <v>71.116436066946903</v>
      </c>
      <c r="O56" s="4">
        <f>Table4[[#This Row],[Phase shift (deg)]]-Table4[[#This Row],[Phase shift err (deg)]]</f>
        <v>257.57995761570641</v>
      </c>
      <c r="P56" s="4">
        <f>Table4[[#This Row],[Phase shift (deg)]]+Table4[[#This Row],[Phase shift err (deg)]]</f>
        <v>399.81282974960021</v>
      </c>
      <c r="Q56"/>
      <c r="R56"/>
    </row>
    <row r="57" spans="1:18" x14ac:dyDescent="0.2">
      <c r="A57" s="4" t="s">
        <v>46</v>
      </c>
      <c r="B57" t="s">
        <v>5</v>
      </c>
      <c r="C57" s="6">
        <v>13.6</v>
      </c>
      <c r="D57" s="2">
        <v>19.100000000000001</v>
      </c>
      <c r="E57" s="2">
        <f>2*Table4[[#This Row],[Photon energy (eV)]]-Threshold</f>
        <v>13.612611200000003</v>
      </c>
      <c r="F57" t="s">
        <v>19</v>
      </c>
      <c r="G57" s="4">
        <v>95</v>
      </c>
      <c r="H57" s="4">
        <v>100</v>
      </c>
      <c r="I57" s="1">
        <f>Table4[[#This Row],[Polar ang (deg)]]/180*PI()</f>
        <v>1.7016960206944711</v>
      </c>
      <c r="J57" s="2">
        <f>(Table4[[#This Row],[Polar ang fr (deg)]]+Table4[[#This Row],[Polar ang to (deg)]])/2</f>
        <v>97.5</v>
      </c>
      <c r="K57" s="3">
        <v>5.8030391881398398</v>
      </c>
      <c r="L57" s="4">
        <f>Table4[[#This Row],[Phase shift (rad)]]/PI()*180</f>
        <v>332.48965382943652</v>
      </c>
      <c r="M57" s="3">
        <v>0.37776292260858402</v>
      </c>
      <c r="N57" s="4">
        <f>Table4[[#This Row],[Phase shift err (rad)]]/PI()*180</f>
        <v>21.64422112199901</v>
      </c>
      <c r="O57" s="4">
        <f>Table4[[#This Row],[Phase shift (deg)]]-Table4[[#This Row],[Phase shift err (deg)]]</f>
        <v>310.84543270743751</v>
      </c>
      <c r="P57" s="4">
        <f>Table4[[#This Row],[Phase shift (deg)]]+Table4[[#This Row],[Phase shift err (deg)]]</f>
        <v>354.13387495143553</v>
      </c>
      <c r="Q57"/>
      <c r="R57"/>
    </row>
    <row r="58" spans="1:18" x14ac:dyDescent="0.2">
      <c r="A58" s="4" t="s">
        <v>46</v>
      </c>
      <c r="B58" t="s">
        <v>5</v>
      </c>
      <c r="C58" s="6">
        <v>13.6</v>
      </c>
      <c r="D58" s="2">
        <v>19.100000000000001</v>
      </c>
      <c r="E58" s="2">
        <f>2*Table4[[#This Row],[Photon energy (eV)]]-Threshold</f>
        <v>13.612611200000003</v>
      </c>
      <c r="F58" t="s">
        <v>19</v>
      </c>
      <c r="G58" s="4">
        <v>100</v>
      </c>
      <c r="H58" s="4">
        <v>105</v>
      </c>
      <c r="I58" s="1">
        <f>Table4[[#This Row],[Polar ang (deg)]]/180*PI()</f>
        <v>1.7889624832941877</v>
      </c>
      <c r="J58" s="2">
        <f>(Table4[[#This Row],[Polar ang fr (deg)]]+Table4[[#This Row],[Polar ang to (deg)]])/2</f>
        <v>102.5</v>
      </c>
      <c r="K58" s="3">
        <v>5.7898341493161798</v>
      </c>
      <c r="L58" s="4">
        <f>Table4[[#This Row],[Phase shift (rad)]]/PI()*180</f>
        <v>331.73306083653438</v>
      </c>
      <c r="M58" s="3">
        <v>0.25568693144518601</v>
      </c>
      <c r="N58" s="4">
        <f>Table4[[#This Row],[Phase shift err (rad)]]/PI()*180</f>
        <v>14.649782048459974</v>
      </c>
      <c r="O58" s="4">
        <f>Table4[[#This Row],[Phase shift (deg)]]-Table4[[#This Row],[Phase shift err (deg)]]</f>
        <v>317.08327878807438</v>
      </c>
      <c r="P58" s="4">
        <f>Table4[[#This Row],[Phase shift (deg)]]+Table4[[#This Row],[Phase shift err (deg)]]</f>
        <v>346.38284288499437</v>
      </c>
      <c r="Q58"/>
      <c r="R58"/>
    </row>
    <row r="59" spans="1:18" x14ac:dyDescent="0.2">
      <c r="A59" s="4" t="s">
        <v>46</v>
      </c>
      <c r="B59" t="s">
        <v>5</v>
      </c>
      <c r="C59" s="6">
        <v>13.6</v>
      </c>
      <c r="D59" s="2">
        <v>19.100000000000001</v>
      </c>
      <c r="E59" s="2">
        <f>2*Table4[[#This Row],[Photon energy (eV)]]-Threshold</f>
        <v>13.612611200000003</v>
      </c>
      <c r="F59" t="s">
        <v>19</v>
      </c>
      <c r="G59" s="4">
        <v>105</v>
      </c>
      <c r="H59" s="4">
        <v>110</v>
      </c>
      <c r="I59" s="1">
        <f>Table4[[#This Row],[Polar ang (deg)]]/180*PI()</f>
        <v>1.8762289458939041</v>
      </c>
      <c r="J59" s="2">
        <f>(Table4[[#This Row],[Polar ang fr (deg)]]+Table4[[#This Row],[Polar ang to (deg)]])/2</f>
        <v>107.5</v>
      </c>
      <c r="K59" s="3">
        <v>5.6459167934420602</v>
      </c>
      <c r="L59" s="4">
        <f>Table4[[#This Row],[Phase shift (rad)]]/PI()*180</f>
        <v>323.48720374626504</v>
      </c>
      <c r="M59" s="3">
        <v>0.215185826162544</v>
      </c>
      <c r="N59" s="4">
        <f>Table4[[#This Row],[Phase shift err (rad)]]/PI()*180</f>
        <v>12.329239650149582</v>
      </c>
      <c r="O59" s="4">
        <f>Table4[[#This Row],[Phase shift (deg)]]-Table4[[#This Row],[Phase shift err (deg)]]</f>
        <v>311.15796409611545</v>
      </c>
      <c r="P59" s="4">
        <f>Table4[[#This Row],[Phase shift (deg)]]+Table4[[#This Row],[Phase shift err (deg)]]</f>
        <v>335.81644339641463</v>
      </c>
      <c r="Q59"/>
      <c r="R59"/>
    </row>
    <row r="60" spans="1:18" x14ac:dyDescent="0.2">
      <c r="A60" s="4" t="s">
        <v>46</v>
      </c>
      <c r="B60" t="s">
        <v>5</v>
      </c>
      <c r="C60" s="6">
        <v>13.6</v>
      </c>
      <c r="D60" s="2">
        <v>19.100000000000001</v>
      </c>
      <c r="E60" s="2">
        <f>2*Table4[[#This Row],[Photon energy (eV)]]-Threshold</f>
        <v>13.612611200000003</v>
      </c>
      <c r="F60" t="s">
        <v>19</v>
      </c>
      <c r="G60" s="4">
        <v>110</v>
      </c>
      <c r="H60" s="4">
        <v>115</v>
      </c>
      <c r="I60" s="1">
        <f>Table4[[#This Row],[Polar ang (deg)]]/180*PI()</f>
        <v>1.9634954084936207</v>
      </c>
      <c r="J60" s="2">
        <f>(Table4[[#This Row],[Polar ang fr (deg)]]+Table4[[#This Row],[Polar ang to (deg)]])/2</f>
        <v>112.5</v>
      </c>
      <c r="K60" s="3">
        <v>5.4813883210843501</v>
      </c>
      <c r="L60" s="4">
        <f>Table4[[#This Row],[Phase shift (rad)]]/PI()*180</f>
        <v>314.06041667043343</v>
      </c>
      <c r="M60" s="3">
        <v>0.18002401835067799</v>
      </c>
      <c r="N60" s="4">
        <f>Table4[[#This Row],[Phase shift err (rad)]]/PI()*180</f>
        <v>10.314616462479533</v>
      </c>
      <c r="O60" s="4">
        <f>Table4[[#This Row],[Phase shift (deg)]]-Table4[[#This Row],[Phase shift err (deg)]]</f>
        <v>303.74580020795389</v>
      </c>
      <c r="P60" s="4">
        <f>Table4[[#This Row],[Phase shift (deg)]]+Table4[[#This Row],[Phase shift err (deg)]]</f>
        <v>324.37503313291296</v>
      </c>
      <c r="Q60"/>
      <c r="R60"/>
    </row>
    <row r="61" spans="1:18" x14ac:dyDescent="0.2">
      <c r="A61" s="4" t="s">
        <v>46</v>
      </c>
      <c r="B61" t="s">
        <v>5</v>
      </c>
      <c r="C61" s="6">
        <v>13.6</v>
      </c>
      <c r="D61" s="2">
        <v>19.100000000000001</v>
      </c>
      <c r="E61" s="2">
        <f>2*Table4[[#This Row],[Photon energy (eV)]]-Threshold</f>
        <v>13.612611200000003</v>
      </c>
      <c r="F61" t="s">
        <v>19</v>
      </c>
      <c r="G61" s="4">
        <v>115</v>
      </c>
      <c r="H61" s="4">
        <v>120</v>
      </c>
      <c r="I61" s="1">
        <f>Table4[[#This Row],[Polar ang (deg)]]/180*PI()</f>
        <v>2.0507618710933371</v>
      </c>
      <c r="J61" s="2">
        <f>(Table4[[#This Row],[Polar ang fr (deg)]]+Table4[[#This Row],[Polar ang to (deg)]])/2</f>
        <v>117.5</v>
      </c>
      <c r="K61" s="3">
        <v>5.3177436821327699</v>
      </c>
      <c r="L61" s="4">
        <f>Table4[[#This Row],[Phase shift (rad)]]/PI()*180</f>
        <v>304.68426951856571</v>
      </c>
      <c r="M61" s="3">
        <v>0.160799971857709</v>
      </c>
      <c r="N61" s="4">
        <f>Table4[[#This Row],[Phase shift err (rad)]]/PI()*180</f>
        <v>9.2131597332691371</v>
      </c>
      <c r="O61" s="4">
        <f>Table4[[#This Row],[Phase shift (deg)]]-Table4[[#This Row],[Phase shift err (deg)]]</f>
        <v>295.47110978529656</v>
      </c>
      <c r="P61" s="4">
        <f>Table4[[#This Row],[Phase shift (deg)]]+Table4[[#This Row],[Phase shift err (deg)]]</f>
        <v>313.89742925183486</v>
      </c>
      <c r="Q61"/>
      <c r="R61"/>
    </row>
    <row r="62" spans="1:18" x14ac:dyDescent="0.2">
      <c r="A62" s="4" t="s">
        <v>46</v>
      </c>
      <c r="B62" t="s">
        <v>5</v>
      </c>
      <c r="C62" s="6">
        <v>13.6</v>
      </c>
      <c r="D62" s="2">
        <v>19.100000000000001</v>
      </c>
      <c r="E62" s="2">
        <f>2*Table4[[#This Row],[Photon energy (eV)]]-Threshold</f>
        <v>13.612611200000003</v>
      </c>
      <c r="F62" t="s">
        <v>19</v>
      </c>
      <c r="G62" s="4">
        <v>120</v>
      </c>
      <c r="H62" s="4">
        <v>125</v>
      </c>
      <c r="I62" s="1">
        <f>Table4[[#This Row],[Polar ang (deg)]]/180*PI()</f>
        <v>2.1380283336930539</v>
      </c>
      <c r="J62" s="2">
        <f>(Table4[[#This Row],[Polar ang fr (deg)]]+Table4[[#This Row],[Polar ang to (deg)]])/2</f>
        <v>122.5</v>
      </c>
      <c r="K62" s="3">
        <v>5.14381826555387</v>
      </c>
      <c r="L62" s="4">
        <f>Table4[[#This Row],[Phase shift (rad)]]/PI()*180</f>
        <v>294.71907719854005</v>
      </c>
      <c r="M62" s="3">
        <v>0.15180641227104</v>
      </c>
      <c r="N62" s="4">
        <f>Table4[[#This Row],[Phase shift err (rad)]]/PI()*180</f>
        <v>8.6978667261535829</v>
      </c>
      <c r="O62" s="4">
        <f>Table4[[#This Row],[Phase shift (deg)]]-Table4[[#This Row],[Phase shift err (deg)]]</f>
        <v>286.02121047238649</v>
      </c>
      <c r="P62" s="4">
        <f>Table4[[#This Row],[Phase shift (deg)]]+Table4[[#This Row],[Phase shift err (deg)]]</f>
        <v>303.41694392469361</v>
      </c>
      <c r="Q62"/>
      <c r="R62"/>
    </row>
    <row r="63" spans="1:18" x14ac:dyDescent="0.2">
      <c r="A63" s="4" t="s">
        <v>46</v>
      </c>
      <c r="B63" t="s">
        <v>5</v>
      </c>
      <c r="C63" s="6">
        <v>13.6</v>
      </c>
      <c r="D63" s="2">
        <v>19.100000000000001</v>
      </c>
      <c r="E63" s="2">
        <f>2*Table4[[#This Row],[Photon energy (eV)]]-Threshold</f>
        <v>13.612611200000003</v>
      </c>
      <c r="F63" t="s">
        <v>19</v>
      </c>
      <c r="G63" s="4">
        <v>125</v>
      </c>
      <c r="H63" s="4">
        <v>130</v>
      </c>
      <c r="I63" s="1">
        <f>Table4[[#This Row],[Polar ang (deg)]]/180*PI()</f>
        <v>2.2252947962927703</v>
      </c>
      <c r="J63" s="2">
        <f>(Table4[[#This Row],[Polar ang fr (deg)]]+Table4[[#This Row],[Polar ang to (deg)]])/2</f>
        <v>127.5</v>
      </c>
      <c r="K63" s="3">
        <v>4.9554239370711999</v>
      </c>
      <c r="L63" s="4">
        <f>Table4[[#This Row],[Phase shift (rad)]]/PI()*180</f>
        <v>283.92487729228179</v>
      </c>
      <c r="M63" s="3">
        <v>0.141858640868083</v>
      </c>
      <c r="N63" s="4">
        <f>Table4[[#This Row],[Phase shift err (rad)]]/PI()*180</f>
        <v>8.1279014092032131</v>
      </c>
      <c r="O63" s="4">
        <f>Table4[[#This Row],[Phase shift (deg)]]-Table4[[#This Row],[Phase shift err (deg)]]</f>
        <v>275.79697588307857</v>
      </c>
      <c r="P63" s="4">
        <f>Table4[[#This Row],[Phase shift (deg)]]+Table4[[#This Row],[Phase shift err (deg)]]</f>
        <v>292.05277870148501</v>
      </c>
      <c r="Q63"/>
      <c r="R63"/>
    </row>
    <row r="64" spans="1:18" x14ac:dyDescent="0.2">
      <c r="A64" s="4" t="s">
        <v>46</v>
      </c>
      <c r="B64" t="s">
        <v>5</v>
      </c>
      <c r="C64" s="6">
        <v>13.6</v>
      </c>
      <c r="D64" s="2">
        <v>19.100000000000001</v>
      </c>
      <c r="E64" s="2">
        <f>2*Table4[[#This Row],[Photon energy (eV)]]-Threshold</f>
        <v>13.612611200000003</v>
      </c>
      <c r="F64" t="s">
        <v>19</v>
      </c>
      <c r="G64" s="4">
        <v>130</v>
      </c>
      <c r="H64" s="4">
        <v>135</v>
      </c>
      <c r="I64" s="1">
        <f>Table4[[#This Row],[Polar ang (deg)]]/180*PI()</f>
        <v>2.3125612588924866</v>
      </c>
      <c r="J64" s="2">
        <f>(Table4[[#This Row],[Polar ang fr (deg)]]+Table4[[#This Row],[Polar ang to (deg)]])/2</f>
        <v>132.5</v>
      </c>
      <c r="K64" s="3">
        <v>4.7671543508278296</v>
      </c>
      <c r="L64" s="4">
        <f>Table4[[#This Row],[Phase shift (rad)]]/PI()*180</f>
        <v>273.13782458986242</v>
      </c>
      <c r="M64" s="3">
        <v>0.121504287229768</v>
      </c>
      <c r="N64" s="4">
        <f>Table4[[#This Row],[Phase shift err (rad)]]/PI()*180</f>
        <v>6.9616828510110116</v>
      </c>
      <c r="O64" s="4">
        <f>Table4[[#This Row],[Phase shift (deg)]]-Table4[[#This Row],[Phase shift err (deg)]]</f>
        <v>266.17614173885141</v>
      </c>
      <c r="P64" s="4">
        <f>Table4[[#This Row],[Phase shift (deg)]]+Table4[[#This Row],[Phase shift err (deg)]]</f>
        <v>280.09950744087342</v>
      </c>
      <c r="Q64"/>
      <c r="R64"/>
    </row>
    <row r="65" spans="1:18" x14ac:dyDescent="0.2">
      <c r="A65" s="4" t="s">
        <v>46</v>
      </c>
      <c r="B65" t="s">
        <v>5</v>
      </c>
      <c r="C65" s="6">
        <v>13.6</v>
      </c>
      <c r="D65" s="2">
        <v>19.100000000000001</v>
      </c>
      <c r="E65" s="2">
        <f>2*Table4[[#This Row],[Photon energy (eV)]]-Threshold</f>
        <v>13.612611200000003</v>
      </c>
      <c r="F65" t="s">
        <v>19</v>
      </c>
      <c r="G65" s="4">
        <v>135</v>
      </c>
      <c r="H65" s="4">
        <v>140</v>
      </c>
      <c r="I65" s="1">
        <f>Table4[[#This Row],[Polar ang (deg)]]/180*PI()</f>
        <v>2.399827721492203</v>
      </c>
      <c r="J65" s="2">
        <f>(Table4[[#This Row],[Polar ang fr (deg)]]+Table4[[#This Row],[Polar ang to (deg)]])/2</f>
        <v>137.5</v>
      </c>
      <c r="K65" s="3">
        <v>4.61975857600578</v>
      </c>
      <c r="L65" s="4">
        <f>Table4[[#This Row],[Phase shift (rad)]]/PI()*180</f>
        <v>264.69266877449832</v>
      </c>
      <c r="M65" s="3">
        <v>0.10584000565061499</v>
      </c>
      <c r="N65" s="4">
        <f>Table4[[#This Row],[Phase shift err (rad)]]/PI()*180</f>
        <v>6.0641856274210237</v>
      </c>
      <c r="O65" s="4">
        <f>Table4[[#This Row],[Phase shift (deg)]]-Table4[[#This Row],[Phase shift err (deg)]]</f>
        <v>258.6284831470773</v>
      </c>
      <c r="P65" s="4">
        <f>Table4[[#This Row],[Phase shift (deg)]]+Table4[[#This Row],[Phase shift err (deg)]]</f>
        <v>270.75685440191933</v>
      </c>
      <c r="Q65"/>
      <c r="R65"/>
    </row>
    <row r="66" spans="1:18" x14ac:dyDescent="0.2">
      <c r="A66" s="4" t="s">
        <v>46</v>
      </c>
      <c r="B66" t="s">
        <v>5</v>
      </c>
      <c r="C66" s="6">
        <v>13.6</v>
      </c>
      <c r="D66" s="2">
        <v>19.100000000000001</v>
      </c>
      <c r="E66" s="2">
        <f>2*Table4[[#This Row],[Photon energy (eV)]]-Threshold</f>
        <v>13.612611200000003</v>
      </c>
      <c r="F66" t="s">
        <v>19</v>
      </c>
      <c r="G66" s="4">
        <v>140</v>
      </c>
      <c r="H66" s="4">
        <v>145</v>
      </c>
      <c r="I66" s="1">
        <f>Table4[[#This Row],[Polar ang (deg)]]/180*PI()</f>
        <v>2.4870941840919194</v>
      </c>
      <c r="J66" s="2">
        <f>(Table4[[#This Row],[Polar ang fr (deg)]]+Table4[[#This Row],[Polar ang to (deg)]])/2</f>
        <v>142.5</v>
      </c>
      <c r="K66" s="3">
        <v>4.5417517754858796</v>
      </c>
      <c r="L66" s="4">
        <f>Table4[[#This Row],[Phase shift (rad)]]/PI()*180</f>
        <v>260.22320833138912</v>
      </c>
      <c r="M66" s="3">
        <v>9.8871822297078998E-2</v>
      </c>
      <c r="N66" s="4">
        <f>Table4[[#This Row],[Phase shift err (rad)]]/PI()*180</f>
        <v>5.6649381303900945</v>
      </c>
      <c r="O66" s="4">
        <f>Table4[[#This Row],[Phase shift (deg)]]-Table4[[#This Row],[Phase shift err (deg)]]</f>
        <v>254.55827020099903</v>
      </c>
      <c r="P66" s="4">
        <f>Table4[[#This Row],[Phase shift (deg)]]+Table4[[#This Row],[Phase shift err (deg)]]</f>
        <v>265.88814646177923</v>
      </c>
      <c r="Q66"/>
      <c r="R66"/>
    </row>
    <row r="67" spans="1:18" x14ac:dyDescent="0.2">
      <c r="A67" s="4" t="s">
        <v>46</v>
      </c>
      <c r="B67" t="s">
        <v>5</v>
      </c>
      <c r="C67" s="6">
        <v>13.6</v>
      </c>
      <c r="D67" s="2">
        <v>19.100000000000001</v>
      </c>
      <c r="E67" s="2">
        <f>2*Table4[[#This Row],[Photon energy (eV)]]-Threshold</f>
        <v>13.612611200000003</v>
      </c>
      <c r="F67" t="s">
        <v>19</v>
      </c>
      <c r="G67" s="4">
        <v>145</v>
      </c>
      <c r="H67" s="4">
        <v>150</v>
      </c>
      <c r="I67" s="1">
        <f>Table4[[#This Row],[Polar ang (deg)]]/180*PI()</f>
        <v>2.5743606466916358</v>
      </c>
      <c r="J67" s="2">
        <f>(Table4[[#This Row],[Polar ang fr (deg)]]+Table4[[#This Row],[Polar ang to (deg)]])/2</f>
        <v>147.5</v>
      </c>
      <c r="K67" s="3">
        <v>4.4313423160764396</v>
      </c>
      <c r="L67" s="4">
        <f>Table4[[#This Row],[Phase shift (rad)]]/PI()*180</f>
        <v>253.89721228890724</v>
      </c>
      <c r="M67" s="3">
        <v>8.6767792372887301E-2</v>
      </c>
      <c r="N67" s="4">
        <f>Table4[[#This Row],[Phase shift err (rad)]]/PI()*180</f>
        <v>4.9714283006338569</v>
      </c>
      <c r="O67" s="4">
        <f>Table4[[#This Row],[Phase shift (deg)]]-Table4[[#This Row],[Phase shift err (deg)]]</f>
        <v>248.92578398827339</v>
      </c>
      <c r="P67" s="4">
        <f>Table4[[#This Row],[Phase shift (deg)]]+Table4[[#This Row],[Phase shift err (deg)]]</f>
        <v>258.86864058954109</v>
      </c>
      <c r="Q67"/>
      <c r="R67"/>
    </row>
    <row r="68" spans="1:18" x14ac:dyDescent="0.2">
      <c r="A68" s="4" t="s">
        <v>46</v>
      </c>
      <c r="B68" t="s">
        <v>5</v>
      </c>
      <c r="C68" s="6">
        <v>13.6</v>
      </c>
      <c r="D68" s="2">
        <v>19.100000000000001</v>
      </c>
      <c r="E68" s="2">
        <f>2*Table4[[#This Row],[Photon energy (eV)]]-Threshold</f>
        <v>13.612611200000003</v>
      </c>
      <c r="F68" t="s">
        <v>19</v>
      </c>
      <c r="G68" s="4">
        <v>150</v>
      </c>
      <c r="H68" s="4">
        <v>155</v>
      </c>
      <c r="I68" s="1">
        <f>Table4[[#This Row],[Polar ang (deg)]]/180*PI()</f>
        <v>2.6616271092913526</v>
      </c>
      <c r="J68" s="2">
        <f>(Table4[[#This Row],[Polar ang fr (deg)]]+Table4[[#This Row],[Polar ang to (deg)]])/2</f>
        <v>152.5</v>
      </c>
      <c r="K68" s="3">
        <v>4.3627641486019</v>
      </c>
      <c r="L68" s="4">
        <f>Table4[[#This Row],[Phase shift (rad)]]/PI()*180</f>
        <v>249.96797272587477</v>
      </c>
      <c r="M68" s="3">
        <v>7.9851084465264593E-2</v>
      </c>
      <c r="N68" s="4">
        <f>Table4[[#This Row],[Phase shift err (rad)]]/PI()*180</f>
        <v>4.5751301294023135</v>
      </c>
      <c r="O68" s="4">
        <f>Table4[[#This Row],[Phase shift (deg)]]-Table4[[#This Row],[Phase shift err (deg)]]</f>
        <v>245.39284259647246</v>
      </c>
      <c r="P68" s="4">
        <f>Table4[[#This Row],[Phase shift (deg)]]+Table4[[#This Row],[Phase shift err (deg)]]</f>
        <v>254.54310285527708</v>
      </c>
      <c r="Q68"/>
      <c r="R68"/>
    </row>
    <row r="69" spans="1:18" x14ac:dyDescent="0.2">
      <c r="A69" s="4" t="s">
        <v>46</v>
      </c>
      <c r="B69" t="s">
        <v>5</v>
      </c>
      <c r="C69" s="6">
        <v>13.6</v>
      </c>
      <c r="D69" s="2">
        <v>19.100000000000001</v>
      </c>
      <c r="E69" s="2">
        <f>2*Table4[[#This Row],[Photon energy (eV)]]-Threshold</f>
        <v>13.612611200000003</v>
      </c>
      <c r="F69" t="s">
        <v>19</v>
      </c>
      <c r="G69" s="4">
        <v>155</v>
      </c>
      <c r="H69" s="4">
        <v>160</v>
      </c>
      <c r="I69" s="1">
        <f>Table4[[#This Row],[Polar ang (deg)]]/180*PI()</f>
        <v>2.748893571891069</v>
      </c>
      <c r="J69" s="2">
        <f>(Table4[[#This Row],[Polar ang fr (deg)]]+Table4[[#This Row],[Polar ang to (deg)]])/2</f>
        <v>157.5</v>
      </c>
      <c r="K69" s="3">
        <v>4.3203633809614201</v>
      </c>
      <c r="L69" s="4">
        <f>Table4[[#This Row],[Phase shift (rad)]]/PI()*180</f>
        <v>247.53858769196043</v>
      </c>
      <c r="M69" s="3">
        <v>7.6150562414404002E-2</v>
      </c>
      <c r="N69" s="4">
        <f>Table4[[#This Row],[Phase shift err (rad)]]/PI()*180</f>
        <v>4.3631058338929058</v>
      </c>
      <c r="O69" s="4">
        <f>Table4[[#This Row],[Phase shift (deg)]]-Table4[[#This Row],[Phase shift err (deg)]]</f>
        <v>243.17548185806751</v>
      </c>
      <c r="P69" s="4">
        <f>Table4[[#This Row],[Phase shift (deg)]]+Table4[[#This Row],[Phase shift err (deg)]]</f>
        <v>251.90169352585335</v>
      </c>
      <c r="Q69"/>
      <c r="R69"/>
    </row>
    <row r="70" spans="1:18" x14ac:dyDescent="0.2">
      <c r="A70" s="4" t="s">
        <v>46</v>
      </c>
      <c r="B70" t="s">
        <v>5</v>
      </c>
      <c r="C70" s="6">
        <v>13.6</v>
      </c>
      <c r="D70" s="2">
        <v>19.100000000000001</v>
      </c>
      <c r="E70" s="2">
        <f>2*Table4[[#This Row],[Photon energy (eV)]]-Threshold</f>
        <v>13.612611200000003</v>
      </c>
      <c r="F70" t="s">
        <v>19</v>
      </c>
      <c r="G70" s="4">
        <v>160</v>
      </c>
      <c r="H70" s="4">
        <v>165</v>
      </c>
      <c r="I70" s="1">
        <f>Table4[[#This Row],[Polar ang (deg)]]/180*PI()</f>
        <v>2.8361600344907854</v>
      </c>
      <c r="J70" s="2">
        <f>(Table4[[#This Row],[Polar ang fr (deg)]]+Table4[[#This Row],[Polar ang to (deg)]])/2</f>
        <v>162.5</v>
      </c>
      <c r="K70" s="3">
        <v>4.2858159909811597</v>
      </c>
      <c r="L70" s="4">
        <f>Table4[[#This Row],[Phase shift (rad)]]/PI()*180</f>
        <v>245.55916805289894</v>
      </c>
      <c r="M70" s="3">
        <v>7.1245327784665094E-2</v>
      </c>
      <c r="N70" s="4">
        <f>Table4[[#This Row],[Phase shift err (rad)]]/PI()*180</f>
        <v>4.082056592087449</v>
      </c>
      <c r="O70" s="4">
        <f>Table4[[#This Row],[Phase shift (deg)]]-Table4[[#This Row],[Phase shift err (deg)]]</f>
        <v>241.4771114608115</v>
      </c>
      <c r="P70" s="4">
        <f>Table4[[#This Row],[Phase shift (deg)]]+Table4[[#This Row],[Phase shift err (deg)]]</f>
        <v>249.64122464498638</v>
      </c>
      <c r="Q70"/>
      <c r="R70"/>
    </row>
    <row r="71" spans="1:18" x14ac:dyDescent="0.2">
      <c r="A71" s="4" t="s">
        <v>46</v>
      </c>
      <c r="B71" t="s">
        <v>5</v>
      </c>
      <c r="C71" s="6">
        <v>13.6</v>
      </c>
      <c r="D71" s="2">
        <v>19.100000000000001</v>
      </c>
      <c r="E71" s="2">
        <f>2*Table4[[#This Row],[Photon energy (eV)]]-Threshold</f>
        <v>13.612611200000003</v>
      </c>
      <c r="F71" t="s">
        <v>19</v>
      </c>
      <c r="G71" s="4">
        <v>165</v>
      </c>
      <c r="H71" s="4">
        <v>170</v>
      </c>
      <c r="I71" s="1">
        <f>Table4[[#This Row],[Polar ang (deg)]]/180*PI()</f>
        <v>2.9234264970905022</v>
      </c>
      <c r="J71" s="2">
        <f>(Table4[[#This Row],[Polar ang fr (deg)]]+Table4[[#This Row],[Polar ang to (deg)]])/2</f>
        <v>167.5</v>
      </c>
      <c r="K71" s="3">
        <v>4.2583483067501797</v>
      </c>
      <c r="L71" s="4">
        <f>Table4[[#This Row],[Phase shift (rad)]]/PI()*180</f>
        <v>243.98538567346577</v>
      </c>
      <c r="M71" s="3">
        <v>6.8855046490331306E-2</v>
      </c>
      <c r="N71" s="4">
        <f>Table4[[#This Row],[Phase shift err (rad)]]/PI()*180</f>
        <v>3.9451035620730557</v>
      </c>
      <c r="O71" s="4">
        <f>Table4[[#This Row],[Phase shift (deg)]]-Table4[[#This Row],[Phase shift err (deg)]]</f>
        <v>240.04028211139271</v>
      </c>
      <c r="P71" s="4">
        <f>Table4[[#This Row],[Phase shift (deg)]]+Table4[[#This Row],[Phase shift err (deg)]]</f>
        <v>247.93048923553883</v>
      </c>
      <c r="Q71"/>
      <c r="R71"/>
    </row>
    <row r="72" spans="1:18" x14ac:dyDescent="0.2">
      <c r="A72" s="4" t="s">
        <v>46</v>
      </c>
      <c r="B72" t="s">
        <v>5</v>
      </c>
      <c r="C72" s="6">
        <v>13.6</v>
      </c>
      <c r="D72" s="2">
        <v>19.100000000000001</v>
      </c>
      <c r="E72" s="2">
        <f>2*Table4[[#This Row],[Photon energy (eV)]]-Threshold</f>
        <v>13.612611200000003</v>
      </c>
      <c r="F72" t="s">
        <v>19</v>
      </c>
      <c r="G72" s="4">
        <v>170</v>
      </c>
      <c r="H72" s="4">
        <v>175</v>
      </c>
      <c r="I72" s="1">
        <f>Table4[[#This Row],[Polar ang (deg)]]/180*PI()</f>
        <v>3.0106929596902186</v>
      </c>
      <c r="J72" s="2">
        <f>(Table4[[#This Row],[Polar ang fr (deg)]]+Table4[[#This Row],[Polar ang to (deg)]])/2</f>
        <v>172.5</v>
      </c>
      <c r="K72" s="3">
        <v>4.2494018765701398</v>
      </c>
      <c r="L72" s="4">
        <f>Table4[[#This Row],[Phase shift (rad)]]/PI()*180</f>
        <v>243.47279298244098</v>
      </c>
      <c r="M72" s="3">
        <v>7.1151743821769101E-2</v>
      </c>
      <c r="N72" s="4">
        <f>Table4[[#This Row],[Phase shift err (rad)]]/PI()*180</f>
        <v>4.0766946259834</v>
      </c>
      <c r="O72" s="4">
        <f>Table4[[#This Row],[Phase shift (deg)]]-Table4[[#This Row],[Phase shift err (deg)]]</f>
        <v>239.39609835645757</v>
      </c>
      <c r="P72" s="4">
        <f>Table4[[#This Row],[Phase shift (deg)]]+Table4[[#This Row],[Phase shift err (deg)]]</f>
        <v>247.54948760842439</v>
      </c>
      <c r="Q72"/>
      <c r="R72"/>
    </row>
    <row r="73" spans="1:18" x14ac:dyDescent="0.2">
      <c r="A73" s="4" t="s">
        <v>46</v>
      </c>
      <c r="B73" t="s">
        <v>5</v>
      </c>
      <c r="C73" s="6">
        <v>13.6</v>
      </c>
      <c r="D73" s="2">
        <v>19.100000000000001</v>
      </c>
      <c r="E73" s="2">
        <f>2*Table4[[#This Row],[Photon energy (eV)]]-Threshold</f>
        <v>13.612611200000003</v>
      </c>
      <c r="F73" t="s">
        <v>19</v>
      </c>
      <c r="G73" s="4">
        <v>175</v>
      </c>
      <c r="H73" s="4">
        <v>180</v>
      </c>
      <c r="I73" s="1">
        <f>Table4[[#This Row],[Polar ang (deg)]]/180*PI()</f>
        <v>3.0979594222899349</v>
      </c>
      <c r="J73" s="2">
        <f>(Table4[[#This Row],[Polar ang fr (deg)]]+Table4[[#This Row],[Polar ang to (deg)]])/2</f>
        <v>177.5</v>
      </c>
      <c r="K73" s="3">
        <v>4.2510829898184896</v>
      </c>
      <c r="L73" s="4">
        <f>Table4[[#This Row],[Phase shift (rad)]]/PI()*180</f>
        <v>243.56911367645495</v>
      </c>
      <c r="M73" s="3">
        <v>6.7547967024249006E-2</v>
      </c>
      <c r="N73" s="4">
        <f>Table4[[#This Row],[Phase shift err (rad)]]/PI()*180</f>
        <v>3.8702134251783264</v>
      </c>
      <c r="O73" s="4">
        <f>Table4[[#This Row],[Phase shift (deg)]]-Table4[[#This Row],[Phase shift err (deg)]]</f>
        <v>239.69890025127663</v>
      </c>
      <c r="P73" s="4">
        <f>Table4[[#This Row],[Phase shift (deg)]]+Table4[[#This Row],[Phase shift err (deg)]]</f>
        <v>247.43932710163327</v>
      </c>
      <c r="Q73"/>
      <c r="R73"/>
    </row>
    <row r="74" spans="1:18" x14ac:dyDescent="0.2">
      <c r="A74" s="4" t="s">
        <v>46</v>
      </c>
      <c r="B74" t="s">
        <v>4</v>
      </c>
      <c r="C74" s="6" t="s">
        <v>35</v>
      </c>
      <c r="D74" s="2">
        <v>14.3</v>
      </c>
      <c r="E74" s="2">
        <f>2*Table4[[#This Row],[Photon energy (eV)]]-Threshold</f>
        <v>4.012611200000002</v>
      </c>
      <c r="F74" t="s">
        <v>19</v>
      </c>
      <c r="G74" s="4">
        <v>0</v>
      </c>
      <c r="H74" s="4">
        <v>5</v>
      </c>
      <c r="I74" s="1">
        <f>Table4[[#This Row],[Polar ang (deg)]]/180*PI()</f>
        <v>4.3633231299858237E-2</v>
      </c>
      <c r="J74" s="2">
        <f>(Table4[[#This Row],[Polar ang fr (deg)]]+Table4[[#This Row],[Polar ang to (deg)]])/2</f>
        <v>2.5</v>
      </c>
      <c r="K74" s="3">
        <v>0.97489260271036704</v>
      </c>
      <c r="L74" s="4">
        <f>Table4[[#This Row],[Phase shift (rad)]]/PI()*180</f>
        <v>55.857231613828148</v>
      </c>
      <c r="M74" s="3">
        <v>0.116145949320777</v>
      </c>
      <c r="N74" s="4">
        <f>Table4[[#This Row],[Phase shift err (rad)]]/PI()*180</f>
        <v>6.6546727036208733</v>
      </c>
      <c r="O74" s="4">
        <f>Table4[[#This Row],[Phase shift (deg)]]-Table4[[#This Row],[Phase shift err (deg)]]</f>
        <v>49.202558910207273</v>
      </c>
      <c r="P74" s="4">
        <f>Table4[[#This Row],[Phase shift (deg)]]+Table4[[#This Row],[Phase shift err (deg)]]</f>
        <v>62.511904317449023</v>
      </c>
      <c r="Q74"/>
      <c r="R74"/>
    </row>
    <row r="75" spans="1:18" x14ac:dyDescent="0.2">
      <c r="A75" s="4" t="s">
        <v>46</v>
      </c>
      <c r="B75" t="s">
        <v>4</v>
      </c>
      <c r="C75" s="6" t="s">
        <v>35</v>
      </c>
      <c r="D75" s="2">
        <v>14.3</v>
      </c>
      <c r="E75" s="2">
        <f>2*Table4[[#This Row],[Photon energy (eV)]]-Threshold</f>
        <v>4.012611200000002</v>
      </c>
      <c r="F75" t="s">
        <v>19</v>
      </c>
      <c r="G75" s="4">
        <v>5</v>
      </c>
      <c r="H75" s="4">
        <v>10</v>
      </c>
      <c r="I75" s="1">
        <f>Table4[[#This Row],[Polar ang (deg)]]/180*PI()</f>
        <v>0.1308996938995747</v>
      </c>
      <c r="J75" s="2">
        <f>(Table4[[#This Row],[Polar ang fr (deg)]]+Table4[[#This Row],[Polar ang to (deg)]])/2</f>
        <v>7.5</v>
      </c>
      <c r="K75" s="3">
        <v>1.01545368196804</v>
      </c>
      <c r="L75" s="4">
        <f>Table4[[#This Row],[Phase shift (rad)]]/PI()*180</f>
        <v>58.181210267788444</v>
      </c>
      <c r="M75" s="3">
        <v>7.8766136019588706E-2</v>
      </c>
      <c r="N75" s="4">
        <f>Table4[[#This Row],[Phase shift err (rad)]]/PI()*180</f>
        <v>4.5129671624758059</v>
      </c>
      <c r="O75" s="4">
        <f>Table4[[#This Row],[Phase shift (deg)]]-Table4[[#This Row],[Phase shift err (deg)]]</f>
        <v>53.668243105312641</v>
      </c>
      <c r="P75" s="4">
        <f>Table4[[#This Row],[Phase shift (deg)]]+Table4[[#This Row],[Phase shift err (deg)]]</f>
        <v>62.694177430264247</v>
      </c>
      <c r="Q75"/>
      <c r="R75"/>
    </row>
    <row r="76" spans="1:18" x14ac:dyDescent="0.2">
      <c r="A76" s="4" t="s">
        <v>46</v>
      </c>
      <c r="B76" t="s">
        <v>4</v>
      </c>
      <c r="C76" s="6" t="s">
        <v>35</v>
      </c>
      <c r="D76" s="2">
        <v>14.3</v>
      </c>
      <c r="E76" s="2">
        <f>2*Table4[[#This Row],[Photon energy (eV)]]-Threshold</f>
        <v>4.012611200000002</v>
      </c>
      <c r="F76" t="s">
        <v>19</v>
      </c>
      <c r="G76" s="4">
        <v>10</v>
      </c>
      <c r="H76" s="4">
        <v>15</v>
      </c>
      <c r="I76" s="1">
        <f>Table4[[#This Row],[Polar ang (deg)]]/180*PI()</f>
        <v>0.21816615649929119</v>
      </c>
      <c r="J76" s="2">
        <f>(Table4[[#This Row],[Polar ang fr (deg)]]+Table4[[#This Row],[Polar ang to (deg)]])/2</f>
        <v>12.5</v>
      </c>
      <c r="K76" s="3">
        <v>1.0504730297356599</v>
      </c>
      <c r="L76" s="4">
        <f>Table4[[#This Row],[Phase shift (rad)]]/PI()*180</f>
        <v>60.187671096173943</v>
      </c>
      <c r="M76" s="3">
        <v>7.5685462795087505E-2</v>
      </c>
      <c r="N76" s="4">
        <f>Table4[[#This Row],[Phase shift err (rad)]]/PI()*180</f>
        <v>4.3364575886529293</v>
      </c>
      <c r="O76" s="4">
        <f>Table4[[#This Row],[Phase shift (deg)]]-Table4[[#This Row],[Phase shift err (deg)]]</f>
        <v>55.851213507521017</v>
      </c>
      <c r="P76" s="4">
        <f>Table4[[#This Row],[Phase shift (deg)]]+Table4[[#This Row],[Phase shift err (deg)]]</f>
        <v>64.524128684826877</v>
      </c>
      <c r="Q76"/>
      <c r="R76"/>
    </row>
    <row r="77" spans="1:18" x14ac:dyDescent="0.2">
      <c r="A77" s="4" t="s">
        <v>46</v>
      </c>
      <c r="B77" t="s">
        <v>4</v>
      </c>
      <c r="C77" s="6" t="s">
        <v>35</v>
      </c>
      <c r="D77" s="2">
        <v>14.3</v>
      </c>
      <c r="E77" s="2">
        <f>2*Table4[[#This Row],[Photon energy (eV)]]-Threshold</f>
        <v>4.012611200000002</v>
      </c>
      <c r="F77" t="s">
        <v>19</v>
      </c>
      <c r="G77" s="4">
        <v>15</v>
      </c>
      <c r="H77" s="4">
        <v>20</v>
      </c>
      <c r="I77" s="1">
        <f>Table4[[#This Row],[Polar ang (deg)]]/180*PI()</f>
        <v>0.30543261909900765</v>
      </c>
      <c r="J77" s="2">
        <f>(Table4[[#This Row],[Polar ang fr (deg)]]+Table4[[#This Row],[Polar ang to (deg)]])/2</f>
        <v>17.5</v>
      </c>
      <c r="K77" s="3">
        <v>1.11885764460032</v>
      </c>
      <c r="L77" s="4">
        <f>Table4[[#This Row],[Phase shift (rad)]]/PI()*180</f>
        <v>64.105820911546559</v>
      </c>
      <c r="M77" s="3">
        <v>8.2688901002955201E-2</v>
      </c>
      <c r="N77" s="4">
        <f>Table4[[#This Row],[Phase shift err (rad)]]/PI()*180</f>
        <v>4.7377250400444133</v>
      </c>
      <c r="O77" s="4">
        <f>Table4[[#This Row],[Phase shift (deg)]]-Table4[[#This Row],[Phase shift err (deg)]]</f>
        <v>59.368095871502149</v>
      </c>
      <c r="P77" s="4">
        <f>Table4[[#This Row],[Phase shift (deg)]]+Table4[[#This Row],[Phase shift err (deg)]]</f>
        <v>68.843545951590968</v>
      </c>
      <c r="Q77"/>
      <c r="R77"/>
    </row>
    <row r="78" spans="1:18" x14ac:dyDescent="0.2">
      <c r="A78" s="4" t="s">
        <v>46</v>
      </c>
      <c r="B78" t="s">
        <v>4</v>
      </c>
      <c r="C78" s="6" t="s">
        <v>35</v>
      </c>
      <c r="D78" s="2">
        <v>14.3</v>
      </c>
      <c r="E78" s="2">
        <f>2*Table4[[#This Row],[Photon energy (eV)]]-Threshold</f>
        <v>4.012611200000002</v>
      </c>
      <c r="F78" t="s">
        <v>19</v>
      </c>
      <c r="G78" s="4">
        <v>20</v>
      </c>
      <c r="H78" s="4">
        <v>25</v>
      </c>
      <c r="I78" s="1">
        <f>Table4[[#This Row],[Polar ang (deg)]]/180*PI()</f>
        <v>0.39269908169872414</v>
      </c>
      <c r="J78" s="2">
        <f>(Table4[[#This Row],[Polar ang fr (deg)]]+Table4[[#This Row],[Polar ang to (deg)]])/2</f>
        <v>22.5</v>
      </c>
      <c r="K78" s="3">
        <v>1.1973211361068199</v>
      </c>
      <c r="L78" s="4">
        <f>Table4[[#This Row],[Phase shift (rad)]]/PI()*180</f>
        <v>68.601447820729589</v>
      </c>
      <c r="M78" s="3">
        <v>9.3653724949244899E-2</v>
      </c>
      <c r="N78" s="4">
        <f>Table4[[#This Row],[Phase shift err (rad)]]/PI()*180</f>
        <v>5.3659631752707924</v>
      </c>
      <c r="O78" s="4">
        <f>Table4[[#This Row],[Phase shift (deg)]]-Table4[[#This Row],[Phase shift err (deg)]]</f>
        <v>63.235484645458797</v>
      </c>
      <c r="P78" s="4">
        <f>Table4[[#This Row],[Phase shift (deg)]]+Table4[[#This Row],[Phase shift err (deg)]]</f>
        <v>73.967410996000382</v>
      </c>
      <c r="Q78"/>
      <c r="R78"/>
    </row>
    <row r="79" spans="1:18" x14ac:dyDescent="0.2">
      <c r="A79" s="4" t="s">
        <v>46</v>
      </c>
      <c r="B79" t="s">
        <v>4</v>
      </c>
      <c r="C79" s="6" t="s">
        <v>35</v>
      </c>
      <c r="D79" s="2">
        <v>14.3</v>
      </c>
      <c r="E79" s="2">
        <f>2*Table4[[#This Row],[Photon energy (eV)]]-Threshold</f>
        <v>4.012611200000002</v>
      </c>
      <c r="F79" t="s">
        <v>19</v>
      </c>
      <c r="G79" s="4">
        <v>25</v>
      </c>
      <c r="H79" s="4">
        <v>30</v>
      </c>
      <c r="I79" s="1">
        <f>Table4[[#This Row],[Polar ang (deg)]]/180*PI()</f>
        <v>0.47996554429844063</v>
      </c>
      <c r="J79" s="2">
        <f>(Table4[[#This Row],[Polar ang fr (deg)]]+Table4[[#This Row],[Polar ang to (deg)]])/2</f>
        <v>27.5</v>
      </c>
      <c r="K79" s="3">
        <v>1.36831624646727</v>
      </c>
      <c r="L79" s="4">
        <f>Table4[[#This Row],[Phase shift (rad)]]/PI()*180</f>
        <v>78.398745961757101</v>
      </c>
      <c r="M79" s="3">
        <v>9.9452863927010804E-2</v>
      </c>
      <c r="N79" s="4">
        <f>Table4[[#This Row],[Phase shift err (rad)]]/PI()*180</f>
        <v>5.6982293635065897</v>
      </c>
      <c r="O79" s="4">
        <f>Table4[[#This Row],[Phase shift (deg)]]-Table4[[#This Row],[Phase shift err (deg)]]</f>
        <v>72.700516598250516</v>
      </c>
      <c r="P79" s="4">
        <f>Table4[[#This Row],[Phase shift (deg)]]+Table4[[#This Row],[Phase shift err (deg)]]</f>
        <v>84.096975325263685</v>
      </c>
      <c r="Q79"/>
      <c r="R79"/>
    </row>
    <row r="80" spans="1:18" x14ac:dyDescent="0.2">
      <c r="A80" s="4" t="s">
        <v>46</v>
      </c>
      <c r="B80" t="s">
        <v>4</v>
      </c>
      <c r="C80" s="6" t="s">
        <v>35</v>
      </c>
      <c r="D80" s="2">
        <v>14.3</v>
      </c>
      <c r="E80" s="2">
        <f>2*Table4[[#This Row],[Photon energy (eV)]]-Threshold</f>
        <v>4.012611200000002</v>
      </c>
      <c r="F80" t="s">
        <v>19</v>
      </c>
      <c r="G80" s="4">
        <v>30</v>
      </c>
      <c r="H80" s="4">
        <v>35</v>
      </c>
      <c r="I80" s="1">
        <f>Table4[[#This Row],[Polar ang (deg)]]/180*PI()</f>
        <v>0.56723200689815712</v>
      </c>
      <c r="J80" s="2">
        <f>(Table4[[#This Row],[Polar ang fr (deg)]]+Table4[[#This Row],[Polar ang to (deg)]])/2</f>
        <v>32.5</v>
      </c>
      <c r="K80" s="3">
        <v>1.4554337825003301</v>
      </c>
      <c r="L80" s="4">
        <f>Table4[[#This Row],[Phase shift (rad)]]/PI()*180</f>
        <v>83.39021309803033</v>
      </c>
      <c r="M80" s="3">
        <v>0.10670396003353901</v>
      </c>
      <c r="N80" s="4">
        <f>Table4[[#This Row],[Phase shift err (rad)]]/PI()*180</f>
        <v>6.1136865672543994</v>
      </c>
      <c r="O80" s="4">
        <f>Table4[[#This Row],[Phase shift (deg)]]-Table4[[#This Row],[Phase shift err (deg)]]</f>
        <v>77.276526530775925</v>
      </c>
      <c r="P80" s="4">
        <f>Table4[[#This Row],[Phase shift (deg)]]+Table4[[#This Row],[Phase shift err (deg)]]</f>
        <v>89.503899665284735</v>
      </c>
      <c r="Q80"/>
      <c r="R80"/>
    </row>
    <row r="81" spans="1:18" x14ac:dyDescent="0.2">
      <c r="A81" s="4" t="s">
        <v>46</v>
      </c>
      <c r="B81" t="s">
        <v>4</v>
      </c>
      <c r="C81" s="6" t="s">
        <v>35</v>
      </c>
      <c r="D81" s="2">
        <v>14.3</v>
      </c>
      <c r="E81" s="2">
        <f>2*Table4[[#This Row],[Photon energy (eV)]]-Threshold</f>
        <v>4.012611200000002</v>
      </c>
      <c r="F81" t="s">
        <v>19</v>
      </c>
      <c r="G81" s="4">
        <v>35</v>
      </c>
      <c r="H81" s="4">
        <v>40</v>
      </c>
      <c r="I81" s="1">
        <f>Table4[[#This Row],[Polar ang (deg)]]/180*PI()</f>
        <v>0.6544984694978736</v>
      </c>
      <c r="J81" s="2">
        <f>(Table4[[#This Row],[Polar ang fr (deg)]]+Table4[[#This Row],[Polar ang to (deg)]])/2</f>
        <v>37.5</v>
      </c>
      <c r="K81" s="3">
        <v>1.64943829924707</v>
      </c>
      <c r="L81" s="4">
        <f>Table4[[#This Row],[Phase shift (rad)]]/PI()*180</f>
        <v>94.505853114093625</v>
      </c>
      <c r="M81" s="3">
        <v>0.103206976587184</v>
      </c>
      <c r="N81" s="4">
        <f>Table4[[#This Row],[Phase shift err (rad)]]/PI()*180</f>
        <v>5.9133241747511436</v>
      </c>
      <c r="O81" s="4">
        <f>Table4[[#This Row],[Phase shift (deg)]]-Table4[[#This Row],[Phase shift err (deg)]]</f>
        <v>88.592528939342486</v>
      </c>
      <c r="P81" s="4">
        <f>Table4[[#This Row],[Phase shift (deg)]]+Table4[[#This Row],[Phase shift err (deg)]]</f>
        <v>100.41917728884476</v>
      </c>
      <c r="Q81"/>
      <c r="R81"/>
    </row>
    <row r="82" spans="1:18" x14ac:dyDescent="0.2">
      <c r="A82" s="4" t="s">
        <v>46</v>
      </c>
      <c r="B82" t="s">
        <v>4</v>
      </c>
      <c r="C82" s="6" t="s">
        <v>35</v>
      </c>
      <c r="D82" s="2">
        <v>14.3</v>
      </c>
      <c r="E82" s="2">
        <f>2*Table4[[#This Row],[Photon energy (eV)]]-Threshold</f>
        <v>4.012611200000002</v>
      </c>
      <c r="F82" t="s">
        <v>19</v>
      </c>
      <c r="G82" s="4">
        <v>40</v>
      </c>
      <c r="H82" s="4">
        <v>45</v>
      </c>
      <c r="I82" s="1">
        <f>Table4[[#This Row],[Polar ang (deg)]]/180*PI()</f>
        <v>0.74176493209758998</v>
      </c>
      <c r="J82" s="2">
        <f>(Table4[[#This Row],[Polar ang fr (deg)]]+Table4[[#This Row],[Polar ang to (deg)]])/2</f>
        <v>42.5</v>
      </c>
      <c r="K82" s="3">
        <v>1.7910897387017499</v>
      </c>
      <c r="L82" s="4">
        <f>Table4[[#This Row],[Phase shift (rad)]]/PI()*180</f>
        <v>102.62188275679969</v>
      </c>
      <c r="M82" s="3">
        <v>0.118750430576903</v>
      </c>
      <c r="N82" s="4">
        <f>Table4[[#This Row],[Phase shift err (rad)]]/PI()*180</f>
        <v>6.8038984874178237</v>
      </c>
      <c r="O82" s="4">
        <f>Table4[[#This Row],[Phase shift (deg)]]-Table4[[#This Row],[Phase shift err (deg)]]</f>
        <v>95.817984269381867</v>
      </c>
      <c r="P82" s="4">
        <f>Table4[[#This Row],[Phase shift (deg)]]+Table4[[#This Row],[Phase shift err (deg)]]</f>
        <v>109.42578124421752</v>
      </c>
      <c r="Q82"/>
      <c r="R82"/>
    </row>
    <row r="83" spans="1:18" x14ac:dyDescent="0.2">
      <c r="A83" s="4" t="s">
        <v>46</v>
      </c>
      <c r="B83" t="s">
        <v>4</v>
      </c>
      <c r="C83" s="6" t="s">
        <v>35</v>
      </c>
      <c r="D83" s="2">
        <v>14.3</v>
      </c>
      <c r="E83" s="2">
        <f>2*Table4[[#This Row],[Photon energy (eV)]]-Threshold</f>
        <v>4.012611200000002</v>
      </c>
      <c r="F83" t="s">
        <v>19</v>
      </c>
      <c r="G83" s="4">
        <v>45</v>
      </c>
      <c r="H83" s="4">
        <v>50</v>
      </c>
      <c r="I83" s="1">
        <f>Table4[[#This Row],[Polar ang (deg)]]/180*PI()</f>
        <v>0.82903139469730658</v>
      </c>
      <c r="J83" s="2">
        <f>(Table4[[#This Row],[Polar ang fr (deg)]]+Table4[[#This Row],[Polar ang to (deg)]])/2</f>
        <v>47.5</v>
      </c>
      <c r="K83" s="3">
        <v>1.97258029862037</v>
      </c>
      <c r="L83" s="4">
        <f>Table4[[#This Row],[Phase shift (rad)]]/PI()*180</f>
        <v>113.02052586160281</v>
      </c>
      <c r="M83" s="3">
        <v>9.6350489980741194E-2</v>
      </c>
      <c r="N83" s="4">
        <f>Table4[[#This Row],[Phase shift err (rad)]]/PI()*180</f>
        <v>5.5204764299139955</v>
      </c>
      <c r="O83" s="4">
        <f>Table4[[#This Row],[Phase shift (deg)]]-Table4[[#This Row],[Phase shift err (deg)]]</f>
        <v>107.50004943168881</v>
      </c>
      <c r="P83" s="4">
        <f>Table4[[#This Row],[Phase shift (deg)]]+Table4[[#This Row],[Phase shift err (deg)]]</f>
        <v>118.5410022915168</v>
      </c>
      <c r="Q83"/>
      <c r="R83"/>
    </row>
    <row r="84" spans="1:18" x14ac:dyDescent="0.2">
      <c r="A84" s="4" t="s">
        <v>46</v>
      </c>
      <c r="B84" t="s">
        <v>4</v>
      </c>
      <c r="C84" s="6" t="s">
        <v>35</v>
      </c>
      <c r="D84" s="2">
        <v>14.3</v>
      </c>
      <c r="E84" s="2">
        <f>2*Table4[[#This Row],[Photon energy (eV)]]-Threshold</f>
        <v>4.012611200000002</v>
      </c>
      <c r="F84" t="s">
        <v>19</v>
      </c>
      <c r="G84" s="4">
        <v>50</v>
      </c>
      <c r="H84" s="4">
        <v>55</v>
      </c>
      <c r="I84" s="1">
        <f>Table4[[#This Row],[Polar ang (deg)]]/180*PI()</f>
        <v>0.91629785729702307</v>
      </c>
      <c r="J84" s="2">
        <f>(Table4[[#This Row],[Polar ang fr (deg)]]+Table4[[#This Row],[Polar ang to (deg)]])/2</f>
        <v>52.5</v>
      </c>
      <c r="K84" s="3">
        <v>2.0451888028076199</v>
      </c>
      <c r="L84" s="4">
        <f>Table4[[#This Row],[Phase shift (rad)]]/PI()*180</f>
        <v>117.1806867082902</v>
      </c>
      <c r="M84" s="3">
        <v>0.123890232763386</v>
      </c>
      <c r="N84" s="4">
        <f>Table4[[#This Row],[Phase shift err (rad)]]/PI()*180</f>
        <v>7.0983874602354122</v>
      </c>
      <c r="O84" s="4">
        <f>Table4[[#This Row],[Phase shift (deg)]]-Table4[[#This Row],[Phase shift err (deg)]]</f>
        <v>110.08229924805478</v>
      </c>
      <c r="P84" s="4">
        <f>Table4[[#This Row],[Phase shift (deg)]]+Table4[[#This Row],[Phase shift err (deg)]]</f>
        <v>124.27907416852561</v>
      </c>
      <c r="Q84"/>
      <c r="R84"/>
    </row>
    <row r="85" spans="1:18" x14ac:dyDescent="0.2">
      <c r="A85" s="4" t="s">
        <v>46</v>
      </c>
      <c r="B85" t="s">
        <v>4</v>
      </c>
      <c r="C85" s="6" t="s">
        <v>35</v>
      </c>
      <c r="D85" s="2">
        <v>14.3</v>
      </c>
      <c r="E85" s="2">
        <f>2*Table4[[#This Row],[Photon energy (eV)]]-Threshold</f>
        <v>4.012611200000002</v>
      </c>
      <c r="F85" t="s">
        <v>19</v>
      </c>
      <c r="G85" s="4">
        <v>55</v>
      </c>
      <c r="H85" s="4">
        <v>60</v>
      </c>
      <c r="I85" s="1">
        <f>Table4[[#This Row],[Polar ang (deg)]]/180*PI()</f>
        <v>1.0035643198967394</v>
      </c>
      <c r="J85" s="2">
        <f>(Table4[[#This Row],[Polar ang fr (deg)]]+Table4[[#This Row],[Polar ang to (deg)]])/2</f>
        <v>57.5</v>
      </c>
      <c r="K85" s="3">
        <v>2.2255949935995498</v>
      </c>
      <c r="L85" s="4">
        <f>Table4[[#This Row],[Phase shift (rad)]]/PI()*180</f>
        <v>127.51720003869966</v>
      </c>
      <c r="M85" s="3">
        <v>0.129325641534275</v>
      </c>
      <c r="N85" s="4">
        <f>Table4[[#This Row],[Phase shift err (rad)]]/PI()*180</f>
        <v>7.4098134427357429</v>
      </c>
      <c r="O85" s="4">
        <f>Table4[[#This Row],[Phase shift (deg)]]-Table4[[#This Row],[Phase shift err (deg)]]</f>
        <v>120.10738659596392</v>
      </c>
      <c r="P85" s="4">
        <f>Table4[[#This Row],[Phase shift (deg)]]+Table4[[#This Row],[Phase shift err (deg)]]</f>
        <v>134.92701348143541</v>
      </c>
      <c r="Q85"/>
      <c r="R85"/>
    </row>
    <row r="86" spans="1:18" x14ac:dyDescent="0.2">
      <c r="A86" s="4" t="s">
        <v>46</v>
      </c>
      <c r="B86" t="s">
        <v>4</v>
      </c>
      <c r="C86" s="6" t="s">
        <v>35</v>
      </c>
      <c r="D86" s="2">
        <v>14.3</v>
      </c>
      <c r="E86" s="2">
        <f>2*Table4[[#This Row],[Photon energy (eV)]]-Threshold</f>
        <v>4.012611200000002</v>
      </c>
      <c r="F86" t="s">
        <v>19</v>
      </c>
      <c r="G86" s="4">
        <v>60</v>
      </c>
      <c r="H86" s="4">
        <v>65</v>
      </c>
      <c r="I86" s="1">
        <f>Table4[[#This Row],[Polar ang (deg)]]/180*PI()</f>
        <v>1.0908307824964558</v>
      </c>
      <c r="J86" s="2">
        <f>(Table4[[#This Row],[Polar ang fr (deg)]]+Table4[[#This Row],[Polar ang to (deg)]])/2</f>
        <v>62.5</v>
      </c>
      <c r="K86" s="3">
        <v>2.3013859487555801</v>
      </c>
      <c r="L86" s="4">
        <f>Table4[[#This Row],[Phase shift (rad)]]/PI()*180</f>
        <v>131.85970189440548</v>
      </c>
      <c r="M86" s="3">
        <v>0.120577500107758</v>
      </c>
      <c r="N86" s="4">
        <f>Table4[[#This Row],[Phase shift err (rad)]]/PI()*180</f>
        <v>6.9085818604127622</v>
      </c>
      <c r="O86" s="4">
        <f>Table4[[#This Row],[Phase shift (deg)]]-Table4[[#This Row],[Phase shift err (deg)]]</f>
        <v>124.95112003399271</v>
      </c>
      <c r="P86" s="4">
        <f>Table4[[#This Row],[Phase shift (deg)]]+Table4[[#This Row],[Phase shift err (deg)]]</f>
        <v>138.76828375481824</v>
      </c>
      <c r="Q86"/>
      <c r="R86"/>
    </row>
    <row r="87" spans="1:18" x14ac:dyDescent="0.2">
      <c r="A87" s="4" t="s">
        <v>46</v>
      </c>
      <c r="B87" t="s">
        <v>4</v>
      </c>
      <c r="C87" s="6" t="s">
        <v>35</v>
      </c>
      <c r="D87" s="2">
        <v>14.3</v>
      </c>
      <c r="E87" s="2">
        <f>2*Table4[[#This Row],[Photon energy (eV)]]-Threshold</f>
        <v>4.012611200000002</v>
      </c>
      <c r="F87" t="s">
        <v>19</v>
      </c>
      <c r="G87" s="4">
        <v>65</v>
      </c>
      <c r="H87" s="4">
        <v>70</v>
      </c>
      <c r="I87" s="1">
        <f>Table4[[#This Row],[Polar ang (deg)]]/180*PI()</f>
        <v>1.1780972450961724</v>
      </c>
      <c r="J87" s="2">
        <f>(Table4[[#This Row],[Polar ang fr (deg)]]+Table4[[#This Row],[Polar ang to (deg)]])/2</f>
        <v>67.5</v>
      </c>
      <c r="K87" s="3">
        <v>2.38237634286246</v>
      </c>
      <c r="L87" s="4">
        <f>Table4[[#This Row],[Phase shift (rad)]]/PI()*180</f>
        <v>136.50010965783093</v>
      </c>
      <c r="M87" s="3">
        <v>0.16163200012012299</v>
      </c>
      <c r="N87" s="4">
        <f>Table4[[#This Row],[Phase shift err (rad)]]/PI()*180</f>
        <v>9.2608314411410628</v>
      </c>
      <c r="O87" s="4">
        <f>Table4[[#This Row],[Phase shift (deg)]]-Table4[[#This Row],[Phase shift err (deg)]]</f>
        <v>127.23927821668987</v>
      </c>
      <c r="P87" s="4">
        <f>Table4[[#This Row],[Phase shift (deg)]]+Table4[[#This Row],[Phase shift err (deg)]]</f>
        <v>145.76094109897198</v>
      </c>
      <c r="Q87"/>
      <c r="R87"/>
    </row>
    <row r="88" spans="1:18" x14ac:dyDescent="0.2">
      <c r="A88" s="4" t="s">
        <v>46</v>
      </c>
      <c r="B88" t="s">
        <v>4</v>
      </c>
      <c r="C88" s="6" t="s">
        <v>35</v>
      </c>
      <c r="D88" s="2">
        <v>14.3</v>
      </c>
      <c r="E88" s="2">
        <f>2*Table4[[#This Row],[Photon energy (eV)]]-Threshold</f>
        <v>4.012611200000002</v>
      </c>
      <c r="F88" t="s">
        <v>19</v>
      </c>
      <c r="G88" s="4">
        <v>70</v>
      </c>
      <c r="H88" s="4">
        <v>75</v>
      </c>
      <c r="I88" s="1">
        <f>Table4[[#This Row],[Polar ang (deg)]]/180*PI()</f>
        <v>1.265363707695889</v>
      </c>
      <c r="J88" s="2">
        <f>(Table4[[#This Row],[Polar ang fr (deg)]]+Table4[[#This Row],[Polar ang to (deg)]])/2</f>
        <v>72.5</v>
      </c>
      <c r="K88" s="3">
        <v>2.3703930335701102</v>
      </c>
      <c r="L88" s="4">
        <f>Table4[[#This Row],[Phase shift (rad)]]/PI()*180</f>
        <v>135.81351661077937</v>
      </c>
      <c r="M88" s="3">
        <v>0.19625075010486001</v>
      </c>
      <c r="N88" s="4">
        <f>Table4[[#This Row],[Phase shift err (rad)]]/PI()*180</f>
        <v>11.244339707285077</v>
      </c>
      <c r="O88" s="4">
        <f>Table4[[#This Row],[Phase shift (deg)]]-Table4[[#This Row],[Phase shift err (deg)]]</f>
        <v>124.5691769034943</v>
      </c>
      <c r="P88" s="4">
        <f>Table4[[#This Row],[Phase shift (deg)]]+Table4[[#This Row],[Phase shift err (deg)]]</f>
        <v>147.05785631806444</v>
      </c>
      <c r="Q88"/>
      <c r="R88"/>
    </row>
    <row r="89" spans="1:18" x14ac:dyDescent="0.2">
      <c r="A89" s="4" t="s">
        <v>46</v>
      </c>
      <c r="B89" t="s">
        <v>4</v>
      </c>
      <c r="C89" s="6" t="s">
        <v>35</v>
      </c>
      <c r="D89" s="2">
        <v>14.3</v>
      </c>
      <c r="E89" s="2">
        <f>2*Table4[[#This Row],[Photon energy (eV)]]-Threshold</f>
        <v>4.012611200000002</v>
      </c>
      <c r="F89" t="s">
        <v>19</v>
      </c>
      <c r="G89" s="4">
        <v>75</v>
      </c>
      <c r="H89" s="4">
        <v>80</v>
      </c>
      <c r="I89" s="1">
        <f>Table4[[#This Row],[Polar ang (deg)]]/180*PI()</f>
        <v>1.3526301702956054</v>
      </c>
      <c r="J89" s="2">
        <f>(Table4[[#This Row],[Polar ang fr (deg)]]+Table4[[#This Row],[Polar ang to (deg)]])/2</f>
        <v>77.5</v>
      </c>
      <c r="K89" s="3">
        <v>2.4473310954531802</v>
      </c>
      <c r="L89" s="4">
        <f>Table4[[#This Row],[Phase shift (rad)]]/PI()*180</f>
        <v>140.22174284059565</v>
      </c>
      <c r="M89" s="3">
        <v>0.25010177951285401</v>
      </c>
      <c r="N89" s="4">
        <f>Table4[[#This Row],[Phase shift err (rad)]]/PI()*180</f>
        <v>14.329776414798014</v>
      </c>
      <c r="O89" s="4">
        <f>Table4[[#This Row],[Phase shift (deg)]]-Table4[[#This Row],[Phase shift err (deg)]]</f>
        <v>125.89196642579763</v>
      </c>
      <c r="P89" s="4">
        <f>Table4[[#This Row],[Phase shift (deg)]]+Table4[[#This Row],[Phase shift err (deg)]]</f>
        <v>154.55151925539366</v>
      </c>
      <c r="Q89"/>
      <c r="R89"/>
    </row>
    <row r="90" spans="1:18" x14ac:dyDescent="0.2">
      <c r="A90" s="4" t="s">
        <v>46</v>
      </c>
      <c r="B90" t="s">
        <v>4</v>
      </c>
      <c r="C90" s="6" t="s">
        <v>35</v>
      </c>
      <c r="D90" s="2">
        <v>14.3</v>
      </c>
      <c r="E90" s="2">
        <f>2*Table4[[#This Row],[Photon energy (eV)]]-Threshold</f>
        <v>4.012611200000002</v>
      </c>
      <c r="F90" t="s">
        <v>19</v>
      </c>
      <c r="G90" s="4">
        <v>80</v>
      </c>
      <c r="H90" s="4">
        <v>85</v>
      </c>
      <c r="I90" s="1">
        <f>Table4[[#This Row],[Polar ang (deg)]]/180*PI()</f>
        <v>1.4398966328953218</v>
      </c>
      <c r="J90" s="2">
        <f>(Table4[[#This Row],[Polar ang fr (deg)]]+Table4[[#This Row],[Polar ang to (deg)]])/2</f>
        <v>82.5</v>
      </c>
      <c r="K90" s="3">
        <v>2.55110362629723</v>
      </c>
      <c r="L90" s="4">
        <f>Table4[[#This Row],[Phase shift (rad)]]/PI()*180</f>
        <v>146.16747088735085</v>
      </c>
      <c r="M90" s="3">
        <v>0.530378746858572</v>
      </c>
      <c r="N90" s="4">
        <f>Table4[[#This Row],[Phase shift err (rad)]]/PI()*180</f>
        <v>30.388463738433646</v>
      </c>
      <c r="O90" s="4">
        <f>Table4[[#This Row],[Phase shift (deg)]]-Table4[[#This Row],[Phase shift err (deg)]]</f>
        <v>115.7790071489172</v>
      </c>
      <c r="P90" s="4">
        <f>Table4[[#This Row],[Phase shift (deg)]]+Table4[[#This Row],[Phase shift err (deg)]]</f>
        <v>176.55593462578449</v>
      </c>
      <c r="Q90"/>
      <c r="R90"/>
    </row>
    <row r="91" spans="1:18" x14ac:dyDescent="0.2">
      <c r="A91" s="4" t="s">
        <v>46</v>
      </c>
      <c r="B91" t="s">
        <v>4</v>
      </c>
      <c r="C91" s="6" t="s">
        <v>35</v>
      </c>
      <c r="D91" s="2">
        <v>14.3</v>
      </c>
      <c r="E91" s="2">
        <f>2*Table4[[#This Row],[Photon energy (eV)]]-Threshold</f>
        <v>4.012611200000002</v>
      </c>
      <c r="F91" t="s">
        <v>19</v>
      </c>
      <c r="G91" s="4">
        <v>85</v>
      </c>
      <c r="H91" s="4">
        <v>90</v>
      </c>
      <c r="I91" s="1">
        <f>Table4[[#This Row],[Polar ang (deg)]]/180*PI()</f>
        <v>1.5271630954950384</v>
      </c>
      <c r="J91" s="2">
        <f>(Table4[[#This Row],[Polar ang fr (deg)]]+Table4[[#This Row],[Polar ang to (deg)]])/2</f>
        <v>87.5</v>
      </c>
      <c r="K91" s="3">
        <v>2.4312538260391601</v>
      </c>
      <c r="L91" s="4">
        <f>Table4[[#This Row],[Phase shift (rad)]]/PI()*180</f>
        <v>139.30058315707751</v>
      </c>
      <c r="M91" s="3">
        <v>1.02301499964103</v>
      </c>
      <c r="N91" s="4">
        <f>Table4[[#This Row],[Phase shift err (rad)]]/PI()*180</f>
        <v>58.614441858008455</v>
      </c>
      <c r="O91" s="4">
        <f>Table4[[#This Row],[Phase shift (deg)]]-Table4[[#This Row],[Phase shift err (deg)]]</f>
        <v>80.68614129906905</v>
      </c>
      <c r="P91" s="4">
        <f>Table4[[#This Row],[Phase shift (deg)]]+Table4[[#This Row],[Phase shift err (deg)]]</f>
        <v>197.91502501508597</v>
      </c>
      <c r="Q91"/>
      <c r="R91"/>
    </row>
    <row r="92" spans="1:18" x14ac:dyDescent="0.2">
      <c r="A92" s="4" t="s">
        <v>46</v>
      </c>
      <c r="B92" t="s">
        <v>4</v>
      </c>
      <c r="C92" s="6" t="s">
        <v>35</v>
      </c>
      <c r="D92" s="2">
        <v>14.3</v>
      </c>
      <c r="E92" s="2">
        <f>2*Table4[[#This Row],[Photon energy (eV)]]-Threshold</f>
        <v>4.012611200000002</v>
      </c>
      <c r="F92" t="s">
        <v>19</v>
      </c>
      <c r="G92" s="4">
        <v>90</v>
      </c>
      <c r="H92" s="4">
        <v>95</v>
      </c>
      <c r="I92" s="1">
        <f>Table4[[#This Row],[Polar ang (deg)]]/180*PI()</f>
        <v>1.6144295580947547</v>
      </c>
      <c r="J92" s="2">
        <f>(Table4[[#This Row],[Polar ang fr (deg)]]+Table4[[#This Row],[Polar ang to (deg)]])/2</f>
        <v>92.5</v>
      </c>
      <c r="K92" s="3">
        <v>5.5728464144407202</v>
      </c>
      <c r="L92" s="4">
        <f>Table4[[#This Row],[Phase shift (rad)]]/PI()*180</f>
        <v>319.3005794220669</v>
      </c>
      <c r="M92" s="3">
        <v>1.0230150551405399</v>
      </c>
      <c r="N92" s="4">
        <f>Table4[[#This Row],[Phase shift err (rad)]]/PI()*180</f>
        <v>58.614445037896132</v>
      </c>
      <c r="O92" s="4">
        <f>Table4[[#This Row],[Phase shift (deg)]]-Table4[[#This Row],[Phase shift err (deg)]]</f>
        <v>260.68613438417077</v>
      </c>
      <c r="P92" s="4">
        <f>Table4[[#This Row],[Phase shift (deg)]]+Table4[[#This Row],[Phase shift err (deg)]]</f>
        <v>377.91502445996304</v>
      </c>
      <c r="Q92"/>
      <c r="R92"/>
    </row>
    <row r="93" spans="1:18" x14ac:dyDescent="0.2">
      <c r="A93" s="4" t="s">
        <v>46</v>
      </c>
      <c r="B93" t="s">
        <v>4</v>
      </c>
      <c r="C93" s="6" t="s">
        <v>35</v>
      </c>
      <c r="D93" s="2">
        <v>14.3</v>
      </c>
      <c r="E93" s="2">
        <f>2*Table4[[#This Row],[Photon energy (eV)]]-Threshold</f>
        <v>4.012611200000002</v>
      </c>
      <c r="F93" t="s">
        <v>19</v>
      </c>
      <c r="G93" s="4">
        <v>95</v>
      </c>
      <c r="H93" s="4">
        <v>100</v>
      </c>
      <c r="I93" s="1">
        <f>Table4[[#This Row],[Polar ang (deg)]]/180*PI()</f>
        <v>1.7016960206944711</v>
      </c>
      <c r="J93" s="2">
        <f>(Table4[[#This Row],[Polar ang fr (deg)]]+Table4[[#This Row],[Polar ang to (deg)]])/2</f>
        <v>97.5</v>
      </c>
      <c r="K93" s="3">
        <v>5.6926963394852699</v>
      </c>
      <c r="L93" s="4">
        <f>Table4[[#This Row],[Phase shift (rad)]]/PI()*180</f>
        <v>326.16747430207886</v>
      </c>
      <c r="M93" s="3">
        <v>0.53037875254181699</v>
      </c>
      <c r="N93" s="4">
        <f>Table4[[#This Row],[Phase shift err (rad)]]/PI()*180</f>
        <v>30.388464064059598</v>
      </c>
      <c r="O93" s="4">
        <f>Table4[[#This Row],[Phase shift (deg)]]-Table4[[#This Row],[Phase shift err (deg)]]</f>
        <v>295.77901023801928</v>
      </c>
      <c r="P93" s="4">
        <f>Table4[[#This Row],[Phase shift (deg)]]+Table4[[#This Row],[Phase shift err (deg)]]</f>
        <v>356.55593836613843</v>
      </c>
      <c r="Q93"/>
      <c r="R93"/>
    </row>
    <row r="94" spans="1:18" x14ac:dyDescent="0.2">
      <c r="A94" s="4" t="s">
        <v>46</v>
      </c>
      <c r="B94" t="s">
        <v>4</v>
      </c>
      <c r="C94" s="6" t="s">
        <v>35</v>
      </c>
      <c r="D94" s="2">
        <v>14.3</v>
      </c>
      <c r="E94" s="2">
        <f>2*Table4[[#This Row],[Photon energy (eV)]]-Threshold</f>
        <v>4.012611200000002</v>
      </c>
      <c r="F94" t="s">
        <v>19</v>
      </c>
      <c r="G94" s="4">
        <v>100</v>
      </c>
      <c r="H94" s="4">
        <v>105</v>
      </c>
      <c r="I94" s="1">
        <f>Table4[[#This Row],[Polar ang (deg)]]/180*PI()</f>
        <v>1.7889624832941877</v>
      </c>
      <c r="J94" s="2">
        <f>(Table4[[#This Row],[Polar ang fr (deg)]]+Table4[[#This Row],[Polar ang to (deg)]])/2</f>
        <v>102.5</v>
      </c>
      <c r="K94" s="3">
        <v>5.5889237493458701</v>
      </c>
      <c r="L94" s="4">
        <f>Table4[[#This Row],[Phase shift (rad)]]/PI()*180</f>
        <v>320.22174285795035</v>
      </c>
      <c r="M94" s="3">
        <v>0.25010177854982002</v>
      </c>
      <c r="N94" s="4">
        <f>Table4[[#This Row],[Phase shift err (rad)]]/PI()*180</f>
        <v>14.329776359620229</v>
      </c>
      <c r="O94" s="4">
        <f>Table4[[#This Row],[Phase shift (deg)]]-Table4[[#This Row],[Phase shift err (deg)]]</f>
        <v>305.89196649833013</v>
      </c>
      <c r="P94" s="4">
        <f>Table4[[#This Row],[Phase shift (deg)]]+Table4[[#This Row],[Phase shift err (deg)]]</f>
        <v>334.55151921757056</v>
      </c>
      <c r="Q94"/>
      <c r="R94"/>
    </row>
    <row r="95" spans="1:18" x14ac:dyDescent="0.2">
      <c r="A95" s="4" t="s">
        <v>46</v>
      </c>
      <c r="B95" t="s">
        <v>4</v>
      </c>
      <c r="C95" s="6" t="s">
        <v>35</v>
      </c>
      <c r="D95" s="2">
        <v>14.3</v>
      </c>
      <c r="E95" s="2">
        <f>2*Table4[[#This Row],[Photon energy (eV)]]-Threshold</f>
        <v>4.012611200000002</v>
      </c>
      <c r="F95" t="s">
        <v>19</v>
      </c>
      <c r="G95" s="4">
        <v>105</v>
      </c>
      <c r="H95" s="4">
        <v>110</v>
      </c>
      <c r="I95" s="1">
        <f>Table4[[#This Row],[Polar ang (deg)]]/180*PI()</f>
        <v>1.8762289458939041</v>
      </c>
      <c r="J95" s="2">
        <f>(Table4[[#This Row],[Polar ang fr (deg)]]+Table4[[#This Row],[Polar ang to (deg)]])/2</f>
        <v>107.5</v>
      </c>
      <c r="K95" s="3">
        <v>5.5119856692000004</v>
      </c>
      <c r="L95" s="4">
        <f>Table4[[#This Row],[Phase shift (rad)]]/PI()*180</f>
        <v>315.81351558175277</v>
      </c>
      <c r="M95" s="3">
        <v>0.196250751980143</v>
      </c>
      <c r="N95" s="4">
        <f>Table4[[#This Row],[Phase shift err (rad)]]/PI()*180</f>
        <v>11.244339814730877</v>
      </c>
      <c r="O95" s="4">
        <f>Table4[[#This Row],[Phase shift (deg)]]-Table4[[#This Row],[Phase shift err (deg)]]</f>
        <v>304.56917576702187</v>
      </c>
      <c r="P95" s="4">
        <f>Table4[[#This Row],[Phase shift (deg)]]+Table4[[#This Row],[Phase shift err (deg)]]</f>
        <v>327.05785539648366</v>
      </c>
      <c r="Q95"/>
      <c r="R95"/>
    </row>
    <row r="96" spans="1:18" x14ac:dyDescent="0.2">
      <c r="A96" s="4" t="s">
        <v>46</v>
      </c>
      <c r="B96" t="s">
        <v>4</v>
      </c>
      <c r="C96" s="6" t="s">
        <v>35</v>
      </c>
      <c r="D96" s="2">
        <v>14.3</v>
      </c>
      <c r="E96" s="2">
        <f>2*Table4[[#This Row],[Photon energy (eV)]]-Threshold</f>
        <v>4.012611200000002</v>
      </c>
      <c r="F96" t="s">
        <v>19</v>
      </c>
      <c r="G96" s="4">
        <v>110</v>
      </c>
      <c r="H96" s="4">
        <v>115</v>
      </c>
      <c r="I96" s="1">
        <f>Table4[[#This Row],[Polar ang (deg)]]/180*PI()</f>
        <v>1.9634954084936207</v>
      </c>
      <c r="J96" s="2">
        <f>(Table4[[#This Row],[Polar ang fr (deg)]]+Table4[[#This Row],[Polar ang to (deg)]])/2</f>
        <v>112.5</v>
      </c>
      <c r="K96" s="3">
        <v>5.5239689954172198</v>
      </c>
      <c r="L96" s="4">
        <f>Table4[[#This Row],[Phase shift (rad)]]/PI()*180</f>
        <v>316.5001095985279</v>
      </c>
      <c r="M96" s="3">
        <v>0.161631992242111</v>
      </c>
      <c r="N96" s="4">
        <f>Table4[[#This Row],[Phase shift err (rad)]]/PI()*180</f>
        <v>9.2608309897642247</v>
      </c>
      <c r="O96" s="4">
        <f>Table4[[#This Row],[Phase shift (deg)]]-Table4[[#This Row],[Phase shift err (deg)]]</f>
        <v>307.2392786087637</v>
      </c>
      <c r="P96" s="4">
        <f>Table4[[#This Row],[Phase shift (deg)]]+Table4[[#This Row],[Phase shift err (deg)]]</f>
        <v>325.7609405882921</v>
      </c>
      <c r="Q96"/>
      <c r="R96"/>
    </row>
    <row r="97" spans="1:18" x14ac:dyDescent="0.2">
      <c r="A97" s="4" t="s">
        <v>46</v>
      </c>
      <c r="B97" t="s">
        <v>4</v>
      </c>
      <c r="C97" s="6" t="s">
        <v>35</v>
      </c>
      <c r="D97" s="2">
        <v>14.3</v>
      </c>
      <c r="E97" s="2">
        <f>2*Table4[[#This Row],[Photon energy (eV)]]-Threshold</f>
        <v>4.012611200000002</v>
      </c>
      <c r="F97" t="s">
        <v>19</v>
      </c>
      <c r="G97" s="4">
        <v>115</v>
      </c>
      <c r="H97" s="4">
        <v>120</v>
      </c>
      <c r="I97" s="1">
        <f>Table4[[#This Row],[Polar ang (deg)]]/180*PI()</f>
        <v>2.0507618710933371</v>
      </c>
      <c r="J97" s="2">
        <f>(Table4[[#This Row],[Polar ang fr (deg)]]+Table4[[#This Row],[Polar ang to (deg)]])/2</f>
        <v>117.5</v>
      </c>
      <c r="K97" s="3">
        <v>5.44297859817976</v>
      </c>
      <c r="L97" s="4">
        <f>Table4[[#This Row],[Phase shift (rad)]]/PI()*180</f>
        <v>311.85970165573343</v>
      </c>
      <c r="M97" s="3">
        <v>0.12057750173432499</v>
      </c>
      <c r="N97" s="4">
        <f>Table4[[#This Row],[Phase shift err (rad)]]/PI()*180</f>
        <v>6.9085819536081861</v>
      </c>
      <c r="O97" s="4">
        <f>Table4[[#This Row],[Phase shift (deg)]]-Table4[[#This Row],[Phase shift err (deg)]]</f>
        <v>304.95111970212525</v>
      </c>
      <c r="P97" s="4">
        <f>Table4[[#This Row],[Phase shift (deg)]]+Table4[[#This Row],[Phase shift err (deg)]]</f>
        <v>318.76828360934161</v>
      </c>
      <c r="Q97"/>
      <c r="R97"/>
    </row>
    <row r="98" spans="1:18" x14ac:dyDescent="0.2">
      <c r="A98" s="4" t="s">
        <v>46</v>
      </c>
      <c r="B98" t="s">
        <v>4</v>
      </c>
      <c r="C98" s="6" t="s">
        <v>35</v>
      </c>
      <c r="D98" s="2">
        <v>14.3</v>
      </c>
      <c r="E98" s="2">
        <f>2*Table4[[#This Row],[Photon energy (eV)]]-Threshold</f>
        <v>4.012611200000002</v>
      </c>
      <c r="F98" t="s">
        <v>19</v>
      </c>
      <c r="G98" s="4">
        <v>120</v>
      </c>
      <c r="H98" s="4">
        <v>125</v>
      </c>
      <c r="I98" s="1">
        <f>Table4[[#This Row],[Polar ang (deg)]]/180*PI()</f>
        <v>2.1380283336930539</v>
      </c>
      <c r="J98" s="2">
        <f>(Table4[[#This Row],[Polar ang fr (deg)]]+Table4[[#This Row],[Polar ang to (deg)]])/2</f>
        <v>122.5</v>
      </c>
      <c r="K98" s="3">
        <v>5.3671876374878602</v>
      </c>
      <c r="L98" s="4">
        <f>Table4[[#This Row],[Phase shift (rad)]]/PI()*180</f>
        <v>307.51719948284568</v>
      </c>
      <c r="M98" s="3">
        <v>0.12932563892693399</v>
      </c>
      <c r="N98" s="4">
        <f>Table4[[#This Row],[Phase shift err (rad)]]/PI()*180</f>
        <v>7.4098132933461072</v>
      </c>
      <c r="O98" s="4">
        <f>Table4[[#This Row],[Phase shift (deg)]]-Table4[[#This Row],[Phase shift err (deg)]]</f>
        <v>300.10738618949955</v>
      </c>
      <c r="P98" s="4">
        <f>Table4[[#This Row],[Phase shift (deg)]]+Table4[[#This Row],[Phase shift err (deg)]]</f>
        <v>314.92701277619182</v>
      </c>
      <c r="Q98"/>
      <c r="R98"/>
    </row>
    <row r="99" spans="1:18" x14ac:dyDescent="0.2">
      <c r="A99" s="4" t="s">
        <v>46</v>
      </c>
      <c r="B99" t="s">
        <v>4</v>
      </c>
      <c r="C99" s="6" t="s">
        <v>35</v>
      </c>
      <c r="D99" s="2">
        <v>14.3</v>
      </c>
      <c r="E99" s="2">
        <f>2*Table4[[#This Row],[Photon energy (eV)]]-Threshold</f>
        <v>4.012611200000002</v>
      </c>
      <c r="F99" t="s">
        <v>19</v>
      </c>
      <c r="G99" s="4">
        <v>125</v>
      </c>
      <c r="H99" s="4">
        <v>130</v>
      </c>
      <c r="I99" s="1">
        <f>Table4[[#This Row],[Polar ang (deg)]]/180*PI()</f>
        <v>2.2252947962927703</v>
      </c>
      <c r="J99" s="2">
        <f>(Table4[[#This Row],[Polar ang fr (deg)]]+Table4[[#This Row],[Polar ang to (deg)]])/2</f>
        <v>127.5</v>
      </c>
      <c r="K99" s="3">
        <v>5.1867814483715096</v>
      </c>
      <c r="L99" s="4">
        <f>Table4[[#This Row],[Phase shift (rad)]]/PI()*180</f>
        <v>297.18068624843977</v>
      </c>
      <c r="M99" s="3">
        <v>0.123890232507951</v>
      </c>
      <c r="N99" s="4">
        <f>Table4[[#This Row],[Phase shift err (rad)]]/PI()*180</f>
        <v>7.0983874456000642</v>
      </c>
      <c r="O99" s="4">
        <f>Table4[[#This Row],[Phase shift (deg)]]-Table4[[#This Row],[Phase shift err (deg)]]</f>
        <v>290.08229880283972</v>
      </c>
      <c r="P99" s="4">
        <f>Table4[[#This Row],[Phase shift (deg)]]+Table4[[#This Row],[Phase shift err (deg)]]</f>
        <v>304.27907369403982</v>
      </c>
      <c r="Q99"/>
      <c r="R99"/>
    </row>
    <row r="100" spans="1:18" x14ac:dyDescent="0.2">
      <c r="A100" s="4" t="s">
        <v>46</v>
      </c>
      <c r="B100" t="s">
        <v>4</v>
      </c>
      <c r="C100" s="6" t="s">
        <v>35</v>
      </c>
      <c r="D100" s="2">
        <v>14.3</v>
      </c>
      <c r="E100" s="2">
        <f>2*Table4[[#This Row],[Photon energy (eV)]]-Threshold</f>
        <v>4.012611200000002</v>
      </c>
      <c r="F100" t="s">
        <v>19</v>
      </c>
      <c r="G100" s="4">
        <v>130</v>
      </c>
      <c r="H100" s="4">
        <v>135</v>
      </c>
      <c r="I100" s="1">
        <f>Table4[[#This Row],[Polar ang (deg)]]/180*PI()</f>
        <v>2.3125612588924866</v>
      </c>
      <c r="J100" s="2">
        <f>(Table4[[#This Row],[Polar ang fr (deg)]]+Table4[[#This Row],[Polar ang to (deg)]])/2</f>
        <v>132.5</v>
      </c>
      <c r="K100" s="3">
        <v>5.1141729502065898</v>
      </c>
      <c r="L100" s="4">
        <f>Table4[[#This Row],[Phase shift (rad)]]/PI()*180</f>
        <v>293.02052574680653</v>
      </c>
      <c r="M100" s="3">
        <v>9.6350489732248398E-2</v>
      </c>
      <c r="N100" s="4">
        <f>Table4[[#This Row],[Phase shift err (rad)]]/PI()*180</f>
        <v>5.5204764156764066</v>
      </c>
      <c r="O100" s="4">
        <f>Table4[[#This Row],[Phase shift (deg)]]-Table4[[#This Row],[Phase shift err (deg)]]</f>
        <v>287.50004933113013</v>
      </c>
      <c r="P100" s="4">
        <f>Table4[[#This Row],[Phase shift (deg)]]+Table4[[#This Row],[Phase shift err (deg)]]</f>
        <v>298.54100216248293</v>
      </c>
      <c r="Q100"/>
      <c r="R100"/>
    </row>
    <row r="101" spans="1:18" x14ac:dyDescent="0.2">
      <c r="A101" s="4" t="s">
        <v>46</v>
      </c>
      <c r="B101" t="s">
        <v>4</v>
      </c>
      <c r="C101" s="6" t="s">
        <v>35</v>
      </c>
      <c r="D101" s="2">
        <v>14.3</v>
      </c>
      <c r="E101" s="2">
        <f>2*Table4[[#This Row],[Photon energy (eV)]]-Threshold</f>
        <v>4.012611200000002</v>
      </c>
      <c r="F101" t="s">
        <v>19</v>
      </c>
      <c r="G101" s="4">
        <v>135</v>
      </c>
      <c r="H101" s="4">
        <v>140</v>
      </c>
      <c r="I101" s="1">
        <f>Table4[[#This Row],[Polar ang (deg)]]/180*PI()</f>
        <v>2.399827721492203</v>
      </c>
      <c r="J101" s="2">
        <f>(Table4[[#This Row],[Polar ang fr (deg)]]+Table4[[#This Row],[Polar ang to (deg)]])/2</f>
        <v>137.5</v>
      </c>
      <c r="K101" s="3">
        <v>4.9326823901904397</v>
      </c>
      <c r="L101" s="4">
        <f>Table4[[#This Row],[Phase shift (rad)]]/PI()*180</f>
        <v>282.62188263641536</v>
      </c>
      <c r="M101" s="3">
        <v>0.11875043062773501</v>
      </c>
      <c r="N101" s="4">
        <f>Table4[[#This Row],[Phase shift err (rad)]]/PI()*180</f>
        <v>6.8038984903302824</v>
      </c>
      <c r="O101" s="4">
        <f>Table4[[#This Row],[Phase shift (deg)]]-Table4[[#This Row],[Phase shift err (deg)]]</f>
        <v>275.81798414608511</v>
      </c>
      <c r="P101" s="4">
        <f>Table4[[#This Row],[Phase shift (deg)]]+Table4[[#This Row],[Phase shift err (deg)]]</f>
        <v>289.42578112674562</v>
      </c>
      <c r="Q101"/>
      <c r="R101"/>
    </row>
    <row r="102" spans="1:18" x14ac:dyDescent="0.2">
      <c r="A102" s="4" t="s">
        <v>46</v>
      </c>
      <c r="B102" t="s">
        <v>4</v>
      </c>
      <c r="C102" s="6" t="s">
        <v>35</v>
      </c>
      <c r="D102" s="2">
        <v>14.3</v>
      </c>
      <c r="E102" s="2">
        <f>2*Table4[[#This Row],[Photon energy (eV)]]-Threshold</f>
        <v>4.012611200000002</v>
      </c>
      <c r="F102" t="s">
        <v>19</v>
      </c>
      <c r="G102" s="4">
        <v>140</v>
      </c>
      <c r="H102" s="4">
        <v>145</v>
      </c>
      <c r="I102" s="1">
        <f>Table4[[#This Row],[Polar ang (deg)]]/180*PI()</f>
        <v>2.4870941840919194</v>
      </c>
      <c r="J102" s="2">
        <f>(Table4[[#This Row],[Polar ang fr (deg)]]+Table4[[#This Row],[Polar ang to (deg)]])/2</f>
        <v>142.5</v>
      </c>
      <c r="K102" s="3">
        <v>4.7910309544198402</v>
      </c>
      <c r="L102" s="4">
        <f>Table4[[#This Row],[Phase shift (rad)]]/PI()*180</f>
        <v>274.50585320479149</v>
      </c>
      <c r="M102" s="3">
        <v>0.10320697767180299</v>
      </c>
      <c r="N102" s="4">
        <f>Table4[[#This Row],[Phase shift err (rad)]]/PI()*180</f>
        <v>5.9133242368952343</v>
      </c>
      <c r="O102" s="4">
        <f>Table4[[#This Row],[Phase shift (deg)]]-Table4[[#This Row],[Phase shift err (deg)]]</f>
        <v>268.59252896789627</v>
      </c>
      <c r="P102" s="4">
        <f>Table4[[#This Row],[Phase shift (deg)]]+Table4[[#This Row],[Phase shift err (deg)]]</f>
        <v>280.41917744168671</v>
      </c>
      <c r="Q102"/>
      <c r="R102"/>
    </row>
    <row r="103" spans="1:18" x14ac:dyDescent="0.2">
      <c r="A103" s="4" t="s">
        <v>46</v>
      </c>
      <c r="B103" t="s">
        <v>4</v>
      </c>
      <c r="C103" s="6" t="s">
        <v>35</v>
      </c>
      <c r="D103" s="2">
        <v>14.3</v>
      </c>
      <c r="E103" s="2">
        <f>2*Table4[[#This Row],[Photon energy (eV)]]-Threshold</f>
        <v>4.012611200000002</v>
      </c>
      <c r="F103" t="s">
        <v>19</v>
      </c>
      <c r="G103" s="4">
        <v>145</v>
      </c>
      <c r="H103" s="4">
        <v>150</v>
      </c>
      <c r="I103" s="1">
        <f>Table4[[#This Row],[Polar ang (deg)]]/180*PI()</f>
        <v>2.5743606466916358</v>
      </c>
      <c r="J103" s="2">
        <f>(Table4[[#This Row],[Polar ang fr (deg)]]+Table4[[#This Row],[Polar ang to (deg)]])/2</f>
        <v>147.5</v>
      </c>
      <c r="K103" s="3">
        <v>4.5970264377747698</v>
      </c>
      <c r="L103" s="4">
        <f>Table4[[#This Row],[Phase shift (rad)]]/PI()*180</f>
        <v>263.3902131945535</v>
      </c>
      <c r="M103" s="3">
        <v>0.10670395967867501</v>
      </c>
      <c r="N103" s="4">
        <f>Table4[[#This Row],[Phase shift err (rad)]]/PI()*180</f>
        <v>6.1136865469221897</v>
      </c>
      <c r="O103" s="4">
        <f>Table4[[#This Row],[Phase shift (deg)]]-Table4[[#This Row],[Phase shift err (deg)]]</f>
        <v>257.27652664763133</v>
      </c>
      <c r="P103" s="4">
        <f>Table4[[#This Row],[Phase shift (deg)]]+Table4[[#This Row],[Phase shift err (deg)]]</f>
        <v>269.50389974147566</v>
      </c>
      <c r="Q103"/>
      <c r="R103"/>
    </row>
    <row r="104" spans="1:18" x14ac:dyDescent="0.2">
      <c r="A104" s="4" t="s">
        <v>46</v>
      </c>
      <c r="B104" t="s">
        <v>4</v>
      </c>
      <c r="C104" s="6" t="s">
        <v>35</v>
      </c>
      <c r="D104" s="2">
        <v>14.3</v>
      </c>
      <c r="E104" s="2">
        <f>2*Table4[[#This Row],[Photon energy (eV)]]-Threshold</f>
        <v>4.012611200000002</v>
      </c>
      <c r="F104" t="s">
        <v>19</v>
      </c>
      <c r="G104" s="4">
        <v>150</v>
      </c>
      <c r="H104" s="4">
        <v>155</v>
      </c>
      <c r="I104" s="1">
        <f>Table4[[#This Row],[Polar ang (deg)]]/180*PI()</f>
        <v>2.6616271092913526</v>
      </c>
      <c r="J104" s="2">
        <f>(Table4[[#This Row],[Polar ang fr (deg)]]+Table4[[#This Row],[Polar ang to (deg)]])/2</f>
        <v>152.5</v>
      </c>
      <c r="K104" s="3">
        <v>4.5099089026140202</v>
      </c>
      <c r="L104" s="4">
        <f>Table4[[#This Row],[Phase shift (rad)]]/PI()*180</f>
        <v>258.39874610825996</v>
      </c>
      <c r="M104" s="3">
        <v>9.9452862777480694E-2</v>
      </c>
      <c r="N104" s="4">
        <f>Table4[[#This Row],[Phase shift err (rad)]]/PI()*180</f>
        <v>5.6982292976433664</v>
      </c>
      <c r="O104" s="4">
        <f>Table4[[#This Row],[Phase shift (deg)]]-Table4[[#This Row],[Phase shift err (deg)]]</f>
        <v>252.70051681061659</v>
      </c>
      <c r="P104" s="4">
        <f>Table4[[#This Row],[Phase shift (deg)]]+Table4[[#This Row],[Phase shift err (deg)]]</f>
        <v>264.09697540590332</v>
      </c>
      <c r="Q104"/>
      <c r="R104"/>
    </row>
    <row r="105" spans="1:18" x14ac:dyDescent="0.2">
      <c r="A105" s="4" t="s">
        <v>46</v>
      </c>
      <c r="B105" t="s">
        <v>4</v>
      </c>
      <c r="C105" s="6" t="s">
        <v>35</v>
      </c>
      <c r="D105" s="2">
        <v>14.3</v>
      </c>
      <c r="E105" s="2">
        <f>2*Table4[[#This Row],[Photon energy (eV)]]-Threshold</f>
        <v>4.012611200000002</v>
      </c>
      <c r="F105" t="s">
        <v>19</v>
      </c>
      <c r="G105" s="4">
        <v>155</v>
      </c>
      <c r="H105" s="4">
        <v>160</v>
      </c>
      <c r="I105" s="1">
        <f>Table4[[#This Row],[Polar ang (deg)]]/180*PI()</f>
        <v>2.748893571891069</v>
      </c>
      <c r="J105" s="2">
        <f>(Table4[[#This Row],[Polar ang fr (deg)]]+Table4[[#This Row],[Polar ang to (deg)]])/2</f>
        <v>157.5</v>
      </c>
      <c r="K105" s="3">
        <v>4.3389137891559297</v>
      </c>
      <c r="L105" s="4">
        <f>Table4[[#This Row],[Phase shift (rad)]]/PI()*180</f>
        <v>248.60144778975069</v>
      </c>
      <c r="M105" s="3">
        <v>9.3653724547611797E-2</v>
      </c>
      <c r="N105" s="4">
        <f>Table4[[#This Row],[Phase shift err (rad)]]/PI()*180</f>
        <v>5.3659631522589111</v>
      </c>
      <c r="O105" s="4">
        <f>Table4[[#This Row],[Phase shift (deg)]]-Table4[[#This Row],[Phase shift err (deg)]]</f>
        <v>243.23548463749179</v>
      </c>
      <c r="P105" s="4">
        <f>Table4[[#This Row],[Phase shift (deg)]]+Table4[[#This Row],[Phase shift err (deg)]]</f>
        <v>253.96741094200959</v>
      </c>
      <c r="Q105"/>
      <c r="R105"/>
    </row>
    <row r="106" spans="1:18" x14ac:dyDescent="0.2">
      <c r="A106" s="4" t="s">
        <v>46</v>
      </c>
      <c r="B106" t="s">
        <v>4</v>
      </c>
      <c r="C106" s="6" t="s">
        <v>35</v>
      </c>
      <c r="D106" s="2">
        <v>14.3</v>
      </c>
      <c r="E106" s="2">
        <f>2*Table4[[#This Row],[Photon energy (eV)]]-Threshold</f>
        <v>4.012611200000002</v>
      </c>
      <c r="F106" t="s">
        <v>19</v>
      </c>
      <c r="G106" s="4">
        <v>160</v>
      </c>
      <c r="H106" s="4">
        <v>165</v>
      </c>
      <c r="I106" s="1">
        <f>Table4[[#This Row],[Polar ang (deg)]]/180*PI()</f>
        <v>2.8361600344907854</v>
      </c>
      <c r="J106" s="2">
        <f>(Table4[[#This Row],[Polar ang fr (deg)]]+Table4[[#This Row],[Polar ang to (deg)]])/2</f>
        <v>162.5</v>
      </c>
      <c r="K106" s="3">
        <v>4.2604502962756099</v>
      </c>
      <c r="L106" s="4">
        <f>Table4[[#This Row],[Phase shift (rad)]]/PI()*180</f>
        <v>244.10582080185358</v>
      </c>
      <c r="M106" s="3">
        <v>8.2688900809325394E-2</v>
      </c>
      <c r="N106" s="4">
        <f>Table4[[#This Row],[Phase shift err (rad)]]/PI()*180</f>
        <v>4.7377250289502424</v>
      </c>
      <c r="O106" s="4">
        <f>Table4[[#This Row],[Phase shift (deg)]]-Table4[[#This Row],[Phase shift err (deg)]]</f>
        <v>239.36809577290333</v>
      </c>
      <c r="P106" s="4">
        <f>Table4[[#This Row],[Phase shift (deg)]]+Table4[[#This Row],[Phase shift err (deg)]]</f>
        <v>248.84354583080383</v>
      </c>
      <c r="Q106"/>
      <c r="R106"/>
    </row>
    <row r="107" spans="1:18" x14ac:dyDescent="0.2">
      <c r="A107" s="4" t="s">
        <v>46</v>
      </c>
      <c r="B107" t="s">
        <v>4</v>
      </c>
      <c r="C107" s="6" t="s">
        <v>35</v>
      </c>
      <c r="D107" s="2">
        <v>14.3</v>
      </c>
      <c r="E107" s="2">
        <f>2*Table4[[#This Row],[Photon energy (eV)]]-Threshold</f>
        <v>4.012611200000002</v>
      </c>
      <c r="F107" t="s">
        <v>19</v>
      </c>
      <c r="G107" s="4">
        <v>165</v>
      </c>
      <c r="H107" s="4">
        <v>170</v>
      </c>
      <c r="I107" s="1">
        <f>Table4[[#This Row],[Polar ang (deg)]]/180*PI()</f>
        <v>2.9234264970905022</v>
      </c>
      <c r="J107" s="2">
        <f>(Table4[[#This Row],[Polar ang fr (deg)]]+Table4[[#This Row],[Polar ang to (deg)]])/2</f>
        <v>167.5</v>
      </c>
      <c r="K107" s="3">
        <v>4.1920656845761197</v>
      </c>
      <c r="L107" s="4">
        <f>Table4[[#This Row],[Phase shift (rad)]]/PI()*180</f>
        <v>240.18767116783184</v>
      </c>
      <c r="M107" s="3">
        <v>7.5685462619588306E-2</v>
      </c>
      <c r="N107" s="4">
        <f>Table4[[#This Row],[Phase shift err (rad)]]/PI()*180</f>
        <v>4.3364575785975656</v>
      </c>
      <c r="O107" s="4">
        <f>Table4[[#This Row],[Phase shift (deg)]]-Table4[[#This Row],[Phase shift err (deg)]]</f>
        <v>235.85121358923428</v>
      </c>
      <c r="P107" s="4">
        <f>Table4[[#This Row],[Phase shift (deg)]]+Table4[[#This Row],[Phase shift err (deg)]]</f>
        <v>244.5241287464294</v>
      </c>
      <c r="Q107"/>
      <c r="R107"/>
    </row>
    <row r="108" spans="1:18" x14ac:dyDescent="0.2">
      <c r="A108" s="4" t="s">
        <v>46</v>
      </c>
      <c r="B108" t="s">
        <v>4</v>
      </c>
      <c r="C108" s="6" t="s">
        <v>35</v>
      </c>
      <c r="D108" s="2">
        <v>14.3</v>
      </c>
      <c r="E108" s="2">
        <f>2*Table4[[#This Row],[Photon energy (eV)]]-Threshold</f>
        <v>4.012611200000002</v>
      </c>
      <c r="F108" t="s">
        <v>19</v>
      </c>
      <c r="G108" s="4">
        <v>170</v>
      </c>
      <c r="H108" s="4">
        <v>175</v>
      </c>
      <c r="I108" s="1">
        <f>Table4[[#This Row],[Polar ang (deg)]]/180*PI()</f>
        <v>3.0106929596902186</v>
      </c>
      <c r="J108" s="2">
        <f>(Table4[[#This Row],[Polar ang fr (deg)]]+Table4[[#This Row],[Polar ang to (deg)]])/2</f>
        <v>172.5</v>
      </c>
      <c r="K108" s="3">
        <v>4.1570463351854201</v>
      </c>
      <c r="L108" s="4">
        <f>Table4[[#This Row],[Phase shift (rad)]]/PI()*180</f>
        <v>238.18121024645075</v>
      </c>
      <c r="M108" s="3">
        <v>7.8766136992072799E-2</v>
      </c>
      <c r="N108" s="4">
        <f>Table4[[#This Row],[Phase shift err (rad)]]/PI()*180</f>
        <v>4.5129672181950404</v>
      </c>
      <c r="O108" s="4">
        <f>Table4[[#This Row],[Phase shift (deg)]]-Table4[[#This Row],[Phase shift err (deg)]]</f>
        <v>233.66824302825572</v>
      </c>
      <c r="P108" s="4">
        <f>Table4[[#This Row],[Phase shift (deg)]]+Table4[[#This Row],[Phase shift err (deg)]]</f>
        <v>242.69417746464578</v>
      </c>
      <c r="Q108"/>
      <c r="R108"/>
    </row>
    <row r="109" spans="1:18" x14ac:dyDescent="0.2">
      <c r="A109" s="4" t="s">
        <v>46</v>
      </c>
      <c r="B109" t="s">
        <v>4</v>
      </c>
      <c r="C109" s="6" t="s">
        <v>35</v>
      </c>
      <c r="D109" s="2">
        <v>14.3</v>
      </c>
      <c r="E109" s="2">
        <f>2*Table4[[#This Row],[Photon energy (eV)]]-Threshold</f>
        <v>4.012611200000002</v>
      </c>
      <c r="F109" t="s">
        <v>19</v>
      </c>
      <c r="G109" s="4">
        <v>175</v>
      </c>
      <c r="H109" s="4">
        <v>180</v>
      </c>
      <c r="I109" s="1">
        <f>Table4[[#This Row],[Polar ang (deg)]]/180*PI()</f>
        <v>3.0979594222899349</v>
      </c>
      <c r="J109" s="2">
        <f>(Table4[[#This Row],[Polar ang fr (deg)]]+Table4[[#This Row],[Polar ang to (deg)]])/2</f>
        <v>177.5</v>
      </c>
      <c r="K109" s="3">
        <v>4.1164852562843999</v>
      </c>
      <c r="L109" s="4">
        <f>Table4[[#This Row],[Phase shift (rad)]]/PI()*180</f>
        <v>235.85723161292515</v>
      </c>
      <c r="M109" s="3">
        <v>0.116145950156163</v>
      </c>
      <c r="N109" s="4">
        <f>Table4[[#This Row],[Phase shift err (rad)]]/PI()*180</f>
        <v>6.6546727514849646</v>
      </c>
      <c r="O109" s="4">
        <f>Table4[[#This Row],[Phase shift (deg)]]-Table4[[#This Row],[Phase shift err (deg)]]</f>
        <v>229.2025588614402</v>
      </c>
      <c r="P109" s="4">
        <f>Table4[[#This Row],[Phase shift (deg)]]+Table4[[#This Row],[Phase shift err (deg)]]</f>
        <v>242.5119043644101</v>
      </c>
      <c r="Q109"/>
      <c r="R109"/>
    </row>
    <row r="110" spans="1:18" x14ac:dyDescent="0.2">
      <c r="A110" s="4" t="s">
        <v>46</v>
      </c>
      <c r="B110" t="s">
        <v>6</v>
      </c>
      <c r="C110" t="s">
        <v>36</v>
      </c>
      <c r="D110" s="2">
        <v>15.9</v>
      </c>
      <c r="E110" s="2">
        <f>2*Table4[[#This Row],[Photon energy (eV)]]-Threshold</f>
        <v>7.2126112000000013</v>
      </c>
      <c r="F110" t="s">
        <v>19</v>
      </c>
      <c r="G110" s="4">
        <v>0</v>
      </c>
      <c r="H110" s="4">
        <v>5</v>
      </c>
      <c r="I110" s="1">
        <f>Table4[[#This Row],[Polar ang (deg)]]/180*PI()</f>
        <v>4.3633231299858237E-2</v>
      </c>
      <c r="J110" s="2">
        <f>(Table4[[#This Row],[Polar ang fr (deg)]]+Table4[[#This Row],[Polar ang to (deg)]])/2</f>
        <v>2.5</v>
      </c>
      <c r="K110" s="3">
        <v>1.05031086020964</v>
      </c>
      <c r="L110" s="4">
        <f>Table4[[#This Row],[Phase shift (rad)]]/PI()*180</f>
        <v>60.17837946676736</v>
      </c>
      <c r="M110" s="3">
        <v>8.6684447295592895E-2</v>
      </c>
      <c r="N110" s="4">
        <f>Table4[[#This Row],[Phase shift err (rad)]]/PI()*180</f>
        <v>4.9666529794616956</v>
      </c>
      <c r="O110" s="4">
        <f>Table4[[#This Row],[Phase shift (deg)]]-Table4[[#This Row],[Phase shift err (deg)]]</f>
        <v>55.211726487305668</v>
      </c>
      <c r="P110" s="4">
        <f>Table4[[#This Row],[Phase shift (deg)]]+Table4[[#This Row],[Phase shift err (deg)]]</f>
        <v>65.145032446229052</v>
      </c>
      <c r="Q110"/>
      <c r="R110"/>
    </row>
    <row r="111" spans="1:18" x14ac:dyDescent="0.2">
      <c r="A111" s="4" t="s">
        <v>46</v>
      </c>
      <c r="B111" t="s">
        <v>6</v>
      </c>
      <c r="C111" t="s">
        <v>36</v>
      </c>
      <c r="D111" s="2">
        <v>15.9</v>
      </c>
      <c r="E111" s="2">
        <f>2*Table4[[#This Row],[Photon energy (eV)]]-Threshold</f>
        <v>7.2126112000000013</v>
      </c>
      <c r="F111" t="s">
        <v>19</v>
      </c>
      <c r="G111" s="4">
        <v>5</v>
      </c>
      <c r="H111" s="4">
        <v>10</v>
      </c>
      <c r="I111" s="1">
        <f>Table4[[#This Row],[Polar ang (deg)]]/180*PI()</f>
        <v>0.1308996938995747</v>
      </c>
      <c r="J111" s="2">
        <f>(Table4[[#This Row],[Polar ang fr (deg)]]+Table4[[#This Row],[Polar ang to (deg)]])/2</f>
        <v>7.5</v>
      </c>
      <c r="K111" s="3">
        <v>1.0407952362893</v>
      </c>
      <c r="L111" s="4">
        <f>Table4[[#This Row],[Phase shift (rad)]]/PI()*180</f>
        <v>59.63317437669815</v>
      </c>
      <c r="M111" s="3">
        <v>9.2812264191464794E-2</v>
      </c>
      <c r="N111" s="4">
        <f>Table4[[#This Row],[Phase shift err (rad)]]/PI()*180</f>
        <v>5.317751025224112</v>
      </c>
      <c r="O111" s="4">
        <f>Table4[[#This Row],[Phase shift (deg)]]-Table4[[#This Row],[Phase shift err (deg)]]</f>
        <v>54.315423351474038</v>
      </c>
      <c r="P111" s="4">
        <f>Table4[[#This Row],[Phase shift (deg)]]+Table4[[#This Row],[Phase shift err (deg)]]</f>
        <v>64.950925401922262</v>
      </c>
      <c r="Q111"/>
      <c r="R111"/>
    </row>
    <row r="112" spans="1:18" x14ac:dyDescent="0.2">
      <c r="A112" s="4" t="s">
        <v>46</v>
      </c>
      <c r="B112" t="s">
        <v>6</v>
      </c>
      <c r="C112" t="s">
        <v>36</v>
      </c>
      <c r="D112" s="2">
        <v>15.9</v>
      </c>
      <c r="E112" s="2">
        <f>2*Table4[[#This Row],[Photon energy (eV)]]-Threshold</f>
        <v>7.2126112000000013</v>
      </c>
      <c r="F112" t="s">
        <v>19</v>
      </c>
      <c r="G112" s="4">
        <v>10</v>
      </c>
      <c r="H112" s="4">
        <v>15</v>
      </c>
      <c r="I112" s="1">
        <f>Table4[[#This Row],[Polar ang (deg)]]/180*PI()</f>
        <v>0.21816615649929119</v>
      </c>
      <c r="J112" s="2">
        <f>(Table4[[#This Row],[Polar ang fr (deg)]]+Table4[[#This Row],[Polar ang to (deg)]])/2</f>
        <v>12.5</v>
      </c>
      <c r="K112" s="3">
        <v>1.07227363142843</v>
      </c>
      <c r="L112" s="4">
        <f>Table4[[#This Row],[Phase shift (rad)]]/PI()*180</f>
        <v>61.436753564015433</v>
      </c>
      <c r="M112" s="3">
        <v>9.7734502332234199E-2</v>
      </c>
      <c r="N112" s="4">
        <f>Table4[[#This Row],[Phase shift err (rad)]]/PI()*180</f>
        <v>5.5997744964485205</v>
      </c>
      <c r="O112" s="4">
        <f>Table4[[#This Row],[Phase shift (deg)]]-Table4[[#This Row],[Phase shift err (deg)]]</f>
        <v>55.836979067566915</v>
      </c>
      <c r="P112" s="4">
        <f>Table4[[#This Row],[Phase shift (deg)]]+Table4[[#This Row],[Phase shift err (deg)]]</f>
        <v>67.036528060463951</v>
      </c>
      <c r="Q112"/>
      <c r="R112"/>
    </row>
    <row r="113" spans="1:18" x14ac:dyDescent="0.2">
      <c r="A113" s="4" t="s">
        <v>46</v>
      </c>
      <c r="B113" t="s">
        <v>6</v>
      </c>
      <c r="C113" t="s">
        <v>36</v>
      </c>
      <c r="D113" s="2">
        <v>15.9</v>
      </c>
      <c r="E113" s="2">
        <f>2*Table4[[#This Row],[Photon energy (eV)]]-Threshold</f>
        <v>7.2126112000000013</v>
      </c>
      <c r="F113" t="s">
        <v>19</v>
      </c>
      <c r="G113" s="4">
        <v>15</v>
      </c>
      <c r="H113" s="4">
        <v>20</v>
      </c>
      <c r="I113" s="1">
        <f>Table4[[#This Row],[Polar ang (deg)]]/180*PI()</f>
        <v>0.30543261909900765</v>
      </c>
      <c r="J113" s="2">
        <f>(Table4[[#This Row],[Polar ang fr (deg)]]+Table4[[#This Row],[Polar ang to (deg)]])/2</f>
        <v>17.5</v>
      </c>
      <c r="K113" s="3">
        <v>1.0920169711880801</v>
      </c>
      <c r="L113" s="4">
        <f>Table4[[#This Row],[Phase shift (rad)]]/PI()*180</f>
        <v>62.56796360573621</v>
      </c>
      <c r="M113" s="3">
        <v>9.8522073689064904E-2</v>
      </c>
      <c r="N113" s="4">
        <f>Table4[[#This Row],[Phase shift err (rad)]]/PI()*180</f>
        <v>5.6448990112603115</v>
      </c>
      <c r="O113" s="4">
        <f>Table4[[#This Row],[Phase shift (deg)]]-Table4[[#This Row],[Phase shift err (deg)]]</f>
        <v>56.923064594475896</v>
      </c>
      <c r="P113" s="4">
        <f>Table4[[#This Row],[Phase shift (deg)]]+Table4[[#This Row],[Phase shift err (deg)]]</f>
        <v>68.212862616996517</v>
      </c>
      <c r="Q113"/>
      <c r="R113"/>
    </row>
    <row r="114" spans="1:18" x14ac:dyDescent="0.2">
      <c r="A114" s="4" t="s">
        <v>46</v>
      </c>
      <c r="B114" t="s">
        <v>6</v>
      </c>
      <c r="C114" t="s">
        <v>36</v>
      </c>
      <c r="D114" s="2">
        <v>15.9</v>
      </c>
      <c r="E114" s="2">
        <f>2*Table4[[#This Row],[Photon energy (eV)]]-Threshold</f>
        <v>7.2126112000000013</v>
      </c>
      <c r="F114" t="s">
        <v>19</v>
      </c>
      <c r="G114" s="4">
        <v>20</v>
      </c>
      <c r="H114" s="4">
        <v>25</v>
      </c>
      <c r="I114" s="1">
        <f>Table4[[#This Row],[Polar ang (deg)]]/180*PI()</f>
        <v>0.39269908169872414</v>
      </c>
      <c r="J114" s="2">
        <f>(Table4[[#This Row],[Polar ang fr (deg)]]+Table4[[#This Row],[Polar ang to (deg)]])/2</f>
        <v>22.5</v>
      </c>
      <c r="K114" s="3">
        <v>1.1240719590286701</v>
      </c>
      <c r="L114" s="4">
        <f>Table4[[#This Row],[Phase shift (rad)]]/PI()*180</f>
        <v>64.404579121345193</v>
      </c>
      <c r="M114" s="3">
        <v>0.105262616234633</v>
      </c>
      <c r="N114" s="4">
        <f>Table4[[#This Row],[Phase shift err (rad)]]/PI()*180</f>
        <v>6.0311036507497322</v>
      </c>
      <c r="O114" s="4">
        <f>Table4[[#This Row],[Phase shift (deg)]]-Table4[[#This Row],[Phase shift err (deg)]]</f>
        <v>58.373475470595459</v>
      </c>
      <c r="P114" s="4">
        <f>Table4[[#This Row],[Phase shift (deg)]]+Table4[[#This Row],[Phase shift err (deg)]]</f>
        <v>70.435682772094921</v>
      </c>
      <c r="Q114"/>
      <c r="R114"/>
    </row>
    <row r="115" spans="1:18" x14ac:dyDescent="0.2">
      <c r="A115" s="4" t="s">
        <v>46</v>
      </c>
      <c r="B115" t="s">
        <v>6</v>
      </c>
      <c r="C115" t="s">
        <v>36</v>
      </c>
      <c r="D115" s="2">
        <v>15.9</v>
      </c>
      <c r="E115" s="2">
        <f>2*Table4[[#This Row],[Photon energy (eV)]]-Threshold</f>
        <v>7.2126112000000013</v>
      </c>
      <c r="F115" t="s">
        <v>19</v>
      </c>
      <c r="G115" s="4">
        <v>25</v>
      </c>
      <c r="H115" s="4">
        <v>30</v>
      </c>
      <c r="I115" s="1">
        <f>Table4[[#This Row],[Polar ang (deg)]]/180*PI()</f>
        <v>0.47996554429844063</v>
      </c>
      <c r="J115" s="2">
        <f>(Table4[[#This Row],[Polar ang fr (deg)]]+Table4[[#This Row],[Polar ang to (deg)]])/2</f>
        <v>27.5</v>
      </c>
      <c r="K115" s="3">
        <v>1.1762985108236701</v>
      </c>
      <c r="L115" s="4">
        <f>Table4[[#This Row],[Phase shift (rad)]]/PI()*180</f>
        <v>67.396940117720078</v>
      </c>
      <c r="M115" s="3">
        <v>0.120458321237409</v>
      </c>
      <c r="N115" s="4">
        <f>Table4[[#This Row],[Phase shift err (rad)]]/PI()*180</f>
        <v>6.9017534141346282</v>
      </c>
      <c r="O115" s="4">
        <f>Table4[[#This Row],[Phase shift (deg)]]-Table4[[#This Row],[Phase shift err (deg)]]</f>
        <v>60.495186703585446</v>
      </c>
      <c r="P115" s="4">
        <f>Table4[[#This Row],[Phase shift (deg)]]+Table4[[#This Row],[Phase shift err (deg)]]</f>
        <v>74.29869353185471</v>
      </c>
      <c r="Q115"/>
      <c r="R115"/>
    </row>
    <row r="116" spans="1:18" x14ac:dyDescent="0.2">
      <c r="A116" s="4" t="s">
        <v>46</v>
      </c>
      <c r="B116" t="s">
        <v>6</v>
      </c>
      <c r="C116" t="s">
        <v>36</v>
      </c>
      <c r="D116" s="2">
        <v>15.9</v>
      </c>
      <c r="E116" s="2">
        <f>2*Table4[[#This Row],[Photon energy (eV)]]-Threshold</f>
        <v>7.2126112000000013</v>
      </c>
      <c r="F116" t="s">
        <v>19</v>
      </c>
      <c r="G116" s="4">
        <v>30</v>
      </c>
      <c r="H116" s="4">
        <v>35</v>
      </c>
      <c r="I116" s="1">
        <f>Table4[[#This Row],[Polar ang (deg)]]/180*PI()</f>
        <v>0.56723200689815712</v>
      </c>
      <c r="J116" s="2">
        <f>(Table4[[#This Row],[Polar ang fr (deg)]]+Table4[[#This Row],[Polar ang to (deg)]])/2</f>
        <v>32.5</v>
      </c>
      <c r="K116" s="3">
        <v>1.2710195074961199</v>
      </c>
      <c r="L116" s="4">
        <f>Table4[[#This Row],[Phase shift (rad)]]/PI()*180</f>
        <v>72.824053458324173</v>
      </c>
      <c r="M116" s="3">
        <v>0.137112624710234</v>
      </c>
      <c r="N116" s="4">
        <f>Table4[[#This Row],[Phase shift err (rad)]]/PI()*180</f>
        <v>7.8559747138575702</v>
      </c>
      <c r="O116" s="4">
        <f>Table4[[#This Row],[Phase shift (deg)]]-Table4[[#This Row],[Phase shift err (deg)]]</f>
        <v>64.968078744466595</v>
      </c>
      <c r="P116" s="4">
        <f>Table4[[#This Row],[Phase shift (deg)]]+Table4[[#This Row],[Phase shift err (deg)]]</f>
        <v>80.68002817218175</v>
      </c>
      <c r="Q116"/>
      <c r="R116"/>
    </row>
    <row r="117" spans="1:18" x14ac:dyDescent="0.2">
      <c r="A117" s="4" t="s">
        <v>46</v>
      </c>
      <c r="B117" t="s">
        <v>6</v>
      </c>
      <c r="C117" t="s">
        <v>36</v>
      </c>
      <c r="D117" s="2">
        <v>15.9</v>
      </c>
      <c r="E117" s="2">
        <f>2*Table4[[#This Row],[Photon energy (eV)]]-Threshold</f>
        <v>7.2126112000000013</v>
      </c>
      <c r="F117" t="s">
        <v>19</v>
      </c>
      <c r="G117" s="4">
        <v>35</v>
      </c>
      <c r="H117" s="4">
        <v>40</v>
      </c>
      <c r="I117" s="1">
        <f>Table4[[#This Row],[Polar ang (deg)]]/180*PI()</f>
        <v>0.6544984694978736</v>
      </c>
      <c r="J117" s="2">
        <f>(Table4[[#This Row],[Polar ang fr (deg)]]+Table4[[#This Row],[Polar ang to (deg)]])/2</f>
        <v>37.5</v>
      </c>
      <c r="K117" s="3">
        <v>1.3886715375993199</v>
      </c>
      <c r="L117" s="4">
        <f>Table4[[#This Row],[Phase shift (rad)]]/PI()*180</f>
        <v>79.565018234383643</v>
      </c>
      <c r="M117" s="3">
        <v>0.174217965582288</v>
      </c>
      <c r="N117" s="4">
        <f>Table4[[#This Row],[Phase shift err (rad)]]/PI()*180</f>
        <v>9.9819541432205376</v>
      </c>
      <c r="O117" s="4">
        <f>Table4[[#This Row],[Phase shift (deg)]]-Table4[[#This Row],[Phase shift err (deg)]]</f>
        <v>69.583064091163109</v>
      </c>
      <c r="P117" s="4">
        <f>Table4[[#This Row],[Phase shift (deg)]]+Table4[[#This Row],[Phase shift err (deg)]]</f>
        <v>89.546972377604177</v>
      </c>
      <c r="Q117"/>
      <c r="R117"/>
    </row>
    <row r="118" spans="1:18" x14ac:dyDescent="0.2">
      <c r="A118" s="4" t="s">
        <v>46</v>
      </c>
      <c r="B118" t="s">
        <v>6</v>
      </c>
      <c r="C118" t="s">
        <v>36</v>
      </c>
      <c r="D118" s="2">
        <v>15.9</v>
      </c>
      <c r="E118" s="2">
        <f>2*Table4[[#This Row],[Photon energy (eV)]]-Threshold</f>
        <v>7.2126112000000013</v>
      </c>
      <c r="F118" t="s">
        <v>19</v>
      </c>
      <c r="G118" s="4">
        <v>40</v>
      </c>
      <c r="H118" s="4">
        <v>45</v>
      </c>
      <c r="I118" s="1">
        <f>Table4[[#This Row],[Polar ang (deg)]]/180*PI()</f>
        <v>0.74176493209758998</v>
      </c>
      <c r="J118" s="2">
        <f>(Table4[[#This Row],[Polar ang fr (deg)]]+Table4[[#This Row],[Polar ang to (deg)]])/2</f>
        <v>42.5</v>
      </c>
      <c r="K118" s="3">
        <v>1.6262757446504801</v>
      </c>
      <c r="L118" s="4">
        <f>Table4[[#This Row],[Phase shift (rad)]]/PI()*180</f>
        <v>93.178736492967673</v>
      </c>
      <c r="M118" s="3">
        <v>0.218754027242095</v>
      </c>
      <c r="N118" s="4">
        <f>Table4[[#This Row],[Phase shift err (rad)]]/PI()*180</f>
        <v>12.53368251246188</v>
      </c>
      <c r="O118" s="4">
        <f>Table4[[#This Row],[Phase shift (deg)]]-Table4[[#This Row],[Phase shift err (deg)]]</f>
        <v>80.645053980505793</v>
      </c>
      <c r="P118" s="4">
        <f>Table4[[#This Row],[Phase shift (deg)]]+Table4[[#This Row],[Phase shift err (deg)]]</f>
        <v>105.71241900542955</v>
      </c>
      <c r="Q118"/>
      <c r="R118"/>
    </row>
    <row r="119" spans="1:18" x14ac:dyDescent="0.2">
      <c r="A119" s="4" t="s">
        <v>46</v>
      </c>
      <c r="B119" t="s">
        <v>6</v>
      </c>
      <c r="C119" t="s">
        <v>36</v>
      </c>
      <c r="D119" s="2">
        <v>15.9</v>
      </c>
      <c r="E119" s="2">
        <f>2*Table4[[#This Row],[Photon energy (eV)]]-Threshold</f>
        <v>7.2126112000000013</v>
      </c>
      <c r="F119" t="s">
        <v>19</v>
      </c>
      <c r="G119" s="4">
        <v>45</v>
      </c>
      <c r="H119" s="4">
        <v>50</v>
      </c>
      <c r="I119" s="1">
        <f>Table4[[#This Row],[Polar ang (deg)]]/180*PI()</f>
        <v>0.82903139469730658</v>
      </c>
      <c r="J119" s="2">
        <f>(Table4[[#This Row],[Polar ang fr (deg)]]+Table4[[#This Row],[Polar ang to (deg)]])/2</f>
        <v>47.5</v>
      </c>
      <c r="K119" s="3">
        <v>1.9759470215075201</v>
      </c>
      <c r="L119" s="4">
        <f>Table4[[#This Row],[Phase shift (rad)]]/PI()*180</f>
        <v>113.21342487382661</v>
      </c>
      <c r="M119" s="3">
        <v>0.28516911584576898</v>
      </c>
      <c r="N119" s="4">
        <f>Table4[[#This Row],[Phase shift err (rad)]]/PI()*180</f>
        <v>16.338986785439811</v>
      </c>
      <c r="O119" s="4">
        <f>Table4[[#This Row],[Phase shift (deg)]]-Table4[[#This Row],[Phase shift err (deg)]]</f>
        <v>96.874438088386796</v>
      </c>
      <c r="P119" s="4">
        <f>Table4[[#This Row],[Phase shift (deg)]]+Table4[[#This Row],[Phase shift err (deg)]]</f>
        <v>129.55241165926643</v>
      </c>
      <c r="Q119"/>
      <c r="R119"/>
    </row>
    <row r="120" spans="1:18" x14ac:dyDescent="0.2">
      <c r="A120" s="4" t="s">
        <v>46</v>
      </c>
      <c r="B120" t="s">
        <v>6</v>
      </c>
      <c r="C120" t="s">
        <v>36</v>
      </c>
      <c r="D120" s="2">
        <v>15.9</v>
      </c>
      <c r="E120" s="2">
        <f>2*Table4[[#This Row],[Photon energy (eV)]]-Threshold</f>
        <v>7.2126112000000013</v>
      </c>
      <c r="F120" t="s">
        <v>19</v>
      </c>
      <c r="G120" s="4">
        <v>50</v>
      </c>
      <c r="H120" s="4">
        <v>55</v>
      </c>
      <c r="I120" s="1">
        <f>Table4[[#This Row],[Polar ang (deg)]]/180*PI()</f>
        <v>0.91629785729702307</v>
      </c>
      <c r="J120" s="2">
        <f>(Table4[[#This Row],[Polar ang fr (deg)]]+Table4[[#This Row],[Polar ang to (deg)]])/2</f>
        <v>52.5</v>
      </c>
      <c r="K120" s="3">
        <v>2.44946812833488</v>
      </c>
      <c r="L120" s="4">
        <f>Table4[[#This Row],[Phase shift (rad)]]/PI()*180</f>
        <v>140.34418580539773</v>
      </c>
      <c r="M120" s="3">
        <v>0.31313972991406802</v>
      </c>
      <c r="N120" s="4">
        <f>Table4[[#This Row],[Phase shift err (rad)]]/PI()*180</f>
        <v>17.941584921942592</v>
      </c>
      <c r="O120" s="4">
        <f>Table4[[#This Row],[Phase shift (deg)]]-Table4[[#This Row],[Phase shift err (deg)]]</f>
        <v>122.40260088345514</v>
      </c>
      <c r="P120" s="4">
        <f>Table4[[#This Row],[Phase shift (deg)]]+Table4[[#This Row],[Phase shift err (deg)]]</f>
        <v>158.28577072734032</v>
      </c>
      <c r="Q120"/>
      <c r="R120"/>
    </row>
    <row r="121" spans="1:18" x14ac:dyDescent="0.2">
      <c r="A121" s="4" t="s">
        <v>46</v>
      </c>
      <c r="B121" t="s">
        <v>6</v>
      </c>
      <c r="C121" t="s">
        <v>36</v>
      </c>
      <c r="D121" s="2">
        <v>15.9</v>
      </c>
      <c r="E121" s="2">
        <f>2*Table4[[#This Row],[Photon energy (eV)]]-Threshold</f>
        <v>7.2126112000000013</v>
      </c>
      <c r="F121" t="s">
        <v>19</v>
      </c>
      <c r="G121" s="4">
        <v>55</v>
      </c>
      <c r="H121" s="4">
        <v>60</v>
      </c>
      <c r="I121" s="1">
        <f>Table4[[#This Row],[Polar ang (deg)]]/180*PI()</f>
        <v>1.0035643198967394</v>
      </c>
      <c r="J121" s="2">
        <f>(Table4[[#This Row],[Polar ang fr (deg)]]+Table4[[#This Row],[Polar ang to (deg)]])/2</f>
        <v>57.5</v>
      </c>
      <c r="K121" s="3">
        <v>2.9321918980472201</v>
      </c>
      <c r="L121" s="4">
        <f>Table4[[#This Row],[Phase shift (rad)]]/PI()*180</f>
        <v>168.00222048055988</v>
      </c>
      <c r="M121" s="3">
        <v>0.29302983588342701</v>
      </c>
      <c r="N121" s="4">
        <f>Table4[[#This Row],[Phase shift err (rad)]]/PI()*180</f>
        <v>16.789372867531533</v>
      </c>
      <c r="O121" s="4">
        <f>Table4[[#This Row],[Phase shift (deg)]]-Table4[[#This Row],[Phase shift err (deg)]]</f>
        <v>151.21284761302834</v>
      </c>
      <c r="P121" s="4">
        <f>Table4[[#This Row],[Phase shift (deg)]]+Table4[[#This Row],[Phase shift err (deg)]]</f>
        <v>184.79159334809142</v>
      </c>
      <c r="Q121"/>
      <c r="R121"/>
    </row>
    <row r="122" spans="1:18" x14ac:dyDescent="0.2">
      <c r="A122" s="4" t="s">
        <v>46</v>
      </c>
      <c r="B122" t="s">
        <v>6</v>
      </c>
      <c r="C122" t="s">
        <v>36</v>
      </c>
      <c r="D122" s="2">
        <v>15.9</v>
      </c>
      <c r="E122" s="2">
        <f>2*Table4[[#This Row],[Photon energy (eV)]]-Threshold</f>
        <v>7.2126112000000013</v>
      </c>
      <c r="F122" t="s">
        <v>19</v>
      </c>
      <c r="G122" s="4">
        <v>60</v>
      </c>
      <c r="H122" s="4">
        <v>65</v>
      </c>
      <c r="I122" s="1">
        <f>Table4[[#This Row],[Polar ang (deg)]]/180*PI()</f>
        <v>1.0908307824964558</v>
      </c>
      <c r="J122" s="2">
        <f>(Table4[[#This Row],[Polar ang fr (deg)]]+Table4[[#This Row],[Polar ang to (deg)]])/2</f>
        <v>62.5</v>
      </c>
      <c r="K122" s="3">
        <v>3.2193227696375901</v>
      </c>
      <c r="L122" s="4">
        <f>Table4[[#This Row],[Phase shift (rad)]]/PI()*180</f>
        <v>184.45360759060088</v>
      </c>
      <c r="M122" s="3">
        <v>0.27106917183054102</v>
      </c>
      <c r="N122" s="4">
        <f>Table4[[#This Row],[Phase shift err (rad)]]/PI()*180</f>
        <v>15.531119501996503</v>
      </c>
      <c r="O122" s="4">
        <f>Table4[[#This Row],[Phase shift (deg)]]-Table4[[#This Row],[Phase shift err (deg)]]</f>
        <v>168.92248808860438</v>
      </c>
      <c r="P122" s="4">
        <f>Table4[[#This Row],[Phase shift (deg)]]+Table4[[#This Row],[Phase shift err (deg)]]</f>
        <v>199.98472709259738</v>
      </c>
      <c r="Q122"/>
      <c r="R122"/>
    </row>
    <row r="123" spans="1:18" x14ac:dyDescent="0.2">
      <c r="A123" s="4" t="s">
        <v>46</v>
      </c>
      <c r="B123" t="s">
        <v>6</v>
      </c>
      <c r="C123" t="s">
        <v>36</v>
      </c>
      <c r="D123" s="2">
        <v>15.9</v>
      </c>
      <c r="E123" s="2">
        <f>2*Table4[[#This Row],[Photon energy (eV)]]-Threshold</f>
        <v>7.2126112000000013</v>
      </c>
      <c r="F123" t="s">
        <v>19</v>
      </c>
      <c r="G123" s="4">
        <v>65</v>
      </c>
      <c r="H123" s="4">
        <v>70</v>
      </c>
      <c r="I123" s="1">
        <f>Table4[[#This Row],[Polar ang (deg)]]/180*PI()</f>
        <v>1.1780972450961724</v>
      </c>
      <c r="J123" s="2">
        <f>(Table4[[#This Row],[Polar ang fr (deg)]]+Table4[[#This Row],[Polar ang to (deg)]])/2</f>
        <v>67.5</v>
      </c>
      <c r="K123" s="3">
        <v>3.3989247092171402</v>
      </c>
      <c r="L123" s="4">
        <f>Table4[[#This Row],[Phase shift (rad)]]/PI()*180</f>
        <v>194.7440407208727</v>
      </c>
      <c r="M123" s="3">
        <v>0.24719905823486901</v>
      </c>
      <c r="N123" s="4">
        <f>Table4[[#This Row],[Phase shift err (rad)]]/PI()*180</f>
        <v>14.163462736466654</v>
      </c>
      <c r="O123" s="4">
        <f>Table4[[#This Row],[Phase shift (deg)]]-Table4[[#This Row],[Phase shift err (deg)]]</f>
        <v>180.58057798440606</v>
      </c>
      <c r="P123" s="4">
        <f>Table4[[#This Row],[Phase shift (deg)]]+Table4[[#This Row],[Phase shift err (deg)]]</f>
        <v>208.90750345733935</v>
      </c>
      <c r="Q123"/>
      <c r="R123"/>
    </row>
    <row r="124" spans="1:18" x14ac:dyDescent="0.2">
      <c r="A124" s="4" t="s">
        <v>46</v>
      </c>
      <c r="B124" t="s">
        <v>6</v>
      </c>
      <c r="C124" t="s">
        <v>36</v>
      </c>
      <c r="D124" s="2">
        <v>15.9</v>
      </c>
      <c r="E124" s="2">
        <f>2*Table4[[#This Row],[Photon energy (eV)]]-Threshold</f>
        <v>7.2126112000000013</v>
      </c>
      <c r="F124" t="s">
        <v>19</v>
      </c>
      <c r="G124" s="4">
        <v>70</v>
      </c>
      <c r="H124" s="4">
        <v>75</v>
      </c>
      <c r="I124" s="1">
        <f>Table4[[#This Row],[Polar ang (deg)]]/180*PI()</f>
        <v>1.265363707695889</v>
      </c>
      <c r="J124" s="2">
        <f>(Table4[[#This Row],[Polar ang fr (deg)]]+Table4[[#This Row],[Polar ang to (deg)]])/2</f>
        <v>72.5</v>
      </c>
      <c r="K124" s="3">
        <v>3.48802385165878</v>
      </c>
      <c r="L124" s="4">
        <f>Table4[[#This Row],[Phase shift (rad)]]/PI()*180</f>
        <v>199.84904554101362</v>
      </c>
      <c r="M124" s="3">
        <v>0.26384798465814402</v>
      </c>
      <c r="N124" s="4">
        <f>Table4[[#This Row],[Phase shift err (rad)]]/PI()*180</f>
        <v>15.117375953944148</v>
      </c>
      <c r="O124" s="4">
        <f>Table4[[#This Row],[Phase shift (deg)]]-Table4[[#This Row],[Phase shift err (deg)]]</f>
        <v>184.73166958706946</v>
      </c>
      <c r="P124" s="4">
        <f>Table4[[#This Row],[Phase shift (deg)]]+Table4[[#This Row],[Phase shift err (deg)]]</f>
        <v>214.96642149495779</v>
      </c>
      <c r="Q124"/>
      <c r="R124"/>
    </row>
    <row r="125" spans="1:18" x14ac:dyDescent="0.2">
      <c r="A125" s="4" t="s">
        <v>46</v>
      </c>
      <c r="B125" t="s">
        <v>6</v>
      </c>
      <c r="C125" t="s">
        <v>36</v>
      </c>
      <c r="D125" s="2">
        <v>15.9</v>
      </c>
      <c r="E125" s="2">
        <f>2*Table4[[#This Row],[Photon energy (eV)]]-Threshold</f>
        <v>7.2126112000000013</v>
      </c>
      <c r="F125" t="s">
        <v>19</v>
      </c>
      <c r="G125" s="4">
        <v>75</v>
      </c>
      <c r="H125" s="4">
        <v>80</v>
      </c>
      <c r="I125" s="1">
        <f>Table4[[#This Row],[Polar ang (deg)]]/180*PI()</f>
        <v>1.3526301702956054</v>
      </c>
      <c r="J125" s="2">
        <f>(Table4[[#This Row],[Polar ang fr (deg)]]+Table4[[#This Row],[Polar ang to (deg)]])/2</f>
        <v>77.5</v>
      </c>
      <c r="K125" s="3">
        <v>3.5284372091414098</v>
      </c>
      <c r="L125" s="4">
        <f>Table4[[#This Row],[Phase shift (rad)]]/PI()*180</f>
        <v>202.16456036072174</v>
      </c>
      <c r="M125" s="3">
        <v>0.29791967994674901</v>
      </c>
      <c r="N125" s="4">
        <f>Table4[[#This Row],[Phase shift err (rad)]]/PI()*180</f>
        <v>17.069540294836983</v>
      </c>
      <c r="O125" s="4">
        <f>Table4[[#This Row],[Phase shift (deg)]]-Table4[[#This Row],[Phase shift err (deg)]]</f>
        <v>185.09502006588474</v>
      </c>
      <c r="P125" s="4">
        <f>Table4[[#This Row],[Phase shift (deg)]]+Table4[[#This Row],[Phase shift err (deg)]]</f>
        <v>219.23410065555873</v>
      </c>
      <c r="Q125"/>
      <c r="R125"/>
    </row>
    <row r="126" spans="1:18" x14ac:dyDescent="0.2">
      <c r="A126" s="4" t="s">
        <v>46</v>
      </c>
      <c r="B126" t="s">
        <v>6</v>
      </c>
      <c r="C126" t="s">
        <v>36</v>
      </c>
      <c r="D126" s="2">
        <v>15.9</v>
      </c>
      <c r="E126" s="2">
        <f>2*Table4[[#This Row],[Photon energy (eV)]]-Threshold</f>
        <v>7.2126112000000013</v>
      </c>
      <c r="F126" t="s">
        <v>19</v>
      </c>
      <c r="G126" s="4">
        <v>80</v>
      </c>
      <c r="H126" s="4">
        <v>85</v>
      </c>
      <c r="I126" s="1">
        <f>Table4[[#This Row],[Polar ang (deg)]]/180*PI()</f>
        <v>1.4398966328953218</v>
      </c>
      <c r="J126" s="2">
        <f>(Table4[[#This Row],[Polar ang fr (deg)]]+Table4[[#This Row],[Polar ang to (deg)]])/2</f>
        <v>82.5</v>
      </c>
      <c r="K126" s="3">
        <v>3.6466905410392099</v>
      </c>
      <c r="L126" s="4">
        <f>Table4[[#This Row],[Phase shift (rad)]]/PI()*180</f>
        <v>208.93997719182545</v>
      </c>
      <c r="M126" s="3">
        <v>0.440713522893312</v>
      </c>
      <c r="N126" s="4">
        <f>Table4[[#This Row],[Phase shift err (rad)]]/PI()*180</f>
        <v>25.251024836128966</v>
      </c>
      <c r="O126" s="4">
        <f>Table4[[#This Row],[Phase shift (deg)]]-Table4[[#This Row],[Phase shift err (deg)]]</f>
        <v>183.68895235569647</v>
      </c>
      <c r="P126" s="4">
        <f>Table4[[#This Row],[Phase shift (deg)]]+Table4[[#This Row],[Phase shift err (deg)]]</f>
        <v>234.19100202795443</v>
      </c>
      <c r="Q126"/>
      <c r="R126"/>
    </row>
    <row r="127" spans="1:18" x14ac:dyDescent="0.2">
      <c r="A127" s="4" t="s">
        <v>46</v>
      </c>
      <c r="B127" t="s">
        <v>6</v>
      </c>
      <c r="C127" t="s">
        <v>36</v>
      </c>
      <c r="D127" s="2">
        <v>15.9</v>
      </c>
      <c r="E127" s="2">
        <f>2*Table4[[#This Row],[Photon energy (eV)]]-Threshold</f>
        <v>7.2126112000000013</v>
      </c>
      <c r="F127" t="s">
        <v>19</v>
      </c>
      <c r="G127" s="4">
        <v>85</v>
      </c>
      <c r="H127" s="4">
        <v>90</v>
      </c>
      <c r="I127" s="1">
        <f>Table4[[#This Row],[Polar ang (deg)]]/180*PI()</f>
        <v>1.5271630954950384</v>
      </c>
      <c r="J127" s="2">
        <f>(Table4[[#This Row],[Polar ang fr (deg)]]+Table4[[#This Row],[Polar ang to (deg)]])/2</f>
        <v>87.5</v>
      </c>
      <c r="K127" s="3">
        <v>3.5718940336634399</v>
      </c>
      <c r="L127" s="4">
        <f>Table4[[#This Row],[Phase shift (rad)]]/PI()*180</f>
        <v>204.65445299687468</v>
      </c>
      <c r="M127" s="3">
        <v>1.2492418844092199</v>
      </c>
      <c r="N127" s="4">
        <f>Table4[[#This Row],[Phase shift err (rad)]]/PI()*180</f>
        <v>71.576287567618138</v>
      </c>
      <c r="O127" s="4">
        <f>Table4[[#This Row],[Phase shift (deg)]]-Table4[[#This Row],[Phase shift err (deg)]]</f>
        <v>133.07816542925656</v>
      </c>
      <c r="P127" s="4">
        <f>Table4[[#This Row],[Phase shift (deg)]]+Table4[[#This Row],[Phase shift err (deg)]]</f>
        <v>276.23074056449281</v>
      </c>
      <c r="Q127"/>
      <c r="R127"/>
    </row>
    <row r="128" spans="1:18" x14ac:dyDescent="0.2">
      <c r="A128" s="4" t="s">
        <v>46</v>
      </c>
      <c r="B128" t="s">
        <v>6</v>
      </c>
      <c r="C128" t="s">
        <v>36</v>
      </c>
      <c r="D128" s="2">
        <v>15.9</v>
      </c>
      <c r="E128" s="2">
        <f>2*Table4[[#This Row],[Photon energy (eV)]]-Threshold</f>
        <v>7.2126112000000013</v>
      </c>
      <c r="F128" t="s">
        <v>19</v>
      </c>
      <c r="G128" s="4">
        <v>90</v>
      </c>
      <c r="H128" s="4">
        <v>95</v>
      </c>
      <c r="I128" s="1">
        <f>Table4[[#This Row],[Polar ang (deg)]]/180*PI()</f>
        <v>1.6144295580947547</v>
      </c>
      <c r="J128" s="2">
        <f>(Table4[[#This Row],[Polar ang fr (deg)]]+Table4[[#This Row],[Polar ang to (deg)]])/2</f>
        <v>92.5</v>
      </c>
      <c r="K128" s="3">
        <v>6.7134868581226996</v>
      </c>
      <c r="L128" s="4">
        <f>Table4[[#This Row],[Phase shift (rad)]]/PI()*180</f>
        <v>384.65446278697397</v>
      </c>
      <c r="M128" s="3">
        <v>1.2492419722995001</v>
      </c>
      <c r="N128" s="4">
        <f>Table4[[#This Row],[Phase shift err (rad)]]/PI()*180</f>
        <v>71.576292603360258</v>
      </c>
      <c r="O128" s="4">
        <f>Table4[[#This Row],[Phase shift (deg)]]-Table4[[#This Row],[Phase shift err (deg)]]</f>
        <v>313.07817018361368</v>
      </c>
      <c r="P128" s="4">
        <f>Table4[[#This Row],[Phase shift (deg)]]+Table4[[#This Row],[Phase shift err (deg)]]</f>
        <v>456.23075539033425</v>
      </c>
      <c r="Q128"/>
      <c r="R128"/>
    </row>
    <row r="129" spans="1:18" x14ac:dyDescent="0.2">
      <c r="A129" s="4" t="s">
        <v>46</v>
      </c>
      <c r="B129" t="s">
        <v>6</v>
      </c>
      <c r="C129" t="s">
        <v>36</v>
      </c>
      <c r="D129" s="2">
        <v>15.9</v>
      </c>
      <c r="E129" s="2">
        <f>2*Table4[[#This Row],[Photon energy (eV)]]-Threshold</f>
        <v>7.2126112000000013</v>
      </c>
      <c r="F129" t="s">
        <v>19</v>
      </c>
      <c r="G129" s="4">
        <v>95</v>
      </c>
      <c r="H129" s="4">
        <v>100</v>
      </c>
      <c r="I129" s="1">
        <f>Table4[[#This Row],[Polar ang (deg)]]/180*PI()</f>
        <v>1.7016960206944711</v>
      </c>
      <c r="J129" s="2">
        <f>(Table4[[#This Row],[Polar ang fr (deg)]]+Table4[[#This Row],[Polar ang to (deg)]])/2</f>
        <v>97.5</v>
      </c>
      <c r="K129" s="3">
        <v>6.7882832121638499</v>
      </c>
      <c r="L129" s="4">
        <f>Table4[[#This Row],[Phase shift (rad)]]/PI()*180</f>
        <v>388.9399781964982</v>
      </c>
      <c r="M129" s="3">
        <v>0.44071350611985299</v>
      </c>
      <c r="N129" s="4">
        <f>Table4[[#This Row],[Phase shift err (rad)]]/PI()*180</f>
        <v>25.251023875080556</v>
      </c>
      <c r="O129" s="4">
        <f>Table4[[#This Row],[Phase shift (deg)]]-Table4[[#This Row],[Phase shift err (deg)]]</f>
        <v>363.68895432141767</v>
      </c>
      <c r="P129" s="4">
        <f>Table4[[#This Row],[Phase shift (deg)]]+Table4[[#This Row],[Phase shift err (deg)]]</f>
        <v>414.19100207157874</v>
      </c>
      <c r="Q129"/>
      <c r="R129"/>
    </row>
    <row r="130" spans="1:18" x14ac:dyDescent="0.2">
      <c r="A130" s="4" t="s">
        <v>46</v>
      </c>
      <c r="B130" t="s">
        <v>6</v>
      </c>
      <c r="C130" t="s">
        <v>36</v>
      </c>
      <c r="D130" s="2">
        <v>15.9</v>
      </c>
      <c r="E130" s="2">
        <f>2*Table4[[#This Row],[Photon energy (eV)]]-Threshold</f>
        <v>7.2126112000000013</v>
      </c>
      <c r="F130" t="s">
        <v>19</v>
      </c>
      <c r="G130" s="4">
        <v>100</v>
      </c>
      <c r="H130" s="4">
        <v>105</v>
      </c>
      <c r="I130" s="1">
        <f>Table4[[#This Row],[Polar ang (deg)]]/180*PI()</f>
        <v>1.7889624832941877</v>
      </c>
      <c r="J130" s="2">
        <f>(Table4[[#This Row],[Polar ang fr (deg)]]+Table4[[#This Row],[Polar ang to (deg)]])/2</f>
        <v>102.5</v>
      </c>
      <c r="K130" s="3">
        <v>6.67002986915415</v>
      </c>
      <c r="L130" s="4">
        <f>Table4[[#This Row],[Phase shift (rad)]]/PI()*180</f>
        <v>382.1645607287295</v>
      </c>
      <c r="M130" s="3">
        <v>0.29791968662520901</v>
      </c>
      <c r="N130" s="4">
        <f>Table4[[#This Row],[Phase shift err (rad)]]/PI()*180</f>
        <v>17.069540677484557</v>
      </c>
      <c r="O130" s="4">
        <f>Table4[[#This Row],[Phase shift (deg)]]-Table4[[#This Row],[Phase shift err (deg)]]</f>
        <v>365.09502005124494</v>
      </c>
      <c r="P130" s="4">
        <f>Table4[[#This Row],[Phase shift (deg)]]+Table4[[#This Row],[Phase shift err (deg)]]</f>
        <v>399.23410140621405</v>
      </c>
      <c r="Q130"/>
      <c r="R130"/>
    </row>
    <row r="131" spans="1:18" x14ac:dyDescent="0.2">
      <c r="A131" s="4" t="s">
        <v>46</v>
      </c>
      <c r="B131" t="s">
        <v>6</v>
      </c>
      <c r="C131" t="s">
        <v>36</v>
      </c>
      <c r="D131" s="2">
        <v>15.9</v>
      </c>
      <c r="E131" s="2">
        <f>2*Table4[[#This Row],[Photon energy (eV)]]-Threshold</f>
        <v>7.2126112000000013</v>
      </c>
      <c r="F131" t="s">
        <v>19</v>
      </c>
      <c r="G131" s="4">
        <v>105</v>
      </c>
      <c r="H131" s="4">
        <v>110</v>
      </c>
      <c r="I131" s="1">
        <f>Table4[[#This Row],[Polar ang (deg)]]/180*PI()</f>
        <v>1.8762289458939041</v>
      </c>
      <c r="J131" s="2">
        <f>(Table4[[#This Row],[Polar ang fr (deg)]]+Table4[[#This Row],[Polar ang to (deg)]])/2</f>
        <v>107.5</v>
      </c>
      <c r="K131" s="3">
        <v>6.62857169574258</v>
      </c>
      <c r="L131" s="4">
        <f>Table4[[#This Row],[Phase shift (rad)]]/PI()*180</f>
        <v>379.78918236592506</v>
      </c>
      <c r="M131" s="3">
        <v>0.66059500393411597</v>
      </c>
      <c r="N131" s="4">
        <f>Table4[[#This Row],[Phase shift err (rad)]]/PI()*180</f>
        <v>37.849305692852859</v>
      </c>
      <c r="O131" s="4">
        <f>Table4[[#This Row],[Phase shift (deg)]]-Table4[[#This Row],[Phase shift err (deg)]]</f>
        <v>341.93987667307221</v>
      </c>
      <c r="P131" s="4">
        <f>Table4[[#This Row],[Phase shift (deg)]]+Table4[[#This Row],[Phase shift err (deg)]]</f>
        <v>417.63848805877791</v>
      </c>
      <c r="Q131"/>
      <c r="R131"/>
    </row>
    <row r="132" spans="1:18" x14ac:dyDescent="0.2">
      <c r="A132" s="4" t="s">
        <v>46</v>
      </c>
      <c r="B132" t="s">
        <v>6</v>
      </c>
      <c r="C132" t="s">
        <v>36</v>
      </c>
      <c r="D132" s="2">
        <v>15.9</v>
      </c>
      <c r="E132" s="2">
        <f>2*Table4[[#This Row],[Photon energy (eV)]]-Threshold</f>
        <v>7.2126112000000013</v>
      </c>
      <c r="F132" t="s">
        <v>19</v>
      </c>
      <c r="G132" s="4">
        <v>110</v>
      </c>
      <c r="H132" s="4">
        <v>115</v>
      </c>
      <c r="I132" s="1">
        <f>Table4[[#This Row],[Polar ang (deg)]]/180*PI()</f>
        <v>1.9634954084936207</v>
      </c>
      <c r="J132" s="2">
        <f>(Table4[[#This Row],[Polar ang fr (deg)]]+Table4[[#This Row],[Polar ang to (deg)]])/2</f>
        <v>112.5</v>
      </c>
      <c r="K132" s="3">
        <v>6.5405173612950103</v>
      </c>
      <c r="L132" s="4">
        <f>Table4[[#This Row],[Phase shift (rad)]]/PI()*180</f>
        <v>374.74404063424589</v>
      </c>
      <c r="M132" s="3">
        <v>0.24719906637199601</v>
      </c>
      <c r="N132" s="4">
        <f>Table4[[#This Row],[Phase shift err (rad)]]/PI()*180</f>
        <v>14.163463202689686</v>
      </c>
      <c r="O132" s="4">
        <f>Table4[[#This Row],[Phase shift (deg)]]-Table4[[#This Row],[Phase shift err (deg)]]</f>
        <v>360.58057743155621</v>
      </c>
      <c r="P132" s="4">
        <f>Table4[[#This Row],[Phase shift (deg)]]+Table4[[#This Row],[Phase shift err (deg)]]</f>
        <v>388.90750383693558</v>
      </c>
      <c r="Q132"/>
      <c r="R132"/>
    </row>
    <row r="133" spans="1:18" x14ac:dyDescent="0.2">
      <c r="A133" s="4" t="s">
        <v>46</v>
      </c>
      <c r="B133" t="s">
        <v>6</v>
      </c>
      <c r="C133" t="s">
        <v>36</v>
      </c>
      <c r="D133" s="2">
        <v>15.9</v>
      </c>
      <c r="E133" s="2">
        <f>2*Table4[[#This Row],[Photon energy (eV)]]-Threshold</f>
        <v>7.2126112000000013</v>
      </c>
      <c r="F133" t="s">
        <v>19</v>
      </c>
      <c r="G133" s="4">
        <v>115</v>
      </c>
      <c r="H133" s="4">
        <v>120</v>
      </c>
      <c r="I133" s="1">
        <f>Table4[[#This Row],[Polar ang (deg)]]/180*PI()</f>
        <v>2.0507618710933371</v>
      </c>
      <c r="J133" s="2">
        <f>(Table4[[#This Row],[Polar ang fr (deg)]]+Table4[[#This Row],[Polar ang to (deg)]])/2</f>
        <v>117.5</v>
      </c>
      <c r="K133" s="3">
        <v>6.3609154233156202</v>
      </c>
      <c r="L133" s="4">
        <f>Table4[[#This Row],[Phase shift (rad)]]/PI()*180</f>
        <v>364.45360759565648</v>
      </c>
      <c r="M133" s="3">
        <v>0.27106916728069802</v>
      </c>
      <c r="N133" s="4">
        <f>Table4[[#This Row],[Phase shift err (rad)]]/PI()*180</f>
        <v>15.531119241309701</v>
      </c>
      <c r="O133" s="4">
        <f>Table4[[#This Row],[Phase shift (deg)]]-Table4[[#This Row],[Phase shift err (deg)]]</f>
        <v>348.9224883543468</v>
      </c>
      <c r="P133" s="4">
        <f>Table4[[#This Row],[Phase shift (deg)]]+Table4[[#This Row],[Phase shift err (deg)]]</f>
        <v>379.98472683696616</v>
      </c>
      <c r="Q133"/>
      <c r="R133"/>
    </row>
    <row r="134" spans="1:18" x14ac:dyDescent="0.2">
      <c r="A134" s="4" t="s">
        <v>46</v>
      </c>
      <c r="B134" t="s">
        <v>6</v>
      </c>
      <c r="C134" t="s">
        <v>36</v>
      </c>
      <c r="D134" s="2">
        <v>15.9</v>
      </c>
      <c r="E134" s="2">
        <f>2*Table4[[#This Row],[Photon energy (eV)]]-Threshold</f>
        <v>7.2126112000000013</v>
      </c>
      <c r="F134" t="s">
        <v>19</v>
      </c>
      <c r="G134" s="4">
        <v>120</v>
      </c>
      <c r="H134" s="4">
        <v>125</v>
      </c>
      <c r="I134" s="1">
        <f>Table4[[#This Row],[Polar ang (deg)]]/180*PI()</f>
        <v>2.1380283336930539</v>
      </c>
      <c r="J134" s="2">
        <f>(Table4[[#This Row],[Polar ang fr (deg)]]+Table4[[#This Row],[Polar ang to (deg)]])/2</f>
        <v>122.5</v>
      </c>
      <c r="K134" s="3">
        <v>6.0737845519790801</v>
      </c>
      <c r="L134" s="4">
        <f>Table4[[#This Row],[Phase shift (rad)]]/PI()*180</f>
        <v>348.00222050015884</v>
      </c>
      <c r="M134" s="3">
        <v>0.29302983506654201</v>
      </c>
      <c r="N134" s="4">
        <f>Table4[[#This Row],[Phase shift err (rad)]]/PI()*180</f>
        <v>16.789372820727468</v>
      </c>
      <c r="O134" s="4">
        <f>Table4[[#This Row],[Phase shift (deg)]]-Table4[[#This Row],[Phase shift err (deg)]]</f>
        <v>331.21284767943138</v>
      </c>
      <c r="P134" s="4">
        <f>Table4[[#This Row],[Phase shift (deg)]]+Table4[[#This Row],[Phase shift err (deg)]]</f>
        <v>364.79159332088631</v>
      </c>
      <c r="Q134"/>
      <c r="R134"/>
    </row>
    <row r="135" spans="1:18" x14ac:dyDescent="0.2">
      <c r="A135" s="4" t="s">
        <v>46</v>
      </c>
      <c r="B135" t="s">
        <v>6</v>
      </c>
      <c r="C135" t="s">
        <v>36</v>
      </c>
      <c r="D135" s="2">
        <v>15.9</v>
      </c>
      <c r="E135" s="2">
        <f>2*Table4[[#This Row],[Photon energy (eV)]]-Threshold</f>
        <v>7.2126112000000013</v>
      </c>
      <c r="F135" t="s">
        <v>19</v>
      </c>
      <c r="G135" s="4">
        <v>125</v>
      </c>
      <c r="H135" s="4">
        <v>130</v>
      </c>
      <c r="I135" s="1">
        <f>Table4[[#This Row],[Polar ang (deg)]]/180*PI()</f>
        <v>2.2252947962927703</v>
      </c>
      <c r="J135" s="2">
        <f>(Table4[[#This Row],[Polar ang fr (deg)]]+Table4[[#This Row],[Polar ang to (deg)]])/2</f>
        <v>127.5</v>
      </c>
      <c r="K135" s="3">
        <v>5.5910607666530003</v>
      </c>
      <c r="L135" s="4">
        <f>Table4[[#This Row],[Phase shift (rad)]]/PI()*180</f>
        <v>320.34418493039533</v>
      </c>
      <c r="M135" s="3">
        <v>0.31313971792055001</v>
      </c>
      <c r="N135" s="4">
        <f>Table4[[#This Row],[Phase shift err (rad)]]/PI()*180</f>
        <v>17.941584234764626</v>
      </c>
      <c r="O135" s="4">
        <f>Table4[[#This Row],[Phase shift (deg)]]-Table4[[#This Row],[Phase shift err (deg)]]</f>
        <v>302.40260069563072</v>
      </c>
      <c r="P135" s="4">
        <f>Table4[[#This Row],[Phase shift (deg)]]+Table4[[#This Row],[Phase shift err (deg)]]</f>
        <v>338.28576916515993</v>
      </c>
      <c r="Q135"/>
      <c r="R135"/>
    </row>
    <row r="136" spans="1:18" x14ac:dyDescent="0.2">
      <c r="A136" s="4" t="s">
        <v>46</v>
      </c>
      <c r="B136" t="s">
        <v>6</v>
      </c>
      <c r="C136" t="s">
        <v>36</v>
      </c>
      <c r="D136" s="2">
        <v>15.9</v>
      </c>
      <c r="E136" s="2">
        <f>2*Table4[[#This Row],[Photon energy (eV)]]-Threshold</f>
        <v>7.2126112000000013</v>
      </c>
      <c r="F136" t="s">
        <v>19</v>
      </c>
      <c r="G136" s="4">
        <v>130</v>
      </c>
      <c r="H136" s="4">
        <v>135</v>
      </c>
      <c r="I136" s="1">
        <f>Table4[[#This Row],[Polar ang (deg)]]/180*PI()</f>
        <v>2.3125612588924866</v>
      </c>
      <c r="J136" s="2">
        <f>(Table4[[#This Row],[Polar ang fr (deg)]]+Table4[[#This Row],[Polar ang to (deg)]])/2</f>
        <v>132.5</v>
      </c>
      <c r="K136" s="3">
        <v>5.1175396847738996</v>
      </c>
      <c r="L136" s="4">
        <f>Table4[[#This Row],[Phase shift (rad)]]/PI()*180</f>
        <v>293.2134254282542</v>
      </c>
      <c r="M136" s="3">
        <v>0.28516911411791901</v>
      </c>
      <c r="N136" s="4">
        <f>Table4[[#This Row],[Phase shift err (rad)]]/PI()*180</f>
        <v>16.338986686441299</v>
      </c>
      <c r="O136" s="4">
        <f>Table4[[#This Row],[Phase shift (deg)]]-Table4[[#This Row],[Phase shift err (deg)]]</f>
        <v>276.87443874181292</v>
      </c>
      <c r="P136" s="4">
        <f>Table4[[#This Row],[Phase shift (deg)]]+Table4[[#This Row],[Phase shift err (deg)]]</f>
        <v>309.55241211469547</v>
      </c>
      <c r="Q136"/>
      <c r="R136"/>
    </row>
    <row r="137" spans="1:18" x14ac:dyDescent="0.2">
      <c r="A137" s="4" t="s">
        <v>46</v>
      </c>
      <c r="B137" t="s">
        <v>6</v>
      </c>
      <c r="C137" t="s">
        <v>36</v>
      </c>
      <c r="D137" s="2">
        <v>15.9</v>
      </c>
      <c r="E137" s="2">
        <f>2*Table4[[#This Row],[Photon energy (eV)]]-Threshold</f>
        <v>7.2126112000000013</v>
      </c>
      <c r="F137" t="s">
        <v>19</v>
      </c>
      <c r="G137" s="4">
        <v>135</v>
      </c>
      <c r="H137" s="4">
        <v>140</v>
      </c>
      <c r="I137" s="1">
        <f>Table4[[#This Row],[Polar ang (deg)]]/180*PI()</f>
        <v>2.399827721492203</v>
      </c>
      <c r="J137" s="2">
        <f>(Table4[[#This Row],[Polar ang fr (deg)]]+Table4[[#This Row],[Polar ang to (deg)]])/2</f>
        <v>137.5</v>
      </c>
      <c r="K137" s="3">
        <v>4.7678684009145602</v>
      </c>
      <c r="L137" s="4">
        <f>Table4[[#This Row],[Phase shift (rad)]]/PI()*180</f>
        <v>273.17873664619304</v>
      </c>
      <c r="M137" s="3">
        <v>0.21875402727878701</v>
      </c>
      <c r="N137" s="4">
        <f>Table4[[#This Row],[Phase shift err (rad)]]/PI()*180</f>
        <v>12.533682514564177</v>
      </c>
      <c r="O137" s="4">
        <f>Table4[[#This Row],[Phase shift (deg)]]-Table4[[#This Row],[Phase shift err (deg)]]</f>
        <v>260.64505413162885</v>
      </c>
      <c r="P137" s="4">
        <f>Table4[[#This Row],[Phase shift (deg)]]+Table4[[#This Row],[Phase shift err (deg)]]</f>
        <v>285.71241916075724</v>
      </c>
      <c r="Q137"/>
      <c r="R137"/>
    </row>
    <row r="138" spans="1:18" x14ac:dyDescent="0.2">
      <c r="A138" s="4" t="s">
        <v>46</v>
      </c>
      <c r="B138" t="s">
        <v>6</v>
      </c>
      <c r="C138" t="s">
        <v>36</v>
      </c>
      <c r="D138" s="2">
        <v>15.9</v>
      </c>
      <c r="E138" s="2">
        <f>2*Table4[[#This Row],[Photon energy (eV)]]-Threshold</f>
        <v>7.2126112000000013</v>
      </c>
      <c r="F138" t="s">
        <v>19</v>
      </c>
      <c r="G138" s="4">
        <v>140</v>
      </c>
      <c r="H138" s="4">
        <v>145</v>
      </c>
      <c r="I138" s="1">
        <f>Table4[[#This Row],[Polar ang (deg)]]/180*PI()</f>
        <v>2.4870941840919194</v>
      </c>
      <c r="J138" s="2">
        <f>(Table4[[#This Row],[Polar ang fr (deg)]]+Table4[[#This Row],[Polar ang to (deg)]])/2</f>
        <v>142.5</v>
      </c>
      <c r="K138" s="3">
        <v>4.5302641936117096</v>
      </c>
      <c r="L138" s="4">
        <f>Table4[[#This Row],[Phase shift (rad)]]/PI()*180</f>
        <v>259.5650183731882</v>
      </c>
      <c r="M138" s="3">
        <v>0.174217964939547</v>
      </c>
      <c r="N138" s="4">
        <f>Table4[[#This Row],[Phase shift err (rad)]]/PI()*180</f>
        <v>9.9819541063941912</v>
      </c>
      <c r="O138" s="4">
        <f>Table4[[#This Row],[Phase shift (deg)]]-Table4[[#This Row],[Phase shift err (deg)]]</f>
        <v>249.583064266794</v>
      </c>
      <c r="P138" s="4">
        <f>Table4[[#This Row],[Phase shift (deg)]]+Table4[[#This Row],[Phase shift err (deg)]]</f>
        <v>269.54697247958239</v>
      </c>
      <c r="Q138"/>
      <c r="R138"/>
    </row>
    <row r="139" spans="1:18" x14ac:dyDescent="0.2">
      <c r="A139" s="4" t="s">
        <v>46</v>
      </c>
      <c r="B139" t="s">
        <v>6</v>
      </c>
      <c r="C139" t="s">
        <v>36</v>
      </c>
      <c r="D139" s="2">
        <v>15.9</v>
      </c>
      <c r="E139" s="2">
        <f>2*Table4[[#This Row],[Photon energy (eV)]]-Threshold</f>
        <v>7.2126112000000013</v>
      </c>
      <c r="F139" t="s">
        <v>19</v>
      </c>
      <c r="G139" s="4">
        <v>145</v>
      </c>
      <c r="H139" s="4">
        <v>150</v>
      </c>
      <c r="I139" s="1">
        <f>Table4[[#This Row],[Polar ang (deg)]]/180*PI()</f>
        <v>2.5743606466916358</v>
      </c>
      <c r="J139" s="2">
        <f>(Table4[[#This Row],[Polar ang fr (deg)]]+Table4[[#This Row],[Polar ang to (deg)]])/2</f>
        <v>147.5</v>
      </c>
      <c r="K139" s="3">
        <v>4.4126121574452801</v>
      </c>
      <c r="L139" s="4">
        <f>Table4[[#This Row],[Phase shift (rad)]]/PI()*180</f>
        <v>252.82405324973129</v>
      </c>
      <c r="M139" s="3">
        <v>0.137112624403602</v>
      </c>
      <c r="N139" s="4">
        <f>Table4[[#This Row],[Phase shift err (rad)]]/PI()*180</f>
        <v>7.8559746962888513</v>
      </c>
      <c r="O139" s="4">
        <f>Table4[[#This Row],[Phase shift (deg)]]-Table4[[#This Row],[Phase shift err (deg)]]</f>
        <v>244.96807855344244</v>
      </c>
      <c r="P139" s="4">
        <f>Table4[[#This Row],[Phase shift (deg)]]+Table4[[#This Row],[Phase shift err (deg)]]</f>
        <v>260.68002794602012</v>
      </c>
      <c r="Q139"/>
      <c r="R139"/>
    </row>
    <row r="140" spans="1:18" x14ac:dyDescent="0.2">
      <c r="A140" s="4" t="s">
        <v>46</v>
      </c>
      <c r="B140" t="s">
        <v>6</v>
      </c>
      <c r="C140" t="s">
        <v>36</v>
      </c>
      <c r="D140" s="2">
        <v>15.9</v>
      </c>
      <c r="E140" s="2">
        <f>2*Table4[[#This Row],[Photon energy (eV)]]-Threshold</f>
        <v>7.2126112000000013</v>
      </c>
      <c r="F140" t="s">
        <v>19</v>
      </c>
      <c r="G140" s="4">
        <v>150</v>
      </c>
      <c r="H140" s="4">
        <v>155</v>
      </c>
      <c r="I140" s="1">
        <f>Table4[[#This Row],[Polar ang (deg)]]/180*PI()</f>
        <v>2.6616271092913526</v>
      </c>
      <c r="J140" s="2">
        <f>(Table4[[#This Row],[Polar ang fr (deg)]]+Table4[[#This Row],[Polar ang to (deg)]])/2</f>
        <v>152.5</v>
      </c>
      <c r="K140" s="3">
        <v>4.3178911618492597</v>
      </c>
      <c r="L140" s="4">
        <f>Table4[[#This Row],[Phase shift (rad)]]/PI()*180</f>
        <v>247.39693997080204</v>
      </c>
      <c r="M140" s="3">
        <v>0.12045832177747599</v>
      </c>
      <c r="N140" s="4">
        <f>Table4[[#This Row],[Phase shift err (rad)]]/PI()*180</f>
        <v>6.901753445078187</v>
      </c>
      <c r="O140" s="4">
        <f>Table4[[#This Row],[Phase shift (deg)]]-Table4[[#This Row],[Phase shift err (deg)]]</f>
        <v>240.49518652572385</v>
      </c>
      <c r="P140" s="4">
        <f>Table4[[#This Row],[Phase shift (deg)]]+Table4[[#This Row],[Phase shift err (deg)]]</f>
        <v>254.29869341588022</v>
      </c>
      <c r="Q140"/>
      <c r="R140"/>
    </row>
    <row r="141" spans="1:18" x14ac:dyDescent="0.2">
      <c r="A141" s="4" t="s">
        <v>46</v>
      </c>
      <c r="B141" t="s">
        <v>6</v>
      </c>
      <c r="C141" t="s">
        <v>36</v>
      </c>
      <c r="D141" s="2">
        <v>15.9</v>
      </c>
      <c r="E141" s="2">
        <f>2*Table4[[#This Row],[Photon energy (eV)]]-Threshold</f>
        <v>7.2126112000000013</v>
      </c>
      <c r="F141" t="s">
        <v>19</v>
      </c>
      <c r="G141" s="4">
        <v>155</v>
      </c>
      <c r="H141" s="4">
        <v>160</v>
      </c>
      <c r="I141" s="1">
        <f>Table4[[#This Row],[Polar ang (deg)]]/180*PI()</f>
        <v>2.748893571891069</v>
      </c>
      <c r="J141" s="2">
        <f>(Table4[[#This Row],[Polar ang fr (deg)]]+Table4[[#This Row],[Polar ang to (deg)]])/2</f>
        <v>157.5</v>
      </c>
      <c r="K141" s="3">
        <v>4.2656646052723097</v>
      </c>
      <c r="L141" s="4">
        <f>Table4[[#This Row],[Phase shift (rad)]]/PI()*180</f>
        <v>244.40457870044159</v>
      </c>
      <c r="M141" s="3">
        <v>0.105262619116982</v>
      </c>
      <c r="N141" s="4">
        <f>Table4[[#This Row],[Phase shift err (rad)]]/PI()*180</f>
        <v>6.0311038158961638</v>
      </c>
      <c r="O141" s="4">
        <f>Table4[[#This Row],[Phase shift (deg)]]-Table4[[#This Row],[Phase shift err (deg)]]</f>
        <v>238.37347488454543</v>
      </c>
      <c r="P141" s="4">
        <f>Table4[[#This Row],[Phase shift (deg)]]+Table4[[#This Row],[Phase shift err (deg)]]</f>
        <v>250.43568251633775</v>
      </c>
      <c r="Q141"/>
      <c r="R141"/>
    </row>
    <row r="142" spans="1:18" x14ac:dyDescent="0.2">
      <c r="A142" s="4" t="s">
        <v>46</v>
      </c>
      <c r="B142" t="s">
        <v>6</v>
      </c>
      <c r="C142" t="s">
        <v>36</v>
      </c>
      <c r="D142" s="2">
        <v>15.9</v>
      </c>
      <c r="E142" s="2">
        <f>2*Table4[[#This Row],[Photon energy (eV)]]-Threshold</f>
        <v>7.2126112000000013</v>
      </c>
      <c r="F142" t="s">
        <v>19</v>
      </c>
      <c r="G142" s="4">
        <v>160</v>
      </c>
      <c r="H142" s="4">
        <v>165</v>
      </c>
      <c r="I142" s="1">
        <f>Table4[[#This Row],[Polar ang (deg)]]/180*PI()</f>
        <v>2.8361600344907854</v>
      </c>
      <c r="J142" s="2">
        <f>(Table4[[#This Row],[Polar ang fr (deg)]]+Table4[[#This Row],[Polar ang to (deg)]])/2</f>
        <v>162.5</v>
      </c>
      <c r="K142" s="3">
        <v>4.2336096224760302</v>
      </c>
      <c r="L142" s="4">
        <f>Table4[[#This Row],[Phase shift (rad)]]/PI()*180</f>
        <v>242.56796347385031</v>
      </c>
      <c r="M142" s="3">
        <v>9.8522074546506397E-2</v>
      </c>
      <c r="N142" s="4">
        <f>Table4[[#This Row],[Phase shift err (rad)]]/PI()*180</f>
        <v>5.6448990603880906</v>
      </c>
      <c r="O142" s="4">
        <f>Table4[[#This Row],[Phase shift (deg)]]-Table4[[#This Row],[Phase shift err (deg)]]</f>
        <v>236.92306441346221</v>
      </c>
      <c r="P142" s="4">
        <f>Table4[[#This Row],[Phase shift (deg)]]+Table4[[#This Row],[Phase shift err (deg)]]</f>
        <v>248.21286253423841</v>
      </c>
      <c r="Q142"/>
      <c r="R142"/>
    </row>
    <row r="143" spans="1:18" x14ac:dyDescent="0.2">
      <c r="A143" s="4" t="s">
        <v>46</v>
      </c>
      <c r="B143" t="s">
        <v>6</v>
      </c>
      <c r="C143" t="s">
        <v>36</v>
      </c>
      <c r="D143" s="2">
        <v>15.9</v>
      </c>
      <c r="E143" s="2">
        <f>2*Table4[[#This Row],[Photon energy (eV)]]-Threshold</f>
        <v>7.2126112000000013</v>
      </c>
      <c r="F143" t="s">
        <v>19</v>
      </c>
      <c r="G143" s="4">
        <v>165</v>
      </c>
      <c r="H143" s="4">
        <v>170</v>
      </c>
      <c r="I143" s="1">
        <f>Table4[[#This Row],[Polar ang (deg)]]/180*PI()</f>
        <v>2.9234264970905022</v>
      </c>
      <c r="J143" s="2">
        <f>(Table4[[#This Row],[Polar ang fr (deg)]]+Table4[[#This Row],[Polar ang to (deg)]])/2</f>
        <v>167.5</v>
      </c>
      <c r="K143" s="3">
        <v>4.2138662789844599</v>
      </c>
      <c r="L143" s="4">
        <f>Table4[[#This Row],[Phase shift (rad)]]/PI()*180</f>
        <v>241.43675321830625</v>
      </c>
      <c r="M143" s="3">
        <v>9.7734502079332E-2</v>
      </c>
      <c r="N143" s="4">
        <f>Table4[[#This Row],[Phase shift err (rad)]]/PI()*180</f>
        <v>5.599774481958292</v>
      </c>
      <c r="O143" s="4">
        <f>Table4[[#This Row],[Phase shift (deg)]]-Table4[[#This Row],[Phase shift err (deg)]]</f>
        <v>235.83697873634796</v>
      </c>
      <c r="P143" s="4">
        <f>Table4[[#This Row],[Phase shift (deg)]]+Table4[[#This Row],[Phase shift err (deg)]]</f>
        <v>247.03652770026454</v>
      </c>
      <c r="Q143"/>
      <c r="R143"/>
    </row>
    <row r="144" spans="1:18" x14ac:dyDescent="0.2">
      <c r="A144" s="4" t="s">
        <v>46</v>
      </c>
      <c r="B144" t="s">
        <v>6</v>
      </c>
      <c r="C144" t="s">
        <v>36</v>
      </c>
      <c r="D144" s="2">
        <v>15.9</v>
      </c>
      <c r="E144" s="2">
        <f>2*Table4[[#This Row],[Photon energy (eV)]]-Threshold</f>
        <v>7.2126112000000013</v>
      </c>
      <c r="F144" t="s">
        <v>19</v>
      </c>
      <c r="G144" s="4">
        <v>170</v>
      </c>
      <c r="H144" s="4">
        <v>175</v>
      </c>
      <c r="I144" s="1">
        <f>Table4[[#This Row],[Polar ang (deg)]]/180*PI()</f>
        <v>3.0106929596902186</v>
      </c>
      <c r="J144" s="2">
        <f>(Table4[[#This Row],[Polar ang fr (deg)]]+Table4[[#This Row],[Polar ang to (deg)]])/2</f>
        <v>172.5</v>
      </c>
      <c r="K144" s="3">
        <v>4.1823878915570099</v>
      </c>
      <c r="L144" s="4">
        <f>Table4[[#This Row],[Phase shift (rad)]]/PI()*180</f>
        <v>239.63317447283569</v>
      </c>
      <c r="M144" s="3">
        <v>9.2812263752025601E-2</v>
      </c>
      <c r="N144" s="4">
        <f>Table4[[#This Row],[Phase shift err (rad)]]/PI()*180</f>
        <v>5.3177510000461012</v>
      </c>
      <c r="O144" s="4">
        <f>Table4[[#This Row],[Phase shift (deg)]]-Table4[[#This Row],[Phase shift err (deg)]]</f>
        <v>234.31542347278958</v>
      </c>
      <c r="P144" s="4">
        <f>Table4[[#This Row],[Phase shift (deg)]]+Table4[[#This Row],[Phase shift err (deg)]]</f>
        <v>244.95092547288181</v>
      </c>
      <c r="Q144"/>
      <c r="R144"/>
    </row>
    <row r="145" spans="1:18" x14ac:dyDescent="0.2">
      <c r="A145" s="4" t="s">
        <v>46</v>
      </c>
      <c r="B145" t="s">
        <v>6</v>
      </c>
      <c r="C145" t="s">
        <v>36</v>
      </c>
      <c r="D145" s="2">
        <v>15.9</v>
      </c>
      <c r="E145" s="2">
        <f>2*Table4[[#This Row],[Photon energy (eV)]]-Threshold</f>
        <v>7.2126112000000013</v>
      </c>
      <c r="F145" t="s">
        <v>19</v>
      </c>
      <c r="G145" s="4">
        <v>175</v>
      </c>
      <c r="H145" s="4">
        <v>180</v>
      </c>
      <c r="I145" s="1">
        <f>Table4[[#This Row],[Polar ang (deg)]]/180*PI()</f>
        <v>3.0979594222899349</v>
      </c>
      <c r="J145" s="2">
        <f>(Table4[[#This Row],[Polar ang fr (deg)]]+Table4[[#This Row],[Polar ang to (deg)]])/2</f>
        <v>177.5</v>
      </c>
      <c r="K145" s="3">
        <v>4.19190351533691</v>
      </c>
      <c r="L145" s="4">
        <f>Table4[[#This Row],[Phase shift (rad)]]/PI()*180</f>
        <v>240.17837955485831</v>
      </c>
      <c r="M145" s="3">
        <v>8.66844469832114E-2</v>
      </c>
      <c r="N145" s="4">
        <f>Table4[[#This Row],[Phase shift err (rad)]]/PI()*180</f>
        <v>4.966652961563554</v>
      </c>
      <c r="O145" s="4">
        <f>Table4[[#This Row],[Phase shift (deg)]]-Table4[[#This Row],[Phase shift err (deg)]]</f>
        <v>235.21172659329477</v>
      </c>
      <c r="P145" s="4">
        <f>Table4[[#This Row],[Phase shift (deg)]]+Table4[[#This Row],[Phase shift err (deg)]]</f>
        <v>245.14503251642185</v>
      </c>
      <c r="Q145"/>
      <c r="R14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I3477"/>
  <sheetViews>
    <sheetView workbookViewId="0">
      <selection activeCell="H20" sqref="H20"/>
    </sheetView>
  </sheetViews>
  <sheetFormatPr baseColWidth="10" defaultRowHeight="16" x14ac:dyDescent="0.2"/>
  <cols>
    <col min="1" max="3" width="20.83203125" style="2" customWidth="1"/>
    <col min="4" max="4" width="20.83203125" style="1" customWidth="1"/>
    <col min="5" max="8" width="20.83203125" style="2" customWidth="1"/>
  </cols>
  <sheetData>
    <row r="1" spans="1:8" x14ac:dyDescent="0.2">
      <c r="A1" s="2" t="s">
        <v>45</v>
      </c>
      <c r="B1" s="2" t="s">
        <v>0</v>
      </c>
      <c r="C1" s="2" t="s">
        <v>31</v>
      </c>
      <c r="D1" s="2" t="s">
        <v>14</v>
      </c>
      <c r="E1" s="3" t="s">
        <v>2</v>
      </c>
      <c r="F1" s="2" t="s">
        <v>1</v>
      </c>
      <c r="G1" s="1" t="s">
        <v>37</v>
      </c>
      <c r="H1" s="2" t="s">
        <v>38</v>
      </c>
    </row>
    <row r="2" spans="1:8" x14ac:dyDescent="0.2">
      <c r="A2" s="2" t="s">
        <v>47</v>
      </c>
      <c r="B2" s="2">
        <v>14.3</v>
      </c>
      <c r="C2" s="2">
        <f>2*Table1[[#This Row],[Photon energy (eV)]]-Threshold</f>
        <v>4.012611200000002</v>
      </c>
      <c r="D2" s="2" t="s">
        <v>19</v>
      </c>
      <c r="E2" s="3">
        <f>Table1[[#This Row],[Polar ang (deg)]]/180*PI()</f>
        <v>0</v>
      </c>
      <c r="F2" s="2">
        <v>0</v>
      </c>
      <c r="G2" s="1">
        <f>IF(Table1[[#This Row],[Phase shift (deg)]]="","",Table1[[#This Row],[Phase shift (deg)]]/180*PI())</f>
        <v>0.88949784170294444</v>
      </c>
      <c r="H2" s="2">
        <v>50.964472215574503</v>
      </c>
    </row>
    <row r="3" spans="1:8" x14ac:dyDescent="0.2">
      <c r="A3" s="2" t="s">
        <v>47</v>
      </c>
      <c r="B3" s="2">
        <v>14.3</v>
      </c>
      <c r="C3" s="2">
        <f>2*Table1[[#This Row],[Photon energy (eV)]]-Threshold</f>
        <v>4.012611200000002</v>
      </c>
      <c r="D3" s="2" t="s">
        <v>19</v>
      </c>
      <c r="E3" s="3">
        <f>Table1[[#This Row],[Polar ang (deg)]]/180*PI()</f>
        <v>9.9999999999999967E-3</v>
      </c>
      <c r="F3" s="2">
        <v>0.57295779513082301</v>
      </c>
      <c r="G3" s="1">
        <f>IF(Table1[[#This Row],[Phase shift (deg)]]="","",Table1[[#This Row],[Phase shift (deg)]]/180*PI())</f>
        <v>0.88952715382429559</v>
      </c>
      <c r="H3" s="2">
        <v>50.966151676416501</v>
      </c>
    </row>
    <row r="4" spans="1:8" x14ac:dyDescent="0.2">
      <c r="A4" s="2" t="s">
        <v>47</v>
      </c>
      <c r="B4" s="2">
        <v>14.3</v>
      </c>
      <c r="C4" s="2">
        <f>2*Table1[[#This Row],[Photon energy (eV)]]-Threshold</f>
        <v>4.012611200000002</v>
      </c>
      <c r="D4" s="2" t="s">
        <v>19</v>
      </c>
      <c r="E4" s="3">
        <f>Table1[[#This Row],[Polar ang (deg)]]/180*PI()</f>
        <v>2.0000000000000063E-2</v>
      </c>
      <c r="F4" s="2">
        <v>1.14591559026165</v>
      </c>
      <c r="G4" s="1">
        <f>IF(Table1[[#This Row],[Phase shift (deg)]]="","",Table1[[#This Row],[Phase shift (deg)]]/180*PI())</f>
        <v>0.88961511149489769</v>
      </c>
      <c r="H4" s="2">
        <v>50.9711912797178</v>
      </c>
    </row>
    <row r="5" spans="1:8" x14ac:dyDescent="0.2">
      <c r="A5" s="2" t="s">
        <v>47</v>
      </c>
      <c r="B5" s="2">
        <v>14.3</v>
      </c>
      <c r="C5" s="2">
        <f>2*Table1[[#This Row],[Photon energy (eV)]]-Threshold</f>
        <v>4.012611200000002</v>
      </c>
      <c r="D5" s="2" t="s">
        <v>19</v>
      </c>
      <c r="E5" s="3">
        <f>Table1[[#This Row],[Polar ang (deg)]]/180*PI()</f>
        <v>3.0000000000000009E-2</v>
      </c>
      <c r="F5" s="2">
        <v>1.71887338539247</v>
      </c>
      <c r="G5" s="1">
        <f>IF(Table1[[#This Row],[Phase shift (deg)]]="","",Table1[[#This Row],[Phase shift (deg)]]/180*PI())</f>
        <v>0.88976177866306272</v>
      </c>
      <c r="H5" s="2">
        <v>50.979594689446799</v>
      </c>
    </row>
    <row r="6" spans="1:8" x14ac:dyDescent="0.2">
      <c r="A6" s="2" t="s">
        <v>47</v>
      </c>
      <c r="B6" s="2">
        <v>14.3</v>
      </c>
      <c r="C6" s="2">
        <f>2*Table1[[#This Row],[Photon energy (eV)]]-Threshold</f>
        <v>4.012611200000002</v>
      </c>
      <c r="D6" s="2" t="s">
        <v>19</v>
      </c>
      <c r="E6" s="3">
        <f>Table1[[#This Row],[Polar ang (deg)]]/180*PI()</f>
        <v>3.9999999999999945E-2</v>
      </c>
      <c r="F6" s="2">
        <v>2.2918311805232898</v>
      </c>
      <c r="G6" s="1">
        <f>IF(Table1[[#This Row],[Phase shift (deg)]]="","",Table1[[#This Row],[Phase shift (deg)]]/180*PI())</f>
        <v>0.88996726200488396</v>
      </c>
      <c r="H6" s="2">
        <v>50.991368017693397</v>
      </c>
    </row>
    <row r="7" spans="1:8" x14ac:dyDescent="0.2">
      <c r="A7" s="2" t="s">
        <v>47</v>
      </c>
      <c r="B7" s="2">
        <v>14.3</v>
      </c>
      <c r="C7" s="2">
        <f>2*Table1[[#This Row],[Photon energy (eV)]]-Threshold</f>
        <v>4.012611200000002</v>
      </c>
      <c r="D7" s="2" t="s">
        <v>19</v>
      </c>
      <c r="E7" s="3">
        <f>Table1[[#This Row],[Polar ang (deg)]]/180*PI()</f>
        <v>5.0000000000000065E-2</v>
      </c>
      <c r="F7" s="2">
        <v>2.8647889756541201</v>
      </c>
      <c r="G7" s="1">
        <f>IF(Table1[[#This Row],[Phase shift (deg)]]="","",Table1[[#This Row],[Phase shift (deg)]]/180*PI())</f>
        <v>0.89023171106776899</v>
      </c>
      <c r="H7" s="2">
        <v>51.006519832892899</v>
      </c>
    </row>
    <row r="8" spans="1:8" x14ac:dyDescent="0.2">
      <c r="A8" s="2" t="s">
        <v>47</v>
      </c>
      <c r="B8" s="2">
        <v>14.3</v>
      </c>
      <c r="C8" s="2">
        <f>2*Table1[[#This Row],[Photon energy (eV)]]-Threshold</f>
        <v>4.012611200000002</v>
      </c>
      <c r="D8" s="2" t="s">
        <v>19</v>
      </c>
      <c r="E8" s="3">
        <f>Table1[[#This Row],[Polar ang (deg)]]/180*PI()</f>
        <v>6.0000000000000019E-2</v>
      </c>
      <c r="F8" s="2">
        <v>3.4377467707849401</v>
      </c>
      <c r="G8" s="1">
        <f>IF(Table1[[#This Row],[Phase shift (deg)]]="","",Table1[[#This Row],[Phase shift (deg)]]/180*PI())</f>
        <v>0.89055531847170299</v>
      </c>
      <c r="H8" s="2">
        <v>51.0250611713575</v>
      </c>
    </row>
    <row r="9" spans="1:8" x14ac:dyDescent="0.2">
      <c r="A9" s="2" t="s">
        <v>47</v>
      </c>
      <c r="B9" s="2">
        <v>14.3</v>
      </c>
      <c r="C9" s="2">
        <f>2*Table1[[#This Row],[Photon energy (eV)]]-Threshold</f>
        <v>4.012611200000002</v>
      </c>
      <c r="D9" s="2" t="s">
        <v>19</v>
      </c>
      <c r="E9" s="3">
        <f>Table1[[#This Row],[Polar ang (deg)]]/180*PI()</f>
        <v>6.9999999999999951E-2</v>
      </c>
      <c r="F9" s="2">
        <v>4.0107045659157601</v>
      </c>
      <c r="G9" s="1">
        <f>IF(Table1[[#This Row],[Phase shift (deg)]]="","",Table1[[#This Row],[Phase shift (deg)]]/180*PI())</f>
        <v>0.89093832016857111</v>
      </c>
      <c r="H9" s="2">
        <v>51.047005552134401</v>
      </c>
    </row>
    <row r="10" spans="1:8" x14ac:dyDescent="0.2">
      <c r="A10" s="2" t="s">
        <v>47</v>
      </c>
      <c r="B10" s="2">
        <v>14.3</v>
      </c>
      <c r="C10" s="2">
        <f>2*Table1[[#This Row],[Photon energy (eV)]]-Threshold</f>
        <v>4.012611200000002</v>
      </c>
      <c r="D10" s="2" t="s">
        <v>19</v>
      </c>
      <c r="E10" s="3">
        <f>Table1[[#This Row],[Polar ang (deg)]]/180*PI()</f>
        <v>8.0000000000000071E-2</v>
      </c>
      <c r="F10" s="2">
        <v>4.5836623610465903</v>
      </c>
      <c r="G10" s="1">
        <f>IF(Table1[[#This Row],[Phase shift (deg)]]="","",Table1[[#This Row],[Phase shift (deg)]]/180*PI())</f>
        <v>0.89138099575997343</v>
      </c>
      <c r="H10" s="2">
        <v>51.0723689952152</v>
      </c>
    </row>
    <row r="11" spans="1:8" x14ac:dyDescent="0.2">
      <c r="A11" s="2" t="s">
        <v>47</v>
      </c>
      <c r="B11" s="2">
        <v>14.3</v>
      </c>
      <c r="C11" s="2">
        <f>2*Table1[[#This Row],[Photon energy (eV)]]-Threshold</f>
        <v>4.012611200000002</v>
      </c>
      <c r="D11" s="2" t="s">
        <v>19</v>
      </c>
      <c r="E11" s="3">
        <f>Table1[[#This Row],[Polar ang (deg)]]/180*PI()</f>
        <v>9.0000000000000011E-2</v>
      </c>
      <c r="F11" s="2">
        <v>5.1566201561774099</v>
      </c>
      <c r="G11" s="1">
        <f>IF(Table1[[#This Row],[Phase shift (deg)]]="","",Table1[[#This Row],[Phase shift (deg)]]/180*PI())</f>
        <v>0.89188366887401527</v>
      </c>
      <c r="H11" s="2">
        <v>51.101170043124498</v>
      </c>
    </row>
    <row r="12" spans="1:8" x14ac:dyDescent="0.2">
      <c r="A12" s="2" t="s">
        <v>47</v>
      </c>
      <c r="B12" s="2">
        <v>14.3</v>
      </c>
      <c r="C12" s="2">
        <f>2*Table1[[#This Row],[Photon energy (eV)]]-Threshold</f>
        <v>4.012611200000002</v>
      </c>
      <c r="D12" s="2" t="s">
        <v>19</v>
      </c>
      <c r="E12" s="3">
        <f>Table1[[#This Row],[Polar ang (deg)]]/180*PI()</f>
        <v>9.9999999999999978E-2</v>
      </c>
      <c r="F12" s="2">
        <v>5.7295779513082303</v>
      </c>
      <c r="G12" s="1">
        <f>IF(Table1[[#This Row],[Phase shift (deg)]]="","",Table1[[#This Row],[Phase shift (deg)]]/180*PI())</f>
        <v>0.89244670760170786</v>
      </c>
      <c r="H12" s="2">
        <v>51.133429785923703</v>
      </c>
    </row>
    <row r="13" spans="1:8" x14ac:dyDescent="0.2">
      <c r="A13" s="2" t="s">
        <v>47</v>
      </c>
      <c r="B13" s="2">
        <v>14.3</v>
      </c>
      <c r="C13" s="2">
        <f>2*Table1[[#This Row],[Photon energy (eV)]]-Threshold</f>
        <v>4.012611200000002</v>
      </c>
      <c r="D13" s="2" t="s">
        <v>19</v>
      </c>
      <c r="E13" s="3">
        <f>Table1[[#This Row],[Polar ang (deg)]]/180*PI()</f>
        <v>0.11000000000000007</v>
      </c>
      <c r="F13" s="2">
        <v>6.3025357464390597</v>
      </c>
      <c r="G13" s="1">
        <f>IF(Table1[[#This Row],[Phase shift (deg)]]="","",Table1[[#This Row],[Phase shift (deg)]]/180*PI())</f>
        <v>0.89307052499363859</v>
      </c>
      <c r="H13" s="2">
        <v>51.169171889668199</v>
      </c>
    </row>
    <row r="14" spans="1:8" x14ac:dyDescent="0.2">
      <c r="A14" s="2" t="s">
        <v>47</v>
      </c>
      <c r="B14" s="2">
        <v>14.3</v>
      </c>
      <c r="C14" s="2">
        <f>2*Table1[[#This Row],[Photon energy (eV)]]-Threshold</f>
        <v>4.012611200000002</v>
      </c>
      <c r="D14" s="2" t="s">
        <v>19</v>
      </c>
      <c r="E14" s="3">
        <f>Table1[[#This Row],[Polar ang (deg)]]/180*PI()</f>
        <v>0.12000000000000004</v>
      </c>
      <c r="F14" s="2">
        <v>6.8754935415698801</v>
      </c>
      <c r="G14" s="1">
        <f>IF(Table1[[#This Row],[Phase shift (deg)]]="","",Table1[[#This Row],[Phase shift (deg)]]/180*PI())</f>
        <v>0.89375557961773078</v>
      </c>
      <c r="H14" s="2">
        <v>51.208422628364602</v>
      </c>
    </row>
    <row r="15" spans="1:8" x14ac:dyDescent="0.2">
      <c r="A15" s="2" t="s">
        <v>47</v>
      </c>
      <c r="B15" s="2">
        <v>14.3</v>
      </c>
      <c r="C15" s="2">
        <f>2*Table1[[#This Row],[Photon energy (eV)]]-Threshold</f>
        <v>4.012611200000002</v>
      </c>
      <c r="D15" s="2" t="s">
        <v>19</v>
      </c>
      <c r="E15" s="3">
        <f>Table1[[#This Row],[Polar ang (deg)]]/180*PI()</f>
        <v>0.12999999999999995</v>
      </c>
      <c r="F15" s="2">
        <v>7.4484513367006997</v>
      </c>
      <c r="G15" s="1">
        <f>IF(Table1[[#This Row],[Phase shift (deg)]]="","",Table1[[#This Row],[Phase shift (deg)]]/180*PI())</f>
        <v>0.89450237617893358</v>
      </c>
      <c r="H15" s="2">
        <v>51.251210919476399</v>
      </c>
    </row>
    <row r="16" spans="1:8" x14ac:dyDescent="0.2">
      <c r="A16" s="2" t="s">
        <v>47</v>
      </c>
      <c r="B16" s="2">
        <v>14.3</v>
      </c>
      <c r="C16" s="2">
        <f>2*Table1[[#This Row],[Photon energy (eV)]]-Threshold</f>
        <v>4.012611200000002</v>
      </c>
      <c r="D16" s="2" t="s">
        <v>19</v>
      </c>
      <c r="E16" s="3">
        <f>Table1[[#This Row],[Polar ang (deg)]]/180*PI()</f>
        <v>0.1400000000000001</v>
      </c>
      <c r="F16" s="2">
        <v>8.0214091318315308</v>
      </c>
      <c r="G16" s="1">
        <f>IF(Table1[[#This Row],[Phase shift (deg)]]="","",Table1[[#This Row],[Phase shift (deg)]]/180*PI())</f>
        <v>0.89531146620183866</v>
      </c>
      <c r="H16" s="2">
        <v>51.297568363034998</v>
      </c>
    </row>
    <row r="17" spans="1:8" x14ac:dyDescent="0.2">
      <c r="A17" s="2" t="s">
        <v>47</v>
      </c>
      <c r="B17" s="2">
        <v>14.3</v>
      </c>
      <c r="C17" s="2">
        <f>2*Table1[[#This Row],[Photon energy (eV)]]-Threshold</f>
        <v>4.012611200000002</v>
      </c>
      <c r="D17" s="2" t="s">
        <v>19</v>
      </c>
      <c r="E17" s="3">
        <f>Table1[[#This Row],[Polar ang (deg)]]/180*PI()</f>
        <v>0.15</v>
      </c>
      <c r="F17" s="2">
        <v>8.5943669269623495</v>
      </c>
      <c r="G17" s="1">
        <f>IF(Table1[[#This Row],[Phase shift (deg)]]="","",Table1[[#This Row],[Phase shift (deg)]]/180*PI())</f>
        <v>0.89618344877724965</v>
      </c>
      <c r="H17" s="2">
        <v>51.347529284415003</v>
      </c>
    </row>
    <row r="18" spans="1:8" x14ac:dyDescent="0.2">
      <c r="A18" s="2" t="s">
        <v>47</v>
      </c>
      <c r="B18" s="2">
        <v>14.3</v>
      </c>
      <c r="C18" s="2">
        <f>2*Table1[[#This Row],[Photon energy (eV)]]-Threshold</f>
        <v>4.012611200000002</v>
      </c>
      <c r="D18" s="2" t="s">
        <v>19</v>
      </c>
      <c r="E18" s="3">
        <f>Table1[[#This Row],[Polar ang (deg)]]/180*PI()</f>
        <v>0.15999999999999998</v>
      </c>
      <c r="F18" s="2">
        <v>9.16732472209317</v>
      </c>
      <c r="G18" s="1">
        <f>IF(Table1[[#This Row],[Phase shift (deg)]]="","",Table1[[#This Row],[Phase shift (deg)]]/180*PI())</f>
        <v>0.89711897137385499</v>
      </c>
      <c r="H18" s="2">
        <v>51.401130780839601</v>
      </c>
    </row>
    <row r="19" spans="1:8" x14ac:dyDescent="0.2">
      <c r="A19" s="2" t="s">
        <v>47</v>
      </c>
      <c r="B19" s="2">
        <v>14.3</v>
      </c>
      <c r="C19" s="2">
        <f>2*Table1[[#This Row],[Photon energy (eV)]]-Threshold</f>
        <v>4.012611200000002</v>
      </c>
      <c r="D19" s="2" t="s">
        <v>19</v>
      </c>
      <c r="E19" s="3">
        <f>Table1[[#This Row],[Polar ang (deg)]]/180*PI()</f>
        <v>0.1700000000000001</v>
      </c>
      <c r="F19" s="2">
        <v>9.7402825172239993</v>
      </c>
      <c r="G19" s="1">
        <f>IF(Table1[[#This Row],[Phase shift (deg)]]="","",Table1[[#This Row],[Phase shift (deg)]]/180*PI())</f>
        <v>0.89811873071622184</v>
      </c>
      <c r="H19" s="2">
        <v>51.458412771686</v>
      </c>
    </row>
    <row r="20" spans="1:8" x14ac:dyDescent="0.2">
      <c r="A20" s="2" t="s">
        <v>47</v>
      </c>
      <c r="B20" s="2">
        <v>14.3</v>
      </c>
      <c r="C20" s="2">
        <f>2*Table1[[#This Row],[Photon energy (eV)]]-Threshold</f>
        <v>4.012611200000002</v>
      </c>
      <c r="D20" s="2" t="s">
        <v>19</v>
      </c>
      <c r="E20" s="3">
        <f>Table1[[#This Row],[Polar ang (deg)]]/180*PI()</f>
        <v>0.17999999999999969</v>
      </c>
      <c r="F20" s="2">
        <v>10.3132403123548</v>
      </c>
      <c r="G20" s="1">
        <f>IF(Table1[[#This Row],[Phase shift (deg)]]="","",Table1[[#This Row],[Phase shift (deg)]]/180*PI())</f>
        <v>0.89918347373042529</v>
      </c>
      <c r="H20" s="2">
        <v>51.519418052665898</v>
      </c>
    </row>
    <row r="21" spans="1:8" x14ac:dyDescent="0.2">
      <c r="A21" s="2" t="s">
        <v>47</v>
      </c>
      <c r="B21" s="2">
        <v>14.3</v>
      </c>
      <c r="C21" s="2">
        <f>2*Table1[[#This Row],[Photon energy (eV)]]-Threshold</f>
        <v>4.012611200000002</v>
      </c>
      <c r="D21" s="2" t="s">
        <v>19</v>
      </c>
      <c r="E21" s="3">
        <f>Table1[[#This Row],[Polar ang (deg)]]/180*PI()</f>
        <v>0.18999999999999928</v>
      </c>
      <c r="F21" s="2">
        <v>10.886198107485599</v>
      </c>
      <c r="G21" s="1">
        <f>IF(Table1[[#This Row],[Phase shift (deg)]]="","",Table1[[#This Row],[Phase shift (deg)]]/180*PI())</f>
        <v>0.90031399855866523</v>
      </c>
      <c r="H21" s="2">
        <v>51.584192353958798</v>
      </c>
    </row>
    <row r="22" spans="1:8" x14ac:dyDescent="0.2">
      <c r="A22" s="2" t="s">
        <v>47</v>
      </c>
      <c r="B22" s="2">
        <v>14.3</v>
      </c>
      <c r="C22" s="2">
        <f>2*Table1[[#This Row],[Photon energy (eV)]]-Threshold</f>
        <v>4.012611200000002</v>
      </c>
      <c r="D22" s="2" t="s">
        <v>19</v>
      </c>
      <c r="E22" s="3">
        <f>Table1[[#This Row],[Polar ang (deg)]]/180*PI()</f>
        <v>0.20000000000000059</v>
      </c>
      <c r="F22" s="2">
        <v>11.4591559026165</v>
      </c>
      <c r="G22" s="1">
        <f>IF(Table1[[#This Row],[Phase shift (deg)]]="","",Table1[[#This Row],[Phase shift (deg)]]/180*PI())</f>
        <v>0.90151115564437234</v>
      </c>
      <c r="H22" s="2">
        <v>51.652784402384</v>
      </c>
    </row>
    <row r="23" spans="1:8" x14ac:dyDescent="0.2">
      <c r="A23" s="2" t="s">
        <v>47</v>
      </c>
      <c r="B23" s="2">
        <v>14.3</v>
      </c>
      <c r="C23" s="2">
        <f>2*Table1[[#This Row],[Photon energy (eV)]]-Threshold</f>
        <v>4.012611200000002</v>
      </c>
      <c r="D23" s="2" t="s">
        <v>19</v>
      </c>
      <c r="E23" s="3">
        <f>Table1[[#This Row],[Polar ang (deg)]]/180*PI()</f>
        <v>0.21000000000000024</v>
      </c>
      <c r="F23" s="2">
        <v>12.032113697747301</v>
      </c>
      <c r="G23" s="1">
        <f>IF(Table1[[#This Row],[Phase shift (deg)]]="","",Table1[[#This Row],[Phase shift (deg)]]/180*PI())</f>
        <v>0.90277584888929729</v>
      </c>
      <c r="H23" s="2">
        <v>51.725245987696901</v>
      </c>
    </row>
    <row r="24" spans="1:8" x14ac:dyDescent="0.2">
      <c r="A24" s="2" t="s">
        <v>47</v>
      </c>
      <c r="B24" s="2">
        <v>14.3</v>
      </c>
      <c r="C24" s="2">
        <f>2*Table1[[#This Row],[Photon energy (eV)]]-Threshold</f>
        <v>4.012611200000002</v>
      </c>
      <c r="D24" s="2" t="s">
        <v>19</v>
      </c>
      <c r="E24" s="3">
        <f>Table1[[#This Row],[Polar ang (deg)]]/180*PI()</f>
        <v>0.21999999999999978</v>
      </c>
      <c r="F24" s="2">
        <v>12.6050714928781</v>
      </c>
      <c r="G24" s="1">
        <f>IF(Table1[[#This Row],[Phase shift (deg)]]="","",Table1[[#This Row],[Phase shift (deg)]]/180*PI())</f>
        <v>0.90410903688418875</v>
      </c>
      <c r="H24" s="2">
        <v>51.801632033101697</v>
      </c>
    </row>
    <row r="25" spans="1:8" x14ac:dyDescent="0.2">
      <c r="A25" s="2" t="s">
        <v>47</v>
      </c>
      <c r="B25" s="2">
        <v>14.3</v>
      </c>
      <c r="C25" s="2">
        <f>2*Table1[[#This Row],[Photon energy (eV)]]-Threshold</f>
        <v>4.012611200000002</v>
      </c>
      <c r="D25" s="2" t="s">
        <v>19</v>
      </c>
      <c r="E25" s="3">
        <f>Table1[[#This Row],[Polar ang (deg)]]/180*PI()</f>
        <v>0.22999999999999943</v>
      </c>
      <c r="F25" s="2">
        <v>13.178029288008901</v>
      </c>
      <c r="G25" s="1">
        <f>IF(Table1[[#This Row],[Phase shift (deg)]]="","",Table1[[#This Row],[Phase shift (deg)]]/180*PI())</f>
        <v>0.90551173421472342</v>
      </c>
      <c r="H25" s="2">
        <v>51.882000670075598</v>
      </c>
    </row>
    <row r="26" spans="1:8" x14ac:dyDescent="0.2">
      <c r="A26" s="2" t="s">
        <v>47</v>
      </c>
      <c r="B26" s="2">
        <v>14.3</v>
      </c>
      <c r="C26" s="2">
        <f>2*Table1[[#This Row],[Photon energy (eV)]]-Threshold</f>
        <v>4.012611200000002</v>
      </c>
      <c r="D26" s="2" t="s">
        <v>19</v>
      </c>
      <c r="E26" s="3">
        <f>Table1[[#This Row],[Polar ang (deg)]]/180*PI()</f>
        <v>0.24000000000000071</v>
      </c>
      <c r="F26" s="2">
        <v>13.750987083139799</v>
      </c>
      <c r="G26" s="1">
        <f>IF(Table1[[#This Row],[Phase shift (deg)]]="","",Table1[[#This Row],[Phase shift (deg)]]/180*PI())</f>
        <v>0.9069850128443846</v>
      </c>
      <c r="H26" s="2">
        <v>51.966413317601997</v>
      </c>
    </row>
    <row r="27" spans="1:8" x14ac:dyDescent="0.2">
      <c r="A27" s="2" t="s">
        <v>47</v>
      </c>
      <c r="B27" s="2">
        <v>14.3</v>
      </c>
      <c r="C27" s="2">
        <f>2*Table1[[#This Row],[Photon energy (eV)]]-Threshold</f>
        <v>4.012611200000002</v>
      </c>
      <c r="D27" s="2" t="s">
        <v>19</v>
      </c>
      <c r="E27" s="3">
        <f>Table1[[#This Row],[Polar ang (deg)]]/180*PI()</f>
        <v>0.25000000000000033</v>
      </c>
      <c r="F27" s="2">
        <v>14.3239448782706</v>
      </c>
      <c r="G27" s="1">
        <f>IF(Table1[[#This Row],[Phase shift (deg)]]="","",Table1[[#This Row],[Phase shift (deg)]]/180*PI())</f>
        <v>0.90853000357604197</v>
      </c>
      <c r="H27" s="2">
        <v>52.054934765912797</v>
      </c>
    </row>
    <row r="28" spans="1:8" x14ac:dyDescent="0.2">
      <c r="A28" s="2" t="s">
        <v>47</v>
      </c>
      <c r="B28" s="2">
        <v>14.3</v>
      </c>
      <c r="C28" s="2">
        <f>2*Table1[[#This Row],[Photon energy (eV)]]-Threshold</f>
        <v>4.012611200000002</v>
      </c>
      <c r="D28" s="2" t="s">
        <v>19</v>
      </c>
      <c r="E28" s="3">
        <f>Table1[[#This Row],[Polar ang (deg)]]/180*PI()</f>
        <v>0.2599999999999999</v>
      </c>
      <c r="F28" s="2">
        <v>14.896902673401399</v>
      </c>
      <c r="G28" s="1">
        <f>IF(Table1[[#This Row],[Phase shift (deg)]]="","",Table1[[#This Row],[Phase shift (deg)]]/180*PI())</f>
        <v>0.9101478975940358</v>
      </c>
      <c r="H28" s="2">
        <v>52.1476332648433</v>
      </c>
    </row>
    <row r="29" spans="1:8" x14ac:dyDescent="0.2">
      <c r="A29" s="2" t="s">
        <v>47</v>
      </c>
      <c r="B29" s="2">
        <v>14.3</v>
      </c>
      <c r="C29" s="2">
        <f>2*Table1[[#This Row],[Photon energy (eV)]]-Threshold</f>
        <v>4.012611200000002</v>
      </c>
      <c r="D29" s="2" t="s">
        <v>19</v>
      </c>
      <c r="E29" s="3">
        <f>Table1[[#This Row],[Polar ang (deg)]]/180*PI()</f>
        <v>0.26999999999999952</v>
      </c>
      <c r="F29" s="2">
        <v>15.4698604685322</v>
      </c>
      <c r="G29" s="1">
        <f>IF(Table1[[#This Row],[Phase shift (deg)]]="","",Table1[[#This Row],[Phase shift (deg)]]/180*PI())</f>
        <v>0.9118399480885554</v>
      </c>
      <c r="H29" s="2">
        <v>52.244580616902297</v>
      </c>
    </row>
    <row r="30" spans="1:8" x14ac:dyDescent="0.2">
      <c r="A30" s="2" t="s">
        <v>47</v>
      </c>
      <c r="B30" s="2">
        <v>14.3</v>
      </c>
      <c r="C30" s="2">
        <f>2*Table1[[#This Row],[Photon energy (eV)]]-Threshold</f>
        <v>4.012611200000002</v>
      </c>
      <c r="D30" s="2" t="s">
        <v>19</v>
      </c>
      <c r="E30" s="3">
        <f>Table1[[#This Row],[Polar ang (deg)]]/180*PI()</f>
        <v>0.28000000000000086</v>
      </c>
      <c r="F30" s="2">
        <v>16.042818263663101</v>
      </c>
      <c r="G30" s="1">
        <f>IF(Table1[[#This Row],[Phase shift (deg)]]="","",Table1[[#This Row],[Phase shift (deg)]]/180*PI())</f>
        <v>0.91360747196415393</v>
      </c>
      <c r="H30" s="2">
        <v>52.345852275162699</v>
      </c>
    </row>
    <row r="31" spans="1:8" x14ac:dyDescent="0.2">
      <c r="A31" s="2" t="s">
        <v>47</v>
      </c>
      <c r="B31" s="2">
        <v>14.3</v>
      </c>
      <c r="C31" s="2">
        <f>2*Table1[[#This Row],[Photon energy (eV)]]-Threshold</f>
        <v>4.012611200000002</v>
      </c>
      <c r="D31" s="2" t="s">
        <v>19</v>
      </c>
      <c r="E31" s="3">
        <f>Table1[[#This Row],[Polar ang (deg)]]/180*PI()</f>
        <v>0.29000000000000048</v>
      </c>
      <c r="F31" s="2">
        <v>16.615776058793902</v>
      </c>
      <c r="G31" s="1">
        <f>IF(Table1[[#This Row],[Phase shift (deg)]]="","",Table1[[#This Row],[Phase shift (deg)]]/180*PI())</f>
        <v>0.9154518516342004</v>
      </c>
      <c r="H31" s="2">
        <v>52.451527446076099</v>
      </c>
    </row>
    <row r="32" spans="1:8" x14ac:dyDescent="0.2">
      <c r="A32" s="2" t="s">
        <v>47</v>
      </c>
      <c r="B32" s="2">
        <v>14.3</v>
      </c>
      <c r="C32" s="2">
        <f>2*Table1[[#This Row],[Photon energy (eV)]]-Threshold</f>
        <v>4.012611200000002</v>
      </c>
      <c r="D32" s="2" t="s">
        <v>19</v>
      </c>
      <c r="E32" s="3">
        <f>Table1[[#This Row],[Polar ang (deg)]]/180*PI()</f>
        <v>0.3</v>
      </c>
      <c r="F32" s="2">
        <v>17.188733853924699</v>
      </c>
      <c r="G32" s="1">
        <f>IF(Table1[[#This Row],[Phase shift (deg)]]="","",Table1[[#This Row],[Phase shift (deg)]]/180*PI())</f>
        <v>0.91737453690307869</v>
      </c>
      <c r="H32" s="2">
        <v>52.561689197314799</v>
      </c>
    </row>
    <row r="33" spans="1:8" x14ac:dyDescent="0.2">
      <c r="A33" s="2" t="s">
        <v>47</v>
      </c>
      <c r="B33" s="2">
        <v>14.3</v>
      </c>
      <c r="C33" s="2">
        <f>2*Table1[[#This Row],[Photon energy (eV)]]-Threshold</f>
        <v>4.012611200000002</v>
      </c>
      <c r="D33" s="2" t="s">
        <v>19</v>
      </c>
      <c r="E33" s="3">
        <f>Table1[[#This Row],[Polar ang (deg)]]/180*PI()</f>
        <v>0.30999999999999966</v>
      </c>
      <c r="F33" s="2">
        <v>17.7616916490555</v>
      </c>
      <c r="G33" s="1">
        <f>IF(Table1[[#This Row],[Phase shift (deg)]]="","",Table1[[#This Row],[Phase shift (deg)]]/180*PI())</f>
        <v>0.91937704693786593</v>
      </c>
      <c r="H33" s="2">
        <v>52.6764245707407</v>
      </c>
    </row>
    <row r="34" spans="1:8" x14ac:dyDescent="0.2">
      <c r="A34" s="2" t="s">
        <v>47</v>
      </c>
      <c r="B34" s="2">
        <v>14.3</v>
      </c>
      <c r="C34" s="2">
        <f>2*Table1[[#This Row],[Photon energy (eV)]]-Threshold</f>
        <v>4.012611200000002</v>
      </c>
      <c r="D34" s="2" t="s">
        <v>19</v>
      </c>
      <c r="E34" s="3">
        <f>Table1[[#This Row],[Polar ang (deg)]]/180*PI()</f>
        <v>0.31999999999999923</v>
      </c>
      <c r="F34" s="2">
        <v>18.334649444186301</v>
      </c>
      <c r="G34" s="1">
        <f>IF(Table1[[#This Row],[Phase shift (deg)]]="","",Table1[[#This Row],[Phase shift (deg)]]/180*PI())</f>
        <v>0.92146097233120894</v>
      </c>
      <c r="H34" s="2">
        <v>52.795824700599397</v>
      </c>
    </row>
    <row r="35" spans="1:8" x14ac:dyDescent="0.2">
      <c r="A35" s="2" t="s">
        <v>47</v>
      </c>
      <c r="B35" s="2">
        <v>14.3</v>
      </c>
      <c r="C35" s="2">
        <f>2*Table1[[#This Row],[Photon energy (eV)]]-Threshold</f>
        <v>4.012611200000002</v>
      </c>
      <c r="D35" s="2" t="s">
        <v>19</v>
      </c>
      <c r="E35" s="3">
        <f>Table1[[#This Row],[Polar ang (deg)]]/180*PI()</f>
        <v>0.33000000000000063</v>
      </c>
      <c r="F35" s="2">
        <v>18.907607239317201</v>
      </c>
      <c r="G35" s="1">
        <f>IF(Table1[[#This Row],[Phase shift (deg)]]="","",Table1[[#This Row],[Phase shift (deg)]]/180*PI())</f>
        <v>0.923627977256953</v>
      </c>
      <c r="H35" s="2">
        <v>52.919984937028602</v>
      </c>
    </row>
    <row r="36" spans="1:8" x14ac:dyDescent="0.2">
      <c r="A36" s="2" t="s">
        <v>47</v>
      </c>
      <c r="B36" s="2">
        <v>14.3</v>
      </c>
      <c r="C36" s="2">
        <f>2*Table1[[#This Row],[Photon energy (eV)]]-Threshold</f>
        <v>4.012611200000002</v>
      </c>
      <c r="D36" s="2" t="s">
        <v>19</v>
      </c>
      <c r="E36" s="3">
        <f>Table1[[#This Row],[Polar ang (deg)]]/180*PI()</f>
        <v>0.34000000000000019</v>
      </c>
      <c r="F36" s="2">
        <v>19.480565034447999</v>
      </c>
      <c r="G36" s="1">
        <f>IF(Table1[[#This Row],[Phase shift (deg)]]="","",Table1[[#This Row],[Phase shift (deg)]]/180*PI())</f>
        <v>0.92587980172000872</v>
      </c>
      <c r="H36" s="2">
        <v>53.049004974966003</v>
      </c>
    </row>
    <row r="37" spans="1:8" x14ac:dyDescent="0.2">
      <c r="A37" s="2" t="s">
        <v>47</v>
      </c>
      <c r="B37" s="2">
        <v>14.3</v>
      </c>
      <c r="C37" s="2">
        <f>2*Table1[[#This Row],[Photon energy (eV)]]-Threshold</f>
        <v>4.012611200000002</v>
      </c>
      <c r="D37" s="2" t="s">
        <v>19</v>
      </c>
      <c r="E37" s="3">
        <f>Table1[[#This Row],[Polar ang (deg)]]/180*PI()</f>
        <v>0.34999999999999976</v>
      </c>
      <c r="F37" s="2">
        <v>20.0535228295788</v>
      </c>
      <c r="G37" s="1">
        <f>IF(Table1[[#This Row],[Phase shift (deg)]]="","",Table1[[#This Row],[Phase shift (deg)]]/180*PI())</f>
        <v>0.92821826390177919</v>
      </c>
      <c r="H37" s="2">
        <v>53.182988988532401</v>
      </c>
    </row>
    <row r="38" spans="1:8" x14ac:dyDescent="0.2">
      <c r="A38" s="2" t="s">
        <v>47</v>
      </c>
      <c r="B38" s="2">
        <v>14.3</v>
      </c>
      <c r="C38" s="2">
        <f>2*Table1[[#This Row],[Photon energy (eV)]]-Threshold</f>
        <v>4.012611200000002</v>
      </c>
      <c r="D38" s="2" t="s">
        <v>19</v>
      </c>
      <c r="E38" s="3">
        <f>Table1[[#This Row],[Polar ang (deg)]]/180*PI()</f>
        <v>0.35999999999999938</v>
      </c>
      <c r="F38" s="2">
        <v>20.6264806247096</v>
      </c>
      <c r="G38" s="1">
        <f>IF(Table1[[#This Row],[Phase shift (deg)]]="","",Table1[[#This Row],[Phase shift (deg)]]/180*PI())</f>
        <v>0.93064526260222535</v>
      </c>
      <c r="H38" s="2">
        <v>53.322045770951704</v>
      </c>
    </row>
    <row r="39" spans="1:8" x14ac:dyDescent="0.2">
      <c r="A39" s="2" t="s">
        <v>47</v>
      </c>
      <c r="B39" s="2">
        <v>14.3</v>
      </c>
      <c r="C39" s="2">
        <f>2*Table1[[#This Row],[Photon energy (eV)]]-Threshold</f>
        <v>4.012611200000002</v>
      </c>
      <c r="D39" s="2" t="s">
        <v>19</v>
      </c>
      <c r="E39" s="3">
        <f>Table1[[#This Row],[Polar ang (deg)]]/180*PI()</f>
        <v>0.37000000000000072</v>
      </c>
      <c r="F39" s="2">
        <v>21.199438419840501</v>
      </c>
      <c r="G39" s="1">
        <f>IF(Table1[[#This Row],[Phase shift (deg)]]="","",Table1[[#This Row],[Phase shift (deg)]]/180*PI())</f>
        <v>0.93316277977945417</v>
      </c>
      <c r="H39" s="2">
        <v>53.466288880058599</v>
      </c>
    </row>
    <row r="40" spans="1:8" x14ac:dyDescent="0.2">
      <c r="A40" s="2" t="s">
        <v>47</v>
      </c>
      <c r="B40" s="2">
        <v>14.3</v>
      </c>
      <c r="C40" s="2">
        <f>2*Table1[[#This Row],[Photon energy (eV)]]-Threshold</f>
        <v>4.012611200000002</v>
      </c>
      <c r="D40" s="2" t="s">
        <v>19</v>
      </c>
      <c r="E40" s="3">
        <f>Table1[[#This Row],[Polar ang (deg)]]/180*PI()</f>
        <v>0.38000000000000034</v>
      </c>
      <c r="F40" s="2">
        <v>21.772396214971302</v>
      </c>
      <c r="G40" s="1">
        <f>IF(Table1[[#This Row],[Phase shift (deg)]]="","",Table1[[#This Row],[Phase shift (deg)]]/180*PI())</f>
        <v>0.93577288318737195</v>
      </c>
      <c r="H40" s="2">
        <v>53.615836789425003</v>
      </c>
    </row>
    <row r="41" spans="1:8" x14ac:dyDescent="0.2">
      <c r="A41" s="2" t="s">
        <v>47</v>
      </c>
      <c r="B41" s="2">
        <v>14.3</v>
      </c>
      <c r="C41" s="2">
        <f>2*Table1[[#This Row],[Photon energy (eV)]]-Threshold</f>
        <v>4.012611200000002</v>
      </c>
      <c r="D41" s="2" t="s">
        <v>19</v>
      </c>
      <c r="E41" s="3">
        <f>Table1[[#This Row],[Polar ang (deg)]]/180*PI()</f>
        <v>0.3899999999999999</v>
      </c>
      <c r="F41" s="2">
        <v>22.345354010102099</v>
      </c>
      <c r="G41" s="1">
        <f>IF(Table1[[#This Row],[Phase shift (deg)]]="","",Table1[[#This Row],[Phase shift (deg)]]/180*PI())</f>
        <v>0.93847772911162741</v>
      </c>
      <c r="H41" s="2">
        <v>53.770813045117997</v>
      </c>
    </row>
    <row r="42" spans="1:8" x14ac:dyDescent="0.2">
      <c r="A42" s="2" t="s">
        <v>47</v>
      </c>
      <c r="B42" s="2">
        <v>14.3</v>
      </c>
      <c r="C42" s="2">
        <f>2*Table1[[#This Row],[Photon energy (eV)]]-Threshold</f>
        <v>4.012611200000002</v>
      </c>
      <c r="D42" s="2" t="s">
        <v>19</v>
      </c>
      <c r="E42" s="3">
        <f>Table1[[#This Row],[Polar ang (deg)]]/180*PI()</f>
        <v>0.39999999999999947</v>
      </c>
      <c r="F42" s="2">
        <v>22.9183118052329</v>
      </c>
      <c r="G42" s="1">
        <f>IF(Table1[[#This Row],[Phase shift (deg)]]="","",Table1[[#This Row],[Phase shift (deg)]]/180*PI())</f>
        <v>0.94127956520360068</v>
      </c>
      <c r="H42" s="2">
        <v>53.9313464280755</v>
      </c>
    </row>
    <row r="43" spans="1:8" x14ac:dyDescent="0.2">
      <c r="A43" s="2" t="s">
        <v>47</v>
      </c>
      <c r="B43" s="2">
        <v>14.3</v>
      </c>
      <c r="C43" s="2">
        <f>2*Table1[[#This Row],[Photon energy (eV)]]-Threshold</f>
        <v>4.012611200000002</v>
      </c>
      <c r="D43" s="2" t="s">
        <v>19</v>
      </c>
      <c r="E43" s="3">
        <f>Table1[[#This Row],[Polar ang (deg)]]/180*PI()</f>
        <v>0.41000000000000086</v>
      </c>
      <c r="F43" s="2">
        <v>23.4912696003638</v>
      </c>
      <c r="G43" s="1">
        <f>IF(Table1[[#This Row],[Phase shift (deg)]]="","",Table1[[#This Row],[Phase shift (deg)]]/180*PI())</f>
        <v>0.94418073341171183</v>
      </c>
      <c r="H43" s="2">
        <v>54.097571122057801</v>
      </c>
    </row>
    <row r="44" spans="1:8" x14ac:dyDescent="0.2">
      <c r="A44" s="2" t="s">
        <v>47</v>
      </c>
      <c r="B44" s="2">
        <v>14.3</v>
      </c>
      <c r="C44" s="2">
        <f>2*Table1[[#This Row],[Photon energy (eV)]]-Threshold</f>
        <v>4.012611200000002</v>
      </c>
      <c r="D44" s="2" t="s">
        <v>19</v>
      </c>
      <c r="E44" s="3">
        <f>Table1[[#This Row],[Polar ang (deg)]]/180*PI()</f>
        <v>0.42000000000000048</v>
      </c>
      <c r="F44" s="2">
        <v>24.064227395494601</v>
      </c>
      <c r="G44" s="1">
        <f>IF(Table1[[#This Row],[Phase shift (deg)]]="","",Table1[[#This Row],[Phase shift (deg)]]/180*PI())</f>
        <v>0.94718367300874817</v>
      </c>
      <c r="H44" s="2">
        <v>54.269626887100699</v>
      </c>
    </row>
    <row r="45" spans="1:8" x14ac:dyDescent="0.2">
      <c r="A45" s="2" t="s">
        <v>47</v>
      </c>
      <c r="B45" s="2">
        <v>14.3</v>
      </c>
      <c r="C45" s="2">
        <f>2*Table1[[#This Row],[Photon energy (eV)]]-Threshold</f>
        <v>4.012611200000002</v>
      </c>
      <c r="D45" s="2" t="s">
        <v>19</v>
      </c>
      <c r="E45" s="3">
        <f>Table1[[#This Row],[Polar ang (deg)]]/180*PI()</f>
        <v>0.43000000000000005</v>
      </c>
      <c r="F45" s="2">
        <v>24.637185190625399</v>
      </c>
      <c r="G45" s="1">
        <f>IF(Table1[[#This Row],[Phase shift (deg)]]="","",Table1[[#This Row],[Phase shift (deg)]]/180*PI())</f>
        <v>0.95029092371317314</v>
      </c>
      <c r="H45" s="2">
        <v>54.447659238353303</v>
      </c>
    </row>
    <row r="46" spans="1:8" x14ac:dyDescent="0.2">
      <c r="A46" s="2" t="s">
        <v>47</v>
      </c>
      <c r="B46" s="2">
        <v>14.3</v>
      </c>
      <c r="C46" s="2">
        <f>2*Table1[[#This Row],[Photon energy (eV)]]-Threshold</f>
        <v>4.012611200000002</v>
      </c>
      <c r="D46" s="2" t="s">
        <v>19</v>
      </c>
      <c r="E46" s="3">
        <f>Table1[[#This Row],[Polar ang (deg)]]/180*PI()</f>
        <v>0.43999999999999956</v>
      </c>
      <c r="F46" s="2">
        <v>25.2101429857562</v>
      </c>
      <c r="G46" s="1">
        <f>IF(Table1[[#This Row],[Phase shift (deg)]]="","",Table1[[#This Row],[Phase shift (deg)]]/180*PI())</f>
        <v>0.95350512890163475</v>
      </c>
      <c r="H46" s="2">
        <v>54.631819630141202</v>
      </c>
    </row>
    <row r="47" spans="1:8" x14ac:dyDescent="0.2">
      <c r="A47" s="2" t="s">
        <v>47</v>
      </c>
      <c r="B47" s="2">
        <v>14.3</v>
      </c>
      <c r="C47" s="2">
        <f>2*Table1[[#This Row],[Photon energy (eV)]]-Threshold</f>
        <v>4.012611200000002</v>
      </c>
      <c r="D47" s="2" t="s">
        <v>19</v>
      </c>
      <c r="E47" s="3">
        <f>Table1[[#This Row],[Polar ang (deg)]]/180*PI()</f>
        <v>0.44999999999999923</v>
      </c>
      <c r="F47" s="2">
        <v>25.783100780887001</v>
      </c>
      <c r="G47" s="1">
        <f>IF(Table1[[#This Row],[Phase shift (deg)]]="","",Table1[[#This Row],[Phase shift (deg)]]/180*PI())</f>
        <v>0.95682903890892423</v>
      </c>
      <c r="H47" s="2">
        <v>54.822265645040197</v>
      </c>
    </row>
    <row r="48" spans="1:8" x14ac:dyDescent="0.2">
      <c r="A48" s="2" t="s">
        <v>47</v>
      </c>
      <c r="B48" s="2">
        <v>14.3</v>
      </c>
      <c r="C48" s="2">
        <f>2*Table1[[#This Row],[Photon energy (eV)]]-Threshold</f>
        <v>4.012611200000002</v>
      </c>
      <c r="D48" s="2" t="s">
        <v>19</v>
      </c>
      <c r="E48" s="3">
        <f>Table1[[#This Row],[Polar ang (deg)]]/180*PI()</f>
        <v>0.46000000000000058</v>
      </c>
      <c r="F48" s="2">
        <v>26.356058576017901</v>
      </c>
      <c r="G48" s="1">
        <f>IF(Table1[[#This Row],[Phase shift (deg)]]="","",Table1[[#This Row],[Phase shift (deg)]]/180*PI())</f>
        <v>0.96026551441059627</v>
      </c>
      <c r="H48" s="2">
        <v>55.019161187686102</v>
      </c>
    </row>
    <row r="49" spans="1:8" x14ac:dyDescent="0.2">
      <c r="A49" s="2" t="s">
        <v>47</v>
      </c>
      <c r="B49" s="2">
        <v>14.3</v>
      </c>
      <c r="C49" s="2">
        <f>2*Table1[[#This Row],[Photon energy (eV)]]-Threshold</f>
        <v>4.012611200000002</v>
      </c>
      <c r="D49" s="2" t="s">
        <v>19</v>
      </c>
      <c r="E49" s="3">
        <f>Table1[[#This Row],[Polar ang (deg)]]/180*PI()</f>
        <v>0.47000000000000014</v>
      </c>
      <c r="F49" s="2">
        <v>26.929016371148698</v>
      </c>
      <c r="G49" s="1">
        <f>IF(Table1[[#This Row],[Phase shift (deg)]]="","",Table1[[#This Row],[Phase shift (deg)]]/180*PI())</f>
        <v>0.96381752988222857</v>
      </c>
      <c r="H49" s="2">
        <v>55.222676682975802</v>
      </c>
    </row>
    <row r="50" spans="1:8" x14ac:dyDescent="0.2">
      <c r="A50" s="2" t="s">
        <v>47</v>
      </c>
      <c r="B50" s="2">
        <v>14.3</v>
      </c>
      <c r="C50" s="2">
        <f>2*Table1[[#This Row],[Photon energy (eV)]]-Threshold</f>
        <v>4.012611200000002</v>
      </c>
      <c r="D50" s="2" t="s">
        <v>19</v>
      </c>
      <c r="E50" s="3">
        <f>Table1[[#This Row],[Polar ang (deg)]]/180*PI()</f>
        <v>0.4799999999999997</v>
      </c>
      <c r="F50" s="2">
        <v>27.501974166279499</v>
      </c>
      <c r="G50" s="1">
        <f>IF(Table1[[#This Row],[Phase shift (deg)]]="","",Table1[[#This Row],[Phase shift (deg)]]/180*PI())</f>
        <v>0.96748817712789303</v>
      </c>
      <c r="H50" s="2">
        <v>55.432989278233698</v>
      </c>
    </row>
    <row r="51" spans="1:8" x14ac:dyDescent="0.2">
      <c r="A51" s="2" t="s">
        <v>47</v>
      </c>
      <c r="B51" s="2">
        <v>14.3</v>
      </c>
      <c r="C51" s="2">
        <f>2*Table1[[#This Row],[Photon energy (eV)]]-Threshold</f>
        <v>4.012611200000002</v>
      </c>
      <c r="D51" s="2" t="s">
        <v>19</v>
      </c>
      <c r="E51" s="3">
        <f>Table1[[#This Row],[Polar ang (deg)]]/180*PI()</f>
        <v>0.48999999999999932</v>
      </c>
      <c r="F51" s="2">
        <v>28.0749319614103</v>
      </c>
      <c r="G51" s="1">
        <f>IF(Table1[[#This Row],[Phase shift (deg)]]="","",Table1[[#This Row],[Phase shift (deg)]]/180*PI())</f>
        <v>0.97128066886885089</v>
      </c>
      <c r="H51" s="2">
        <v>55.650283048828797</v>
      </c>
    </row>
    <row r="52" spans="1:8" x14ac:dyDescent="0.2">
      <c r="A52" s="2" t="s">
        <v>47</v>
      </c>
      <c r="B52" s="2">
        <v>14.3</v>
      </c>
      <c r="C52" s="2">
        <f>2*Table1[[#This Row],[Photon energy (eV)]]-Threshold</f>
        <v>4.012611200000002</v>
      </c>
      <c r="D52" s="2" t="s">
        <v>19</v>
      </c>
      <c r="E52" s="3">
        <f>Table1[[#This Row],[Polar ang (deg)]]/180*PI()</f>
        <v>0.50000000000000067</v>
      </c>
      <c r="F52" s="2">
        <v>28.647889756541201</v>
      </c>
      <c r="G52" s="1">
        <f>IF(Table1[[#This Row],[Phase shift (deg)]]="","",Table1[[#This Row],[Phase shift (deg)]]/180*PI())</f>
        <v>0.97519834238159619</v>
      </c>
      <c r="H52" s="2">
        <v>55.874749206619299</v>
      </c>
    </row>
    <row r="53" spans="1:8" x14ac:dyDescent="0.2">
      <c r="A53" s="2" t="s">
        <v>47</v>
      </c>
      <c r="B53" s="2">
        <v>14.3</v>
      </c>
      <c r="C53" s="2">
        <f>2*Table1[[#This Row],[Photon energy (eV)]]-Threshold</f>
        <v>4.012611200000002</v>
      </c>
      <c r="D53" s="2" t="s">
        <v>19</v>
      </c>
      <c r="E53" s="3">
        <f>Table1[[#This Row],[Polar ang (deg)]]/180*PI()</f>
        <v>0.51000000000000023</v>
      </c>
      <c r="F53" s="2">
        <v>29.220847551672001</v>
      </c>
      <c r="G53" s="1">
        <f>IF(Table1[[#This Row],[Phase shift (deg)]]="","",Table1[[#This Row],[Phase shift (deg)]]/180*PI())</f>
        <v>0.97924466317239123</v>
      </c>
      <c r="H53" s="2">
        <v>56.106586310487899</v>
      </c>
    </row>
    <row r="54" spans="1:8" x14ac:dyDescent="0.2">
      <c r="A54" s="2" t="s">
        <v>47</v>
      </c>
      <c r="B54" s="2">
        <v>14.3</v>
      </c>
      <c r="C54" s="2">
        <f>2*Table1[[#This Row],[Photon energy (eV)]]-Threshold</f>
        <v>4.012611200000002</v>
      </c>
      <c r="D54" s="2" t="s">
        <v>19</v>
      </c>
      <c r="E54" s="3">
        <f>Table1[[#This Row],[Polar ang (deg)]]/180*PI()</f>
        <v>0.5199999999999998</v>
      </c>
      <c r="F54" s="2">
        <v>29.793805346802799</v>
      </c>
      <c r="G54" s="1">
        <f>IF(Table1[[#This Row],[Phase shift (deg)]]="","",Table1[[#This Row],[Phase shift (deg)]]/180*PI())</f>
        <v>0.98342322867303589</v>
      </c>
      <c r="H54" s="2">
        <v>56.346000478093799</v>
      </c>
    </row>
    <row r="55" spans="1:8" x14ac:dyDescent="0.2">
      <c r="A55" s="2" t="s">
        <v>47</v>
      </c>
      <c r="B55" s="2">
        <v>14.3</v>
      </c>
      <c r="C55" s="2">
        <f>2*Table1[[#This Row],[Photon energy (eV)]]-Threshold</f>
        <v>4.012611200000002</v>
      </c>
      <c r="D55" s="2" t="s">
        <v>19</v>
      </c>
      <c r="E55" s="3">
        <f>Table1[[#This Row],[Polar ang (deg)]]/180*PI()</f>
        <v>0.52999999999999947</v>
      </c>
      <c r="F55" s="2">
        <v>30.3667631419336</v>
      </c>
      <c r="G55" s="1">
        <f>IF(Table1[[#This Row],[Phase shift (deg)]]="","",Table1[[#This Row],[Phase shift (deg)]]/180*PI())</f>
        <v>0.98773777194000123</v>
      </c>
      <c r="H55" s="2">
        <v>56.593205597817501</v>
      </c>
    </row>
    <row r="56" spans="1:8" x14ac:dyDescent="0.2">
      <c r="A56" s="2" t="s">
        <v>47</v>
      </c>
      <c r="B56" s="2">
        <v>14.3</v>
      </c>
      <c r="C56" s="2">
        <f>2*Table1[[#This Row],[Photon energy (eV)]]-Threshold</f>
        <v>4.012611200000002</v>
      </c>
      <c r="D56" s="2" t="s">
        <v>19</v>
      </c>
      <c r="E56" s="3">
        <f>Table1[[#This Row],[Polar ang (deg)]]/180*PI()</f>
        <v>0.54000000000000081</v>
      </c>
      <c r="F56" s="2">
        <v>30.9397209370645</v>
      </c>
      <c r="G56" s="1">
        <f>IF(Table1[[#This Row],[Phase shift (deg)]]="","",Table1[[#This Row],[Phase shift (deg)]]/180*PI())</f>
        <v>0.99219216533607191</v>
      </c>
      <c r="H56" s="2">
        <v>56.848423539703298</v>
      </c>
    </row>
    <row r="57" spans="1:8" x14ac:dyDescent="0.2">
      <c r="A57" s="2" t="s">
        <v>47</v>
      </c>
      <c r="B57" s="2">
        <v>14.3</v>
      </c>
      <c r="C57" s="2">
        <f>2*Table1[[#This Row],[Photon energy (eV)]]-Threshold</f>
        <v>4.012611200000002</v>
      </c>
      <c r="D57" s="2" t="s">
        <v>19</v>
      </c>
      <c r="E57" s="3">
        <f>Table1[[#This Row],[Polar ang (deg)]]/180*PI()</f>
        <v>0.55000000000000038</v>
      </c>
      <c r="F57" s="2">
        <v>31.512678732195301</v>
      </c>
      <c r="G57" s="1">
        <f>IF(Table1[[#This Row],[Phase shift (deg)]]="","",Table1[[#This Row],[Phase shift (deg)]]/180*PI())</f>
        <v>0.99679042417028396</v>
      </c>
      <c r="H57" s="2">
        <v>57.111884364012397</v>
      </c>
    </row>
    <row r="58" spans="1:8" x14ac:dyDescent="0.2">
      <c r="A58" s="2" t="s">
        <v>47</v>
      </c>
      <c r="B58" s="2">
        <v>14.3</v>
      </c>
      <c r="C58" s="2">
        <f>2*Table1[[#This Row],[Photon energy (eV)]]-Threshold</f>
        <v>4.012611200000002</v>
      </c>
      <c r="D58" s="2" t="s">
        <v>19</v>
      </c>
      <c r="E58" s="3">
        <f>Table1[[#This Row],[Polar ang (deg)]]/180*PI()</f>
        <v>0.56000000000000005</v>
      </c>
      <c r="F58" s="2">
        <v>32.085636527326102</v>
      </c>
      <c r="G58" s="1">
        <f>IF(Table1[[#This Row],[Phase shift (deg)]]="","",Table1[[#This Row],[Phase shift (deg)]]/180*PI())</f>
        <v>1.0015367102681807</v>
      </c>
      <c r="H58" s="2">
        <v>57.383826525783498</v>
      </c>
    </row>
    <row r="59" spans="1:8" x14ac:dyDescent="0.2">
      <c r="A59" s="2" t="s">
        <v>47</v>
      </c>
      <c r="B59" s="2">
        <v>14.3</v>
      </c>
      <c r="C59" s="2">
        <f>2*Table1[[#This Row],[Photon energy (eV)]]-Threshold</f>
        <v>4.012611200000002</v>
      </c>
      <c r="D59" s="2" t="s">
        <v>19</v>
      </c>
      <c r="E59" s="3">
        <f>Table1[[#This Row],[Polar ang (deg)]]/180*PI()</f>
        <v>0.56999999999999951</v>
      </c>
      <c r="F59" s="2">
        <v>32.658594322456899</v>
      </c>
      <c r="G59" s="1">
        <f>IF(Table1[[#This Row],[Phase shift (deg)]]="","",Table1[[#This Row],[Phase shift (deg)]]/180*PI())</f>
        <v>1.0064353354402027</v>
      </c>
      <c r="H59" s="2">
        <v>57.664497073556902</v>
      </c>
    </row>
    <row r="60" spans="1:8" x14ac:dyDescent="0.2">
      <c r="A60" s="2" t="s">
        <v>47</v>
      </c>
      <c r="B60" s="2">
        <v>14.3</v>
      </c>
      <c r="C60" s="2">
        <f>2*Table1[[#This Row],[Photon energy (eV)]]-Threshold</f>
        <v>4.012611200000002</v>
      </c>
      <c r="D60" s="2" t="s">
        <v>19</v>
      </c>
      <c r="E60" s="3">
        <f>Table1[[#This Row],[Polar ang (deg)]]/180*PI()</f>
        <v>0.57999999999999907</v>
      </c>
      <c r="F60" s="2">
        <v>33.231552117587697</v>
      </c>
      <c r="G60" s="1">
        <f>IF(Table1[[#This Row],[Phase shift (deg)]]="","",Table1[[#This Row],[Phase shift (deg)]]/180*PI())</f>
        <v>1.0114907648112939</v>
      </c>
      <c r="H60" s="2">
        <v>57.954151840146899</v>
      </c>
    </row>
    <row r="61" spans="1:8" x14ac:dyDescent="0.2">
      <c r="A61" s="2" t="s">
        <v>47</v>
      </c>
      <c r="B61" s="2">
        <v>14.3</v>
      </c>
      <c r="C61" s="2">
        <f>2*Table1[[#This Row],[Photon energy (eV)]]-Threshold</f>
        <v>4.012611200000002</v>
      </c>
      <c r="D61" s="2" t="s">
        <v>19</v>
      </c>
      <c r="E61" s="3">
        <f>Table1[[#This Row],[Polar ang (deg)]]/180*PI()</f>
        <v>0.59000000000000052</v>
      </c>
      <c r="F61" s="2">
        <v>33.804509912718601</v>
      </c>
      <c r="G61" s="1">
        <f>IF(Table1[[#This Row],[Phase shift (deg)]]="","",Table1[[#This Row],[Phase shift (deg)]]/180*PI())</f>
        <v>1.0167076199695653</v>
      </c>
      <c r="H61" s="2">
        <v>58.253055623046897</v>
      </c>
    </row>
    <row r="62" spans="1:8" x14ac:dyDescent="0.2">
      <c r="A62" s="2" t="s">
        <v>47</v>
      </c>
      <c r="B62" s="2">
        <v>14.3</v>
      </c>
      <c r="C62" s="2">
        <f>2*Table1[[#This Row],[Photon energy (eV)]]-Threshold</f>
        <v>4.012611200000002</v>
      </c>
      <c r="D62" s="2" t="s">
        <v>19</v>
      </c>
      <c r="E62" s="3">
        <f>Table1[[#This Row],[Polar ang (deg)]]/180*PI()</f>
        <v>0.6</v>
      </c>
      <c r="F62" s="2">
        <v>34.377467707849398</v>
      </c>
      <c r="G62" s="1">
        <f>IF(Table1[[#This Row],[Phase shift (deg)]]="","",Table1[[#This Row],[Phase shift (deg)]]/180*PI())</f>
        <v>1.0220906818860032</v>
      </c>
      <c r="H62" s="2">
        <v>58.5614823517164</v>
      </c>
    </row>
    <row r="63" spans="1:8" x14ac:dyDescent="0.2">
      <c r="A63" s="2" t="s">
        <v>47</v>
      </c>
      <c r="B63" s="2">
        <v>14.3</v>
      </c>
      <c r="C63" s="2">
        <f>2*Table1[[#This Row],[Photon energy (eV)]]-Threshold</f>
        <v>4.012611200000002</v>
      </c>
      <c r="D63" s="2" t="s">
        <v>19</v>
      </c>
      <c r="E63" s="3">
        <f>Table1[[#This Row],[Polar ang (deg)]]/180*PI()</f>
        <v>0.60999999999999976</v>
      </c>
      <c r="F63" s="2">
        <v>34.950425502980202</v>
      </c>
      <c r="G63" s="1">
        <f>IF(Table1[[#This Row],[Phase shift (deg)]]="","",Table1[[#This Row],[Phase shift (deg)]]/180*PI())</f>
        <v>1.0276448935507234</v>
      </c>
      <c r="H63" s="2">
        <v>58.879715238627199</v>
      </c>
    </row>
    <row r="64" spans="1:8" x14ac:dyDescent="0.2">
      <c r="A64" s="2" t="s">
        <v>47</v>
      </c>
      <c r="B64" s="2">
        <v>14.3</v>
      </c>
      <c r="C64" s="2">
        <f>2*Table1[[#This Row],[Photon energy (eV)]]-Threshold</f>
        <v>4.012611200000002</v>
      </c>
      <c r="D64" s="2" t="s">
        <v>19</v>
      </c>
      <c r="E64" s="3">
        <f>Table1[[#This Row],[Polar ang (deg)]]/180*PI()</f>
        <v>0.61999999999999933</v>
      </c>
      <c r="F64" s="2">
        <v>35.523383298111</v>
      </c>
      <c r="G64" s="1">
        <f>IF(Table1[[#This Row],[Phase shift (deg)]]="","",Table1[[#This Row],[Phase shift (deg)]]/180*PI())</f>
        <v>1.0333753622640836</v>
      </c>
      <c r="H64" s="2">
        <v>59.208046910534499</v>
      </c>
    </row>
    <row r="65" spans="1:8" x14ac:dyDescent="0.2">
      <c r="A65" s="2" t="s">
        <v>47</v>
      </c>
      <c r="B65" s="2">
        <v>14.3</v>
      </c>
      <c r="C65" s="2">
        <f>2*Table1[[#This Row],[Photon energy (eV)]]-Threshold</f>
        <v>4.012611200000002</v>
      </c>
      <c r="D65" s="2" t="s">
        <v>19</v>
      </c>
      <c r="E65" s="3">
        <f>Table1[[#This Row],[Polar ang (deg)]]/180*PI()</f>
        <v>0.63000000000000056</v>
      </c>
      <c r="F65" s="2">
        <v>36.096341093241897</v>
      </c>
      <c r="G65" s="1">
        <f>IF(Table1[[#This Row],[Phase shift (deg)]]="","",Table1[[#This Row],[Phase shift (deg)]]/180*PI())</f>
        <v>1.0392873615130833</v>
      </c>
      <c r="H65" s="2">
        <v>59.546779515986699</v>
      </c>
    </row>
    <row r="66" spans="1:8" x14ac:dyDescent="0.2">
      <c r="A66" s="2" t="s">
        <v>47</v>
      </c>
      <c r="B66" s="2">
        <v>14.3</v>
      </c>
      <c r="C66" s="2">
        <f>2*Table1[[#This Row],[Photon energy (eV)]]-Threshold</f>
        <v>4.012611200000002</v>
      </c>
      <c r="D66" s="2" t="s">
        <v>19</v>
      </c>
      <c r="E66" s="3">
        <f>Table1[[#This Row],[Polar ang (deg)]]/180*PI()</f>
        <v>0.64000000000000024</v>
      </c>
      <c r="F66" s="2">
        <v>36.669298888372701</v>
      </c>
      <c r="G66" s="1">
        <f>IF(Table1[[#This Row],[Phase shift (deg)]]="","",Table1[[#This Row],[Phase shift (deg)]]/180*PI())</f>
        <v>1.0453863323547212</v>
      </c>
      <c r="H66" s="2">
        <v>59.896224804585898</v>
      </c>
    </row>
    <row r="67" spans="1:8" x14ac:dyDescent="0.2">
      <c r="A67" s="2" t="s">
        <v>47</v>
      </c>
      <c r="B67" s="2">
        <v>14.3</v>
      </c>
      <c r="C67" s="2">
        <f>2*Table1[[#This Row],[Photon energy (eV)]]-Threshold</f>
        <v>4.012611200000002</v>
      </c>
      <c r="D67" s="2" t="s">
        <v>19</v>
      </c>
      <c r="E67" s="3">
        <f>Table1[[#This Row],[Polar ang (deg)]]/180*PI()</f>
        <v>0.6499999999999998</v>
      </c>
      <c r="F67" s="2">
        <v>37.242256683503498</v>
      </c>
      <c r="G67" s="1">
        <f>IF(Table1[[#This Row],[Phase shift (deg)]]="","",Table1[[#This Row],[Phase shift (deg)]]/180*PI())</f>
        <v>1.0516778842184897</v>
      </c>
      <c r="H67" s="2">
        <v>60.256704172967503</v>
      </c>
    </row>
    <row r="68" spans="1:8" x14ac:dyDescent="0.2">
      <c r="A68" s="2" t="s">
        <v>47</v>
      </c>
      <c r="B68" s="2">
        <v>14.3</v>
      </c>
      <c r="C68" s="2">
        <f>2*Table1[[#This Row],[Photon energy (eV)]]-Threshold</f>
        <v>4.012611200000002</v>
      </c>
      <c r="D68" s="2" t="s">
        <v>19</v>
      </c>
      <c r="E68" s="3">
        <f>Table1[[#This Row],[Polar ang (deg)]]/180*PI()</f>
        <v>0.65999999999999948</v>
      </c>
      <c r="F68" s="2">
        <v>37.815214478634303</v>
      </c>
      <c r="G68" s="1">
        <f>IF(Table1[[#This Row],[Phase shift (deg)]]="","",Table1[[#This Row],[Phase shift (deg)]]/180*PI())</f>
        <v>1.0581677950297474</v>
      </c>
      <c r="H68" s="2">
        <v>60.628548671868899</v>
      </c>
    </row>
    <row r="69" spans="1:8" x14ac:dyDescent="0.2">
      <c r="A69" s="2" t="s">
        <v>47</v>
      </c>
      <c r="B69" s="2">
        <v>14.3</v>
      </c>
      <c r="C69" s="2">
        <f>2*Table1[[#This Row],[Photon energy (eV)]]-Threshold</f>
        <v>4.012611200000002</v>
      </c>
      <c r="D69" s="2" t="s">
        <v>19</v>
      </c>
      <c r="E69" s="3">
        <f>Table1[[#This Row],[Polar ang (deg)]]/180*PI()</f>
        <v>0.67000000000000082</v>
      </c>
      <c r="F69" s="2">
        <v>38.3881722737652</v>
      </c>
      <c r="G69" s="1">
        <f>IF(Table1[[#This Row],[Phase shift (deg)]]="","",Table1[[#This Row],[Phase shift (deg)]]/180*PI())</f>
        <v>1.0648620105443898</v>
      </c>
      <c r="H69" s="2">
        <v>61.0120989680089</v>
      </c>
    </row>
    <row r="70" spans="1:8" x14ac:dyDescent="0.2">
      <c r="A70" s="2" t="s">
        <v>47</v>
      </c>
      <c r="B70" s="2">
        <v>14.3</v>
      </c>
      <c r="C70" s="2">
        <f>2*Table1[[#This Row],[Photon energy (eV)]]-Threshold</f>
        <v>4.012611200000002</v>
      </c>
      <c r="D70" s="2" t="s">
        <v>19</v>
      </c>
      <c r="E70" s="3">
        <f>Table1[[#This Row],[Polar ang (deg)]]/180*PI()</f>
        <v>0.68000000000000038</v>
      </c>
      <c r="F70" s="2">
        <v>38.961130068895997</v>
      </c>
      <c r="G70" s="1">
        <f>IF(Table1[[#This Row],[Phase shift (deg)]]="","",Table1[[#This Row],[Phase shift (deg)]]/180*PI())</f>
        <v>1.0717666427730057</v>
      </c>
      <c r="H70" s="2">
        <v>61.407705253798603</v>
      </c>
    </row>
    <row r="71" spans="1:8" x14ac:dyDescent="0.2">
      <c r="A71" s="2" t="s">
        <v>47</v>
      </c>
      <c r="B71" s="2">
        <v>14.3</v>
      </c>
      <c r="C71" s="2">
        <f>2*Table1[[#This Row],[Photon energy (eV)]]-Threshold</f>
        <v>4.012611200000002</v>
      </c>
      <c r="D71" s="2" t="s">
        <v>19</v>
      </c>
      <c r="E71" s="3">
        <f>Table1[[#This Row],[Polar ang (deg)]]/180*PI()</f>
        <v>0.69</v>
      </c>
      <c r="F71" s="2">
        <v>39.534087864026802</v>
      </c>
      <c r="G71" s="1">
        <f>IF(Table1[[#This Row],[Phase shift (deg)]]="","",Table1[[#This Row],[Phase shift (deg)]]/180*PI())</f>
        <v>1.0788879673595353</v>
      </c>
      <c r="H71" s="2">
        <v>61.815727097149498</v>
      </c>
    </row>
    <row r="72" spans="1:8" x14ac:dyDescent="0.2">
      <c r="A72" s="2" t="s">
        <v>47</v>
      </c>
      <c r="B72" s="2">
        <v>14.3</v>
      </c>
      <c r="C72" s="2">
        <f>2*Table1[[#This Row],[Photon energy (eV)]]-Threshold</f>
        <v>4.012611200000002</v>
      </c>
      <c r="D72" s="2" t="s">
        <v>19</v>
      </c>
      <c r="E72" s="3">
        <f>Table1[[#This Row],[Polar ang (deg)]]/180*PI()</f>
        <v>0.69999999999999951</v>
      </c>
      <c r="F72" s="2">
        <v>40.107045659157599</v>
      </c>
      <c r="G72" s="1">
        <f>IF(Table1[[#This Row],[Phase shift (deg)]]="","",Table1[[#This Row],[Phase shift (deg)]]/180*PI())</f>
        <v>1.0862324197653153</v>
      </c>
      <c r="H72" s="2">
        <v>62.236533222835398</v>
      </c>
    </row>
    <row r="73" spans="1:8" x14ac:dyDescent="0.2">
      <c r="A73" s="2" t="s">
        <v>47</v>
      </c>
      <c r="B73" s="2">
        <v>14.3</v>
      </c>
      <c r="C73" s="2">
        <f>2*Table1[[#This Row],[Photon energy (eV)]]-Threshold</f>
        <v>4.012611200000002</v>
      </c>
      <c r="D73" s="2" t="s">
        <v>19</v>
      </c>
      <c r="E73" s="3">
        <f>Table1[[#This Row],[Polar ang (deg)]]/180*PI()</f>
        <v>0.70999999999999919</v>
      </c>
      <c r="F73" s="2">
        <v>40.680003454288403</v>
      </c>
      <c r="G73" s="1">
        <f>IF(Table1[[#This Row],[Phase shift (deg)]]="","",Table1[[#This Row],[Phase shift (deg)]]/180*PI())</f>
        <v>1.0938065900944931</v>
      </c>
      <c r="H73" s="2">
        <v>62.6705012160105</v>
      </c>
    </row>
    <row r="74" spans="1:8" x14ac:dyDescent="0.2">
      <c r="A74" s="2" t="s">
        <v>47</v>
      </c>
      <c r="B74" s="2">
        <v>14.3</v>
      </c>
      <c r="C74" s="2">
        <f>2*Table1[[#This Row],[Photon energy (eV)]]-Threshold</f>
        <v>4.012611200000002</v>
      </c>
      <c r="D74" s="2" t="s">
        <v>19</v>
      </c>
      <c r="E74" s="3">
        <f>Table1[[#This Row],[Polar ang (deg)]]/180*PI()</f>
        <v>0.72000000000000042</v>
      </c>
      <c r="F74" s="2">
        <v>41.2529612494193</v>
      </c>
      <c r="G74" s="1">
        <f>IF(Table1[[#This Row],[Phase shift (deg)]]="","",Table1[[#This Row],[Phase shift (deg)]]/180*PI())</f>
        <v>1.101617216380927</v>
      </c>
      <c r="H74" s="2">
        <v>63.118017137577098</v>
      </c>
    </row>
    <row r="75" spans="1:8" x14ac:dyDescent="0.2">
      <c r="A75" s="2" t="s">
        <v>47</v>
      </c>
      <c r="B75" s="2">
        <v>14.3</v>
      </c>
      <c r="C75" s="2">
        <f>2*Table1[[#This Row],[Photon energy (eV)]]-Threshold</f>
        <v>4.012611200000002</v>
      </c>
      <c r="D75" s="2" t="s">
        <v>19</v>
      </c>
      <c r="E75" s="3">
        <f>Table1[[#This Row],[Polar ang (deg)]]/180*PI()</f>
        <v>0.73</v>
      </c>
      <c r="F75" s="2">
        <v>41.825919044550098</v>
      </c>
      <c r="G75" s="1">
        <f>IF(Table1[[#This Row],[Phase shift (deg)]]="","",Table1[[#This Row],[Phase shift (deg)]]/180*PI())</f>
        <v>1.1096711761403286</v>
      </c>
      <c r="H75" s="2">
        <v>63.579475040158997</v>
      </c>
    </row>
    <row r="76" spans="1:8" x14ac:dyDescent="0.2">
      <c r="A76" s="2" t="s">
        <v>47</v>
      </c>
      <c r="B76" s="2">
        <v>14.3</v>
      </c>
      <c r="C76" s="2">
        <f>2*Table1[[#This Row],[Photon energy (eV)]]-Threshold</f>
        <v>4.012611200000002</v>
      </c>
      <c r="D76" s="2" t="s">
        <v>19</v>
      </c>
      <c r="E76" s="3">
        <f>Table1[[#This Row],[Polar ang (deg)]]/180*PI()</f>
        <v>0.73999999999999977</v>
      </c>
      <c r="F76" s="2">
        <v>42.398876839680902</v>
      </c>
      <c r="G76" s="1">
        <f>IF(Table1[[#This Row],[Phase shift (deg)]]="","",Table1[[#This Row],[Phase shift (deg)]]/180*PI())</f>
        <v>1.1179754759743077</v>
      </c>
      <c r="H76" s="2">
        <v>64.0552763724572</v>
      </c>
    </row>
    <row r="77" spans="1:8" x14ac:dyDescent="0.2">
      <c r="A77" s="2" t="s">
        <v>47</v>
      </c>
      <c r="B77" s="2">
        <v>14.3</v>
      </c>
      <c r="C77" s="2">
        <f>2*Table1[[#This Row],[Photon energy (eV)]]-Threshold</f>
        <v>4.012611200000002</v>
      </c>
      <c r="D77" s="2" t="s">
        <v>19</v>
      </c>
      <c r="E77" s="3">
        <f>Table1[[#This Row],[Polar ang (deg)]]/180*PI()</f>
        <v>0.74999999999999922</v>
      </c>
      <c r="F77" s="2">
        <v>42.9718346348117</v>
      </c>
      <c r="G77" s="1">
        <f>IF(Table1[[#This Row],[Phase shift (deg)]]="","",Table1[[#This Row],[Phase shift (deg)]]/180*PI())</f>
        <v>1.1265372389957584</v>
      </c>
      <c r="H77" s="2">
        <v>64.545829258777502</v>
      </c>
    </row>
    <row r="78" spans="1:8" x14ac:dyDescent="0.2">
      <c r="A78" s="2" t="s">
        <v>47</v>
      </c>
      <c r="B78" s="2">
        <v>14.3</v>
      </c>
      <c r="C78" s="2">
        <f>2*Table1[[#This Row],[Photon energy (eV)]]-Threshold</f>
        <v>4.012611200000002</v>
      </c>
      <c r="D78" s="2" t="s">
        <v>19</v>
      </c>
      <c r="E78" s="3">
        <f>Table1[[#This Row],[Polar ang (deg)]]/180*PI()</f>
        <v>0.76000000000000068</v>
      </c>
      <c r="F78" s="2">
        <v>43.544792429942603</v>
      </c>
      <c r="G78" s="1">
        <f>IF(Table1[[#This Row],[Phase shift (deg)]]="","",Table1[[#This Row],[Phase shift (deg)]]/180*PI())</f>
        <v>1.1353636898276651</v>
      </c>
      <c r="H78" s="2">
        <v>65.051547639525495</v>
      </c>
    </row>
    <row r="79" spans="1:8" x14ac:dyDescent="0.2">
      <c r="A79" s="2" t="s">
        <v>47</v>
      </c>
      <c r="B79" s="2">
        <v>14.3</v>
      </c>
      <c r="C79" s="2">
        <f>2*Table1[[#This Row],[Photon energy (eV)]]-Threshold</f>
        <v>4.012611200000002</v>
      </c>
      <c r="D79" s="2" t="s">
        <v>19</v>
      </c>
      <c r="E79" s="3">
        <f>Table1[[#This Row],[Polar ang (deg)]]/180*PI()</f>
        <v>0.77000000000000024</v>
      </c>
      <c r="F79" s="2">
        <v>44.117750225073401</v>
      </c>
      <c r="G79" s="1">
        <f>IF(Table1[[#This Row],[Phase shift (deg)]]="","",Table1[[#This Row],[Phase shift (deg)]]/180*PI())</f>
        <v>1.1444621369104835</v>
      </c>
      <c r="H79" s="2">
        <v>65.572850257494096</v>
      </c>
    </row>
    <row r="80" spans="1:8" x14ac:dyDescent="0.2">
      <c r="A80" s="2" t="s">
        <v>47</v>
      </c>
      <c r="B80" s="2">
        <v>14.3</v>
      </c>
      <c r="C80" s="2">
        <f>2*Table1[[#This Row],[Photon energy (eV)]]-Threshold</f>
        <v>4.012611200000002</v>
      </c>
      <c r="D80" s="2" t="s">
        <v>19</v>
      </c>
      <c r="E80" s="3">
        <f>Table1[[#This Row],[Polar ang (deg)]]/180*PI()</f>
        <v>0.7799999999999998</v>
      </c>
      <c r="F80" s="2">
        <v>44.690708020204198</v>
      </c>
      <c r="G80" s="1">
        <f>IF(Table1[[#This Row],[Phase shift (deg)]]="","",Table1[[#This Row],[Phase shift (deg)]]/180*PI())</f>
        <v>1.1538399518371523</v>
      </c>
      <c r="H80" s="2">
        <v>66.110159473847006</v>
      </c>
    </row>
    <row r="81" spans="1:8" x14ac:dyDescent="0.2">
      <c r="A81" s="2" t="s">
        <v>47</v>
      </c>
      <c r="B81" s="2">
        <v>14.3</v>
      </c>
      <c r="C81" s="2">
        <f>2*Table1[[#This Row],[Photon energy (eV)]]-Threshold</f>
        <v>4.012611200000002</v>
      </c>
      <c r="D81" s="2" t="s">
        <v>19</v>
      </c>
      <c r="E81" s="3">
        <f>Table1[[#This Row],[Polar ang (deg)]]/180*PI()</f>
        <v>0.78999999999999937</v>
      </c>
      <c r="F81" s="2">
        <v>45.263665815335003</v>
      </c>
      <c r="G81" s="1">
        <f>IF(Table1[[#This Row],[Phase shift (deg)]]="","",Table1[[#This Row],[Phase shift (deg)]]/180*PI())</f>
        <v>1.1635045454201152</v>
      </c>
      <c r="H81" s="2">
        <v>66.663899896860002</v>
      </c>
    </row>
    <row r="82" spans="1:8" x14ac:dyDescent="0.2">
      <c r="A82" s="2" t="s">
        <v>47</v>
      </c>
      <c r="B82" s="2">
        <v>14.3</v>
      </c>
      <c r="C82" s="2">
        <f>2*Table1[[#This Row],[Photon energy (eV)]]-Threshold</f>
        <v>4.012611200000002</v>
      </c>
      <c r="D82" s="2" t="s">
        <v>19</v>
      </c>
      <c r="E82" s="3">
        <f>Table1[[#This Row],[Polar ang (deg)]]/180*PI()</f>
        <v>0.80000000000000071</v>
      </c>
      <c r="F82" s="2">
        <v>45.8366236104659</v>
      </c>
      <c r="G82" s="1">
        <f>IF(Table1[[#This Row],[Phase shift (deg)]]="","",Table1[[#This Row],[Phase shift (deg)]]/180*PI())</f>
        <v>1.1734633401822046</v>
      </c>
      <c r="H82" s="2">
        <v>67.234496805764707</v>
      </c>
    </row>
    <row r="83" spans="1:8" x14ac:dyDescent="0.2">
      <c r="A83" s="2" t="s">
        <v>47</v>
      </c>
      <c r="B83" s="2">
        <v>14.3</v>
      </c>
      <c r="C83" s="2">
        <f>2*Table1[[#This Row],[Photon energy (eV)]]-Threshold</f>
        <v>4.012611200000002</v>
      </c>
      <c r="D83" s="2" t="s">
        <v>19</v>
      </c>
      <c r="E83" s="3">
        <f>Table1[[#This Row],[Polar ang (deg)]]/180*PI()</f>
        <v>0.81000000000000028</v>
      </c>
      <c r="F83" s="2">
        <v>46.409581405596697</v>
      </c>
      <c r="G83" s="1">
        <f>IF(Table1[[#This Row],[Phase shift (deg)]]="","",Table1[[#This Row],[Phase shift (deg)]]/180*PI())</f>
        <v>1.1837237389537922</v>
      </c>
      <c r="H83" s="2">
        <v>67.822374351497899</v>
      </c>
    </row>
    <row r="84" spans="1:8" x14ac:dyDescent="0.2">
      <c r="A84" s="2" t="s">
        <v>47</v>
      </c>
      <c r="B84" s="2">
        <v>14.3</v>
      </c>
      <c r="C84" s="2">
        <f>2*Table1[[#This Row],[Photon energy (eV)]]-Threshold</f>
        <v>4.012611200000002</v>
      </c>
      <c r="D84" s="2" t="s">
        <v>19</v>
      </c>
      <c r="E84" s="3">
        <f>Table1[[#This Row],[Polar ang (deg)]]/180*PI()</f>
        <v>0.82</v>
      </c>
      <c r="F84" s="2">
        <v>46.982539200727501</v>
      </c>
      <c r="G84" s="1">
        <f>IF(Table1[[#This Row],[Phase shift (deg)]]="","",Table1[[#This Row],[Phase shift (deg)]]/180*PI())</f>
        <v>1.1942930892530534</v>
      </c>
      <c r="H84" s="2">
        <v>68.427953515840898</v>
      </c>
    </row>
    <row r="85" spans="1:8" x14ac:dyDescent="0.2">
      <c r="A85" s="2" t="s">
        <v>47</v>
      </c>
      <c r="B85" s="2">
        <v>14.3</v>
      </c>
      <c r="C85" s="2">
        <f>2*Table1[[#This Row],[Photon energy (eV)]]-Threshold</f>
        <v>4.012611200000002</v>
      </c>
      <c r="D85" s="2" t="s">
        <v>19</v>
      </c>
      <c r="E85" s="3">
        <f>Table1[[#This Row],[Polar ang (deg)]]/180*PI()</f>
        <v>0.82999999999999952</v>
      </c>
      <c r="F85" s="2">
        <v>47.555496995858299</v>
      </c>
      <c r="G85" s="1">
        <f>IF(Table1[[#This Row],[Phase shift (deg)]]="","",Table1[[#This Row],[Phase shift (deg)]]/180*PI())</f>
        <v>1.2051786431259699</v>
      </c>
      <c r="H85" s="2">
        <v>69.051649810421296</v>
      </c>
    </row>
    <row r="86" spans="1:8" x14ac:dyDescent="0.2">
      <c r="A86" s="2" t="s">
        <v>47</v>
      </c>
      <c r="B86" s="2">
        <v>14.3</v>
      </c>
      <c r="C86" s="2">
        <f>2*Table1[[#This Row],[Photon energy (eV)]]-Threshold</f>
        <v>4.012611200000002</v>
      </c>
      <c r="D86" s="2" t="s">
        <v>19</v>
      </c>
      <c r="E86" s="3">
        <f>Table1[[#This Row],[Polar ang (deg)]]/180*PI()</f>
        <v>0.83999999999999919</v>
      </c>
      <c r="F86" s="2">
        <v>48.128454790989103</v>
      </c>
      <c r="G86" s="1">
        <f>IF(Table1[[#This Row],[Phase shift (deg)]]="","",Table1[[#This Row],[Phase shift (deg)]]/180*PI())</f>
        <v>1.2163875121290031</v>
      </c>
      <c r="H86" s="2">
        <v>69.693870697410105</v>
      </c>
    </row>
    <row r="87" spans="1:8" x14ac:dyDescent="0.2">
      <c r="A87" s="2" t="s">
        <v>47</v>
      </c>
      <c r="B87" s="2">
        <v>14.3</v>
      </c>
      <c r="C87" s="2">
        <f>2*Table1[[#This Row],[Photon energy (eV)]]-Threshold</f>
        <v>4.012611200000002</v>
      </c>
      <c r="D87" s="2" t="s">
        <v>19</v>
      </c>
      <c r="E87" s="3">
        <f>Table1[[#This Row],[Polar ang (deg)]]/180*PI()</f>
        <v>0.85000000000000053</v>
      </c>
      <c r="F87" s="2">
        <v>48.70141258612</v>
      </c>
      <c r="G87" s="1">
        <f>IF(Table1[[#This Row],[Phase shift (deg)]]="","",Table1[[#This Row],[Phase shift (deg)]]/180*PI())</f>
        <v>1.2279266171516694</v>
      </c>
      <c r="H87" s="2">
        <v>70.355012714567096</v>
      </c>
    </row>
    <row r="88" spans="1:8" x14ac:dyDescent="0.2">
      <c r="A88" s="2" t="s">
        <v>47</v>
      </c>
      <c r="B88" s="2">
        <v>14.3</v>
      </c>
      <c r="C88" s="2">
        <f>2*Table1[[#This Row],[Photon energy (eV)]]-Threshold</f>
        <v>4.012611200000002</v>
      </c>
      <c r="D88" s="2" t="s">
        <v>19</v>
      </c>
      <c r="E88" s="3">
        <f>Table1[[#This Row],[Polar ang (deg)]]/180*PI()</f>
        <v>0.8600000000000001</v>
      </c>
      <c r="F88" s="2">
        <v>49.274370381250797</v>
      </c>
      <c r="G88" s="1">
        <f>IF(Table1[[#This Row],[Phase shift (deg)]]="","",Table1[[#This Row],[Phase shift (deg)]]/180*PI())</f>
        <v>1.2398026328004614</v>
      </c>
      <c r="H88" s="2">
        <v>71.035458288674207</v>
      </c>
    </row>
    <row r="89" spans="1:8" x14ac:dyDescent="0.2">
      <c r="A89" s="2" t="s">
        <v>47</v>
      </c>
      <c r="B89" s="2">
        <v>14.3</v>
      </c>
      <c r="C89" s="2">
        <f>2*Table1[[#This Row],[Photon energy (eV)]]-Threshold</f>
        <v>4.012611200000002</v>
      </c>
      <c r="D89" s="2" t="s">
        <v>19</v>
      </c>
      <c r="E89" s="3">
        <f>Table1[[#This Row],[Polar ang (deg)]]/180*PI()</f>
        <v>0.86999999999999966</v>
      </c>
      <c r="F89" s="2">
        <v>49.847328176381602</v>
      </c>
      <c r="G89" s="1">
        <f>IF(Table1[[#This Row],[Phase shift (deg)]]="","",Table1[[#This Row],[Phase shift (deg)]]/180*PI())</f>
        <v>1.2520219261012226</v>
      </c>
      <c r="H89" s="2">
        <v>71.7355722234403</v>
      </c>
    </row>
    <row r="90" spans="1:8" x14ac:dyDescent="0.2">
      <c r="A90" s="2" t="s">
        <v>47</v>
      </c>
      <c r="B90" s="2">
        <v>14.3</v>
      </c>
      <c r="C90" s="2">
        <f>2*Table1[[#This Row],[Photon energy (eV)]]-Threshold</f>
        <v>4.012611200000002</v>
      </c>
      <c r="D90" s="2" t="s">
        <v>19</v>
      </c>
      <c r="E90" s="3">
        <f>Table1[[#This Row],[Polar ang (deg)]]/180*PI()</f>
        <v>0.88000000000000089</v>
      </c>
      <c r="F90" s="2">
        <v>50.420285971512499</v>
      </c>
      <c r="G90" s="1">
        <f>IF(Table1[[#This Row],[Phase shift (deg)]]="","",Table1[[#This Row],[Phase shift (deg)]]/180*PI())</f>
        <v>1.2645904893263686</v>
      </c>
      <c r="H90" s="2">
        <v>72.455697850784503</v>
      </c>
    </row>
    <row r="91" spans="1:8" x14ac:dyDescent="0.2">
      <c r="A91" s="2" t="s">
        <v>47</v>
      </c>
      <c r="B91" s="2">
        <v>14.3</v>
      </c>
      <c r="C91" s="2">
        <f>2*Table1[[#This Row],[Photon energy (eV)]]-Threshold</f>
        <v>4.012611200000002</v>
      </c>
      <c r="D91" s="2" t="s">
        <v>19</v>
      </c>
      <c r="E91" s="3">
        <f>Table1[[#This Row],[Polar ang (deg)]]/180*PI()</f>
        <v>0.89000000000000068</v>
      </c>
      <c r="F91" s="2">
        <v>50.993243766643303</v>
      </c>
      <c r="G91" s="1">
        <f>IF(Table1[[#This Row],[Phase shift (deg)]]="","",Table1[[#This Row],[Phase shift (deg)]]/180*PI())</f>
        <v>1.2775138668180901</v>
      </c>
      <c r="H91" s="2">
        <v>73.1961528381145</v>
      </c>
    </row>
    <row r="92" spans="1:8" x14ac:dyDescent="0.2">
      <c r="A92" s="2" t="s">
        <v>47</v>
      </c>
      <c r="B92" s="2">
        <v>14.3</v>
      </c>
      <c r="C92" s="2">
        <f>2*Table1[[#This Row],[Photon energy (eV)]]-Threshold</f>
        <v>4.012611200000002</v>
      </c>
      <c r="D92" s="2" t="s">
        <v>19</v>
      </c>
      <c r="E92" s="3">
        <f>Table1[[#This Row],[Polar ang (deg)]]/180*PI()</f>
        <v>0.90000000000000013</v>
      </c>
      <c r="F92" s="2">
        <v>51.566201561774101</v>
      </c>
      <c r="G92" s="1">
        <f>IF(Table1[[#This Row],[Phase shift (deg)]]="","",Table1[[#This Row],[Phase shift (deg)]]/180*PI())</f>
        <v>1.2907970757608627</v>
      </c>
      <c r="H92" s="2">
        <v>73.957224648925802</v>
      </c>
    </row>
    <row r="93" spans="1:8" x14ac:dyDescent="0.2">
      <c r="A93" s="2" t="s">
        <v>47</v>
      </c>
      <c r="B93" s="2">
        <v>14.3</v>
      </c>
      <c r="C93" s="2">
        <f>2*Table1[[#This Row],[Photon energy (eV)]]-Threshold</f>
        <v>4.012611200000002</v>
      </c>
      <c r="D93" s="2" t="s">
        <v>19</v>
      </c>
      <c r="E93" s="3">
        <f>Table1[[#This Row],[Polar ang (deg)]]/180*PI()</f>
        <v>0.9099999999999997</v>
      </c>
      <c r="F93" s="2">
        <v>52.139159356904898</v>
      </c>
      <c r="G93" s="1">
        <f>IF(Table1[[#This Row],[Phase shift (deg)]]="","",Table1[[#This Row],[Phase shift (deg)]]/180*PI())</f>
        <v>1.3044445209580984</v>
      </c>
      <c r="H93" s="2">
        <v>74.739165659863502</v>
      </c>
    </row>
    <row r="94" spans="1:8" x14ac:dyDescent="0.2">
      <c r="A94" s="2" t="s">
        <v>47</v>
      </c>
      <c r="B94" s="2">
        <v>14.3</v>
      </c>
      <c r="C94" s="2">
        <f>2*Table1[[#This Row],[Photon energy (eV)]]-Threshold</f>
        <v>4.012611200000002</v>
      </c>
      <c r="D94" s="2" t="s">
        <v>19</v>
      </c>
      <c r="E94" s="3">
        <f>Table1[[#This Row],[Polar ang (deg)]]/180*PI()</f>
        <v>0.91999999999999948</v>
      </c>
      <c r="F94" s="2">
        <v>52.712117152035702</v>
      </c>
      <c r="G94" s="1">
        <f>IF(Table1[[#This Row],[Phase shift (deg)]]="","",Table1[[#This Row],[Phase shift (deg)]]/180*PI())</f>
        <v>1.318459903790093</v>
      </c>
      <c r="H94" s="2">
        <v>75.5421879443969</v>
      </c>
    </row>
    <row r="95" spans="1:8" x14ac:dyDescent="0.2">
      <c r="A95" s="2" t="s">
        <v>47</v>
      </c>
      <c r="B95" s="2">
        <v>14.3</v>
      </c>
      <c r="C95" s="2">
        <f>2*Table1[[#This Row],[Photon energy (eV)]]-Threshold</f>
        <v>4.012611200000002</v>
      </c>
      <c r="D95" s="2" t="s">
        <v>19</v>
      </c>
      <c r="E95" s="3">
        <f>Table1[[#This Row],[Polar ang (deg)]]/180*PI()</f>
        <v>0.93000000000000071</v>
      </c>
      <c r="F95" s="2">
        <v>53.285074947166599</v>
      </c>
      <c r="G95" s="1">
        <f>IF(Table1[[#This Row],[Phase shift (deg)]]="","",Table1[[#This Row],[Phase shift (deg)]]/180*PI())</f>
        <v>1.3328461256747659</v>
      </c>
      <c r="H95" s="2">
        <v>76.366457741527398</v>
      </c>
    </row>
    <row r="96" spans="1:8" x14ac:dyDescent="0.2">
      <c r="A96" s="2" t="s">
        <v>47</v>
      </c>
      <c r="B96" s="2">
        <v>14.3</v>
      </c>
      <c r="C96" s="2">
        <f>2*Table1[[#This Row],[Photon energy (eV)]]-Threshold</f>
        <v>4.012611200000002</v>
      </c>
      <c r="D96" s="2" t="s">
        <v>19</v>
      </c>
      <c r="E96" s="3">
        <f>Table1[[#This Row],[Polar ang (deg)]]/180*PI()</f>
        <v>0.94000000000000028</v>
      </c>
      <c r="F96" s="2">
        <v>53.858032742297397</v>
      </c>
      <c r="G96" s="1">
        <f>IF(Table1[[#This Row],[Phase shift (deg)]]="","",Table1[[#This Row],[Phase shift (deg)]]/180*PI())</f>
        <v>1.3476051865195566</v>
      </c>
      <c r="H96" s="2">
        <v>77.212089637510701</v>
      </c>
    </row>
    <row r="97" spans="1:8" x14ac:dyDescent="0.2">
      <c r="A97" s="2" t="s">
        <v>47</v>
      </c>
      <c r="B97" s="2">
        <v>14.3</v>
      </c>
      <c r="C97" s="2">
        <f>2*Table1[[#This Row],[Photon energy (eV)]]-Threshold</f>
        <v>4.012611200000002</v>
      </c>
      <c r="D97" s="2" t="s">
        <v>19</v>
      </c>
      <c r="E97" s="3">
        <f>Table1[[#This Row],[Polar ang (deg)]]/180*PI()</f>
        <v>0.94999999999999984</v>
      </c>
      <c r="F97" s="2">
        <v>54.430990537428201</v>
      </c>
      <c r="G97" s="1">
        <f>IF(Table1[[#This Row],[Phase shift (deg)]]="","",Table1[[#This Row],[Phase shift (deg)]]/180*PI())</f>
        <v>1.3627380788419909</v>
      </c>
      <c r="H97" s="2">
        <v>78.079140499412105</v>
      </c>
    </row>
    <row r="98" spans="1:8" x14ac:dyDescent="0.2">
      <c r="A98" s="2" t="s">
        <v>47</v>
      </c>
      <c r="B98" s="2">
        <v>14.3</v>
      </c>
      <c r="C98" s="2">
        <f>2*Table1[[#This Row],[Photon energy (eV)]]-Threshold</f>
        <v>4.012611200000002</v>
      </c>
      <c r="D98" s="2" t="s">
        <v>19</v>
      </c>
      <c r="E98" s="3">
        <f>Table1[[#This Row],[Polar ang (deg)]]/180*PI()</f>
        <v>0.95999999999999941</v>
      </c>
      <c r="F98" s="2">
        <v>55.003948332558998</v>
      </c>
      <c r="G98" s="1">
        <f>IF(Table1[[#This Row],[Phase shift (deg)]]="","",Table1[[#This Row],[Phase shift (deg)]]/180*PI())</f>
        <v>1.3782446784463778</v>
      </c>
      <c r="H98" s="2">
        <v>78.967603211342706</v>
      </c>
    </row>
    <row r="99" spans="1:8" x14ac:dyDescent="0.2">
      <c r="A99" s="2" t="s">
        <v>47</v>
      </c>
      <c r="B99" s="2">
        <v>14.3</v>
      </c>
      <c r="C99" s="2">
        <f>2*Table1[[#This Row],[Photon energy (eV)]]-Threshold</f>
        <v>4.012611200000002</v>
      </c>
      <c r="D99" s="2" t="s">
        <v>19</v>
      </c>
      <c r="E99" s="3">
        <f>Table1[[#This Row],[Polar ang (deg)]]/180*PI()</f>
        <v>0.97000000000000086</v>
      </c>
      <c r="F99" s="2">
        <v>55.576906127689902</v>
      </c>
      <c r="G99" s="1">
        <f>IF(Table1[[#This Row],[Phase shift (deg)]]="","",Table1[[#This Row],[Phase shift (deg)]]/180*PI())</f>
        <v>1.3941236327725401</v>
      </c>
      <c r="H99" s="2">
        <v>79.877400277312802</v>
      </c>
    </row>
    <row r="100" spans="1:8" x14ac:dyDescent="0.2">
      <c r="A100" s="2" t="s">
        <v>47</v>
      </c>
      <c r="B100" s="2">
        <v>14.3</v>
      </c>
      <c r="C100" s="2">
        <f>2*Table1[[#This Row],[Photon energy (eV)]]-Threshold</f>
        <v>4.012611200000002</v>
      </c>
      <c r="D100" s="2" t="s">
        <v>19</v>
      </c>
      <c r="E100" s="3">
        <f>Table1[[#This Row],[Polar ang (deg)]]/180*PI()</f>
        <v>0.98000000000000043</v>
      </c>
      <c r="F100" s="2">
        <v>56.1498639228207</v>
      </c>
      <c r="G100" s="1">
        <f>IF(Table1[[#This Row],[Phase shift (deg)]]="","",Table1[[#This Row],[Phase shift (deg)]]/180*PI())</f>
        <v>1.4103722482747103</v>
      </c>
      <c r="H100" s="2">
        <v>80.808377368517995</v>
      </c>
    </row>
    <row r="101" spans="1:8" x14ac:dyDescent="0.2">
      <c r="A101" s="2" t="s">
        <v>47</v>
      </c>
      <c r="B101" s="2">
        <v>14.3</v>
      </c>
      <c r="C101" s="2">
        <f>2*Table1[[#This Row],[Photon energy (eV)]]-Threshold</f>
        <v>4.012611200000002</v>
      </c>
      <c r="D101" s="2" t="s">
        <v>19</v>
      </c>
      <c r="E101" s="3">
        <f>Table1[[#This Row],[Polar ang (deg)]]/180*PI()</f>
        <v>0.99</v>
      </c>
      <c r="F101" s="2">
        <v>56.722821717951497</v>
      </c>
      <c r="G101" s="1">
        <f>IF(Table1[[#This Row],[Phase shift (deg)]]="","",Table1[[#This Row],[Phase shift (deg)]]/180*PI())</f>
        <v>1.4269863784393859</v>
      </c>
      <c r="H101" s="2">
        <v>81.760296907234903</v>
      </c>
    </row>
    <row r="102" spans="1:8" x14ac:dyDescent="0.2">
      <c r="A102" s="2" t="s">
        <v>47</v>
      </c>
      <c r="B102" s="2">
        <v>14.3</v>
      </c>
      <c r="C102" s="2">
        <f>2*Table1[[#This Row],[Photon energy (eV)]]-Threshold</f>
        <v>4.012611200000002</v>
      </c>
      <c r="D102" s="2" t="s">
        <v>19</v>
      </c>
      <c r="E102" s="3">
        <f>Table1[[#This Row],[Polar ang (deg)]]/180*PI()</f>
        <v>0.99999999999999967</v>
      </c>
      <c r="F102" s="2">
        <v>57.295779513082302</v>
      </c>
      <c r="G102" s="1">
        <f>IF(Table1[[#This Row],[Phase shift (deg)]]="","",Table1[[#This Row],[Phase shift (deg)]]/180*PI())</f>
        <v>1.4439603143018107</v>
      </c>
      <c r="H102" s="2">
        <v>82.732831793877594</v>
      </c>
    </row>
    <row r="103" spans="1:8" x14ac:dyDescent="0.2">
      <c r="A103" s="2" t="s">
        <v>47</v>
      </c>
      <c r="B103" s="2">
        <v>14.3</v>
      </c>
      <c r="C103" s="2">
        <f>2*Table1[[#This Row],[Photon energy (eV)]]-Threshold</f>
        <v>4.012611200000002</v>
      </c>
      <c r="D103" s="2" t="s">
        <v>19</v>
      </c>
      <c r="E103" s="3">
        <f>Table1[[#This Row],[Polar ang (deg)]]/180*PI()</f>
        <v>1.0100000000000009</v>
      </c>
      <c r="F103" s="2">
        <v>57.868737308213198</v>
      </c>
      <c r="G103" s="1">
        <f>IF(Table1[[#This Row],[Phase shift (deg)]]="","",Table1[[#This Row],[Phase shift (deg)]]/180*PI())</f>
        <v>1.461286679562249</v>
      </c>
      <c r="H103" s="2">
        <v>83.725559397602794</v>
      </c>
    </row>
    <row r="104" spans="1:8" x14ac:dyDescent="0.2">
      <c r="A104" s="2" t="s">
        <v>47</v>
      </c>
      <c r="B104" s="2">
        <v>14.3</v>
      </c>
      <c r="C104" s="2">
        <f>2*Table1[[#This Row],[Photon energy (eV)]]-Threshold</f>
        <v>4.012611200000002</v>
      </c>
      <c r="D104" s="2" t="s">
        <v>19</v>
      </c>
      <c r="E104" s="3">
        <f>Table1[[#This Row],[Polar ang (deg)]]/180*PI()</f>
        <v>1.0200000000000005</v>
      </c>
      <c r="F104" s="2">
        <v>58.441695103344003</v>
      </c>
      <c r="G104" s="1">
        <f>IF(Table1[[#This Row],[Phase shift (deg)]]="","",Table1[[#This Row],[Phase shift (deg)]]/180*PI())</f>
        <v>1.4789563326237916</v>
      </c>
      <c r="H104" s="2">
        <v>84.737955943489595</v>
      </c>
    </row>
    <row r="105" spans="1:8" x14ac:dyDescent="0.2">
      <c r="A105" s="2" t="s">
        <v>47</v>
      </c>
      <c r="B105" s="2">
        <v>14.3</v>
      </c>
      <c r="C105" s="2">
        <f>2*Table1[[#This Row],[Photon energy (eV)]]-Threshold</f>
        <v>4.012611200000002</v>
      </c>
      <c r="D105" s="2" t="s">
        <v>19</v>
      </c>
      <c r="E105" s="3">
        <f>Table1[[#This Row],[Polar ang (deg)]]/180*PI()</f>
        <v>1.03</v>
      </c>
      <c r="F105" s="2">
        <v>59.0146528984748</v>
      </c>
      <c r="G105" s="1">
        <f>IF(Table1[[#This Row],[Phase shift (deg)]]="","",Table1[[#This Row],[Phase shift (deg)]]/180*PI())</f>
        <v>1.4969582780596329</v>
      </c>
      <c r="H105" s="2">
        <v>85.769391439988098</v>
      </c>
    </row>
    <row r="106" spans="1:8" x14ac:dyDescent="0.2">
      <c r="A106" s="2" t="s">
        <v>47</v>
      </c>
      <c r="B106" s="2">
        <v>14.3</v>
      </c>
      <c r="C106" s="2">
        <f>2*Table1[[#This Row],[Photon energy (eV)]]-Threshold</f>
        <v>4.012611200000002</v>
      </c>
      <c r="D106" s="2" t="s">
        <v>19</v>
      </c>
      <c r="E106" s="3">
        <f>Table1[[#This Row],[Polar ang (deg)]]/180*PI()</f>
        <v>1.0399999999999996</v>
      </c>
      <c r="F106" s="2">
        <v>59.587610693605598</v>
      </c>
      <c r="G106" s="1">
        <f>IF(Table1[[#This Row],[Phase shift (deg)]]="","",Table1[[#This Row],[Phase shift (deg)]]/180*PI())</f>
        <v>1.5152795901552842</v>
      </c>
      <c r="H106" s="2">
        <v>86.819125298210906</v>
      </c>
    </row>
    <row r="107" spans="1:8" x14ac:dyDescent="0.2">
      <c r="A107" s="2" t="s">
        <v>47</v>
      </c>
      <c r="B107" s="2">
        <v>14.3</v>
      </c>
      <c r="C107" s="2">
        <f>2*Table1[[#This Row],[Photon energy (eV)]]-Threshold</f>
        <v>4.012611200000002</v>
      </c>
      <c r="D107" s="2" t="s">
        <v>19</v>
      </c>
      <c r="E107" s="3">
        <f>Table1[[#This Row],[Polar ang (deg)]]/180*PI()</f>
        <v>1.0499999999999994</v>
      </c>
      <c r="F107" s="2">
        <v>60.160568488736402</v>
      </c>
      <c r="G107" s="1">
        <f>IF(Table1[[#This Row],[Phase shift (deg)]]="","",Table1[[#This Row],[Phase shift (deg)]]/180*PI())</f>
        <v>1.5339053512448426</v>
      </c>
      <c r="H107" s="2">
        <v>87.886302798861607</v>
      </c>
    </row>
    <row r="108" spans="1:8" x14ac:dyDescent="0.2">
      <c r="A108" s="2" t="s">
        <v>47</v>
      </c>
      <c r="B108" s="2">
        <v>14.3</v>
      </c>
      <c r="C108" s="2">
        <f>2*Table1[[#This Row],[Photon energy (eV)]]-Threshold</f>
        <v>4.012611200000002</v>
      </c>
      <c r="D108" s="2" t="s">
        <v>19</v>
      </c>
      <c r="E108" s="3">
        <f>Table1[[#This Row],[Polar ang (deg)]]/180*PI()</f>
        <v>1.0600000000000007</v>
      </c>
      <c r="F108" s="2">
        <v>60.733526283867299</v>
      </c>
      <c r="G108" s="1">
        <f>IF(Table1[[#This Row],[Phase shift (deg)]]="","",Table1[[#This Row],[Phase shift (deg)]]/180*PI())</f>
        <v>1.5528186075554504</v>
      </c>
      <c r="H108" s="2">
        <v>88.969952562308606</v>
      </c>
    </row>
    <row r="109" spans="1:8" x14ac:dyDescent="0.2">
      <c r="A109" s="2" t="s">
        <v>47</v>
      </c>
      <c r="B109" s="2">
        <v>14.3</v>
      </c>
      <c r="C109" s="2">
        <f>2*Table1[[#This Row],[Photon energy (eV)]]-Threshold</f>
        <v>4.012611200000002</v>
      </c>
      <c r="D109" s="2" t="s">
        <v>19</v>
      </c>
      <c r="E109" s="3">
        <f>Table1[[#This Row],[Polar ang (deg)]]/180*PI()</f>
        <v>1.0700000000000003</v>
      </c>
      <c r="F109" s="2">
        <v>61.306484078998103</v>
      </c>
      <c r="G109" s="1">
        <f>IF(Table1[[#This Row],[Phase shift (deg)]]="","",Table1[[#This Row],[Phase shift (deg)]]/180*PI())</f>
        <v>1.5720003451768445</v>
      </c>
      <c r="H109" s="2">
        <v>90.068985171741801</v>
      </c>
    </row>
    <row r="110" spans="1:8" x14ac:dyDescent="0.2">
      <c r="A110" s="2" t="s">
        <v>47</v>
      </c>
      <c r="B110" s="2">
        <v>14.3</v>
      </c>
      <c r="C110" s="2">
        <f>2*Table1[[#This Row],[Photon energy (eV)]]-Threshold</f>
        <v>4.012611200000002</v>
      </c>
      <c r="D110" s="2" t="s">
        <v>19</v>
      </c>
      <c r="E110" s="3">
        <f>Table1[[#This Row],[Polar ang (deg)]]/180*PI()</f>
        <v>1.0799999999999998</v>
      </c>
      <c r="F110" s="2">
        <v>61.879441874128901</v>
      </c>
      <c r="G110" s="1">
        <f>IF(Table1[[#This Row],[Phase shift (deg)]]="","",Table1[[#This Row],[Phase shift (deg)]]/180*PI())</f>
        <v>1.5914294885724125</v>
      </c>
      <c r="H110" s="2">
        <v>91.182193087862302</v>
      </c>
    </row>
    <row r="111" spans="1:8" x14ac:dyDescent="0.2">
      <c r="A111" s="2" t="s">
        <v>47</v>
      </c>
      <c r="B111" s="2">
        <v>14.3</v>
      </c>
      <c r="C111" s="2">
        <f>2*Table1[[#This Row],[Photon energy (eV)]]-Threshold</f>
        <v>4.012611200000002</v>
      </c>
      <c r="D111" s="2" t="s">
        <v>19</v>
      </c>
      <c r="E111" s="3">
        <f>Table1[[#This Row],[Polar ang (deg)]]/180*PI()</f>
        <v>1.0899999999999994</v>
      </c>
      <c r="F111" s="2">
        <v>62.452399669259698</v>
      </c>
      <c r="G111" s="1">
        <f>IF(Table1[[#This Row],[Phase shift (deg)]]="","",Table1[[#This Row],[Phase shift (deg)]]/180*PI())</f>
        <v>1.6110829237370301</v>
      </c>
      <c r="H111" s="2">
        <v>92.308251975728894</v>
      </c>
    </row>
    <row r="112" spans="1:8" x14ac:dyDescent="0.2">
      <c r="A112" s="2" t="s">
        <v>47</v>
      </c>
      <c r="B112" s="2">
        <v>14.3</v>
      </c>
      <c r="C112" s="2">
        <f>2*Table1[[#This Row],[Photon energy (eV)]]-Threshold</f>
        <v>4.012611200000002</v>
      </c>
      <c r="D112" s="2" t="s">
        <v>19</v>
      </c>
      <c r="E112" s="3">
        <f>Table1[[#This Row],[Polar ang (deg)]]/180*PI()</f>
        <v>1.1000000000000008</v>
      </c>
      <c r="F112" s="2">
        <v>63.025357464390602</v>
      </c>
      <c r="G112" s="1">
        <f>IF(Table1[[#This Row],[Phase shift (deg)]]="","",Table1[[#This Row],[Phase shift (deg)]]/180*PI())</f>
        <v>1.6309355476828322</v>
      </c>
      <c r="H112" s="2">
        <v>93.445723540083705</v>
      </c>
    </row>
    <row r="113" spans="1:8" x14ac:dyDescent="0.2">
      <c r="A113" s="2" t="s">
        <v>47</v>
      </c>
      <c r="B113" s="2">
        <v>14.3</v>
      </c>
      <c r="C113" s="2">
        <f>2*Table1[[#This Row],[Photon energy (eV)]]-Threshold</f>
        <v>4.012611200000002</v>
      </c>
      <c r="D113" s="2" t="s">
        <v>19</v>
      </c>
      <c r="E113" s="3">
        <f>Table1[[#This Row],[Polar ang (deg)]]/180*PI()</f>
        <v>1.1100000000000003</v>
      </c>
      <c r="F113" s="2">
        <v>63.598315259521399</v>
      </c>
      <c r="G113" s="1">
        <f>IF(Table1[[#This Row],[Phase shift (deg)]]="","",Table1[[#This Row],[Phase shift (deg)]]/180*PI())</f>
        <v>1.6509603454004809</v>
      </c>
      <c r="H113" s="2">
        <v>94.593059934908197</v>
      </c>
    </row>
    <row r="114" spans="1:8" x14ac:dyDescent="0.2">
      <c r="A114" s="2" t="s">
        <v>47</v>
      </c>
      <c r="B114" s="2">
        <v>14.3</v>
      </c>
      <c r="C114" s="2">
        <f>2*Table1[[#This Row],[Photon energy (eV)]]-Threshold</f>
        <v>4.012611200000002</v>
      </c>
      <c r="D114" s="2" t="s">
        <v>19</v>
      </c>
      <c r="E114" s="3">
        <f>Table1[[#This Row],[Polar ang (deg)]]/180*PI()</f>
        <v>1.1200000000000001</v>
      </c>
      <c r="F114" s="2">
        <v>64.171273054652204</v>
      </c>
      <c r="G114" s="1">
        <f>IF(Table1[[#This Row],[Phase shift (deg)]]="","",Table1[[#This Row],[Phase shift (deg)]]/180*PI())</f>
        <v>1.6711284948111764</v>
      </c>
      <c r="H114" s="2">
        <v>95.748609776730305</v>
      </c>
    </row>
    <row r="115" spans="1:8" x14ac:dyDescent="0.2">
      <c r="A115" s="2" t="s">
        <v>47</v>
      </c>
      <c r="B115" s="2">
        <v>14.3</v>
      </c>
      <c r="C115" s="2">
        <f>2*Table1[[#This Row],[Photon energy (eV)]]-Threshold</f>
        <v>4.012611200000002</v>
      </c>
      <c r="D115" s="2" t="s">
        <v>19</v>
      </c>
      <c r="E115" s="3">
        <f>Table1[[#This Row],[Polar ang (deg)]]/180*PI()</f>
        <v>1.1299999999999994</v>
      </c>
      <c r="F115" s="2">
        <v>64.744230849782994</v>
      </c>
      <c r="G115" s="1">
        <f>IF(Table1[[#This Row],[Phase shift (deg)]]="","",Table1[[#This Row],[Phase shift (deg)]]/180*PI())</f>
        <v>1.6914094995108222</v>
      </c>
      <c r="H115" s="2">
        <v>96.910625750305002</v>
      </c>
    </row>
    <row r="116" spans="1:8" x14ac:dyDescent="0.2">
      <c r="A116" s="2" t="s">
        <v>47</v>
      </c>
      <c r="B116" s="2">
        <v>14.3</v>
      </c>
      <c r="C116" s="2">
        <f>2*Table1[[#This Row],[Photon energy (eV)]]-Threshold</f>
        <v>4.012611200000002</v>
      </c>
      <c r="D116" s="2" t="s">
        <v>19</v>
      </c>
      <c r="E116" s="3">
        <f>Table1[[#This Row],[Polar ang (deg)]]/180*PI()</f>
        <v>1.1400000000000008</v>
      </c>
      <c r="F116" s="2">
        <v>65.317188644913898</v>
      </c>
      <c r="G116" s="1">
        <f>IF(Table1[[#This Row],[Phase shift (deg)]]="","",Table1[[#This Row],[Phase shift (deg)]]/180*PI())</f>
        <v>1.7117713483373107</v>
      </c>
      <c r="H116" s="2">
        <v>98.077273751146194</v>
      </c>
    </row>
    <row r="117" spans="1:8" x14ac:dyDescent="0.2">
      <c r="A117" s="2" t="s">
        <v>47</v>
      </c>
      <c r="B117" s="2">
        <v>14.3</v>
      </c>
      <c r="C117" s="2">
        <f>2*Table1[[#This Row],[Photon energy (eV)]]-Threshold</f>
        <v>4.012611200000002</v>
      </c>
      <c r="D117" s="2" t="s">
        <v>19</v>
      </c>
      <c r="E117" s="3">
        <f>Table1[[#This Row],[Polar ang (deg)]]/180*PI()</f>
        <v>1.1500000000000006</v>
      </c>
      <c r="F117" s="2">
        <v>65.890146440044703</v>
      </c>
      <c r="G117" s="1">
        <f>IF(Table1[[#This Row],[Phase shift (deg)]]="","",Table1[[#This Row],[Phase shift (deg)]]/180*PI())</f>
        <v>1.7321806999951095</v>
      </c>
      <c r="H117" s="2">
        <v>99.246643463736405</v>
      </c>
    </row>
    <row r="118" spans="1:8" x14ac:dyDescent="0.2">
      <c r="A118" s="2" t="s">
        <v>47</v>
      </c>
      <c r="B118" s="2">
        <v>14.3</v>
      </c>
      <c r="C118" s="2">
        <f>2*Table1[[#This Row],[Photon energy (eV)]]-Threshold</f>
        <v>4.012611200000002</v>
      </c>
      <c r="D118" s="2" t="s">
        <v>19</v>
      </c>
      <c r="E118" s="3">
        <f>Table1[[#This Row],[Polar ang (deg)]]/180*PI()</f>
        <v>1.1600000000000004</v>
      </c>
      <c r="F118" s="2">
        <v>66.463104235175507</v>
      </c>
      <c r="G118" s="1">
        <f>IF(Table1[[#This Row],[Phase shift (deg)]]="","",Table1[[#This Row],[Phase shift (deg)]]/180*PI())</f>
        <v>1.7526030901836827</v>
      </c>
      <c r="H118" s="2">
        <v>100.41676022911101</v>
      </c>
    </row>
    <row r="119" spans="1:8" x14ac:dyDescent="0.2">
      <c r="A119" s="2" t="s">
        <v>47</v>
      </c>
      <c r="B119" s="2">
        <v>14.3</v>
      </c>
      <c r="C119" s="2">
        <f>2*Table1[[#This Row],[Photon energy (eV)]]-Threshold</f>
        <v>4.012611200000002</v>
      </c>
      <c r="D119" s="2" t="s">
        <v>19</v>
      </c>
      <c r="E119" s="3">
        <f>Table1[[#This Row],[Polar ang (deg)]]/180*PI()</f>
        <v>1.1699999999999997</v>
      </c>
      <c r="F119" s="2">
        <v>67.036062030306297</v>
      </c>
      <c r="G119" s="1">
        <f>IF(Table1[[#This Row],[Phase shift (deg)]]="","",Table1[[#This Row],[Phase shift (deg)]]/180*PI())</f>
        <v>1.7730031579353063</v>
      </c>
      <c r="H119" s="2">
        <v>101.58559801305999</v>
      </c>
    </row>
    <row r="120" spans="1:8" x14ac:dyDescent="0.2">
      <c r="A120" s="2" t="s">
        <v>47</v>
      </c>
      <c r="B120" s="2">
        <v>14.3</v>
      </c>
      <c r="C120" s="2">
        <f>2*Table1[[#This Row],[Photon energy (eV)]]-Threshold</f>
        <v>4.012611200000002</v>
      </c>
      <c r="D120" s="2" t="s">
        <v>19</v>
      </c>
      <c r="E120" s="3">
        <f>Table1[[#This Row],[Polar ang (deg)]]/180*PI()</f>
        <v>1.1799999999999995</v>
      </c>
      <c r="F120" s="2">
        <v>67.609019825437102</v>
      </c>
      <c r="G120" s="1">
        <f>IF(Table1[[#This Row],[Phase shift (deg)]]="","",Table1[[#This Row],[Phase shift (deg)]]/180*PI())</f>
        <v>1.7933448872112276</v>
      </c>
      <c r="H120" s="2">
        <v>102.751093248568</v>
      </c>
    </row>
    <row r="121" spans="1:8" x14ac:dyDescent="0.2">
      <c r="A121" s="2" t="s">
        <v>47</v>
      </c>
      <c r="B121" s="2">
        <v>14.3</v>
      </c>
      <c r="C121" s="2">
        <f>2*Table1[[#This Row],[Photon energy (eV)]]-Threshold</f>
        <v>4.012611200000002</v>
      </c>
      <c r="D121" s="2" t="s">
        <v>19</v>
      </c>
      <c r="E121" s="3">
        <f>Table1[[#This Row],[Polar ang (deg)]]/180*PI()</f>
        <v>1.1900000000000006</v>
      </c>
      <c r="F121" s="2">
        <v>68.181977620568006</v>
      </c>
      <c r="G121" s="1">
        <f>IF(Table1[[#This Row],[Phase shift (deg)]]="","",Table1[[#This Row],[Phase shift (deg)]]/180*PI())</f>
        <v>1.8135918592688662</v>
      </c>
      <c r="H121" s="2">
        <v>103.91115929538999</v>
      </c>
    </row>
    <row r="122" spans="1:8" x14ac:dyDescent="0.2">
      <c r="A122" s="2" t="s">
        <v>47</v>
      </c>
      <c r="B122" s="2">
        <v>14.3</v>
      </c>
      <c r="C122" s="2">
        <f>2*Table1[[#This Row],[Photon energy (eV)]]-Threshold</f>
        <v>4.012611200000002</v>
      </c>
      <c r="D122" s="2" t="s">
        <v>19</v>
      </c>
      <c r="E122" s="3">
        <f>Table1[[#This Row],[Polar ang (deg)]]/180*PI()</f>
        <v>1.2</v>
      </c>
      <c r="F122" s="2">
        <v>68.754935415698796</v>
      </c>
      <c r="G122" s="1">
        <f>IF(Table1[[#This Row],[Phase shift (deg)]]="","",Table1[[#This Row],[Phase shift (deg)]]/180*PI())</f>
        <v>1.8337075109246372</v>
      </c>
      <c r="H122" s="2">
        <v>105.063701237421</v>
      </c>
    </row>
    <row r="123" spans="1:8" x14ac:dyDescent="0.2">
      <c r="A123" s="2" t="s">
        <v>47</v>
      </c>
      <c r="B123" s="2">
        <v>14.3</v>
      </c>
      <c r="C123" s="2">
        <f>2*Table1[[#This Row],[Photon energy (eV)]]-Threshold</f>
        <v>4.012611200000002</v>
      </c>
      <c r="D123" s="2" t="s">
        <v>19</v>
      </c>
      <c r="E123" s="3">
        <f>Table1[[#This Row],[Polar ang (deg)]]/180*PI()</f>
        <v>1.2099999999999997</v>
      </c>
      <c r="F123" s="2">
        <v>69.3278932108296</v>
      </c>
      <c r="G123" s="1">
        <f>IF(Table1[[#This Row],[Phase shift (deg)]]="","",Table1[[#This Row],[Phase shift (deg)]]/180*PI())</f>
        <v>1.8536553936219837</v>
      </c>
      <c r="H123" s="2">
        <v>106.206630726201</v>
      </c>
    </row>
    <row r="124" spans="1:8" x14ac:dyDescent="0.2">
      <c r="A124" s="2" t="s">
        <v>47</v>
      </c>
      <c r="B124" s="2">
        <v>14.3</v>
      </c>
      <c r="C124" s="2">
        <f>2*Table1[[#This Row],[Photon energy (eV)]]-Threshold</f>
        <v>4.012611200000002</v>
      </c>
      <c r="D124" s="2" t="s">
        <v>19</v>
      </c>
      <c r="E124" s="3">
        <f>Table1[[#This Row],[Polar ang (deg)]]/180*PI()</f>
        <v>1.2199999999999995</v>
      </c>
      <c r="F124" s="2">
        <v>69.900851005960405</v>
      </c>
      <c r="G124" s="1">
        <f>IF(Table1[[#This Row],[Phase shift (deg)]]="","",Table1[[#This Row],[Phase shift (deg)]]/180*PI())</f>
        <v>1.8733994281817665</v>
      </c>
      <c r="H124" s="2">
        <v>107.337880577037</v>
      </c>
    </row>
    <row r="125" spans="1:8" x14ac:dyDescent="0.2">
      <c r="A125" s="2" t="s">
        <v>47</v>
      </c>
      <c r="B125" s="2">
        <v>14.3</v>
      </c>
      <c r="C125" s="2">
        <f>2*Table1[[#This Row],[Photon energy (eV)]]-Threshold</f>
        <v>4.012611200000002</v>
      </c>
      <c r="D125" s="2" t="s">
        <v>19</v>
      </c>
      <c r="E125" s="3">
        <f>Table1[[#This Row],[Polar ang (deg)]]/180*PI()</f>
        <v>1.2300000000000006</v>
      </c>
      <c r="F125" s="2">
        <v>70.473808801091295</v>
      </c>
      <c r="G125" s="1">
        <f>IF(Table1[[#This Row],[Phase shift (deg)]]="","",Table1[[#This Row],[Phase shift (deg)]]/180*PI())</f>
        <v>1.8929041502664332</v>
      </c>
      <c r="H125" s="2">
        <v>108.455418833064</v>
      </c>
    </row>
    <row r="126" spans="1:8" x14ac:dyDescent="0.2">
      <c r="A126" s="2" t="s">
        <v>47</v>
      </c>
      <c r="B126" s="2">
        <v>14.3</v>
      </c>
      <c r="C126" s="2">
        <f>2*Table1[[#This Row],[Photon energy (eV)]]-Threshold</f>
        <v>4.012611200000002</v>
      </c>
      <c r="D126" s="2" t="s">
        <v>19</v>
      </c>
      <c r="E126" s="3">
        <f>Table1[[#This Row],[Polar ang (deg)]]/180*PI()</f>
        <v>1.2400000000000004</v>
      </c>
      <c r="F126" s="2">
        <v>71.046766596222099</v>
      </c>
      <c r="G126" s="1">
        <f>IF(Table1[[#This Row],[Phase shift (deg)]]="","",Table1[[#This Row],[Phase shift (deg)]]/180*PI())</f>
        <v>1.9121349419207367</v>
      </c>
      <c r="H126" s="2">
        <v>109.55726203155101</v>
      </c>
    </row>
    <row r="127" spans="1:8" x14ac:dyDescent="0.2">
      <c r="A127" s="2" t="s">
        <v>47</v>
      </c>
      <c r="B127" s="2">
        <v>14.3</v>
      </c>
      <c r="C127" s="2">
        <f>2*Table1[[#This Row],[Photon energy (eV)]]-Threshold</f>
        <v>4.012611200000002</v>
      </c>
      <c r="D127" s="2" t="s">
        <v>19</v>
      </c>
      <c r="E127" s="3">
        <f>Table1[[#This Row],[Polar ang (deg)]]/180*PI()</f>
        <v>1.25</v>
      </c>
      <c r="F127" s="2">
        <v>71.619724391352904</v>
      </c>
      <c r="G127" s="1">
        <f>IF(Table1[[#This Row],[Phase shift (deg)]]="","",Table1[[#This Row],[Phase shift (deg)]]/180*PI())</f>
        <v>1.9310582450405318</v>
      </c>
      <c r="H127" s="2">
        <v>110.641487434762</v>
      </c>
    </row>
    <row r="128" spans="1:8" x14ac:dyDescent="0.2">
      <c r="A128" s="2" t="s">
        <v>47</v>
      </c>
      <c r="B128" s="2">
        <v>14.3</v>
      </c>
      <c r="C128" s="2">
        <f>2*Table1[[#This Row],[Photon energy (eV)]]-Threshold</f>
        <v>4.012611200000002</v>
      </c>
      <c r="D128" s="2" t="s">
        <v>19</v>
      </c>
      <c r="E128" s="3">
        <f>Table1[[#This Row],[Polar ang (deg)]]/180*PI()</f>
        <v>1.2599999999999993</v>
      </c>
      <c r="F128" s="2">
        <v>72.192682186483694</v>
      </c>
      <c r="G128" s="1">
        <f>IF(Table1[[#This Row],[Phase shift (deg)]]="","",Table1[[#This Row],[Phase shift (deg)]]/180*PI())</f>
        <v>1.9496417532420891</v>
      </c>
      <c r="H128" s="2">
        <v>111.70624402325799</v>
      </c>
    </row>
    <row r="129" spans="1:8" x14ac:dyDescent="0.2">
      <c r="A129" s="2" t="s">
        <v>47</v>
      </c>
      <c r="B129" s="2">
        <v>14.3</v>
      </c>
      <c r="C129" s="2">
        <f>2*Table1[[#This Row],[Photon energy (eV)]]-Threshold</f>
        <v>4.012611200000002</v>
      </c>
      <c r="D129" s="2" t="s">
        <v>19</v>
      </c>
      <c r="E129" s="3">
        <f>Table1[[#This Row],[Polar ang (deg)]]/180*PI()</f>
        <v>1.2700000000000009</v>
      </c>
      <c r="F129" s="2">
        <v>72.765639981614598</v>
      </c>
      <c r="G129" s="1">
        <f>IF(Table1[[#This Row],[Phase shift (deg)]]="","",Table1[[#This Row],[Phase shift (deg)]]/180*PI())</f>
        <v>1.9678545793216391</v>
      </c>
      <c r="H129" s="2">
        <v>112.749762090622</v>
      </c>
    </row>
    <row r="130" spans="1:8" x14ac:dyDescent="0.2">
      <c r="A130" s="2" t="s">
        <v>47</v>
      </c>
      <c r="B130" s="2">
        <v>14.3</v>
      </c>
      <c r="C130" s="2">
        <f>2*Table1[[#This Row],[Photon energy (eV)]]-Threshold</f>
        <v>4.012611200000002</v>
      </c>
      <c r="D130" s="2" t="s">
        <v>19</v>
      </c>
      <c r="E130" s="3">
        <f>Table1[[#This Row],[Polar ang (deg)]]/180*PI()</f>
        <v>1.2800000000000005</v>
      </c>
      <c r="F130" s="2">
        <v>73.338597776745402</v>
      </c>
      <c r="G130" s="1">
        <f>IF(Table1[[#This Row],[Phase shift (deg)]]="","",Table1[[#This Row],[Phase shift (deg)]]/180*PI())</f>
        <v>1.9856673962725278</v>
      </c>
      <c r="H130" s="2">
        <v>113.770361323147</v>
      </c>
    </row>
    <row r="131" spans="1:8" x14ac:dyDescent="0.2">
      <c r="A131" s="2" t="s">
        <v>47</v>
      </c>
      <c r="B131" s="2">
        <v>14.3</v>
      </c>
      <c r="C131" s="2">
        <f>2*Table1[[#This Row],[Photon energy (eV)]]-Threshold</f>
        <v>4.012611200000002</v>
      </c>
      <c r="D131" s="2" t="s">
        <v>19</v>
      </c>
      <c r="E131" s="3">
        <f>Table1[[#This Row],[Polar ang (deg)]]/180*PI()</f>
        <v>1.2900000000000003</v>
      </c>
      <c r="F131" s="2">
        <v>73.911555571876207</v>
      </c>
      <c r="G131" s="1">
        <f>IF(Table1[[#This Row],[Phase shift (deg)]]="","",Table1[[#This Row],[Phase shift (deg)]]/180*PI())</f>
        <v>2.0030525506284005</v>
      </c>
      <c r="H131" s="2">
        <v>114.766457293922</v>
      </c>
    </row>
    <row r="132" spans="1:8" x14ac:dyDescent="0.2">
      <c r="A132" s="2" t="s">
        <v>47</v>
      </c>
      <c r="B132" s="2">
        <v>14.3</v>
      </c>
      <c r="C132" s="2">
        <f>2*Table1[[#This Row],[Photon energy (eV)]]-Threshold</f>
        <v>4.012611200000002</v>
      </c>
      <c r="D132" s="2" t="s">
        <v>19</v>
      </c>
      <c r="E132" s="3">
        <f>Table1[[#This Row],[Polar ang (deg)]]/180*PI()</f>
        <v>1.2999999999999996</v>
      </c>
      <c r="F132" s="2">
        <v>74.484513367006997</v>
      </c>
      <c r="G132" s="1">
        <f>IF(Table1[[#This Row],[Phase shift (deg)]]="","",Table1[[#This Row],[Phase shift (deg)]]/180*PI())</f>
        <v>2.0199841476855189</v>
      </c>
      <c r="H132" s="2">
        <v>115.736566345711</v>
      </c>
    </row>
    <row r="133" spans="1:8" x14ac:dyDescent="0.2">
      <c r="A133" s="2" t="s">
        <v>47</v>
      </c>
      <c r="B133" s="2">
        <v>14.3</v>
      </c>
      <c r="C133" s="2">
        <f>2*Table1[[#This Row],[Photon energy (eV)]]-Threshold</f>
        <v>4.012611200000002</v>
      </c>
      <c r="D133" s="2" t="s">
        <v>19</v>
      </c>
      <c r="E133" s="3">
        <f>Table1[[#This Row],[Polar ang (deg)]]/180*PI()</f>
        <v>1.3099999999999994</v>
      </c>
      <c r="F133" s="2">
        <v>75.057471162137801</v>
      </c>
      <c r="G133" s="1">
        <f>IF(Table1[[#This Row],[Phase shift (deg)]]="","",Table1[[#This Row],[Phase shift (deg)]]/180*PI())</f>
        <v>2.0364381088984165</v>
      </c>
      <c r="H133" s="2">
        <v>116.67930887948199</v>
      </c>
    </row>
    <row r="134" spans="1:8" x14ac:dyDescent="0.2">
      <c r="A134" s="2" t="s">
        <v>47</v>
      </c>
      <c r="B134" s="2">
        <v>14.3</v>
      </c>
      <c r="C134" s="2">
        <f>2*Table1[[#This Row],[Photon energy (eV)]]-Threshold</f>
        <v>4.012611200000002</v>
      </c>
      <c r="D134" s="2" t="s">
        <v>19</v>
      </c>
      <c r="E134" s="3">
        <f>Table1[[#This Row],[Polar ang (deg)]]/180*PI()</f>
        <v>1.3200000000000007</v>
      </c>
      <c r="F134" s="2">
        <v>75.630428957268705</v>
      </c>
      <c r="G134" s="1">
        <f>IF(Table1[[#This Row],[Phase shift (deg)]]="","",Table1[[#This Row],[Phase shift (deg)]]/180*PI())</f>
        <v>2.0523922024081886</v>
      </c>
      <c r="H134" s="2">
        <v>117.593411103549</v>
      </c>
    </row>
    <row r="135" spans="1:8" x14ac:dyDescent="0.2">
      <c r="A135" s="2" t="s">
        <v>47</v>
      </c>
      <c r="B135" s="2">
        <v>14.3</v>
      </c>
      <c r="C135" s="2">
        <f>2*Table1[[#This Row],[Photon energy (eV)]]-Threshold</f>
        <v>4.012611200000002</v>
      </c>
      <c r="D135" s="2" t="s">
        <v>19</v>
      </c>
      <c r="E135" s="3">
        <f>Table1[[#This Row],[Polar ang (deg)]]/180*PI()</f>
        <v>1.33</v>
      </c>
      <c r="F135" s="2">
        <v>76.203386752399496</v>
      </c>
      <c r="G135" s="1">
        <f>IF(Table1[[#This Row],[Phase shift (deg)]]="","",Table1[[#This Row],[Phase shift (deg)]]/180*PI())</f>
        <v>2.0678260482369044</v>
      </c>
      <c r="H135" s="2">
        <v>118.47770533118999</v>
      </c>
    </row>
    <row r="136" spans="1:8" x14ac:dyDescent="0.2">
      <c r="A136" s="2" t="s">
        <v>47</v>
      </c>
      <c r="B136" s="2">
        <v>14.3</v>
      </c>
      <c r="C136" s="2">
        <f>2*Table1[[#This Row],[Photon energy (eV)]]-Threshold</f>
        <v>4.012611200000002</v>
      </c>
      <c r="D136" s="2" t="s">
        <v>19</v>
      </c>
      <c r="E136" s="3">
        <f>Table1[[#This Row],[Polar ang (deg)]]/180*PI()</f>
        <v>1.3399999999999999</v>
      </c>
      <c r="F136" s="2">
        <v>76.7763445475303</v>
      </c>
      <c r="G136" s="1">
        <f>IF(Table1[[#This Row],[Phase shift (deg)]]="","",Table1[[#This Row],[Phase shift (deg)]]/180*PI())</f>
        <v>2.082721100147999</v>
      </c>
      <c r="H136" s="2">
        <v>119.331128941324</v>
      </c>
    </row>
    <row r="137" spans="1:8" x14ac:dyDescent="0.2">
      <c r="A137" s="2" t="s">
        <v>47</v>
      </c>
      <c r="B137" s="2">
        <v>14.3</v>
      </c>
      <c r="C137" s="2">
        <f>2*Table1[[#This Row],[Photon energy (eV)]]-Threshold</f>
        <v>4.012611200000002</v>
      </c>
      <c r="D137" s="2" t="s">
        <v>19</v>
      </c>
      <c r="E137" s="3">
        <f>Table1[[#This Row],[Polar ang (deg)]]/180*PI()</f>
        <v>1.3500000000000012</v>
      </c>
      <c r="F137" s="2">
        <v>77.349302342661204</v>
      </c>
      <c r="G137" s="1">
        <f>IF(Table1[[#This Row],[Phase shift (deg)]]="","",Table1[[#This Row],[Phase shift (deg)]]/180*PI())</f>
        <v>2.0970606065280877</v>
      </c>
      <c r="H137" s="2">
        <v>120.15272213720399</v>
      </c>
    </row>
    <row r="138" spans="1:8" x14ac:dyDescent="0.2">
      <c r="A138" s="2" t="s">
        <v>47</v>
      </c>
      <c r="B138" s="2">
        <v>14.3</v>
      </c>
      <c r="C138" s="2">
        <f>2*Table1[[#This Row],[Photon energy (eV)]]-Threshold</f>
        <v>4.012611200000002</v>
      </c>
      <c r="D138" s="2" t="s">
        <v>19</v>
      </c>
      <c r="E138" s="3">
        <f>Table1[[#This Row],[Polar ang (deg)]]/180*PI()</f>
        <v>1.3600000000000008</v>
      </c>
      <c r="F138" s="2">
        <v>77.922260137791994</v>
      </c>
      <c r="G138" s="1">
        <f>IF(Table1[[#This Row],[Phase shift (deg)]]="","",Table1[[#This Row],[Phase shift (deg)]]/180*PI())</f>
        <v>2.1108295528886809</v>
      </c>
      <c r="H138" s="2">
        <v>120.941624652008</v>
      </c>
    </row>
    <row r="139" spans="1:8" x14ac:dyDescent="0.2">
      <c r="A139" s="2" t="s">
        <v>47</v>
      </c>
      <c r="B139" s="2">
        <v>14.3</v>
      </c>
      <c r="C139" s="2">
        <f>2*Table1[[#This Row],[Photon energy (eV)]]-Threshold</f>
        <v>4.012611200000002</v>
      </c>
      <c r="D139" s="2" t="s">
        <v>19</v>
      </c>
      <c r="E139" s="3">
        <f>Table1[[#This Row],[Polar ang (deg)]]/180*PI()</f>
        <v>1.3700000000000003</v>
      </c>
      <c r="F139" s="2">
        <v>78.495217932922799</v>
      </c>
      <c r="G139" s="1">
        <f>IF(Table1[[#This Row],[Phase shift (deg)]]="","",Table1[[#This Row],[Phase shift (deg)]]/180*PI())</f>
        <v>2.1240145887241302</v>
      </c>
      <c r="H139" s="2">
        <v>121.69707155810799</v>
      </c>
    </row>
    <row r="140" spans="1:8" x14ac:dyDescent="0.2">
      <c r="A140" s="2" t="s">
        <v>47</v>
      </c>
      <c r="B140" s="2">
        <v>14.3</v>
      </c>
      <c r="C140" s="2">
        <f>2*Table1[[#This Row],[Photon energy (eV)]]-Threshold</f>
        <v>4.012611200000002</v>
      </c>
      <c r="D140" s="2" t="s">
        <v>19</v>
      </c>
      <c r="E140" s="3">
        <f>Table1[[#This Row],[Polar ang (deg)]]/180*PI()</f>
        <v>1.38</v>
      </c>
      <c r="F140" s="2">
        <v>79.068175728053603</v>
      </c>
      <c r="G140" s="1">
        <f>IF(Table1[[#This Row],[Phase shift (deg)]]="","",Table1[[#This Row],[Phase shift (deg)]]/180*PI())</f>
        <v>2.1366039415037412</v>
      </c>
      <c r="H140" s="2">
        <v>122.41838833918101</v>
      </c>
    </row>
    <row r="141" spans="1:8" x14ac:dyDescent="0.2">
      <c r="A141" s="2" t="s">
        <v>47</v>
      </c>
      <c r="B141" s="2">
        <v>14.3</v>
      </c>
      <c r="C141" s="2">
        <f>2*Table1[[#This Row],[Photon energy (eV)]]-Threshold</f>
        <v>4.012611200000002</v>
      </c>
      <c r="D141" s="2" t="s">
        <v>19</v>
      </c>
      <c r="E141" s="3">
        <f>Table1[[#This Row],[Polar ang (deg)]]/180*PI()</f>
        <v>1.3899999999999992</v>
      </c>
      <c r="F141" s="2">
        <v>79.641133523184394</v>
      </c>
      <c r="G141" s="1">
        <f>IF(Table1[[#This Row],[Phase shift (deg)]]="","",Table1[[#This Row],[Phase shift (deg)]]/180*PI())</f>
        <v>2.1485873205350403</v>
      </c>
      <c r="H141" s="2">
        <v>123.10498538198</v>
      </c>
    </row>
    <row r="142" spans="1:8" x14ac:dyDescent="0.2">
      <c r="A142" s="2" t="s">
        <v>47</v>
      </c>
      <c r="B142" s="2">
        <v>14.3</v>
      </c>
      <c r="C142" s="2">
        <f>2*Table1[[#This Row],[Photon energy (eV)]]-Threshold</f>
        <v>4.012611200000002</v>
      </c>
      <c r="D142" s="2" t="s">
        <v>19</v>
      </c>
      <c r="E142" s="3">
        <f>Table1[[#This Row],[Polar ang (deg)]]/180*PI()</f>
        <v>1.4000000000000008</v>
      </c>
      <c r="F142" s="2">
        <v>80.214091318315297</v>
      </c>
      <c r="G142" s="1">
        <f>IF(Table1[[#This Row],[Phase shift (deg)]]="","",Table1[[#This Row],[Phase shift (deg)]]/180*PI())</f>
        <v>2.1599558133251642</v>
      </c>
      <c r="H142" s="2">
        <v>123.756352038279</v>
      </c>
    </row>
    <row r="143" spans="1:8" x14ac:dyDescent="0.2">
      <c r="A143" s="2" t="s">
        <v>47</v>
      </c>
      <c r="B143" s="2">
        <v>14.3</v>
      </c>
      <c r="C143" s="2">
        <f>2*Table1[[#This Row],[Photon energy (eV)]]-Threshold</f>
        <v>4.012611200000002</v>
      </c>
      <c r="D143" s="2" t="s">
        <v>19</v>
      </c>
      <c r="E143" s="3">
        <f>Table1[[#This Row],[Polar ang (deg)]]/180*PI()</f>
        <v>1.4100000000000006</v>
      </c>
      <c r="F143" s="2">
        <v>80.787049113446102</v>
      </c>
      <c r="G143" s="1">
        <f>IF(Table1[[#This Row],[Phase shift (deg)]]="","",Table1[[#This Row],[Phase shift (deg)]]/180*PI())</f>
        <v>2.1707017769049317</v>
      </c>
      <c r="H143" s="2">
        <v>124.372050398201</v>
      </c>
    </row>
    <row r="144" spans="1:8" x14ac:dyDescent="0.2">
      <c r="A144" s="2" t="s">
        <v>47</v>
      </c>
      <c r="B144" s="2">
        <v>14.3</v>
      </c>
      <c r="C144" s="2">
        <f>2*Table1[[#This Row],[Photon energy (eV)]]-Threshold</f>
        <v>4.012611200000002</v>
      </c>
      <c r="D144" s="2" t="s">
        <v>19</v>
      </c>
      <c r="E144" s="3">
        <f>Table1[[#This Row],[Polar ang (deg)]]/180*PI()</f>
        <v>1.4200000000000002</v>
      </c>
      <c r="F144" s="2">
        <v>81.360006908576906</v>
      </c>
      <c r="G144" s="1">
        <f>IF(Table1[[#This Row],[Phase shift (deg)]]="","",Table1[[#This Row],[Phase shift (deg)]]/180*PI())</f>
        <v>2.1808187263785954</v>
      </c>
      <c r="H144" s="2">
        <v>124.951708904589</v>
      </c>
    </row>
    <row r="145" spans="1:8" x14ac:dyDescent="0.2">
      <c r="A145" s="2" t="s">
        <v>47</v>
      </c>
      <c r="B145" s="2">
        <v>14.3</v>
      </c>
      <c r="C145" s="2">
        <f>2*Table1[[#This Row],[Photon energy (eV)]]-Threshold</f>
        <v>4.012611200000002</v>
      </c>
      <c r="D145" s="2" t="s">
        <v>19</v>
      </c>
      <c r="E145" s="3">
        <f>Table1[[#This Row],[Polar ang (deg)]]/180*PI()</f>
        <v>1.4299999999999997</v>
      </c>
      <c r="F145" s="2">
        <v>81.932964703707697</v>
      </c>
      <c r="G145" s="1">
        <f>IF(Table1[[#This Row],[Phase shift (deg)]]="","",Table1[[#This Row],[Phase shift (deg)]]/180*PI())</f>
        <v>2.1903012227361489</v>
      </c>
      <c r="H145" s="2">
        <v>125.495015925125</v>
      </c>
    </row>
    <row r="146" spans="1:8" x14ac:dyDescent="0.2">
      <c r="A146" s="2" t="s">
        <v>47</v>
      </c>
      <c r="B146" s="2">
        <v>14.3</v>
      </c>
      <c r="C146" s="2">
        <f>2*Table1[[#This Row],[Photon energy (eV)]]-Threshold</f>
        <v>4.012611200000002</v>
      </c>
      <c r="D146" s="2" t="s">
        <v>19</v>
      </c>
      <c r="E146" s="3">
        <f>Table1[[#This Row],[Polar ang (deg)]]/180*PI()</f>
        <v>1.4399999999999991</v>
      </c>
      <c r="F146" s="2">
        <v>82.505922498838501</v>
      </c>
      <c r="G146" s="1">
        <f>IF(Table1[[#This Row],[Phase shift (deg)]]="","",Table1[[#This Row],[Phase shift (deg)]]/180*PI())</f>
        <v>2.1991447617273114</v>
      </c>
      <c r="H146" s="2">
        <v>126.00171338527799</v>
      </c>
    </row>
    <row r="147" spans="1:8" x14ac:dyDescent="0.2">
      <c r="A147" s="2" t="s">
        <v>47</v>
      </c>
      <c r="B147" s="2">
        <v>14.3</v>
      </c>
      <c r="C147" s="2">
        <f>2*Table1[[#This Row],[Photon energy (eV)]]-Threshold</f>
        <v>4.012611200000002</v>
      </c>
      <c r="D147" s="2" t="s">
        <v>19</v>
      </c>
      <c r="E147" s="3">
        <f>Table1[[#This Row],[Polar ang (deg)]]/180*PI()</f>
        <v>1.4500000000000006</v>
      </c>
      <c r="F147" s="2">
        <v>83.078880293969405</v>
      </c>
      <c r="G147" s="1">
        <f>IF(Table1[[#This Row],[Phase shift (deg)]]="","",Table1[[#This Row],[Phase shift (deg)]]/180*PI())</f>
        <v>2.2073456653554349</v>
      </c>
      <c r="H147" s="2">
        <v>126.47159055136299</v>
      </c>
    </row>
    <row r="148" spans="1:8" x14ac:dyDescent="0.2">
      <c r="A148" s="2" t="s">
        <v>47</v>
      </c>
      <c r="B148" s="2">
        <v>14.3</v>
      </c>
      <c r="C148" s="2">
        <f>2*Table1[[#This Row],[Photon energy (eV)]]-Threshold</f>
        <v>4.012611200000002</v>
      </c>
      <c r="D148" s="2" t="s">
        <v>19</v>
      </c>
      <c r="E148" s="3">
        <f>Table1[[#This Row],[Polar ang (deg)]]/180*PI()</f>
        <v>1.46</v>
      </c>
      <c r="F148" s="2">
        <v>83.651838089100195</v>
      </c>
      <c r="G148" s="1">
        <f>IF(Table1[[#This Row],[Phase shift (deg)]]="","",Table1[[#This Row],[Phase shift (deg)]]/180*PI())</f>
        <v>2.2149009773162605</v>
      </c>
      <c r="H148" s="2">
        <v>126.904478039623</v>
      </c>
    </row>
    <row r="149" spans="1:8" x14ac:dyDescent="0.2">
      <c r="A149" s="2" t="s">
        <v>47</v>
      </c>
      <c r="B149" s="2">
        <v>14.3</v>
      </c>
      <c r="C149" s="2">
        <f>2*Table1[[#This Row],[Photon energy (eV)]]-Threshold</f>
        <v>4.012611200000002</v>
      </c>
      <c r="D149" s="2" t="s">
        <v>19</v>
      </c>
      <c r="E149" s="3">
        <f>Table1[[#This Row],[Polar ang (deg)]]/180*PI()</f>
        <v>1.4699999999999998</v>
      </c>
      <c r="F149" s="2">
        <v>84.224795884231</v>
      </c>
      <c r="G149" s="1">
        <f>IF(Table1[[#This Row],[Phase shift (deg)]]="","",Table1[[#This Row],[Phase shift (deg)]]/180*PI())</f>
        <v>2.2218083634860855</v>
      </c>
      <c r="H149" s="2">
        <v>127.300242114621</v>
      </c>
    </row>
    <row r="150" spans="1:8" x14ac:dyDescent="0.2">
      <c r="A150" s="2" t="s">
        <v>47</v>
      </c>
      <c r="B150" s="2">
        <v>14.3</v>
      </c>
      <c r="C150" s="2">
        <f>2*Table1[[#This Row],[Photon energy (eV)]]-Threshold</f>
        <v>4.012611200000002</v>
      </c>
      <c r="D150" s="2" t="s">
        <v>19</v>
      </c>
      <c r="E150" s="3">
        <f>Table1[[#This Row],[Polar ang (deg)]]/180*PI()</f>
        <v>1.4799999999999995</v>
      </c>
      <c r="F150" s="2">
        <v>84.797753679361804</v>
      </c>
      <c r="G150" s="1">
        <f>IF(Table1[[#This Row],[Phase shift (deg)]]="","",Table1[[#This Row],[Phase shift (deg)]]/180*PI())</f>
        <v>2.2280660183606491</v>
      </c>
      <c r="H150" s="2">
        <v>127.65877932858299</v>
      </c>
    </row>
    <row r="151" spans="1:8" x14ac:dyDescent="0.2">
      <c r="A151" s="2" t="s">
        <v>47</v>
      </c>
      <c r="B151" s="2">
        <v>14.3</v>
      </c>
      <c r="C151" s="2">
        <f>2*Table1[[#This Row],[Photon energy (eV)]]-Threshold</f>
        <v>4.012611200000002</v>
      </c>
      <c r="D151" s="2" t="s">
        <v>19</v>
      </c>
      <c r="E151" s="3">
        <f>Table1[[#This Row],[Polar ang (deg)]]/180*PI()</f>
        <v>1.4900000000000007</v>
      </c>
      <c r="F151" s="2">
        <v>85.370711474492694</v>
      </c>
      <c r="G151" s="1">
        <f>IF(Table1[[#This Row],[Phase shift (deg)]]="","",Table1[[#This Row],[Phase shift (deg)]]/180*PI())</f>
        <v>2.2336725781654017</v>
      </c>
      <c r="H151" s="2">
        <v>127.98001154298299</v>
      </c>
    </row>
    <row r="152" spans="1:8" x14ac:dyDescent="0.2">
      <c r="A152" s="2" t="s">
        <v>47</v>
      </c>
      <c r="B152" s="2">
        <v>14.3</v>
      </c>
      <c r="C152" s="2">
        <f>2*Table1[[#This Row],[Photon energy (eV)]]-Threshold</f>
        <v>4.012611200000002</v>
      </c>
      <c r="D152" s="2" t="s">
        <v>19</v>
      </c>
      <c r="E152" s="3">
        <f>Table1[[#This Row],[Polar ang (deg)]]/180*PI()</f>
        <v>1.5000000000000002</v>
      </c>
      <c r="F152" s="2">
        <v>85.943669269623499</v>
      </c>
      <c r="G152" s="1">
        <f>IF(Table1[[#This Row],[Phase shift (deg)]]="","",Table1[[#This Row],[Phase shift (deg)]]/180*PI())</f>
        <v>2.2386270411979048</v>
      </c>
      <c r="H152" s="2">
        <v>128.26388136449901</v>
      </c>
    </row>
    <row r="153" spans="1:8" x14ac:dyDescent="0.2">
      <c r="A153" s="2" t="s">
        <v>47</v>
      </c>
      <c r="B153" s="2">
        <v>14.3</v>
      </c>
      <c r="C153" s="2">
        <f>2*Table1[[#This Row],[Photon energy (eV)]]-Threshold</f>
        <v>4.012611200000002</v>
      </c>
      <c r="D153" s="2" t="s">
        <v>19</v>
      </c>
      <c r="E153" s="3">
        <f>Table1[[#This Row],[Polar ang (deg)]]/180*PI()</f>
        <v>1.5099999999999998</v>
      </c>
      <c r="F153" s="2">
        <v>86.516627064754303</v>
      </c>
      <c r="G153" s="1">
        <f>IF(Table1[[#This Row],[Phase shift (deg)]]="","",Table1[[#This Row],[Phase shift (deg)]]/180*PI())</f>
        <v>2.2429286958281507</v>
      </c>
      <c r="H153" s="2">
        <v>128.51034801973501</v>
      </c>
    </row>
    <row r="154" spans="1:8" x14ac:dyDescent="0.2">
      <c r="A154" s="2" t="s">
        <v>47</v>
      </c>
      <c r="B154" s="2">
        <v>14.3</v>
      </c>
      <c r="C154" s="2">
        <f>2*Table1[[#This Row],[Photon energy (eV)]]-Threshold</f>
        <v>4.012611200000002</v>
      </c>
      <c r="D154" s="2" t="s">
        <v>19</v>
      </c>
      <c r="E154" s="3">
        <f>Table1[[#This Row],[Polar ang (deg)]]/180*PI()</f>
        <v>1.5199999999999994</v>
      </c>
      <c r="F154" s="2">
        <v>87.089584859885093</v>
      </c>
      <c r="G154" s="1">
        <f>IF(Table1[[#This Row],[Phase shift (deg)]]="","",Table1[[#This Row],[Phase shift (deg)]]/180*PI())</f>
        <v>2.246577056469361</v>
      </c>
      <c r="H154" s="2">
        <v>128.71938368661799</v>
      </c>
    </row>
    <row r="155" spans="1:8" x14ac:dyDescent="0.2">
      <c r="A155" s="2" t="s">
        <v>47</v>
      </c>
      <c r="B155" s="2">
        <v>14.3</v>
      </c>
      <c r="C155" s="2">
        <f>2*Table1[[#This Row],[Photon energy (eV)]]-Threshold</f>
        <v>4.012611200000002</v>
      </c>
      <c r="D155" s="2" t="s">
        <v>19</v>
      </c>
      <c r="E155" s="3">
        <f>Table1[[#This Row],[Polar ang (deg)]]/180*PI()</f>
        <v>1.5299999999999989</v>
      </c>
      <c r="F155" s="2">
        <v>87.662542655015898</v>
      </c>
      <c r="G155" s="1">
        <f>IF(Table1[[#This Row],[Phase shift (deg)]]="","",Table1[[#This Row],[Phase shift (deg)]]/180*PI())</f>
        <v>2.2495718077402782</v>
      </c>
      <c r="H155" s="2">
        <v>128.890970295133</v>
      </c>
    </row>
    <row r="156" spans="1:8" x14ac:dyDescent="0.2">
      <c r="A156" s="2" t="s">
        <v>47</v>
      </c>
      <c r="B156" s="2">
        <v>14.3</v>
      </c>
      <c r="C156" s="2">
        <f>2*Table1[[#This Row],[Photon energy (eV)]]-Threshold</f>
        <v>4.012611200000002</v>
      </c>
      <c r="D156" s="2" t="s">
        <v>19</v>
      </c>
      <c r="E156" s="3">
        <f>Table1[[#This Row],[Polar ang (deg)]]/180*PI()</f>
        <v>1.5400000000000005</v>
      </c>
      <c r="F156" s="2">
        <v>88.235500450146802</v>
      </c>
      <c r="G156" s="1">
        <f>IF(Table1[[#This Row],[Phase shift (deg)]]="","",Table1[[#This Row],[Phase shift (deg)]]/180*PI())</f>
        <v>2.251912756968788</v>
      </c>
      <c r="H156" s="2">
        <v>129.02509680598101</v>
      </c>
    </row>
    <row r="157" spans="1:8" x14ac:dyDescent="0.2">
      <c r="A157" s="2" t="s">
        <v>47</v>
      </c>
      <c r="B157" s="2">
        <v>14.3</v>
      </c>
      <c r="C157" s="2">
        <f>2*Table1[[#This Row],[Photon energy (eV)]]-Threshold</f>
        <v>4.012611200000002</v>
      </c>
      <c r="D157" s="2" t="s">
        <v>19</v>
      </c>
      <c r="E157" s="3">
        <f>Table1[[#This Row],[Polar ang (deg)]]/180*PI()</f>
        <v>1.55</v>
      </c>
      <c r="F157" s="2">
        <v>88.808458245277606</v>
      </c>
      <c r="G157" s="1">
        <f>IF(Table1[[#This Row],[Phase shift (deg)]]="","",Table1[[#This Row],[Phase shift (deg)]]/180*PI())</f>
        <v>2.2535997951323914</v>
      </c>
      <c r="H157" s="2">
        <v>129.12175697263299</v>
      </c>
    </row>
    <row r="158" spans="1:8" x14ac:dyDescent="0.2">
      <c r="A158" s="2" t="s">
        <v>47</v>
      </c>
      <c r="B158" s="2">
        <v>14.3</v>
      </c>
      <c r="C158" s="2">
        <f>2*Table1[[#This Row],[Photon energy (eV)]]-Threshold</f>
        <v>4.012611200000002</v>
      </c>
      <c r="D158" s="2" t="s">
        <v>19</v>
      </c>
      <c r="E158" s="3">
        <f>Table1[[#This Row],[Polar ang (deg)]]/180*PI()</f>
        <v>1.5599999999999996</v>
      </c>
      <c r="F158" s="2">
        <v>89.381416040408396</v>
      </c>
      <c r="G158" s="1">
        <f>IF(Table1[[#This Row],[Phase shift (deg)]]="","",Table1[[#This Row],[Phase shift (deg)]]/180*PI())</f>
        <v>2.2546328662926416</v>
      </c>
      <c r="H158" s="2">
        <v>129.180947590052</v>
      </c>
    </row>
    <row r="159" spans="1:8" x14ac:dyDescent="0.2">
      <c r="A159" s="2" t="s">
        <v>47</v>
      </c>
      <c r="B159" s="2">
        <v>14.3</v>
      </c>
      <c r="C159" s="2">
        <f>2*Table1[[#This Row],[Photon energy (eV)]]-Threshold</f>
        <v>4.012611200000002</v>
      </c>
      <c r="D159" s="2" t="s">
        <v>19</v>
      </c>
      <c r="E159" s="3">
        <f>Table1[[#This Row],[Polar ang (deg)]]/180*PI()</f>
        <v>1.570000000000001</v>
      </c>
      <c r="F159" s="2">
        <v>89.9543738355393</v>
      </c>
      <c r="G159" s="1">
        <f>IF(Table1[[#This Row],[Phase shift (deg)]]="","",Table1[[#This Row],[Phase shift (deg)]]/180*PI())</f>
        <v>2.2550119455546498</v>
      </c>
      <c r="H159" s="2">
        <v>129.202667231866</v>
      </c>
    </row>
    <row r="160" spans="1:8" x14ac:dyDescent="0.2">
      <c r="A160" s="2" t="s">
        <v>47</v>
      </c>
      <c r="B160" s="7">
        <v>14.3</v>
      </c>
      <c r="C160" s="2">
        <f>2*Table1[[#This Row],[Photon energy (eV)]]-Threshold</f>
        <v>4.012611200000002</v>
      </c>
      <c r="D160" s="2" t="s">
        <v>19</v>
      </c>
      <c r="E160" s="3">
        <f>Table1[[#This Row],[Polar ang (deg)]]/180*PI()</f>
        <v>1.5707963267948966</v>
      </c>
      <c r="F160" s="2">
        <v>90</v>
      </c>
      <c r="G160" s="1" t="str">
        <f>IF(Table1[[#This Row],[Phase shift (deg)]]="","",Table1[[#This Row],[Phase shift (deg)]]/180*PI())</f>
        <v/>
      </c>
    </row>
    <row r="161" spans="1:8" x14ac:dyDescent="0.2">
      <c r="A161" s="2" t="s">
        <v>47</v>
      </c>
      <c r="B161" s="2">
        <v>14.3</v>
      </c>
      <c r="C161" s="2">
        <f>2*Table1[[#This Row],[Photon energy (eV)]]-Threshold</f>
        <v>4.012611200000002</v>
      </c>
      <c r="D161" s="2" t="s">
        <v>19</v>
      </c>
      <c r="E161" s="3">
        <f>Table1[[#This Row],[Polar ang (deg)]]/180*PI()</f>
        <v>1.5800000000000005</v>
      </c>
      <c r="F161" s="2">
        <v>90.527331630670105</v>
      </c>
      <c r="G161" s="1">
        <f>IF(Table1[[#This Row],[Phase shift (deg)]]="","",Table1[[#This Row],[Phase shift (deg)]]/180*PI())</f>
        <v>5.3963296791562891</v>
      </c>
      <c r="H161" s="2">
        <v>309.18691547684102</v>
      </c>
    </row>
    <row r="162" spans="1:8" x14ac:dyDescent="0.2">
      <c r="A162" s="2" t="s">
        <v>47</v>
      </c>
      <c r="B162" s="2">
        <v>14.3</v>
      </c>
      <c r="C162" s="2">
        <f>2*Table1[[#This Row],[Photon energy (eV)]]-Threshold</f>
        <v>4.012611200000002</v>
      </c>
      <c r="D162" s="2" t="s">
        <v>19</v>
      </c>
      <c r="E162" s="3">
        <f>Table1[[#This Row],[Polar ang (deg)]]/180*PI()</f>
        <v>1.59</v>
      </c>
      <c r="F162" s="2">
        <v>91.100289425800895</v>
      </c>
      <c r="G162" s="1">
        <f>IF(Table1[[#This Row],[Phase shift (deg)]]="","",Table1[[#This Row],[Phase shift (deg)]]/180*PI())</f>
        <v>5.3954007651544149</v>
      </c>
      <c r="H162" s="2">
        <v>309.13369262500299</v>
      </c>
    </row>
    <row r="163" spans="1:8" x14ac:dyDescent="0.2">
      <c r="A163" s="2" t="s">
        <v>47</v>
      </c>
      <c r="B163" s="2">
        <v>14.3</v>
      </c>
      <c r="C163" s="2">
        <f>2*Table1[[#This Row],[Photon energy (eV)]]-Threshold</f>
        <v>4.012611200000002</v>
      </c>
      <c r="D163" s="2" t="s">
        <v>19</v>
      </c>
      <c r="E163" s="3">
        <f>Table1[[#This Row],[Polar ang (deg)]]/180*PI()</f>
        <v>1.5999999999999996</v>
      </c>
      <c r="F163" s="2">
        <v>91.6732472209317</v>
      </c>
      <c r="G163" s="1">
        <f>IF(Table1[[#This Row],[Phase shift (deg)]]="","",Table1[[#This Row],[Phase shift (deg)]]/180*PI())</f>
        <v>5.3938178785569244</v>
      </c>
      <c r="H163" s="2">
        <v>309.04299990351899</v>
      </c>
    </row>
    <row r="164" spans="1:8" x14ac:dyDescent="0.2">
      <c r="A164" s="2" t="s">
        <v>47</v>
      </c>
      <c r="B164" s="2">
        <v>14.3</v>
      </c>
      <c r="C164" s="2">
        <f>2*Table1[[#This Row],[Photon energy (eV)]]-Threshold</f>
        <v>4.012611200000002</v>
      </c>
      <c r="D164" s="2" t="s">
        <v>19</v>
      </c>
      <c r="E164" s="3">
        <f>Table1[[#This Row],[Polar ang (deg)]]/180*PI()</f>
        <v>1.6100000000000012</v>
      </c>
      <c r="F164" s="2">
        <v>92.246205016062603</v>
      </c>
      <c r="G164" s="1">
        <f>IF(Table1[[#This Row],[Phase shift (deg)]]="","",Table1[[#This Row],[Phase shift (deg)]]/180*PI())</f>
        <v>5.391581069103311</v>
      </c>
      <c r="H164" s="2">
        <v>308.91484016225201</v>
      </c>
    </row>
    <row r="165" spans="1:8" x14ac:dyDescent="0.2">
      <c r="A165" s="2" t="s">
        <v>47</v>
      </c>
      <c r="B165" s="2">
        <v>14.3</v>
      </c>
      <c r="C165" s="2">
        <f>2*Table1[[#This Row],[Photon energy (eV)]]-Threshold</f>
        <v>4.012611200000002</v>
      </c>
      <c r="D165" s="2" t="s">
        <v>19</v>
      </c>
      <c r="E165" s="3">
        <f>Table1[[#This Row],[Polar ang (deg)]]/180*PI()</f>
        <v>1.6200000000000006</v>
      </c>
      <c r="F165" s="2">
        <v>92.819162811193394</v>
      </c>
      <c r="G165" s="1">
        <f>IF(Table1[[#This Row],[Phase shift (deg)]]="","",Table1[[#This Row],[Phase shift (deg)]]/180*PI())</f>
        <v>5.3886904355355254</v>
      </c>
      <c r="H165" s="2">
        <v>308.749219058699</v>
      </c>
    </row>
    <row r="166" spans="1:8" x14ac:dyDescent="0.2">
      <c r="A166" s="2" t="s">
        <v>47</v>
      </c>
      <c r="B166" s="2">
        <v>14.3</v>
      </c>
      <c r="C166" s="2">
        <f>2*Table1[[#This Row],[Photon energy (eV)]]-Threshold</f>
        <v>4.012611200000002</v>
      </c>
      <c r="D166" s="2" t="s">
        <v>19</v>
      </c>
      <c r="E166" s="3">
        <f>Table1[[#This Row],[Polar ang (deg)]]/180*PI()</f>
        <v>1.6300000000000003</v>
      </c>
      <c r="F166" s="2">
        <v>93.392120606324198</v>
      </c>
      <c r="G166" s="1">
        <f>IF(Table1[[#This Row],[Phase shift (deg)]]="","",Table1[[#This Row],[Phase shift (deg)]]/180*PI())</f>
        <v>5.38514615480742</v>
      </c>
      <c r="H166" s="2">
        <v>308.54614673156902</v>
      </c>
    </row>
    <row r="167" spans="1:8" x14ac:dyDescent="0.2">
      <c r="A167" s="2" t="s">
        <v>47</v>
      </c>
      <c r="B167" s="2">
        <v>14.3</v>
      </c>
      <c r="C167" s="2">
        <f>2*Table1[[#This Row],[Photon energy (eV)]]-Threshold</f>
        <v>4.012611200000002</v>
      </c>
      <c r="D167" s="2" t="s">
        <v>19</v>
      </c>
      <c r="E167" s="3">
        <f>Table1[[#This Row],[Polar ang (deg)]]/180*PI()</f>
        <v>1.64</v>
      </c>
      <c r="F167" s="2">
        <v>93.965078401455003</v>
      </c>
      <c r="G167" s="1">
        <f>IF(Table1[[#This Row],[Phase shift (deg)]]="","",Table1[[#This Row],[Phase shift (deg)]]/180*PI())</f>
        <v>5.3809485197943898</v>
      </c>
      <c r="H167" s="2">
        <v>308.30563996138602</v>
      </c>
    </row>
    <row r="168" spans="1:8" x14ac:dyDescent="0.2">
      <c r="A168" s="2" t="s">
        <v>47</v>
      </c>
      <c r="B168" s="2">
        <v>14.3</v>
      </c>
      <c r="C168" s="2">
        <f>2*Table1[[#This Row],[Photon energy (eV)]]-Threshold</f>
        <v>4.012611200000002</v>
      </c>
      <c r="D168" s="2" t="s">
        <v>19</v>
      </c>
      <c r="E168" s="3">
        <f>Table1[[#This Row],[Polar ang (deg)]]/180*PI()</f>
        <v>1.6499999999999995</v>
      </c>
      <c r="F168" s="2">
        <v>94.538036196585793</v>
      </c>
      <c r="G168" s="1">
        <f>IF(Table1[[#This Row],[Phase shift (deg)]]="","",Table1[[#This Row],[Phase shift (deg)]]/180*PI())</f>
        <v>5.3760979854514099</v>
      </c>
      <c r="H168" s="2">
        <v>308.02772481515001</v>
      </c>
    </row>
    <row r="169" spans="1:8" x14ac:dyDescent="0.2">
      <c r="A169" s="2" t="s">
        <v>47</v>
      </c>
      <c r="B169" s="2">
        <v>14.3</v>
      </c>
      <c r="C169" s="2">
        <f>2*Table1[[#This Row],[Photon energy (eV)]]-Threshold</f>
        <v>4.012611200000002</v>
      </c>
      <c r="D169" s="2" t="s">
        <v>19</v>
      </c>
      <c r="E169" s="3">
        <f>Table1[[#This Row],[Polar ang (deg)]]/180*PI()</f>
        <v>1.6600000000000008</v>
      </c>
      <c r="F169" s="2">
        <v>95.110993991716697</v>
      </c>
      <c r="G169" s="1">
        <f>IF(Table1[[#This Row],[Phase shift (deg)]]="","",Table1[[#This Row],[Phase shift (deg)]]/180*PI())</f>
        <v>5.3705952233305441</v>
      </c>
      <c r="H169" s="2">
        <v>307.71243976995999</v>
      </c>
    </row>
    <row r="170" spans="1:8" x14ac:dyDescent="0.2">
      <c r="A170" s="2" t="s">
        <v>47</v>
      </c>
      <c r="B170" s="2">
        <v>14.3</v>
      </c>
      <c r="C170" s="2">
        <f>2*Table1[[#This Row],[Photon energy (eV)]]-Threshold</f>
        <v>4.012611200000002</v>
      </c>
      <c r="D170" s="2" t="s">
        <v>19</v>
      </c>
      <c r="E170" s="3">
        <f>Table1[[#This Row],[Polar ang (deg)]]/180*PI()</f>
        <v>1.6700000000000004</v>
      </c>
      <c r="F170" s="2">
        <v>95.683951786847501</v>
      </c>
      <c r="G170" s="1">
        <f>IF(Table1[[#This Row],[Phase shift (deg)]]="","",Table1[[#This Row],[Phase shift (deg)]]/180*PI())</f>
        <v>5.3644411843183777</v>
      </c>
      <c r="H170" s="2">
        <v>307.35983930760398</v>
      </c>
    </row>
    <row r="171" spans="1:8" x14ac:dyDescent="0.2">
      <c r="A171" s="2" t="s">
        <v>47</v>
      </c>
      <c r="B171" s="2">
        <v>14.3</v>
      </c>
      <c r="C171" s="2">
        <f>2*Table1[[#This Row],[Photon energy (eV)]]-Threshold</f>
        <v>4.012611200000002</v>
      </c>
      <c r="D171" s="2" t="s">
        <v>19</v>
      </c>
      <c r="E171" s="3">
        <f>Table1[[#This Row],[Polar ang (deg)]]/180*PI()</f>
        <v>1.6800000000000002</v>
      </c>
      <c r="F171" s="2">
        <v>96.256909581978306</v>
      </c>
      <c r="G171" s="1">
        <f>IF(Table1[[#This Row],[Phase shift (deg)]]="","",Table1[[#This Row],[Phase shift (deg)]]/180*PI())</f>
        <v>5.3576371693845557</v>
      </c>
      <c r="H171" s="2">
        <v>306.96999796815197</v>
      </c>
    </row>
    <row r="172" spans="1:8" x14ac:dyDescent="0.2">
      <c r="A172" s="2" t="s">
        <v>47</v>
      </c>
      <c r="B172" s="2">
        <v>14.3</v>
      </c>
      <c r="C172" s="2">
        <f>2*Table1[[#This Row],[Photon energy (eV)]]-Threshold</f>
        <v>4.012611200000002</v>
      </c>
      <c r="D172" s="2" t="s">
        <v>19</v>
      </c>
      <c r="E172" s="3">
        <f>Table1[[#This Row],[Polar ang (deg)]]/180*PI()</f>
        <v>1.6899999999999995</v>
      </c>
      <c r="F172" s="2">
        <v>96.829867377109096</v>
      </c>
      <c r="G172" s="1">
        <f>IF(Table1[[#This Row],[Phase shift (deg)]]="","",Table1[[#This Row],[Phase shift (deg)]]/180*PI())</f>
        <v>5.3501849080449491</v>
      </c>
      <c r="H172" s="2">
        <v>306.54301484556402</v>
      </c>
    </row>
    <row r="173" spans="1:8" x14ac:dyDescent="0.2">
      <c r="A173" s="2" t="s">
        <v>47</v>
      </c>
      <c r="B173" s="2">
        <v>14.3</v>
      </c>
      <c r="C173" s="2">
        <f>2*Table1[[#This Row],[Photon energy (eV)]]-Threshold</f>
        <v>4.012611200000002</v>
      </c>
      <c r="D173" s="2" t="s">
        <v>19</v>
      </c>
      <c r="E173" s="3">
        <f>Table1[[#This Row],[Polar ang (deg)]]/180*PI()</f>
        <v>1.7000000000000011</v>
      </c>
      <c r="F173" s="2">
        <v>97.40282517224</v>
      </c>
      <c r="G173" s="1">
        <f>IF(Table1[[#This Row],[Phase shift (deg)]]="","",Table1[[#This Row],[Phase shift (deg)]]/180*PI())</f>
        <v>5.3420866441335546</v>
      </c>
      <c r="H173" s="2">
        <v>306.07901850205798</v>
      </c>
    </row>
    <row r="174" spans="1:8" x14ac:dyDescent="0.2">
      <c r="A174" s="2" t="s">
        <v>47</v>
      </c>
      <c r="B174" s="2">
        <v>14.3</v>
      </c>
      <c r="C174" s="2">
        <f>2*Table1[[#This Row],[Photon energy (eV)]]-Threshold</f>
        <v>4.012611200000002</v>
      </c>
      <c r="D174" s="2" t="s">
        <v>19</v>
      </c>
      <c r="E174" s="3">
        <f>Table1[[#This Row],[Polar ang (deg)]]/180*PI()</f>
        <v>1.7100000000000006</v>
      </c>
      <c r="F174" s="2">
        <v>97.975782967370804</v>
      </c>
      <c r="G174" s="1">
        <f>IF(Table1[[#This Row],[Phase shift (deg)]]="","",Table1[[#This Row],[Phase shift (deg)]]/180*PI())</f>
        <v>5.3333452283446539</v>
      </c>
      <c r="H174" s="2">
        <v>305.57817227038498</v>
      </c>
    </row>
    <row r="175" spans="1:8" x14ac:dyDescent="0.2">
      <c r="A175" s="2" t="s">
        <v>47</v>
      </c>
      <c r="B175" s="2">
        <v>14.3</v>
      </c>
      <c r="C175" s="2">
        <f>2*Table1[[#This Row],[Photon energy (eV)]]-Threshold</f>
        <v>4.012611200000002</v>
      </c>
      <c r="D175" s="2" t="s">
        <v>19</v>
      </c>
      <c r="E175" s="3">
        <f>Table1[[#This Row],[Polar ang (deg)]]/180*PI()</f>
        <v>1.7200000000000002</v>
      </c>
      <c r="F175" s="2">
        <v>98.548740762501595</v>
      </c>
      <c r="G175" s="1">
        <f>IF(Table1[[#This Row],[Phase shift (deg)]]="","",Table1[[#This Row],[Phase shift (deg)]]/180*PI())</f>
        <v>5.323964216852521</v>
      </c>
      <c r="H175" s="2">
        <v>305.04067990432202</v>
      </c>
    </row>
    <row r="176" spans="1:8" x14ac:dyDescent="0.2">
      <c r="A176" s="2" t="s">
        <v>47</v>
      </c>
      <c r="B176" s="2">
        <v>14.3</v>
      </c>
      <c r="C176" s="2">
        <f>2*Table1[[#This Row],[Photon energy (eV)]]-Threshold</f>
        <v>4.012611200000002</v>
      </c>
      <c r="D176" s="2" t="s">
        <v>19</v>
      </c>
      <c r="E176" s="3">
        <f>Table1[[#This Row],[Polar ang (deg)]]/180*PI()</f>
        <v>1.7299999999999998</v>
      </c>
      <c r="F176" s="2">
        <v>99.121698557632399</v>
      </c>
      <c r="G176" s="1">
        <f>IF(Table1[[#This Row],[Phase shift (deg)]]="","",Table1[[#This Row],[Phase shift (deg)]]/180*PI())</f>
        <v>5.3139479751368635</v>
      </c>
      <c r="H176" s="2">
        <v>304.46679152743201</v>
      </c>
    </row>
    <row r="177" spans="1:8" x14ac:dyDescent="0.2">
      <c r="A177" s="2" t="s">
        <v>47</v>
      </c>
      <c r="B177" s="2">
        <v>14.3</v>
      </c>
      <c r="C177" s="2">
        <f>2*Table1[[#This Row],[Photon energy (eV)]]-Threshold</f>
        <v>4.012611200000002</v>
      </c>
      <c r="D177" s="2" t="s">
        <v>19</v>
      </c>
      <c r="E177" s="3">
        <f>Table1[[#This Row],[Polar ang (deg)]]/180*PI()</f>
        <v>1.7399999999999993</v>
      </c>
      <c r="F177" s="2">
        <v>99.694656352763204</v>
      </c>
      <c r="G177" s="1">
        <f>IF(Table1[[#This Row],[Phase shift (deg)]]="","",Table1[[#This Row],[Phase shift (deg)]]/180*PI())</f>
        <v>5.3033017859433516</v>
      </c>
      <c r="H177" s="2">
        <v>303.856809818746</v>
      </c>
    </row>
    <row r="178" spans="1:8" x14ac:dyDescent="0.2">
      <c r="A178" s="2" t="s">
        <v>47</v>
      </c>
      <c r="B178" s="2">
        <v>14.3</v>
      </c>
      <c r="C178" s="2">
        <f>2*Table1[[#This Row],[Photon energy (eV)]]-Threshold</f>
        <v>4.012611200000002</v>
      </c>
      <c r="D178" s="2" t="s">
        <v>19</v>
      </c>
      <c r="E178" s="3">
        <f>Table1[[#This Row],[Polar ang (deg)]]/180*PI()</f>
        <v>1.7499999999999987</v>
      </c>
      <c r="F178" s="2">
        <v>100.26761414789399</v>
      </c>
      <c r="G178" s="1">
        <f>IF(Table1[[#This Row],[Phase shift (deg)]]="","",Table1[[#This Row],[Phase shift (deg)]]/180*PI())</f>
        <v>5.2920319600907595</v>
      </c>
      <c r="H178" s="2">
        <v>303.211096361545</v>
      </c>
    </row>
    <row r="179" spans="1:8" x14ac:dyDescent="0.2">
      <c r="A179" s="2" t="s">
        <v>47</v>
      </c>
      <c r="B179" s="2">
        <v>14.3</v>
      </c>
      <c r="C179" s="2">
        <f>2*Table1[[#This Row],[Photon energy (eV)]]-Threshold</f>
        <v>4.012611200000002</v>
      </c>
      <c r="D179" s="2" t="s">
        <v>19</v>
      </c>
      <c r="E179" s="3">
        <f>Table1[[#This Row],[Polar ang (deg)]]/180*PI()</f>
        <v>1.7600000000000018</v>
      </c>
      <c r="F179" s="2">
        <v>100.840571943025</v>
      </c>
      <c r="G179" s="1">
        <f>IF(Table1[[#This Row],[Phase shift (deg)]]="","",Table1[[#This Row],[Phase shift (deg)]]/180*PI())</f>
        <v>5.2801459486035345</v>
      </c>
      <c r="H179" s="2">
        <v>302.53007806808301</v>
      </c>
    </row>
    <row r="180" spans="1:8" x14ac:dyDescent="0.2">
      <c r="A180" s="2" t="s">
        <v>47</v>
      </c>
      <c r="B180" s="2">
        <v>14.3</v>
      </c>
      <c r="C180" s="2">
        <f>2*Table1[[#This Row],[Photon energy (eV)]]-Threshold</f>
        <v>4.012611200000002</v>
      </c>
      <c r="D180" s="2" t="s">
        <v>19</v>
      </c>
      <c r="E180" s="3">
        <f>Table1[[#This Row],[Polar ang (deg)]]/180*PI()</f>
        <v>1.7700000000000051</v>
      </c>
      <c r="F180" s="2">
        <v>101.413529738156</v>
      </c>
      <c r="G180" s="1">
        <f>IF(Table1[[#This Row],[Phase shift (deg)]]="","",Table1[[#This Row],[Phase shift (deg)]]/180*PI())</f>
        <v>5.2676524544099426</v>
      </c>
      <c r="H180" s="2">
        <v>301.81425357941902</v>
      </c>
    </row>
    <row r="181" spans="1:8" x14ac:dyDescent="0.2">
      <c r="A181" s="2" t="s">
        <v>47</v>
      </c>
      <c r="B181" s="2">
        <v>14.3</v>
      </c>
      <c r="C181" s="2">
        <f>2*Table1[[#This Row],[Photon energy (eV)]]-Threshold</f>
        <v>4.012611200000002</v>
      </c>
      <c r="D181" s="2" t="s">
        <v>19</v>
      </c>
      <c r="E181" s="3">
        <f>Table1[[#This Row],[Polar ang (deg)]]/180*PI()</f>
        <v>1.7800000000000082</v>
      </c>
      <c r="F181" s="2">
        <v>101.986487533287</v>
      </c>
      <c r="G181" s="1">
        <f>IF(Table1[[#This Row],[Phase shift (deg)]]="","",Table1[[#This Row],[Phase shift (deg)]]/180*PI())</f>
        <v>5.2545615416057156</v>
      </c>
      <c r="H181" s="2">
        <v>301.064199525763</v>
      </c>
    </row>
    <row r="182" spans="1:8" x14ac:dyDescent="0.2">
      <c r="A182" s="2" t="s">
        <v>47</v>
      </c>
      <c r="B182" s="2">
        <v>14.3</v>
      </c>
      <c r="C182" s="2">
        <f>2*Table1[[#This Row],[Photon energy (eV)]]-Threshold</f>
        <v>4.012611200000002</v>
      </c>
      <c r="D182" s="2" t="s">
        <v>19</v>
      </c>
      <c r="E182" s="3">
        <f>Table1[[#This Row],[Polar ang (deg)]]/180*PI()</f>
        <v>1.7899999999999938</v>
      </c>
      <c r="F182" s="2">
        <v>102.559445328417</v>
      </c>
      <c r="G182" s="1">
        <f>IF(Table1[[#This Row],[Phase shift (deg)]]="","",Table1[[#This Row],[Phase shift (deg)]]/180*PI())</f>
        <v>5.2408847400550691</v>
      </c>
      <c r="H182" s="2">
        <v>300.28057651967299</v>
      </c>
    </row>
    <row r="183" spans="1:8" x14ac:dyDescent="0.2">
      <c r="A183" s="2" t="s">
        <v>47</v>
      </c>
      <c r="B183" s="2">
        <v>14.3</v>
      </c>
      <c r="C183" s="2">
        <f>2*Table1[[#This Row],[Photon energy (eV)]]-Threshold</f>
        <v>4.012611200000002</v>
      </c>
      <c r="D183" s="2" t="s">
        <v>19</v>
      </c>
      <c r="E183" s="3">
        <f>Table1[[#This Row],[Polar ang (deg)]]/180*PI()</f>
        <v>1.7999999999999969</v>
      </c>
      <c r="F183" s="2">
        <v>103.132403123548</v>
      </c>
      <c r="G183" s="1">
        <f>IF(Table1[[#This Row],[Phase shift (deg)]]="","",Table1[[#This Row],[Phase shift (deg)]]/180*PI())</f>
        <v>5.2266351428944855</v>
      </c>
      <c r="H183" s="2">
        <v>299.46413474260999</v>
      </c>
    </row>
    <row r="184" spans="1:8" x14ac:dyDescent="0.2">
      <c r="A184" s="2" t="s">
        <v>47</v>
      </c>
      <c r="B184" s="2">
        <v>14.3</v>
      </c>
      <c r="C184" s="2">
        <f>2*Table1[[#This Row],[Photon energy (eV)]]-Threshold</f>
        <v>4.012611200000002</v>
      </c>
      <c r="D184" s="2" t="s">
        <v>19</v>
      </c>
      <c r="E184" s="3">
        <f>Table1[[#This Row],[Polar ang (deg)]]/180*PI()</f>
        <v>1.8099999999999998</v>
      </c>
      <c r="F184" s="2">
        <v>103.70536091867901</v>
      </c>
      <c r="G184" s="1">
        <f>IF(Table1[[#This Row],[Phase shift (deg)]]="","",Table1[[#This Row],[Phase shift (deg)]]/180*PI())</f>
        <v>5.2118274943348526</v>
      </c>
      <c r="H184" s="2">
        <v>298.61571897562999</v>
      </c>
    </row>
    <row r="185" spans="1:8" x14ac:dyDescent="0.2">
      <c r="A185" s="2" t="s">
        <v>47</v>
      </c>
      <c r="B185" s="2">
        <v>14.3</v>
      </c>
      <c r="C185" s="2">
        <f>2*Table1[[#This Row],[Photon energy (eV)]]-Threshold</f>
        <v>4.012611200000002</v>
      </c>
      <c r="D185" s="2" t="s">
        <v>19</v>
      </c>
      <c r="E185" s="3">
        <f>Table1[[#This Row],[Polar ang (deg)]]/180*PI()</f>
        <v>1.8200000000000029</v>
      </c>
      <c r="F185" s="2">
        <v>104.27831871380999</v>
      </c>
      <c r="G185" s="1">
        <f>IF(Table1[[#This Row],[Phase shift (deg)]]="","",Table1[[#This Row],[Phase shift (deg)]]/180*PI())</f>
        <v>5.1964782650384924</v>
      </c>
      <c r="H185" s="2">
        <v>297.73627291817002</v>
      </c>
    </row>
    <row r="186" spans="1:8" x14ac:dyDescent="0.2">
      <c r="A186" s="2" t="s">
        <v>47</v>
      </c>
      <c r="B186" s="2">
        <v>14.3</v>
      </c>
      <c r="C186" s="2">
        <f>2*Table1[[#This Row],[Photon energy (eV)]]-Threshold</f>
        <v>4.012611200000002</v>
      </c>
      <c r="D186" s="2" t="s">
        <v>19</v>
      </c>
      <c r="E186" s="3">
        <f>Table1[[#This Row],[Polar ang (deg)]]/180*PI()</f>
        <v>1.8300000000000061</v>
      </c>
      <c r="F186" s="2">
        <v>104.851276508941</v>
      </c>
      <c r="G186" s="1">
        <f>IF(Table1[[#This Row],[Phase shift (deg)]]="","",Table1[[#This Row],[Phase shift (deg)]]/180*PI())</f>
        <v>5.1806057122942812</v>
      </c>
      <c r="H186" s="2">
        <v>296.82684263582797</v>
      </c>
    </row>
    <row r="187" spans="1:8" x14ac:dyDescent="0.2">
      <c r="A187" s="2" t="s">
        <v>47</v>
      </c>
      <c r="B187" s="2">
        <v>14.3</v>
      </c>
      <c r="C187" s="2">
        <f>2*Table1[[#This Row],[Photon energy (eV)]]-Threshold</f>
        <v>4.012611200000002</v>
      </c>
      <c r="D187" s="2" t="s">
        <v>19</v>
      </c>
      <c r="E187" s="3">
        <f>Table1[[#This Row],[Polar ang (deg)]]/180*PI()</f>
        <v>1.8399999999999919</v>
      </c>
      <c r="F187" s="2">
        <v>105.42423430407101</v>
      </c>
      <c r="G187" s="1">
        <f>IF(Table1[[#This Row],[Phase shift (deg)]]="","",Table1[[#This Row],[Phase shift (deg)]]/180*PI())</f>
        <v>5.1642299222419847</v>
      </c>
      <c r="H187" s="2">
        <v>295.88857897963902</v>
      </c>
    </row>
    <row r="188" spans="1:8" x14ac:dyDescent="0.2">
      <c r="A188" s="2" t="s">
        <v>47</v>
      </c>
      <c r="B188" s="2">
        <v>14.3</v>
      </c>
      <c r="C188" s="2">
        <f>2*Table1[[#This Row],[Photon energy (eV)]]-Threshold</f>
        <v>4.012611200000002</v>
      </c>
      <c r="D188" s="2" t="s">
        <v>19</v>
      </c>
      <c r="E188" s="3">
        <f>Table1[[#This Row],[Polar ang (deg)]]/180*PI()</f>
        <v>1.8499999999999945</v>
      </c>
      <c r="F188" s="2">
        <v>105.997192099202</v>
      </c>
      <c r="G188" s="1">
        <f>IF(Table1[[#This Row],[Phase shift (deg)]]="","",Table1[[#This Row],[Phase shift (deg)]]/180*PI())</f>
        <v>5.1473728315181813</v>
      </c>
      <c r="H188" s="2">
        <v>294.92273882629598</v>
      </c>
    </row>
    <row r="189" spans="1:8" x14ac:dyDescent="0.2">
      <c r="A189" s="2" t="s">
        <v>47</v>
      </c>
      <c r="B189" s="2">
        <v>14.3</v>
      </c>
      <c r="C189" s="2">
        <f>2*Table1[[#This Row],[Photon energy (eV)]]-Threshold</f>
        <v>4.012611200000002</v>
      </c>
      <c r="D189" s="2" t="s">
        <v>19</v>
      </c>
      <c r="E189" s="3">
        <f>Table1[[#This Row],[Polar ang (deg)]]/180*PI()</f>
        <v>1.8599999999999981</v>
      </c>
      <c r="F189" s="2">
        <v>106.570149894333</v>
      </c>
      <c r="G189" s="1">
        <f>IF(Table1[[#This Row],[Phase shift (deg)]]="","",Table1[[#This Row],[Phase shift (deg)]]/180*PI())</f>
        <v>5.1300582259226601</v>
      </c>
      <c r="H189" s="2">
        <v>293.93068500173899</v>
      </c>
    </row>
    <row r="190" spans="1:8" x14ac:dyDescent="0.2">
      <c r="A190" s="2" t="s">
        <v>47</v>
      </c>
      <c r="B190" s="2">
        <v>14.3</v>
      </c>
      <c r="C190" s="2">
        <f>2*Table1[[#This Row],[Photon energy (eV)]]-Threshold</f>
        <v>4.012611200000002</v>
      </c>
      <c r="D190" s="2" t="s">
        <v>19</v>
      </c>
      <c r="E190" s="3">
        <f>Table1[[#This Row],[Polar ang (deg)]]/180*PI()</f>
        <v>1.870000000000001</v>
      </c>
      <c r="F190" s="2">
        <v>107.143107689464</v>
      </c>
      <c r="G190" s="1">
        <f>IF(Table1[[#This Row],[Phase shift (deg)]]="","",Table1[[#This Row],[Phase shift (deg)]]/180*PI())</f>
        <v>5.1123117140409979</v>
      </c>
      <c r="H190" s="2">
        <v>292.91388476984099</v>
      </c>
    </row>
    <row r="191" spans="1:8" x14ac:dyDescent="0.2">
      <c r="A191" s="2" t="s">
        <v>47</v>
      </c>
      <c r="B191" s="2">
        <v>14.3</v>
      </c>
      <c r="C191" s="2">
        <f>2*Table1[[#This Row],[Photon energy (eV)]]-Threshold</f>
        <v>4.012611200000002</v>
      </c>
      <c r="D191" s="2" t="s">
        <v>19</v>
      </c>
      <c r="E191" s="3">
        <f>Table1[[#This Row],[Polar ang (deg)]]/180*PI()</f>
        <v>1.8800000000000041</v>
      </c>
      <c r="F191" s="2">
        <v>107.71606548459501</v>
      </c>
      <c r="G191" s="1">
        <f>IF(Table1[[#This Row],[Phase shift (deg)]]="","",Table1[[#This Row],[Phase shift (deg)]]/180*PI())</f>
        <v>5.0941606742082035</v>
      </c>
      <c r="H191" s="2">
        <v>291.87390679364802</v>
      </c>
    </row>
    <row r="192" spans="1:8" x14ac:dyDescent="0.2">
      <c r="A192" s="2" t="s">
        <v>47</v>
      </c>
      <c r="B192" s="2">
        <v>14.3</v>
      </c>
      <c r="C192" s="2">
        <f>2*Table1[[#This Row],[Photon energy (eV)]]-Threshold</f>
        <v>4.012611200000002</v>
      </c>
      <c r="D192" s="2" t="s">
        <v>19</v>
      </c>
      <c r="E192" s="3">
        <f>Table1[[#This Row],[Polar ang (deg)]]/180*PI()</f>
        <v>1.890000000000007</v>
      </c>
      <c r="F192" s="2">
        <v>108.289023279726</v>
      </c>
      <c r="G192" s="1">
        <f>IF(Table1[[#This Row],[Phase shift (deg)]]="","",Table1[[#This Row],[Phase shift (deg)]]/180*PI())</f>
        <v>5.0756341737560948</v>
      </c>
      <c r="H192" s="2">
        <v>290.81241650859499</v>
      </c>
    </row>
    <row r="193" spans="1:8" x14ac:dyDescent="0.2">
      <c r="A193" s="2" t="s">
        <v>47</v>
      </c>
      <c r="B193" s="2">
        <v>14.3</v>
      </c>
      <c r="C193" s="2">
        <f>2*Table1[[#This Row],[Photon energy (eV)]]-Threshold</f>
        <v>4.012611200000002</v>
      </c>
      <c r="D193" s="2" t="s">
        <v>19</v>
      </c>
      <c r="E193" s="3">
        <f>Table1[[#This Row],[Polar ang (deg)]]/180*PI()</f>
        <v>1.8999999999999928</v>
      </c>
      <c r="F193" s="2">
        <v>108.861981074856</v>
      </c>
      <c r="G193" s="1">
        <f>IF(Table1[[#This Row],[Phase shift (deg)]]="","",Table1[[#This Row],[Phase shift (deg)]]/180*PI())</f>
        <v>5.0567628601387788</v>
      </c>
      <c r="H193" s="2">
        <v>289.73116988445503</v>
      </c>
    </row>
    <row r="194" spans="1:8" x14ac:dyDescent="0.2">
      <c r="A194" s="2" t="s">
        <v>47</v>
      </c>
      <c r="B194" s="2">
        <v>14.3</v>
      </c>
      <c r="C194" s="2">
        <f>2*Table1[[#This Row],[Photon energy (eV)]]-Threshold</f>
        <v>4.012611200000002</v>
      </c>
      <c r="D194" s="2" t="s">
        <v>19</v>
      </c>
      <c r="E194" s="3">
        <f>Table1[[#This Row],[Polar ang (deg)]]/180*PI()</f>
        <v>1.9099999999999957</v>
      </c>
      <c r="F194" s="2">
        <v>109.43493886998699</v>
      </c>
      <c r="G194" s="1">
        <f>IF(Table1[[#This Row],[Phase shift (deg)]]="","",Table1[[#This Row],[Phase shift (deg)]]/180*PI())</f>
        <v>5.0375788242612138</v>
      </c>
      <c r="H194" s="2">
        <v>288.63200559464298</v>
      </c>
    </row>
    <row r="195" spans="1:8" x14ac:dyDescent="0.2">
      <c r="A195" s="2" t="s">
        <v>47</v>
      </c>
      <c r="B195" s="2">
        <v>14.3</v>
      </c>
      <c r="C195" s="2">
        <f>2*Table1[[#This Row],[Photon energy (eV)]]-Threshold</f>
        <v>4.012611200000002</v>
      </c>
      <c r="D195" s="2" t="s">
        <v>19</v>
      </c>
      <c r="E195" s="3">
        <f>Table1[[#This Row],[Polar ang (deg)]]/180*PI()</f>
        <v>1.9199999999999988</v>
      </c>
      <c r="F195" s="2">
        <v>110.007896665118</v>
      </c>
      <c r="G195" s="1">
        <f>IF(Table1[[#This Row],[Phase shift (deg)]]="","",Table1[[#This Row],[Phase shift (deg)]]/180*PI())</f>
        <v>5.0181154371155277</v>
      </c>
      <c r="H195" s="2">
        <v>287.51683565616599</v>
      </c>
    </row>
    <row r="196" spans="1:8" x14ac:dyDescent="0.2">
      <c r="A196" s="2" t="s">
        <v>47</v>
      </c>
      <c r="B196" s="2">
        <v>14.3</v>
      </c>
      <c r="C196" s="2">
        <f>2*Table1[[#This Row],[Photon energy (eV)]]-Threshold</f>
        <v>4.012611200000002</v>
      </c>
      <c r="D196" s="2" t="s">
        <v>19</v>
      </c>
      <c r="E196" s="3">
        <f>Table1[[#This Row],[Polar ang (deg)]]/180*PI()</f>
        <v>1.9300000000000022</v>
      </c>
      <c r="F196" s="2">
        <v>110.580854460249</v>
      </c>
      <c r="G196" s="1">
        <f>IF(Table1[[#This Row],[Phase shift (deg)]]="","",Table1[[#This Row],[Phase shift (deg)]]/180*PI())</f>
        <v>4.998407161630853</v>
      </c>
      <c r="H196" s="2">
        <v>286.38763464941297</v>
      </c>
    </row>
    <row r="197" spans="1:8" x14ac:dyDescent="0.2">
      <c r="A197" s="2" t="s">
        <v>47</v>
      </c>
      <c r="B197" s="2">
        <v>14.3</v>
      </c>
      <c r="C197" s="2">
        <f>2*Table1[[#This Row],[Photon energy (eV)]]-Threshold</f>
        <v>4.012611200000002</v>
      </c>
      <c r="D197" s="2" t="s">
        <v>19</v>
      </c>
      <c r="E197" s="3">
        <f>Table1[[#This Row],[Polar ang (deg)]]/180*PI()</f>
        <v>1.9400000000000053</v>
      </c>
      <c r="F197" s="2">
        <v>111.15381225538</v>
      </c>
      <c r="G197" s="1">
        <f>IF(Table1[[#This Row],[Phase shift (deg)]]="","",Table1[[#This Row],[Phase shift (deg)]]/180*PI())</f>
        <v>4.9784893424259247</v>
      </c>
      <c r="H197" s="2">
        <v>285.246427671866</v>
      </c>
    </row>
    <row r="198" spans="1:8" x14ac:dyDescent="0.2">
      <c r="A198" s="2" t="s">
        <v>47</v>
      </c>
      <c r="B198" s="2">
        <v>14.3</v>
      </c>
      <c r="C198" s="2">
        <f>2*Table1[[#This Row],[Photon energy (eV)]]-Threshold</f>
        <v>4.012611200000002</v>
      </c>
      <c r="D198" s="2" t="s">
        <v>19</v>
      </c>
      <c r="E198" s="3">
        <f>Table1[[#This Row],[Polar ang (deg)]]/180*PI()</f>
        <v>1.9500000000000082</v>
      </c>
      <c r="F198" s="2">
        <v>111.72677005051101</v>
      </c>
      <c r="G198" s="1">
        <f>IF(Table1[[#This Row],[Phase shift (deg)]]="","",Table1[[#This Row],[Phase shift (deg)]]/180*PI())</f>
        <v>4.9583979768835791</v>
      </c>
      <c r="H198" s="2">
        <v>284.095277221635</v>
      </c>
    </row>
    <row r="199" spans="1:8" x14ac:dyDescent="0.2">
      <c r="A199" s="2" t="s">
        <v>47</v>
      </c>
      <c r="B199" s="2">
        <v>14.3</v>
      </c>
      <c r="C199" s="2">
        <f>2*Table1[[#This Row],[Photon energy (eV)]]-Threshold</f>
        <v>4.012611200000002</v>
      </c>
      <c r="D199" s="2" t="s">
        <v>19</v>
      </c>
      <c r="E199" s="3">
        <f>Table1[[#This Row],[Polar ang (deg)]]/180*PI()</f>
        <v>1.9599999999999937</v>
      </c>
      <c r="F199" s="2">
        <v>112.299727845641</v>
      </c>
      <c r="G199" s="1">
        <f>IF(Table1[[#This Row],[Phase shift (deg)]]="","",Table1[[#This Row],[Phase shift (deg)]]/180*PI())</f>
        <v>4.9381694716045059</v>
      </c>
      <c r="H199" s="2">
        <v>282.93626924328601</v>
      </c>
    </row>
    <row r="200" spans="1:8" x14ac:dyDescent="0.2">
      <c r="A200" s="2" t="s">
        <v>47</v>
      </c>
      <c r="B200" s="2">
        <v>14.3</v>
      </c>
      <c r="C200" s="2">
        <f>2*Table1[[#This Row],[Photon energy (eV)]]-Threshold</f>
        <v>4.012611200000002</v>
      </c>
      <c r="D200" s="2" t="s">
        <v>19</v>
      </c>
      <c r="E200" s="3">
        <f>Table1[[#This Row],[Polar ang (deg)]]/180*PI()</f>
        <v>1.9699999999999969</v>
      </c>
      <c r="F200" s="2">
        <v>112.872685640772</v>
      </c>
      <c r="G200" s="1">
        <f>IF(Table1[[#This Row],[Phase shift (deg)]]="","",Table1[[#This Row],[Phase shift (deg)]]/180*PI())</f>
        <v>4.9178403888096716</v>
      </c>
      <c r="H200" s="2">
        <v>281.77149859777001</v>
      </c>
    </row>
    <row r="201" spans="1:8" x14ac:dyDescent="0.2">
      <c r="A201" s="2" t="s">
        <v>47</v>
      </c>
      <c r="B201" s="2">
        <v>14.3</v>
      </c>
      <c r="C201" s="2">
        <f>2*Table1[[#This Row],[Photon energy (eV)]]-Threshold</f>
        <v>4.012611200000002</v>
      </c>
      <c r="D201" s="2" t="s">
        <v>19</v>
      </c>
      <c r="E201" s="3">
        <f>Table1[[#This Row],[Polar ang (deg)]]/180*PI()</f>
        <v>1.98</v>
      </c>
      <c r="F201" s="2">
        <v>113.44564343590299</v>
      </c>
      <c r="G201" s="1">
        <f>IF(Table1[[#This Row],[Phase shift (deg)]]="","",Table1[[#This Row],[Phase shift (deg)]]/180*PI())</f>
        <v>4.8974471876189067</v>
      </c>
      <c r="H201" s="2">
        <v>280.60305423877799</v>
      </c>
    </row>
    <row r="202" spans="1:8" x14ac:dyDescent="0.2">
      <c r="A202" s="2" t="s">
        <v>47</v>
      </c>
      <c r="B202" s="2">
        <v>14.3</v>
      </c>
      <c r="C202" s="2">
        <f>2*Table1[[#This Row],[Photon energy (eV)]]-Threshold</f>
        <v>4.012611200000002</v>
      </c>
      <c r="D202" s="2" t="s">
        <v>19</v>
      </c>
      <c r="E202" s="3">
        <f>Table1[[#This Row],[Polar ang (deg)]]/180*PI()</f>
        <v>1.9900000000000029</v>
      </c>
      <c r="F202" s="2">
        <v>114.018601231034</v>
      </c>
      <c r="G202" s="1">
        <f>IF(Table1[[#This Row],[Phase shift (deg)]]="","",Table1[[#This Row],[Phase shift (deg)]]/180*PI())</f>
        <v>4.8770259653157728</v>
      </c>
      <c r="H202" s="2">
        <v>279.43300438831</v>
      </c>
    </row>
    <row r="203" spans="1:8" x14ac:dyDescent="0.2">
      <c r="A203" s="2" t="s">
        <v>47</v>
      </c>
      <c r="B203" s="2">
        <v>14.3</v>
      </c>
      <c r="C203" s="2">
        <f>2*Table1[[#This Row],[Photon energy (eV)]]-Threshold</f>
        <v>4.012611200000002</v>
      </c>
      <c r="D203" s="2" t="s">
        <v>19</v>
      </c>
      <c r="E203" s="3">
        <f>Table1[[#This Row],[Polar ang (deg)]]/180*PI()</f>
        <v>2.0000000000000062</v>
      </c>
      <c r="F203" s="2">
        <v>114.591559026165</v>
      </c>
      <c r="G203" s="1">
        <f>IF(Table1[[#This Row],[Phase shift (deg)]]="","",Table1[[#This Row],[Phase shift (deg)]]/180*PI())</f>
        <v>4.8566122037074519</v>
      </c>
      <c r="H203" s="2">
        <v>278.263382004167</v>
      </c>
    </row>
    <row r="204" spans="1:8" x14ac:dyDescent="0.2">
      <c r="A204" s="2" t="s">
        <v>47</v>
      </c>
      <c r="B204" s="2">
        <v>14.3</v>
      </c>
      <c r="C204" s="2">
        <f>2*Table1[[#This Row],[Photon energy (eV)]]-Threshold</f>
        <v>4.012611200000002</v>
      </c>
      <c r="D204" s="2" t="s">
        <v>19</v>
      </c>
      <c r="E204" s="3">
        <f>Table1[[#This Row],[Polar ang (deg)]]/180*PI()</f>
        <v>2.0099999999999918</v>
      </c>
      <c r="F204" s="2">
        <v>115.164516821295</v>
      </c>
      <c r="G204" s="1">
        <f>IF(Table1[[#This Row],[Phase shift (deg)]]="","",Table1[[#This Row],[Phase shift (deg)]]/180*PI())</f>
        <v>4.8362405255006742</v>
      </c>
      <c r="H204" s="2">
        <v>277.09617082132002</v>
      </c>
    </row>
    <row r="205" spans="1:8" x14ac:dyDescent="0.2">
      <c r="A205" s="2" t="s">
        <v>47</v>
      </c>
      <c r="B205" s="2">
        <v>14.3</v>
      </c>
      <c r="C205" s="2">
        <f>2*Table1[[#This Row],[Photon energy (eV)]]-Threshold</f>
        <v>4.012611200000002</v>
      </c>
      <c r="D205" s="2" t="s">
        <v>19</v>
      </c>
      <c r="E205" s="3">
        <f>Table1[[#This Row],[Polar ang (deg)]]/180*PI()</f>
        <v>2.0199999999999951</v>
      </c>
      <c r="F205" s="2">
        <v>115.737474616426</v>
      </c>
      <c r="G205" s="1">
        <f>IF(Table1[[#This Row],[Phase shift (deg)]]="","",Table1[[#This Row],[Phase shift (deg)]]/180*PI())</f>
        <v>4.8159444652538026</v>
      </c>
      <c r="H205" s="2">
        <v>275.93329222843101</v>
      </c>
    </row>
    <row r="206" spans="1:8" x14ac:dyDescent="0.2">
      <c r="A206" s="2" t="s">
        <v>47</v>
      </c>
      <c r="B206" s="2">
        <v>14.3</v>
      </c>
      <c r="C206" s="2">
        <f>2*Table1[[#This Row],[Photon energy (eV)]]-Threshold</f>
        <v>4.012611200000002</v>
      </c>
      <c r="D206" s="2" t="s">
        <v>19</v>
      </c>
      <c r="E206" s="3">
        <f>Table1[[#This Row],[Polar ang (deg)]]/180*PI()</f>
        <v>2.029999999999998</v>
      </c>
      <c r="F206" s="2">
        <v>116.310432411557</v>
      </c>
      <c r="G206" s="1">
        <f>IF(Table1[[#This Row],[Phase shift (deg)]]="","",Table1[[#This Row],[Phase shift (deg)]]/180*PI())</f>
        <v>4.795756258950302</v>
      </c>
      <c r="H206" s="2">
        <v>274.77659321130102</v>
      </c>
    </row>
    <row r="207" spans="1:8" x14ac:dyDescent="0.2">
      <c r="A207" s="2" t="s">
        <v>47</v>
      </c>
      <c r="B207" s="2">
        <v>14.3</v>
      </c>
      <c r="C207" s="2">
        <f>2*Table1[[#This Row],[Photon energy (eV)]]-Threshold</f>
        <v>4.012611200000002</v>
      </c>
      <c r="D207" s="2" t="s">
        <v>19</v>
      </c>
      <c r="E207" s="3">
        <f>Table1[[#This Row],[Polar ang (deg)]]/180*PI()</f>
        <v>2.0400000000000009</v>
      </c>
      <c r="F207" s="2">
        <v>116.88339020668801</v>
      </c>
      <c r="G207" s="1">
        <f>IF(Table1[[#This Row],[Phase shift (deg)]]="","",Table1[[#This Row],[Phase shift (deg)]]/180*PI())</f>
        <v>4.7757066555991559</v>
      </c>
      <c r="H207" s="2">
        <v>273.62783555836899</v>
      </c>
    </row>
    <row r="208" spans="1:8" x14ac:dyDescent="0.2">
      <c r="A208" s="2" t="s">
        <v>47</v>
      </c>
      <c r="B208" s="2">
        <v>14.3</v>
      </c>
      <c r="C208" s="2">
        <f>2*Table1[[#This Row],[Photon energy (eV)]]-Threshold</f>
        <v>4.012611200000002</v>
      </c>
      <c r="D208" s="2" t="s">
        <v>19</v>
      </c>
      <c r="E208" s="3">
        <f>Table1[[#This Row],[Polar ang (deg)]]/180*PI()</f>
        <v>2.0500000000000043</v>
      </c>
      <c r="F208" s="2">
        <v>117.45634800181899</v>
      </c>
      <c r="G208" s="1">
        <f>IF(Table1[[#This Row],[Phase shift (deg)]]="","",Table1[[#This Row],[Phase shift (deg)]]/180*PI())</f>
        <v>4.7558247535379596</v>
      </c>
      <c r="H208" s="2">
        <v>272.48868648157003</v>
      </c>
    </row>
    <row r="209" spans="1:8" x14ac:dyDescent="0.2">
      <c r="A209" s="2" t="s">
        <v>47</v>
      </c>
      <c r="B209" s="2">
        <v>14.3</v>
      </c>
      <c r="C209" s="2">
        <f>2*Table1[[#This Row],[Photon energy (eV)]]-Threshold</f>
        <v>4.012611200000002</v>
      </c>
      <c r="D209" s="2" t="s">
        <v>19</v>
      </c>
      <c r="E209" s="3">
        <f>Table1[[#This Row],[Polar ang (deg)]]/180*PI()</f>
        <v>2.0600000000000072</v>
      </c>
      <c r="F209" s="2">
        <v>118.02930579695</v>
      </c>
      <c r="G209" s="1">
        <f>IF(Table1[[#This Row],[Phase shift (deg)]]="","",Table1[[#This Row],[Phase shift (deg)]]/180*PI())</f>
        <v>4.7361378633313524</v>
      </c>
      <c r="H209" s="2">
        <v>271.36071076099398</v>
      </c>
    </row>
    <row r="210" spans="1:8" x14ac:dyDescent="0.2">
      <c r="A210" s="2" t="s">
        <v>47</v>
      </c>
      <c r="B210" s="2">
        <v>14.3</v>
      </c>
      <c r="C210" s="2">
        <f>2*Table1[[#This Row],[Photon energy (eV)]]-Threshold</f>
        <v>4.012611200000002</v>
      </c>
      <c r="D210" s="2" t="s">
        <v>19</v>
      </c>
      <c r="E210" s="3">
        <f>Table1[[#This Row],[Polar ang (deg)]]/180*PI()</f>
        <v>2.0699999999999932</v>
      </c>
      <c r="F210" s="2">
        <v>118.60226359208001</v>
      </c>
      <c r="G210" s="1">
        <f>IF(Table1[[#This Row],[Phase shift (deg)]]="","",Table1[[#This Row],[Phase shift (deg)]]/180*PI())</f>
        <v>4.7166713983600479</v>
      </c>
      <c r="H210" s="2">
        <v>270.24536447609898</v>
      </c>
    </row>
    <row r="211" spans="1:8" x14ac:dyDescent="0.2">
      <c r="A211" s="2" t="s">
        <v>47</v>
      </c>
      <c r="B211" s="2">
        <v>14.3</v>
      </c>
      <c r="C211" s="2">
        <f>2*Table1[[#This Row],[Photon energy (eV)]]-Threshold</f>
        <v>4.012611200000002</v>
      </c>
      <c r="D211" s="2" t="s">
        <v>19</v>
      </c>
      <c r="E211" s="3">
        <f>Table1[[#This Row],[Polar ang (deg)]]/180*PI()</f>
        <v>2.0799999999999956</v>
      </c>
      <c r="F211" s="2">
        <v>119.175221387211</v>
      </c>
      <c r="G211" s="1">
        <f>IF(Table1[[#This Row],[Phase shift (deg)]]="","",Table1[[#This Row],[Phase shift (deg)]]/180*PI())</f>
        <v>4.6974487934185003</v>
      </c>
      <c r="H211" s="2">
        <v>269.143990341701</v>
      </c>
    </row>
    <row r="212" spans="1:8" x14ac:dyDescent="0.2">
      <c r="A212" s="2" t="s">
        <v>47</v>
      </c>
      <c r="B212" s="2">
        <v>14.3</v>
      </c>
      <c r="C212" s="2">
        <f>2*Table1[[#This Row],[Photon energy (eV)]]-Threshold</f>
        <v>4.012611200000002</v>
      </c>
      <c r="D212" s="2" t="s">
        <v>19</v>
      </c>
      <c r="E212" s="3">
        <f>Table1[[#This Row],[Polar ang (deg)]]/180*PI()</f>
        <v>2.089999999999999</v>
      </c>
      <c r="F212" s="2">
        <v>119.748179182342</v>
      </c>
      <c r="G212" s="1">
        <f>IF(Table1[[#This Row],[Phase shift (deg)]]="","",Table1[[#This Row],[Phase shift (deg)]]/180*PI())</f>
        <v>4.6784914509147137</v>
      </c>
      <c r="H212" s="2">
        <v>268.05781462545002</v>
      </c>
    </row>
    <row r="213" spans="1:8" x14ac:dyDescent="0.2">
      <c r="A213" s="2" t="s">
        <v>47</v>
      </c>
      <c r="B213" s="2">
        <v>14.3</v>
      </c>
      <c r="C213" s="2">
        <f>2*Table1[[#This Row],[Photon energy (eV)]]-Threshold</f>
        <v>4.012611200000002</v>
      </c>
      <c r="D213" s="2" t="s">
        <v>19</v>
      </c>
      <c r="E213" s="3">
        <f>Table1[[#This Row],[Polar ang (deg)]]/180*PI()</f>
        <v>2.1000000000000023</v>
      </c>
      <c r="F213" s="2">
        <v>120.321136977473</v>
      </c>
      <c r="G213" s="1">
        <f>IF(Table1[[#This Row],[Phase shift (deg)]]="","",Table1[[#This Row],[Phase shift (deg)]]/180*PI())</f>
        <v>4.6598187136194333</v>
      </c>
      <c r="H213" s="2">
        <v>266.98794558647398</v>
      </c>
    </row>
    <row r="214" spans="1:8" x14ac:dyDescent="0.2">
      <c r="A214" s="2" t="s">
        <v>47</v>
      </c>
      <c r="B214" s="2">
        <v>14.3</v>
      </c>
      <c r="C214" s="2">
        <f>2*Table1[[#This Row],[Photon energy (eV)]]-Threshold</f>
        <v>4.012611200000002</v>
      </c>
      <c r="D214" s="2" t="s">
        <v>19</v>
      </c>
      <c r="E214" s="3">
        <f>Table1[[#This Row],[Polar ang (deg)]]/180*PI()</f>
        <v>2.1100000000000052</v>
      </c>
      <c r="F214" s="2">
        <v>120.89409477260401</v>
      </c>
      <c r="G214" s="1">
        <f>IF(Table1[[#This Row],[Phase shift (deg)]]="","",Table1[[#This Row],[Phase shift (deg)]]/180*PI())</f>
        <v>4.6414478623609279</v>
      </c>
      <c r="H214" s="2">
        <v>265.93537334329898</v>
      </c>
    </row>
    <row r="215" spans="1:8" x14ac:dyDescent="0.2">
      <c r="A215" s="2" t="s">
        <v>47</v>
      </c>
      <c r="B215" s="2">
        <v>14.3</v>
      </c>
      <c r="C215" s="2">
        <f>2*Table1[[#This Row],[Photon energy (eV)]]-Threshold</f>
        <v>4.012611200000002</v>
      </c>
      <c r="D215" s="2" t="s">
        <v>19</v>
      </c>
      <c r="E215" s="3">
        <f>Table1[[#This Row],[Polar ang (deg)]]/180*PI()</f>
        <v>2.1200000000000081</v>
      </c>
      <c r="F215" s="2">
        <v>121.467052567735</v>
      </c>
      <c r="G215" s="1">
        <f>IF(Table1[[#This Row],[Phase shift (deg)]]="","",Table1[[#This Row],[Phase shift (deg)]]/180*PI())</f>
        <v>4.6233941366204512</v>
      </c>
      <c r="H215" s="2">
        <v>264.90097105388298</v>
      </c>
    </row>
    <row r="216" spans="1:8" x14ac:dyDescent="0.2">
      <c r="A216" s="2" t="s">
        <v>47</v>
      </c>
      <c r="B216" s="2">
        <v>14.3</v>
      </c>
      <c r="C216" s="2">
        <f>2*Table1[[#This Row],[Photon energy (eV)]]-Threshold</f>
        <v>4.012611200000002</v>
      </c>
      <c r="D216" s="2" t="s">
        <v>19</v>
      </c>
      <c r="E216" s="3">
        <f>Table1[[#This Row],[Polar ang (deg)]]/180*PI()</f>
        <v>2.1299999999999937</v>
      </c>
      <c r="F216" s="2">
        <v>122.040010362865</v>
      </c>
      <c r="G216" s="1">
        <f>IF(Table1[[#This Row],[Phase shift (deg)]]="","",Table1[[#This Row],[Phase shift (deg)]]/180*PI())</f>
        <v>4.6056707756538708</v>
      </c>
      <c r="H216" s="2">
        <v>263.88549727171102</v>
      </c>
    </row>
    <row r="217" spans="1:8" x14ac:dyDescent="0.2">
      <c r="A217" s="2" t="s">
        <v>47</v>
      </c>
      <c r="B217" s="2">
        <v>14.3</v>
      </c>
      <c r="C217" s="2">
        <f>2*Table1[[#This Row],[Photon energy (eV)]]-Threshold</f>
        <v>4.012611200000002</v>
      </c>
      <c r="D217" s="2" t="s">
        <v>19</v>
      </c>
      <c r="E217" s="3">
        <f>Table1[[#This Row],[Polar ang (deg)]]/180*PI()</f>
        <v>2.139999999999997</v>
      </c>
      <c r="F217" s="2">
        <v>122.61296815799599</v>
      </c>
      <c r="G217" s="1">
        <f>IF(Table1[[#This Row],[Phase shift (deg)]]="","",Table1[[#This Row],[Phase shift (deg)]]/180*PI())</f>
        <v>4.5882890775472829</v>
      </c>
      <c r="H217" s="2">
        <v>262.889599329433</v>
      </c>
    </row>
    <row r="218" spans="1:8" x14ac:dyDescent="0.2">
      <c r="A218" s="2" t="s">
        <v>47</v>
      </c>
      <c r="B218" s="2">
        <v>14.3</v>
      </c>
      <c r="C218" s="2">
        <f>2*Table1[[#This Row],[Photon energy (eV)]]-Threshold</f>
        <v>4.012611200000002</v>
      </c>
      <c r="D218" s="2" t="s">
        <v>19</v>
      </c>
      <c r="E218" s="3">
        <f>Table1[[#This Row],[Polar ang (deg)]]/180*PI()</f>
        <v>2.15</v>
      </c>
      <c r="F218" s="2">
        <v>123.185925953127</v>
      </c>
      <c r="G218" s="1">
        <f>IF(Table1[[#This Row],[Phase shift (deg)]]="","",Table1[[#This Row],[Phase shift (deg)]]/180*PI())</f>
        <v>4.5712584735015662</v>
      </c>
      <c r="H218" s="2">
        <v>261.91381759505498</v>
      </c>
    </row>
    <row r="219" spans="1:8" x14ac:dyDescent="0.2">
      <c r="A219" s="2" t="s">
        <v>47</v>
      </c>
      <c r="B219" s="2">
        <v>14.3</v>
      </c>
      <c r="C219" s="2">
        <f>2*Table1[[#This Row],[Photon energy (eV)]]-Threshold</f>
        <v>4.012611200000002</v>
      </c>
      <c r="D219" s="2" t="s">
        <v>19</v>
      </c>
      <c r="E219" s="3">
        <f>Table1[[#This Row],[Polar ang (deg)]]/180*PI()</f>
        <v>2.1600000000000033</v>
      </c>
      <c r="F219" s="2">
        <v>123.758883748258</v>
      </c>
      <c r="G219" s="1">
        <f>IF(Table1[[#This Row],[Phase shift (deg)]]="","",Table1[[#This Row],[Phase shift (deg)]]/180*PI())</f>
        <v>4.5545866146218401</v>
      </c>
      <c r="H219" s="2">
        <v>260.958590444609</v>
      </c>
    </row>
    <row r="220" spans="1:8" x14ac:dyDescent="0.2">
      <c r="A220" s="2" t="s">
        <v>47</v>
      </c>
      <c r="B220" s="2">
        <v>14.3</v>
      </c>
      <c r="C220" s="2">
        <f>2*Table1[[#This Row],[Photon energy (eV)]]-Threshold</f>
        <v>4.012611200000002</v>
      </c>
      <c r="D220" s="2" t="s">
        <v>19</v>
      </c>
      <c r="E220" s="3">
        <f>Table1[[#This Row],[Polar ang (deg)]]/180*PI()</f>
        <v>2.1700000000000061</v>
      </c>
      <c r="F220" s="2">
        <v>124.331841543389</v>
      </c>
      <c r="G220" s="1">
        <f>IF(Table1[[#This Row],[Phase shift (deg)]]="","",Table1[[#This Row],[Phase shift (deg)]]/180*PI())</f>
        <v>4.5382794685499794</v>
      </c>
      <c r="H220" s="2">
        <v>260.02425979878802</v>
      </c>
    </row>
    <row r="221" spans="1:8" x14ac:dyDescent="0.2">
      <c r="A221" s="2" t="s">
        <v>47</v>
      </c>
      <c r="B221" s="2">
        <v>14.3</v>
      </c>
      <c r="C221" s="2">
        <f>2*Table1[[#This Row],[Photon energy (eV)]]-Threshold</f>
        <v>4.012611200000002</v>
      </c>
      <c r="D221" s="2" t="s">
        <v>19</v>
      </c>
      <c r="E221" s="3">
        <f>Table1[[#This Row],[Polar ang (deg)]]/180*PI()</f>
        <v>2.1799999999999917</v>
      </c>
      <c r="F221" s="2">
        <v>124.904799338519</v>
      </c>
      <c r="G221" s="1">
        <f>IF(Table1[[#This Row],[Phase shift (deg)]]="","",Table1[[#This Row],[Phase shift (deg)]]/180*PI())</f>
        <v>4.5223414234066794</v>
      </c>
      <c r="H221" s="2">
        <v>259.11107707838801</v>
      </c>
    </row>
    <row r="222" spans="1:8" x14ac:dyDescent="0.2">
      <c r="A222" s="2" t="s">
        <v>47</v>
      </c>
      <c r="B222" s="2">
        <v>14.3</v>
      </c>
      <c r="C222" s="2">
        <f>2*Table1[[#This Row],[Photon energy (eV)]]-Threshold</f>
        <v>4.012611200000002</v>
      </c>
      <c r="D222" s="2" t="s">
        <v>19</v>
      </c>
      <c r="E222" s="3">
        <f>Table1[[#This Row],[Polar ang (deg)]]/180*PI()</f>
        <v>2.1899999999999951</v>
      </c>
      <c r="F222" s="2">
        <v>125.47775713365</v>
      </c>
      <c r="G222" s="1">
        <f>IF(Table1[[#This Row],[Phase shift (deg)]]="","",Table1[[#This Row],[Phase shift (deg)]]/180*PI())</f>
        <v>4.506775396689191</v>
      </c>
      <c r="H222" s="2">
        <v>258.21920944368799</v>
      </c>
    </row>
    <row r="223" spans="1:8" x14ac:dyDescent="0.2">
      <c r="A223" s="2" t="s">
        <v>47</v>
      </c>
      <c r="B223" s="2">
        <v>14.3</v>
      </c>
      <c r="C223" s="2">
        <f>2*Table1[[#This Row],[Photon energy (eV)]]-Threshold</f>
        <v>4.012611200000002</v>
      </c>
      <c r="D223" s="2" t="s">
        <v>19</v>
      </c>
      <c r="E223" s="3">
        <f>Table1[[#This Row],[Polar ang (deg)]]/180*PI()</f>
        <v>2.199999999999998</v>
      </c>
      <c r="F223" s="2">
        <v>126.05071492878101</v>
      </c>
      <c r="G223" s="1">
        <f>IF(Table1[[#This Row],[Phase shift (deg)]]="","",Table1[[#This Row],[Phase shift (deg)]]/180*PI())</f>
        <v>4.491582946986342</v>
      </c>
      <c r="H223" s="2">
        <v>257.34874619524999</v>
      </c>
    </row>
    <row r="224" spans="1:8" x14ac:dyDescent="0.2">
      <c r="A224" s="2" t="s">
        <v>47</v>
      </c>
      <c r="B224" s="2">
        <v>14.3</v>
      </c>
      <c r="C224" s="2">
        <f>2*Table1[[#This Row],[Photon energy (eV)]]-Threshold</f>
        <v>4.012611200000002</v>
      </c>
      <c r="D224" s="2" t="s">
        <v>19</v>
      </c>
      <c r="E224" s="3">
        <f>Table1[[#This Row],[Polar ang (deg)]]/180*PI()</f>
        <v>2.2100000000000009</v>
      </c>
      <c r="F224" s="2">
        <v>126.62367272391199</v>
      </c>
      <c r="G224" s="1">
        <f>IF(Table1[[#This Row],[Phase shift (deg)]]="","",Table1[[#This Row],[Phase shift (deg)]]/180*PI())</f>
        <v>4.4767643866121505</v>
      </c>
      <c r="H224" s="2">
        <v>256.49970522734901</v>
      </c>
    </row>
    <row r="225" spans="1:8" x14ac:dyDescent="0.2">
      <c r="A225" s="2" t="s">
        <v>47</v>
      </c>
      <c r="B225" s="2">
        <v>14.3</v>
      </c>
      <c r="C225" s="2">
        <f>2*Table1[[#This Row],[Photon energy (eV)]]-Threshold</f>
        <v>4.012611200000002</v>
      </c>
      <c r="D225" s="2" t="s">
        <v>19</v>
      </c>
      <c r="E225" s="3">
        <f>Table1[[#This Row],[Polar ang (deg)]]/180*PI()</f>
        <v>2.2200000000000042</v>
      </c>
      <c r="F225" s="2">
        <v>127.196630519043</v>
      </c>
      <c r="G225" s="1">
        <f>IF(Table1[[#This Row],[Phase shift (deg)]]="","",Table1[[#This Row],[Phase shift (deg)]]/180*PI())</f>
        <v>4.4623188935089102</v>
      </c>
      <c r="H225" s="2">
        <v>255.672039439548</v>
      </c>
    </row>
    <row r="226" spans="1:8" x14ac:dyDescent="0.2">
      <c r="A226" s="2" t="s">
        <v>47</v>
      </c>
      <c r="B226" s="2">
        <v>14.3</v>
      </c>
      <c r="C226" s="2">
        <f>2*Table1[[#This Row],[Photon energy (eV)]]-Threshold</f>
        <v>4.012611200000002</v>
      </c>
      <c r="D226" s="2" t="s">
        <v>19</v>
      </c>
      <c r="E226" s="3">
        <f>Table1[[#This Row],[Polar ang (deg)]]/180*PI()</f>
        <v>2.2300000000000075</v>
      </c>
      <c r="F226" s="2">
        <v>127.769588314174</v>
      </c>
      <c r="G226" s="1">
        <f>IF(Table1[[#This Row],[Phase shift (deg)]]="","",Table1[[#This Row],[Phase shift (deg)]]/180*PI())</f>
        <v>4.4482446210220532</v>
      </c>
      <c r="H226" s="2">
        <v>254.865643026334</v>
      </c>
    </row>
    <row r="227" spans="1:8" x14ac:dyDescent="0.2">
      <c r="A227" s="2" t="s">
        <v>47</v>
      </c>
      <c r="B227" s="2">
        <v>14.3</v>
      </c>
      <c r="C227" s="2">
        <f>2*Table1[[#This Row],[Photon energy (eV)]]-Threshold</f>
        <v>4.012611200000002</v>
      </c>
      <c r="D227" s="2" t="s">
        <v>19</v>
      </c>
      <c r="E227" s="3">
        <f>Table1[[#This Row],[Polar ang (deg)]]/180*PI()</f>
        <v>2.2399999999999931</v>
      </c>
      <c r="F227" s="2">
        <v>128.34254610930401</v>
      </c>
      <c r="G227" s="1">
        <f>IF(Table1[[#This Row],[Phase shift (deg)]]="","",Table1[[#This Row],[Phase shift (deg)]]/180*PI())</f>
        <v>4.434538804393279</v>
      </c>
      <c r="H227" s="2">
        <v>254.080357578725</v>
      </c>
    </row>
    <row r="228" spans="1:8" x14ac:dyDescent="0.2">
      <c r="A228" s="2" t="s">
        <v>47</v>
      </c>
      <c r="B228" s="2">
        <v>14.3</v>
      </c>
      <c r="C228" s="2">
        <f>2*Table1[[#This Row],[Photon energy (eV)]]-Threshold</f>
        <v>4.012611200000002</v>
      </c>
      <c r="D228" s="2" t="s">
        <v>19</v>
      </c>
      <c r="E228" s="3">
        <f>Table1[[#This Row],[Polar ang (deg)]]/180*PI()</f>
        <v>2.2499999999999964</v>
      </c>
      <c r="F228" s="2">
        <v>128.91550390443501</v>
      </c>
      <c r="G228" s="1">
        <f>IF(Table1[[#This Row],[Phase shift (deg)]]="","",Table1[[#This Row],[Phase shift (deg)]]/180*PI())</f>
        <v>4.4211978630489615</v>
      </c>
      <c r="H228" s="2">
        <v>253.315977944964</v>
      </c>
    </row>
    <row r="229" spans="1:8" x14ac:dyDescent="0.2">
      <c r="A229" s="2" t="s">
        <v>47</v>
      </c>
      <c r="B229" s="2">
        <v>14.3</v>
      </c>
      <c r="C229" s="2">
        <f>2*Table1[[#This Row],[Photon energy (eV)]]-Threshold</f>
        <v>4.012611200000002</v>
      </c>
      <c r="D229" s="2" t="s">
        <v>19</v>
      </c>
      <c r="E229" s="3">
        <f>Table1[[#This Row],[Polar ang (deg)]]/180*PI()</f>
        <v>2.2599999999999989</v>
      </c>
      <c r="F229" s="2">
        <v>129.48846169956599</v>
      </c>
      <c r="G229" s="1">
        <f>IF(Table1[[#This Row],[Phase shift (deg)]]="","",Table1[[#This Row],[Phase shift (deg)]]/180*PI())</f>
        <v>4.4082174979745279</v>
      </c>
      <c r="H229" s="2">
        <v>252.57225780965999</v>
      </c>
    </row>
    <row r="230" spans="1:8" x14ac:dyDescent="0.2">
      <c r="A230" s="2" t="s">
        <v>47</v>
      </c>
      <c r="B230" s="2">
        <v>14.3</v>
      </c>
      <c r="C230" s="2">
        <f>2*Table1[[#This Row],[Photon energy (eV)]]-Threshold</f>
        <v>4.012611200000002</v>
      </c>
      <c r="D230" s="2" t="s">
        <v>19</v>
      </c>
      <c r="E230" s="3">
        <f>Table1[[#This Row],[Polar ang (deg)]]/180*PI()</f>
        <v>2.2700000000000022</v>
      </c>
      <c r="F230" s="2">
        <v>130.06141949469699</v>
      </c>
      <c r="G230" s="1">
        <f>IF(Table1[[#This Row],[Phase shift (deg)]]="","",Table1[[#This Row],[Phase shift (deg)]]/180*PI())</f>
        <v>4.3955927836575546</v>
      </c>
      <c r="H230" s="2">
        <v>251.84891496173901</v>
      </c>
    </row>
    <row r="231" spans="1:8" x14ac:dyDescent="0.2">
      <c r="A231" s="2" t="s">
        <v>47</v>
      </c>
      <c r="B231" s="2">
        <v>14.3</v>
      </c>
      <c r="C231" s="2">
        <f>2*Table1[[#This Row],[Photon energy (eV)]]-Threshold</f>
        <v>4.012611200000002</v>
      </c>
      <c r="D231" s="2" t="s">
        <v>19</v>
      </c>
      <c r="E231" s="3">
        <f>Table1[[#This Row],[Polar ang (deg)]]/180*PI()</f>
        <v>2.2800000000000051</v>
      </c>
      <c r="F231" s="2">
        <v>130.634377289828</v>
      </c>
      <c r="G231" s="1">
        <f>IF(Table1[[#This Row],[Phase shift (deg)]]="","",Table1[[#This Row],[Phase shift (deg)]]/180*PI())</f>
        <v>4.3833182542531777</v>
      </c>
      <c r="H231" s="2">
        <v>251.14563623135899</v>
      </c>
    </row>
    <row r="232" spans="1:8" x14ac:dyDescent="0.2">
      <c r="A232" s="2" t="s">
        <v>47</v>
      </c>
      <c r="B232" s="2">
        <v>14.3</v>
      </c>
      <c r="C232" s="2">
        <f>2*Table1[[#This Row],[Photon energy (eV)]]-Threshold</f>
        <v>4.012611200000002</v>
      </c>
      <c r="D232" s="2" t="s">
        <v>19</v>
      </c>
      <c r="E232" s="3">
        <f>Table1[[#This Row],[Polar ang (deg)]]/180*PI()</f>
        <v>2.290000000000008</v>
      </c>
      <c r="F232" s="2">
        <v>131.207335084959</v>
      </c>
      <c r="G232" s="1">
        <f>IF(Table1[[#This Row],[Phase shift (deg)]]="","",Table1[[#This Row],[Phase shift (deg)]]/180*PI())</f>
        <v>4.3713879837731344</v>
      </c>
      <c r="H232" s="2">
        <v>250.46208208440299</v>
      </c>
    </row>
    <row r="233" spans="1:8" x14ac:dyDescent="0.2">
      <c r="A233" s="2" t="s">
        <v>47</v>
      </c>
      <c r="B233" s="2">
        <v>14.3</v>
      </c>
      <c r="C233" s="2">
        <f>2*Table1[[#This Row],[Photon energy (eV)]]-Threshold</f>
        <v>4.012611200000002</v>
      </c>
      <c r="D233" s="2" t="s">
        <v>19</v>
      </c>
      <c r="E233" s="3">
        <f>Table1[[#This Row],[Polar ang (deg)]]/180*PI()</f>
        <v>2.299999999999994</v>
      </c>
      <c r="F233" s="2">
        <v>131.78029288008901</v>
      </c>
      <c r="G233" s="1">
        <f>IF(Table1[[#This Row],[Phase shift (deg)]]="","",Table1[[#This Row],[Phase shift (deg)]]/180*PI())</f>
        <v>4.3597956602254229</v>
      </c>
      <c r="H233" s="2">
        <v>249.797890870369</v>
      </c>
    </row>
    <row r="234" spans="1:8" x14ac:dyDescent="0.2">
      <c r="A234" s="2" t="s">
        <v>47</v>
      </c>
      <c r="B234" s="2">
        <v>14.3</v>
      </c>
      <c r="C234" s="2">
        <f>2*Table1[[#This Row],[Photon energy (eV)]]-Threshold</f>
        <v>4.012611200000002</v>
      </c>
      <c r="D234" s="2" t="s">
        <v>19</v>
      </c>
      <c r="E234" s="3">
        <f>Table1[[#This Row],[Polar ang (deg)]]/180*PI()</f>
        <v>2.3099999999999974</v>
      </c>
      <c r="F234" s="2">
        <v>132.35325067522001</v>
      </c>
      <c r="G234" s="1">
        <f>IF(Table1[[#This Row],[Phase shift (deg)]]="","",Table1[[#This Row],[Phase shift (deg)]]/180*PI())</f>
        <v>4.3485346537366167</v>
      </c>
      <c r="H234" s="2">
        <v>249.15268272549099</v>
      </c>
    </row>
    <row r="235" spans="1:8" x14ac:dyDescent="0.2">
      <c r="A235" s="2" t="s">
        <v>47</v>
      </c>
      <c r="B235" s="2">
        <v>14.3</v>
      </c>
      <c r="C235" s="2">
        <f>2*Table1[[#This Row],[Photon energy (eV)]]-Threshold</f>
        <v>4.012611200000002</v>
      </c>
      <c r="D235" s="2" t="s">
        <v>19</v>
      </c>
      <c r="E235" s="3">
        <f>Table1[[#This Row],[Polar ang (deg)]]/180*PI()</f>
        <v>2.3200000000000007</v>
      </c>
      <c r="F235" s="2">
        <v>132.92620847035101</v>
      </c>
      <c r="G235" s="1">
        <f>IF(Table1[[#This Row],[Phase shift (deg)]]="","",Table1[[#This Row],[Phase shift (deg)]]/180*PI())</f>
        <v>4.3375980787737802</v>
      </c>
      <c r="H235" s="2">
        <v>248.52606313779199</v>
      </c>
    </row>
    <row r="236" spans="1:8" x14ac:dyDescent="0.2">
      <c r="A236" s="2" t="s">
        <v>47</v>
      </c>
      <c r="B236" s="2">
        <v>14.3</v>
      </c>
      <c r="C236" s="2">
        <f>2*Table1[[#This Row],[Photon energy (eV)]]-Threshold</f>
        <v>4.012611200000002</v>
      </c>
      <c r="D236" s="2" t="s">
        <v>19</v>
      </c>
      <c r="E236" s="3">
        <f>Table1[[#This Row],[Polar ang (deg)]]/180*PI()</f>
        <v>2.3300000000000027</v>
      </c>
      <c r="F236" s="2">
        <v>133.49916626548199</v>
      </c>
      <c r="G236" s="1">
        <f>IF(Table1[[#This Row],[Phase shift (deg)]]="","",Table1[[#This Row],[Phase shift (deg)]]/180*PI())</f>
        <v>4.3269788506501436</v>
      </c>
      <c r="H236" s="2">
        <v>247.91762618462101</v>
      </c>
    </row>
    <row r="237" spans="1:8" x14ac:dyDescent="0.2">
      <c r="A237" s="2" t="s">
        <v>47</v>
      </c>
      <c r="B237" s="2">
        <v>14.3</v>
      </c>
      <c r="C237" s="2">
        <f>2*Table1[[#This Row],[Photon energy (eV)]]-Threshold</f>
        <v>4.012611200000002</v>
      </c>
      <c r="D237" s="2" t="s">
        <v>19</v>
      </c>
      <c r="E237" s="3">
        <f>Table1[[#This Row],[Polar ang (deg)]]/180*PI()</f>
        <v>2.3400000000000065</v>
      </c>
      <c r="F237" s="2">
        <v>134.07212406061299</v>
      </c>
      <c r="G237" s="1">
        <f>IF(Table1[[#This Row],[Phase shift (deg)]]="","",Table1[[#This Row],[Phase shift (deg)]]/180*PI())</f>
        <v>4.3166697365509608</v>
      </c>
      <c r="H237" s="2">
        <v>247.32695745621899</v>
      </c>
    </row>
    <row r="238" spans="1:8" x14ac:dyDescent="0.2">
      <c r="A238" s="2" t="s">
        <v>47</v>
      </c>
      <c r="B238" s="2">
        <v>14.3</v>
      </c>
      <c r="C238" s="2">
        <f>2*Table1[[#This Row],[Photon energy (eV)]]-Threshold</f>
        <v>4.012611200000002</v>
      </c>
      <c r="D238" s="2" t="s">
        <v>19</v>
      </c>
      <c r="E238" s="3">
        <f>Table1[[#This Row],[Polar ang (deg)]]/180*PI()</f>
        <v>2.3499999999999921</v>
      </c>
      <c r="F238" s="2">
        <v>134.645081855743</v>
      </c>
      <c r="G238" s="1">
        <f>IF(Table1[[#This Row],[Phase shift (deg)]]="","",Table1[[#This Row],[Phase shift (deg)]]/180*PI())</f>
        <v>4.3066634013528144</v>
      </c>
      <c r="H238" s="2">
        <v>246.75363668097199</v>
      </c>
    </row>
    <row r="239" spans="1:8" x14ac:dyDescent="0.2">
      <c r="A239" s="2" t="s">
        <v>47</v>
      </c>
      <c r="B239" s="2">
        <v>14.3</v>
      </c>
      <c r="C239" s="2">
        <f>2*Table1[[#This Row],[Photon energy (eV)]]-Threshold</f>
        <v>4.012611200000002</v>
      </c>
      <c r="D239" s="2" t="s">
        <v>19</v>
      </c>
      <c r="E239" s="3">
        <f>Table1[[#This Row],[Polar ang (deg)]]/180*PI()</f>
        <v>2.3599999999999954</v>
      </c>
      <c r="F239" s="2">
        <v>135.218039650874</v>
      </c>
      <c r="G239" s="1">
        <f>IF(Table1[[#This Row],[Phase shift (deg)]]="","",Table1[[#This Row],[Phase shift (deg)]]/180*PI())</f>
        <v>4.2969524485362998</v>
      </c>
      <c r="H239" s="2">
        <v>246.19724006953501</v>
      </c>
    </row>
    <row r="240" spans="1:8" x14ac:dyDescent="0.2">
      <c r="A240" s="2" t="s">
        <v>47</v>
      </c>
      <c r="B240" s="2">
        <v>14.3</v>
      </c>
      <c r="C240" s="2">
        <f>2*Table1[[#This Row],[Photon energy (eV)]]-Threshold</f>
        <v>4.012611200000002</v>
      </c>
      <c r="D240" s="2" t="s">
        <v>19</v>
      </c>
      <c r="E240" s="3">
        <f>Table1[[#This Row],[Polar ang (deg)]]/180*PI()</f>
        <v>2.3699999999999983</v>
      </c>
      <c r="F240" s="2">
        <v>135.79099744600501</v>
      </c>
      <c r="G240" s="1">
        <f>IF(Table1[[#This Row],[Phase shift (deg)]]="","",Table1[[#This Row],[Phase shift (deg)]]/180*PI())</f>
        <v>4.2875294565072135</v>
      </c>
      <c r="H240" s="2">
        <v>245.65734239588301</v>
      </c>
    </row>
    <row r="241" spans="1:8" x14ac:dyDescent="0.2">
      <c r="A241" s="2" t="s">
        <v>47</v>
      </c>
      <c r="B241" s="2">
        <v>14.3</v>
      </c>
      <c r="C241" s="2">
        <f>2*Table1[[#This Row],[Photon energy (eV)]]-Threshold</f>
        <v>4.012611200000002</v>
      </c>
      <c r="D241" s="2" t="s">
        <v>19</v>
      </c>
      <c r="E241" s="3">
        <f>Table1[[#This Row],[Polar ang (deg)]]/180*PI()</f>
        <v>2.3800000000000012</v>
      </c>
      <c r="F241" s="2">
        <v>136.36395524113601</v>
      </c>
      <c r="G241" s="1">
        <f>IF(Table1[[#This Row],[Phase shift (deg)]]="","",Table1[[#This Row],[Phase shift (deg)]]/180*PI())</f>
        <v>4.2783870106494621</v>
      </c>
      <c r="H241" s="2">
        <v>245.13351883380699</v>
      </c>
    </row>
    <row r="242" spans="1:8" x14ac:dyDescent="0.2">
      <c r="A242" s="2" t="s">
        <v>47</v>
      </c>
      <c r="B242" s="2">
        <v>14.3</v>
      </c>
      <c r="C242" s="2">
        <f>2*Table1[[#This Row],[Photon energy (eV)]]-Threshold</f>
        <v>4.012611200000002</v>
      </c>
      <c r="D242" s="2" t="s">
        <v>19</v>
      </c>
      <c r="E242" s="3">
        <f>Table1[[#This Row],[Polar ang (deg)]]/180*PI()</f>
        <v>2.3900000000000041</v>
      </c>
      <c r="F242" s="2">
        <v>136.93691303626699</v>
      </c>
      <c r="G242" s="1">
        <f>IF(Table1[[#This Row],[Phase shift (deg)]]="","",Table1[[#This Row],[Phase shift (deg)]]/180*PI())</f>
        <v>4.269517731432658</v>
      </c>
      <c r="H242" s="2">
        <v>244.62534656736099</v>
      </c>
    </row>
    <row r="243" spans="1:8" x14ac:dyDescent="0.2">
      <c r="A243" s="2" t="s">
        <v>47</v>
      </c>
      <c r="B243" s="2">
        <v>14.3</v>
      </c>
      <c r="C243" s="2">
        <f>2*Table1[[#This Row],[Photon energy (eV)]]-Threshold</f>
        <v>4.012611200000002</v>
      </c>
      <c r="D243" s="2" t="s">
        <v>19</v>
      </c>
      <c r="E243" s="3">
        <f>Table1[[#This Row],[Polar ang (deg)]]/180*PI()</f>
        <v>2.400000000000007</v>
      </c>
      <c r="F243" s="2">
        <v>137.50987083139799</v>
      </c>
      <c r="G243" s="1">
        <f>IF(Table1[[#This Row],[Phase shift (deg)]]="","",Table1[[#This Row],[Phase shift (deg)]]/180*PI())</f>
        <v>4.260914298893872</v>
      </c>
      <c r="H243" s="2">
        <v>244.13240619356301</v>
      </c>
    </row>
    <row r="244" spans="1:8" x14ac:dyDescent="0.2">
      <c r="A244" s="2" t="s">
        <v>47</v>
      </c>
      <c r="B244" s="2">
        <v>14.3</v>
      </c>
      <c r="C244" s="2">
        <f>2*Table1[[#This Row],[Photon energy (eV)]]-Threshold</f>
        <v>4.012611200000002</v>
      </c>
      <c r="D244" s="2" t="s">
        <v>19</v>
      </c>
      <c r="E244" s="3">
        <f>Table1[[#This Row],[Polar ang (deg)]]/180*PI()</f>
        <v>2.409999999999993</v>
      </c>
      <c r="F244" s="2">
        <v>138.082828626528</v>
      </c>
      <c r="G244" s="1">
        <f>IF(Table1[[#This Row],[Phase shift (deg)]]="","",Table1[[#This Row],[Phase shift (deg)]]/180*PI())</f>
        <v>4.2525694738029092</v>
      </c>
      <c r="H244" s="2">
        <v>243.654282935076</v>
      </c>
    </row>
    <row r="245" spans="1:8" x14ac:dyDescent="0.2">
      <c r="A245" s="2" t="s">
        <v>47</v>
      </c>
      <c r="B245" s="2">
        <v>14.3</v>
      </c>
      <c r="C245" s="2">
        <f>2*Table1[[#This Row],[Photon energy (eV)]]-Threshold</f>
        <v>4.012611200000002</v>
      </c>
      <c r="D245" s="2" t="s">
        <v>19</v>
      </c>
      <c r="E245" s="3">
        <f>Table1[[#This Row],[Polar ang (deg)]]/180*PI()</f>
        <v>2.4199999999999959</v>
      </c>
      <c r="F245" s="2">
        <v>138.655786421659</v>
      </c>
      <c r="G245" s="1">
        <f>IF(Table1[[#This Row],[Phase shift (deg)]]="","",Table1[[#This Row],[Phase shift (deg)]]/180*PI())</f>
        <v>4.24447611580913</v>
      </c>
      <c r="H245" s="2">
        <v>243.190567679944</v>
      </c>
    </row>
    <row r="246" spans="1:8" x14ac:dyDescent="0.2">
      <c r="A246" s="2" t="s">
        <v>47</v>
      </c>
      <c r="B246" s="2">
        <v>14.3</v>
      </c>
      <c r="C246" s="2">
        <f>2*Table1[[#This Row],[Photon energy (eV)]]-Threshold</f>
        <v>4.012611200000002</v>
      </c>
      <c r="D246" s="2" t="s">
        <v>19</v>
      </c>
      <c r="E246" s="3">
        <f>Table1[[#This Row],[Polar ang (deg)]]/180*PI()</f>
        <v>2.4299999999999993</v>
      </c>
      <c r="F246" s="2">
        <v>139.22874421679001</v>
      </c>
      <c r="G246" s="1">
        <f>IF(Table1[[#This Row],[Phase shift (deg)]]="","",Table1[[#This Row],[Phase shift (deg)]]/180*PI())</f>
        <v>4.2366271988530686</v>
      </c>
      <c r="H246" s="2">
        <v>242.74085786461299</v>
      </c>
    </row>
    <row r="247" spans="1:8" x14ac:dyDescent="0.2">
      <c r="A247" s="2" t="s">
        <v>47</v>
      </c>
      <c r="B247" s="2">
        <v>14.3</v>
      </c>
      <c r="C247" s="2">
        <f>2*Table1[[#This Row],[Photon energy (eV)]]-Threshold</f>
        <v>4.012611200000002</v>
      </c>
      <c r="D247" s="2" t="s">
        <v>19</v>
      </c>
      <c r="E247" s="3">
        <f>Table1[[#This Row],[Polar ang (deg)]]/180*PI()</f>
        <v>2.4400000000000026</v>
      </c>
      <c r="F247" s="2">
        <v>139.80170201192101</v>
      </c>
      <c r="G247" s="1">
        <f>IF(Table1[[#This Row],[Phase shift (deg)]]="","",Table1[[#This Row],[Phase shift (deg)]]/180*PI())</f>
        <v>4.2290158241105988</v>
      </c>
      <c r="H247" s="2">
        <v>242.30475821557701</v>
      </c>
    </row>
    <row r="248" spans="1:8" x14ac:dyDescent="0.2">
      <c r="A248" s="2" t="s">
        <v>47</v>
      </c>
      <c r="B248" s="2">
        <v>14.3</v>
      </c>
      <c r="C248" s="2">
        <f>2*Table1[[#This Row],[Photon energy (eV)]]-Threshold</f>
        <v>4.012611200000002</v>
      </c>
      <c r="D248" s="2" t="s">
        <v>19</v>
      </c>
      <c r="E248" s="3">
        <f>Table1[[#This Row],[Polar ang (deg)]]/180*PI()</f>
        <v>2.4500000000000055</v>
      </c>
      <c r="F248" s="2">
        <v>140.37465980705201</v>
      </c>
      <c r="G248" s="1">
        <f>IF(Table1[[#This Row],[Phase shift (deg)]]="","",Table1[[#This Row],[Phase shift (deg)]]/180*PI())</f>
        <v>4.2216352307198681</v>
      </c>
      <c r="H248" s="2">
        <v>241.881881363986</v>
      </c>
    </row>
    <row r="249" spans="1:8" x14ac:dyDescent="0.2">
      <c r="A249" s="2" t="s">
        <v>47</v>
      </c>
      <c r="B249" s="2">
        <v>14.3</v>
      </c>
      <c r="C249" s="2">
        <f>2*Table1[[#This Row],[Photon energy (eV)]]-Threshold</f>
        <v>4.012611200000002</v>
      </c>
      <c r="D249" s="2" t="s">
        <v>19</v>
      </c>
      <c r="E249" s="3">
        <f>Table1[[#This Row],[Polar ang (deg)]]/180*PI()</f>
        <v>2.4600000000000084</v>
      </c>
      <c r="F249" s="2">
        <v>140.94761760218299</v>
      </c>
      <c r="G249" s="1">
        <f>IF(Table1[[#This Row],[Phase shift (deg)]]="","",Table1[[#This Row],[Phase shift (deg)]]/180*PI())</f>
        <v>4.2144788045247523</v>
      </c>
      <c r="H249" s="2">
        <v>241.47184834660899</v>
      </c>
    </row>
    <row r="250" spans="1:8" x14ac:dyDescent="0.2">
      <c r="A250" s="2" t="s">
        <v>47</v>
      </c>
      <c r="B250" s="2">
        <v>14.3</v>
      </c>
      <c r="C250" s="2">
        <f>2*Table1[[#This Row],[Photon energy (eV)]]-Threshold</f>
        <v>4.012611200000002</v>
      </c>
      <c r="D250" s="2" t="s">
        <v>19</v>
      </c>
      <c r="E250" s="3">
        <f>Table1[[#This Row],[Polar ang (deg)]]/180*PI()</f>
        <v>2.469999999999994</v>
      </c>
      <c r="F250" s="2">
        <v>141.520575397313</v>
      </c>
      <c r="G250" s="1">
        <f>IF(Table1[[#This Row],[Phase shift (deg)]]="","",Table1[[#This Row],[Phase shift (deg)]]/180*PI())</f>
        <v>4.2075400850506375</v>
      </c>
      <c r="H250" s="2">
        <v>241.07428900551699</v>
      </c>
    </row>
    <row r="251" spans="1:8" x14ac:dyDescent="0.2">
      <c r="A251" s="2" t="s">
        <v>47</v>
      </c>
      <c r="B251" s="2">
        <v>14.3</v>
      </c>
      <c r="C251" s="2">
        <f>2*Table1[[#This Row],[Photon energy (eV)]]-Threshold</f>
        <v>4.012611200000002</v>
      </c>
      <c r="D251" s="2" t="s">
        <v>19</v>
      </c>
      <c r="E251" s="3">
        <f>Table1[[#This Row],[Polar ang (deg)]]/180*PI()</f>
        <v>2.4799999999999973</v>
      </c>
      <c r="F251" s="2">
        <v>142.093533192444</v>
      </c>
      <c r="G251" s="1">
        <f>IF(Table1[[#This Row],[Phase shift (deg)]]="","",Table1[[#This Row],[Phase shift (deg)]]/180*PI())</f>
        <v>4.2008127709116447</v>
      </c>
      <c r="H251" s="2">
        <v>240.68884229789401</v>
      </c>
    </row>
    <row r="252" spans="1:8" x14ac:dyDescent="0.2">
      <c r="A252" s="2" t="s">
        <v>47</v>
      </c>
      <c r="B252" s="2">
        <v>14.3</v>
      </c>
      <c r="C252" s="2">
        <f>2*Table1[[#This Row],[Photon energy (eV)]]-Threshold</f>
        <v>4.012611200000002</v>
      </c>
      <c r="D252" s="2" t="s">
        <v>19</v>
      </c>
      <c r="E252" s="3">
        <f>Table1[[#This Row],[Polar ang (deg)]]/180*PI()</f>
        <v>2.4900000000000002</v>
      </c>
      <c r="F252" s="2">
        <v>142.666490987575</v>
      </c>
      <c r="G252" s="1">
        <f>IF(Table1[[#This Row],[Phase shift (deg)]]="","",Table1[[#This Row],[Phase shift (deg)]]/180*PI())</f>
        <v>4.1942907238314984</v>
      </c>
      <c r="H252" s="2">
        <v>240.31515652641599</v>
      </c>
    </row>
    <row r="253" spans="1:8" x14ac:dyDescent="0.2">
      <c r="A253" s="2" t="s">
        <v>47</v>
      </c>
      <c r="B253" s="2">
        <v>14.3</v>
      </c>
      <c r="C253" s="2">
        <f>2*Table1[[#This Row],[Photon energy (eV)]]-Threshold</f>
        <v>4.012611200000002</v>
      </c>
      <c r="D253" s="2" t="s">
        <v>19</v>
      </c>
      <c r="E253" s="3">
        <f>Table1[[#This Row],[Polar ang (deg)]]/180*PI()</f>
        <v>2.5000000000000036</v>
      </c>
      <c r="F253" s="2">
        <v>143.23944878270601</v>
      </c>
      <c r="G253" s="1">
        <f>IF(Table1[[#This Row],[Phase shift (deg)]]="","",Table1[[#This Row],[Phase shift (deg)]]/180*PI())</f>
        <v>4.1879679714448015</v>
      </c>
      <c r="H253" s="2">
        <v>239.95288949975199</v>
      </c>
    </row>
    <row r="254" spans="1:8" x14ac:dyDescent="0.2">
      <c r="A254" s="2" t="s">
        <v>47</v>
      </c>
      <c r="B254" s="2">
        <v>14.3</v>
      </c>
      <c r="C254" s="2">
        <f>2*Table1[[#This Row],[Photon energy (eV)]]-Threshold</f>
        <v>4.012611200000002</v>
      </c>
      <c r="D254" s="2" t="s">
        <v>19</v>
      </c>
      <c r="E254" s="3">
        <f>Table1[[#This Row],[Polar ang (deg)]]/180*PI()</f>
        <v>2.5100000000000064</v>
      </c>
      <c r="F254" s="2">
        <v>143.81240657783701</v>
      </c>
      <c r="G254" s="1">
        <f>IF(Table1[[#This Row],[Phase shift (deg)]]="","",Table1[[#This Row],[Phase shift (deg)]]/180*PI())</f>
        <v>4.1818387090300231</v>
      </c>
      <c r="H254" s="2">
        <v>239.60170863185701</v>
      </c>
    </row>
    <row r="255" spans="1:8" x14ac:dyDescent="0.2">
      <c r="A255" s="2" t="s">
        <v>47</v>
      </c>
      <c r="B255" s="2">
        <v>14.3</v>
      </c>
      <c r="C255" s="2">
        <f>2*Table1[[#This Row],[Photon energy (eV)]]-Threshold</f>
        <v>4.012611200000002</v>
      </c>
      <c r="D255" s="2" t="s">
        <v>19</v>
      </c>
      <c r="E255" s="3">
        <f>Table1[[#This Row],[Polar ang (deg)]]/180*PI()</f>
        <v>2.519999999999992</v>
      </c>
      <c r="F255" s="2">
        <v>144.38536437296699</v>
      </c>
      <c r="G255" s="1">
        <f>IF(Table1[[#This Row],[Phase shift (deg)]]="","",Table1[[#This Row],[Phase shift (deg)]]/180*PI())</f>
        <v>4.1758973003113358</v>
      </c>
      <c r="H255" s="2">
        <v>239.26129098791401</v>
      </c>
    </row>
    <row r="256" spans="1:8" x14ac:dyDescent="0.2">
      <c r="A256" s="2" t="s">
        <v>47</v>
      </c>
      <c r="B256" s="2">
        <v>14.3</v>
      </c>
      <c r="C256" s="2">
        <f>2*Table1[[#This Row],[Photon energy (eV)]]-Threshold</f>
        <v>4.012611200000002</v>
      </c>
      <c r="D256" s="2" t="s">
        <v>19</v>
      </c>
      <c r="E256" s="3">
        <f>Table1[[#This Row],[Polar ang (deg)]]/180*PI()</f>
        <v>2.5299999999999949</v>
      </c>
      <c r="F256" s="2">
        <v>144.95832216809799</v>
      </c>
      <c r="G256" s="1">
        <f>IF(Table1[[#This Row],[Phase shift (deg)]]="","",Table1[[#This Row],[Phase shift (deg)]]/180*PI())</f>
        <v>4.1701382774532441</v>
      </c>
      <c r="H256" s="2">
        <v>238.93132328402601</v>
      </c>
    </row>
    <row r="257" spans="1:8" x14ac:dyDescent="0.2">
      <c r="A257" s="2" t="s">
        <v>47</v>
      </c>
      <c r="B257" s="2">
        <v>14.3</v>
      </c>
      <c r="C257" s="2">
        <f>2*Table1[[#This Row],[Photon energy (eV)]]-Threshold</f>
        <v>4.012611200000002</v>
      </c>
      <c r="D257" s="2" t="s">
        <v>19</v>
      </c>
      <c r="E257" s="3">
        <f>Table1[[#This Row],[Polar ang (deg)]]/180*PI()</f>
        <v>2.5399999999999983</v>
      </c>
      <c r="F257" s="2">
        <v>145.531279963229</v>
      </c>
      <c r="G257" s="1">
        <f>IF(Table1[[#This Row],[Phase shift (deg)]]="","",Table1[[#This Row],[Phase shift (deg)]]/180*PI())</f>
        <v>4.1645563403593089</v>
      </c>
      <c r="H257" s="2">
        <v>238.61150184703601</v>
      </c>
    </row>
    <row r="258" spans="1:8" x14ac:dyDescent="0.2">
      <c r="A258" s="2" t="s">
        <v>47</v>
      </c>
      <c r="B258" s="2">
        <v>14.3</v>
      </c>
      <c r="C258" s="2">
        <f>2*Table1[[#This Row],[Photon energy (eV)]]-Threshold</f>
        <v>4.012611200000002</v>
      </c>
      <c r="D258" s="2" t="s">
        <v>19</v>
      </c>
      <c r="E258" s="3">
        <f>Table1[[#This Row],[Polar ang (deg)]]/180*PI()</f>
        <v>2.5500000000000012</v>
      </c>
      <c r="F258" s="2">
        <v>146.10423775836</v>
      </c>
      <c r="G258" s="1">
        <f>IF(Table1[[#This Row],[Phase shift (deg)]]="","",Table1[[#This Row],[Phase shift (deg)]]/180*PI())</f>
        <v>4.1591463553752632</v>
      </c>
      <c r="H258" s="2">
        <v>238.30153254022099</v>
      </c>
    </row>
    <row r="259" spans="1:8" x14ac:dyDescent="0.2">
      <c r="A259" s="2" t="s">
        <v>47</v>
      </c>
      <c r="B259" s="2">
        <v>14.3</v>
      </c>
      <c r="C259" s="2">
        <f>2*Table1[[#This Row],[Photon energy (eV)]]-Threshold</f>
        <v>4.012611200000002</v>
      </c>
      <c r="D259" s="2" t="s">
        <v>19</v>
      </c>
      <c r="E259" s="3">
        <f>Table1[[#This Row],[Polar ang (deg)]]/180*PI()</f>
        <v>2.5600000000000045</v>
      </c>
      <c r="F259" s="2">
        <v>146.677195553491</v>
      </c>
      <c r="G259" s="1">
        <f>IF(Table1[[#This Row],[Phase shift (deg)]]="","",Table1[[#This Row],[Phase shift (deg)]]/180*PI())</f>
        <v>4.1539033534855792</v>
      </c>
      <c r="H259" s="2">
        <v>238.001130659963</v>
      </c>
    </row>
    <row r="260" spans="1:8" x14ac:dyDescent="0.2">
      <c r="A260" s="2" t="s">
        <v>47</v>
      </c>
      <c r="B260" s="2">
        <v>14.3</v>
      </c>
      <c r="C260" s="2">
        <f>2*Table1[[#This Row],[Photon energy (eV)]]-Threshold</f>
        <v>4.012611200000002</v>
      </c>
      <c r="D260" s="2" t="s">
        <v>19</v>
      </c>
      <c r="E260" s="3">
        <f>Table1[[#This Row],[Polar ang (deg)]]/180*PI()</f>
        <v>2.5700000000000074</v>
      </c>
      <c r="F260" s="2">
        <v>147.25015334862201</v>
      </c>
      <c r="G260" s="1">
        <f>IF(Table1[[#This Row],[Phase shift (deg)]]="","",Table1[[#This Row],[Phase shift (deg)]]/180*PI())</f>
        <v>4.1488225280835875</v>
      </c>
      <c r="H260" s="2">
        <v>237.71002080798601</v>
      </c>
    </row>
    <row r="261" spans="1:8" x14ac:dyDescent="0.2">
      <c r="A261" s="2" t="s">
        <v>47</v>
      </c>
      <c r="B261" s="2">
        <v>14.3</v>
      </c>
      <c r="C261" s="2">
        <f>2*Table1[[#This Row],[Photon energy (eV)]]-Threshold</f>
        <v>4.012611200000002</v>
      </c>
      <c r="D261" s="2" t="s">
        <v>19</v>
      </c>
      <c r="E261" s="3">
        <f>Table1[[#This Row],[Polar ang (deg)]]/180*PI()</f>
        <v>2.579999999999993</v>
      </c>
      <c r="F261" s="2">
        <v>147.82311114375199</v>
      </c>
      <c r="G261" s="1">
        <f>IF(Table1[[#This Row],[Phase shift (deg)]]="","",Table1[[#This Row],[Phase shift (deg)]]/180*PI())</f>
        <v>4.1438992323858193</v>
      </c>
      <c r="H261" s="2">
        <v>237.42793674320899</v>
      </c>
    </row>
    <row r="262" spans="1:8" x14ac:dyDescent="0.2">
      <c r="A262" s="2" t="s">
        <v>47</v>
      </c>
      <c r="B262" s="2">
        <v>14.3</v>
      </c>
      <c r="C262" s="2">
        <f>2*Table1[[#This Row],[Photon energy (eV)]]-Threshold</f>
        <v>4.012611200000002</v>
      </c>
      <c r="D262" s="2" t="s">
        <v>19</v>
      </c>
      <c r="E262" s="3">
        <f>Table1[[#This Row],[Polar ang (deg)]]/180*PI()</f>
        <v>2.5899999999999959</v>
      </c>
      <c r="F262" s="2">
        <v>148.39606893888299</v>
      </c>
      <c r="G262" s="1">
        <f>IF(Table1[[#This Row],[Phase shift (deg)]]="","",Table1[[#This Row],[Phase shift (deg)]]/180*PI())</f>
        <v>4.1391289765536676</v>
      </c>
      <c r="H262" s="2">
        <v>237.15462121682901</v>
      </c>
    </row>
    <row r="263" spans="1:8" x14ac:dyDescent="0.2">
      <c r="A263" s="2" t="s">
        <v>47</v>
      </c>
      <c r="B263" s="2">
        <v>14.3</v>
      </c>
      <c r="C263" s="2">
        <f>2*Table1[[#This Row],[Photon energy (eV)]]-Threshold</f>
        <v>4.012611200000002</v>
      </c>
      <c r="D263" s="2" t="s">
        <v>19</v>
      </c>
      <c r="E263" s="3">
        <f>Table1[[#This Row],[Polar ang (deg)]]/180*PI()</f>
        <v>2.5999999999999992</v>
      </c>
      <c r="F263" s="2">
        <v>148.96902673401399</v>
      </c>
      <c r="G263" s="1">
        <f>IF(Table1[[#This Row],[Phase shift (deg)]]="","",Table1[[#This Row],[Phase shift (deg)]]/180*PI())</f>
        <v>4.1345074245777571</v>
      </c>
      <c r="H263" s="2">
        <v>236.889825793809</v>
      </c>
    </row>
    <row r="264" spans="1:8" x14ac:dyDescent="0.2">
      <c r="A264" s="2" t="s">
        <v>47</v>
      </c>
      <c r="B264" s="2">
        <v>14.3</v>
      </c>
      <c r="C264" s="2">
        <f>2*Table1[[#This Row],[Photon energy (eV)]]-Threshold</f>
        <v>4.012611200000002</v>
      </c>
      <c r="D264" s="2" t="s">
        <v>19</v>
      </c>
      <c r="E264" s="3">
        <f>Table1[[#This Row],[Polar ang (deg)]]/180*PI()</f>
        <v>2.6100000000000025</v>
      </c>
      <c r="F264" s="2">
        <v>149.541984529145</v>
      </c>
      <c r="G264" s="1">
        <f>IF(Table1[[#This Row],[Phase shift (deg)]]="","",Table1[[#This Row],[Phase shift (deg)]]/180*PI())</f>
        <v>4.1300303909742357</v>
      </c>
      <c r="H264" s="2">
        <v>236.63331066358899</v>
      </c>
    </row>
    <row r="265" spans="1:8" x14ac:dyDescent="0.2">
      <c r="A265" s="2" t="s">
        <v>47</v>
      </c>
      <c r="B265" s="2">
        <v>14.3</v>
      </c>
      <c r="C265" s="2">
        <f>2*Table1[[#This Row],[Photon energy (eV)]]-Threshold</f>
        <v>4.012611200000002</v>
      </c>
      <c r="D265" s="2" t="s">
        <v>19</v>
      </c>
      <c r="E265" s="3">
        <f>Table1[[#This Row],[Polar ang (deg)]]/180*PI()</f>
        <v>2.6200000000000054</v>
      </c>
      <c r="F265" s="2">
        <v>150.114942324276</v>
      </c>
      <c r="G265" s="1">
        <f>IF(Table1[[#This Row],[Phase shift (deg)]]="","",Table1[[#This Row],[Phase shift (deg)]]/180*PI())</f>
        <v>4.1256938373358603</v>
      </c>
      <c r="H265" s="2">
        <v>236.384844442478</v>
      </c>
    </row>
    <row r="266" spans="1:8" x14ac:dyDescent="0.2">
      <c r="A266" s="2" t="s">
        <v>47</v>
      </c>
      <c r="B266" s="2">
        <v>14.3</v>
      </c>
      <c r="C266" s="2">
        <f>2*Table1[[#This Row],[Photon energy (eV)]]-Threshold</f>
        <v>4.012611200000002</v>
      </c>
      <c r="D266" s="2" t="s">
        <v>19</v>
      </c>
      <c r="E266" s="3">
        <f>Table1[[#This Row],[Polar ang (deg)]]/180*PI()</f>
        <v>2.6300000000000088</v>
      </c>
      <c r="F266" s="2">
        <v>150.687900119407</v>
      </c>
      <c r="G266" s="1">
        <f>IF(Table1[[#This Row],[Phase shift (deg)]]="","",Table1[[#This Row],[Phase shift (deg)]]/180*PI())</f>
        <v>4.1214938687757146</v>
      </c>
      <c r="H266" s="2">
        <v>236.14420396989399</v>
      </c>
    </row>
    <row r="267" spans="1:8" x14ac:dyDescent="0.2">
      <c r="A267" s="2" t="s">
        <v>47</v>
      </c>
      <c r="B267" s="2">
        <v>14.3</v>
      </c>
      <c r="C267" s="2">
        <f>2*Table1[[#This Row],[Photon energy (eV)]]-Threshold</f>
        <v>4.012611200000002</v>
      </c>
      <c r="D267" s="2" t="s">
        <v>19</v>
      </c>
      <c r="E267" s="3">
        <f>Table1[[#This Row],[Polar ang (deg)]]/180*PI()</f>
        <v>2.6399999999999944</v>
      </c>
      <c r="F267" s="2">
        <v>151.26085791453701</v>
      </c>
      <c r="G267" s="1">
        <f>IF(Table1[[#This Row],[Phase shift (deg)]]="","",Table1[[#This Row],[Phase shift (deg)]]/180*PI())</f>
        <v>4.1174267302963479</v>
      </c>
      <c r="H267" s="2">
        <v>235.91117410033101</v>
      </c>
    </row>
    <row r="268" spans="1:8" x14ac:dyDescent="0.2">
      <c r="A268" s="2" t="s">
        <v>47</v>
      </c>
      <c r="B268" s="2">
        <v>14.3</v>
      </c>
      <c r="C268" s="2">
        <f>2*Table1[[#This Row],[Photon energy (eV)]]-Threshold</f>
        <v>4.012611200000002</v>
      </c>
      <c r="D268" s="2" t="s">
        <v>19</v>
      </c>
      <c r="E268" s="3">
        <f>Table1[[#This Row],[Polar ang (deg)]]/180*PI()</f>
        <v>2.6499999999999972</v>
      </c>
      <c r="F268" s="2">
        <v>151.83381570966799</v>
      </c>
      <c r="G268" s="1">
        <f>IF(Table1[[#This Row],[Phase shift (deg)]]="","",Table1[[#This Row],[Phase shift (deg)]]/180*PI())</f>
        <v>4.1134888031131336</v>
      </c>
      <c r="H268" s="2">
        <v>235.68554749270299</v>
      </c>
    </row>
    <row r="269" spans="1:8" x14ac:dyDescent="0.2">
      <c r="A269" s="2" t="s">
        <v>47</v>
      </c>
      <c r="B269" s="2">
        <v>14.3</v>
      </c>
      <c r="C269" s="2">
        <f>2*Table1[[#This Row],[Photon energy (eV)]]-Threshold</f>
        <v>4.012611200000002</v>
      </c>
      <c r="D269" s="2" t="s">
        <v>19</v>
      </c>
      <c r="E269" s="3">
        <f>Table1[[#This Row],[Polar ang (deg)]]/180*PI()</f>
        <v>2.66</v>
      </c>
      <c r="F269" s="2">
        <v>152.40677350479899</v>
      </c>
      <c r="G269" s="1">
        <f>IF(Table1[[#This Row],[Phase shift (deg)]]="","",Table1[[#This Row],[Phase shift (deg)]]/180*PI())</f>
        <v>4.1096766009563739</v>
      </c>
      <c r="H269" s="2">
        <v>235.46712439846999</v>
      </c>
    </row>
    <row r="270" spans="1:8" x14ac:dyDescent="0.2">
      <c r="A270" s="2" t="s">
        <v>47</v>
      </c>
      <c r="B270" s="2">
        <v>14.3</v>
      </c>
      <c r="C270" s="2">
        <f>2*Table1[[#This Row],[Photon energy (eV)]]-Threshold</f>
        <v>4.012611200000002</v>
      </c>
      <c r="D270" s="2" t="s">
        <v>19</v>
      </c>
      <c r="E270" s="3">
        <f>Table1[[#This Row],[Polar ang (deg)]]/180*PI()</f>
        <v>2.6700000000000035</v>
      </c>
      <c r="F270" s="2">
        <v>152.97973129992999</v>
      </c>
      <c r="G270" s="1">
        <f>IF(Table1[[#This Row],[Phase shift (deg)]]="","",Table1[[#This Row],[Phase shift (deg)]]/180*PI())</f>
        <v>4.1059867663737979</v>
      </c>
      <c r="H270" s="2">
        <v>235.25571244978701</v>
      </c>
    </row>
    <row r="271" spans="1:8" x14ac:dyDescent="0.2">
      <c r="A271" s="2" t="s">
        <v>47</v>
      </c>
      <c r="B271" s="2">
        <v>14.3</v>
      </c>
      <c r="C271" s="2">
        <f>2*Table1[[#This Row],[Photon energy (eV)]]-Threshold</f>
        <v>4.012611200000002</v>
      </c>
      <c r="D271" s="2" t="s">
        <v>19</v>
      </c>
      <c r="E271" s="3">
        <f>Table1[[#This Row],[Polar ang (deg)]]/180*PI()</f>
        <v>2.6800000000000068</v>
      </c>
      <c r="F271" s="2">
        <v>153.552689095061</v>
      </c>
      <c r="G271" s="1">
        <f>IF(Table1[[#This Row],[Phase shift (deg)]]="","",Table1[[#This Row],[Phase shift (deg)]]/180*PI())</f>
        <v>4.102416067051446</v>
      </c>
      <c r="H271" s="2">
        <v>235.05112644870599</v>
      </c>
    </row>
    <row r="272" spans="1:8" x14ac:dyDescent="0.2">
      <c r="A272" s="2" t="s">
        <v>47</v>
      </c>
      <c r="B272" s="2">
        <v>14.3</v>
      </c>
      <c r="C272" s="2">
        <f>2*Table1[[#This Row],[Photon energy (eV)]]-Threshold</f>
        <v>4.012611200000002</v>
      </c>
      <c r="D272" s="2" t="s">
        <v>19</v>
      </c>
      <c r="E272" s="3">
        <f>Table1[[#This Row],[Polar ang (deg)]]/180*PI()</f>
        <v>2.6899999999999924</v>
      </c>
      <c r="F272" s="2">
        <v>154.12564689019101</v>
      </c>
      <c r="G272" s="1">
        <f>IF(Table1[[#This Row],[Phase shift (deg)]]="","",Table1[[#This Row],[Phase shift (deg)]]/180*PI())</f>
        <v>4.0989613921690351</v>
      </c>
      <c r="H272" s="2">
        <v>234.85318815835399</v>
      </c>
    </row>
    <row r="273" spans="1:8" x14ac:dyDescent="0.2">
      <c r="A273" s="2" t="s">
        <v>47</v>
      </c>
      <c r="B273" s="2">
        <v>14.3</v>
      </c>
      <c r="C273" s="2">
        <f>2*Table1[[#This Row],[Photon energy (eV)]]-Threshold</f>
        <v>4.012611200000002</v>
      </c>
      <c r="D273" s="2" t="s">
        <v>19</v>
      </c>
      <c r="E273" s="3">
        <f>Table1[[#This Row],[Polar ang (deg)]]/180*PI()</f>
        <v>2.6999999999999953</v>
      </c>
      <c r="F273" s="2">
        <v>154.69860468532201</v>
      </c>
      <c r="G273" s="1">
        <f>IF(Table1[[#This Row],[Phase shift (deg)]]="","",Table1[[#This Row],[Phase shift (deg)]]/180*PI())</f>
        <v>4.0956197488025232</v>
      </c>
      <c r="H273" s="2">
        <v>234.66172609681499</v>
      </c>
    </row>
    <row r="274" spans="1:8" x14ac:dyDescent="0.2">
      <c r="A274" s="2" t="s">
        <v>47</v>
      </c>
      <c r="B274" s="2">
        <v>14.3</v>
      </c>
      <c r="C274" s="2">
        <f>2*Table1[[#This Row],[Photon energy (eV)]]-Threshold</f>
        <v>4.012611200000002</v>
      </c>
      <c r="D274" s="2" t="s">
        <v>19</v>
      </c>
      <c r="E274" s="3">
        <f>Table1[[#This Row],[Polar ang (deg)]]/180*PI()</f>
        <v>2.7099999999999986</v>
      </c>
      <c r="F274" s="2">
        <v>155.27156248045301</v>
      </c>
      <c r="G274" s="1">
        <f>IF(Table1[[#This Row],[Phase shift (deg)]]="","",Table1[[#This Row],[Phase shift (deg)]]/180*PI())</f>
        <v>4.0923882583854194</v>
      </c>
      <c r="H274" s="2">
        <v>234.476575334378</v>
      </c>
    </row>
    <row r="275" spans="1:8" x14ac:dyDescent="0.2">
      <c r="A275" s="2" t="s">
        <v>47</v>
      </c>
      <c r="B275" s="2">
        <v>14.3</v>
      </c>
      <c r="C275" s="2">
        <f>2*Table1[[#This Row],[Photon energy (eV)]]-Threshold</f>
        <v>4.012611200000002</v>
      </c>
      <c r="D275" s="2" t="s">
        <v>19</v>
      </c>
      <c r="E275" s="3">
        <f>Table1[[#This Row],[Polar ang (deg)]]/180*PI()</f>
        <v>2.7200000000000015</v>
      </c>
      <c r="F275" s="2">
        <v>155.84452027558399</v>
      </c>
      <c r="G275" s="1">
        <f>IF(Table1[[#This Row],[Phase shift (deg)]]="","",Table1[[#This Row],[Phase shift (deg)]]/180*PI())</f>
        <v>4.0892641532380223</v>
      </c>
      <c r="H275" s="2">
        <v>234.29757729467701</v>
      </c>
    </row>
    <row r="276" spans="1:8" x14ac:dyDescent="0.2">
      <c r="A276" s="2" t="s">
        <v>47</v>
      </c>
      <c r="B276" s="2">
        <v>14.3</v>
      </c>
      <c r="C276" s="2">
        <f>2*Table1[[#This Row],[Photon energy (eV)]]-Threshold</f>
        <v>4.012611200000002</v>
      </c>
      <c r="D276" s="2" t="s">
        <v>19</v>
      </c>
      <c r="E276" s="3">
        <f>Table1[[#This Row],[Polar ang (deg)]]/180*PI()</f>
        <v>2.7300000000000044</v>
      </c>
      <c r="F276" s="2">
        <v>156.41747807071499</v>
      </c>
      <c r="G276" s="1">
        <f>IF(Table1[[#This Row],[Phase shift (deg)]]="","",Table1[[#This Row],[Phase shift (deg)]]/180*PI())</f>
        <v>4.086244773172087</v>
      </c>
      <c r="H276" s="2">
        <v>234.12457956015299</v>
      </c>
    </row>
    <row r="277" spans="1:8" x14ac:dyDescent="0.2">
      <c r="A277" s="2" t="s">
        <v>47</v>
      </c>
      <c r="B277" s="2">
        <v>14.3</v>
      </c>
      <c r="C277" s="2">
        <f>2*Table1[[#This Row],[Photon energy (eV)]]-Threshold</f>
        <v>4.012611200000002</v>
      </c>
      <c r="D277" s="2" t="s">
        <v>19</v>
      </c>
      <c r="E277" s="3">
        <f>Table1[[#This Row],[Polar ang (deg)]]/180*PI()</f>
        <v>2.7400000000000073</v>
      </c>
      <c r="F277" s="2">
        <v>156.990435865846</v>
      </c>
      <c r="G277" s="1">
        <f>IF(Table1[[#This Row],[Phase shift (deg)]]="","",Table1[[#This Row],[Phase shift (deg)]]/180*PI())</f>
        <v>4.0833275621773604</v>
      </c>
      <c r="H277" s="2">
        <v>233.95743568220601</v>
      </c>
    </row>
    <row r="278" spans="1:8" x14ac:dyDescent="0.2">
      <c r="A278" s="2" t="s">
        <v>47</v>
      </c>
      <c r="B278" s="2">
        <v>14.3</v>
      </c>
      <c r="C278" s="2">
        <f>2*Table1[[#This Row],[Photon energy (eV)]]-Threshold</f>
        <v>4.012611200000002</v>
      </c>
      <c r="D278" s="2" t="s">
        <v>19</v>
      </c>
      <c r="E278" s="3">
        <f>Table1[[#This Row],[Polar ang (deg)]]/180*PI()</f>
        <v>2.7499999999999933</v>
      </c>
      <c r="F278" s="2">
        <v>157.563393660976</v>
      </c>
      <c r="G278" s="1">
        <f>IF(Table1[[#This Row],[Phase shift (deg)]]="","",Table1[[#This Row],[Phase shift (deg)]]/180*PI())</f>
        <v>4.0805100651949324</v>
      </c>
      <c r="H278" s="2">
        <v>233.79600499632201</v>
      </c>
    </row>
    <row r="279" spans="1:8" x14ac:dyDescent="0.2">
      <c r="A279" s="2" t="s">
        <v>47</v>
      </c>
      <c r="B279" s="2">
        <v>14.3</v>
      </c>
      <c r="C279" s="2">
        <f>2*Table1[[#This Row],[Photon energy (eV)]]-Threshold</f>
        <v>4.012611200000002</v>
      </c>
      <c r="D279" s="2" t="s">
        <v>19</v>
      </c>
      <c r="E279" s="3">
        <f>Table1[[#This Row],[Polar ang (deg)]]/180*PI()</f>
        <v>2.7599999999999962</v>
      </c>
      <c r="F279" s="2">
        <v>158.13635145610701</v>
      </c>
      <c r="G279" s="1">
        <f>IF(Table1[[#This Row],[Phase shift (deg)]]="","",Table1[[#This Row],[Phase shift (deg)]]/180*PI())</f>
        <v>4.0777899249811069</v>
      </c>
      <c r="H279" s="2">
        <v>233.64015244238601</v>
      </c>
    </row>
    <row r="280" spans="1:8" x14ac:dyDescent="0.2">
      <c r="A280" s="2" t="s">
        <v>47</v>
      </c>
      <c r="B280" s="2">
        <v>14.3</v>
      </c>
      <c r="C280" s="2">
        <f>2*Table1[[#This Row],[Photon energy (eV)]]-Threshold</f>
        <v>4.012611200000002</v>
      </c>
      <c r="D280" s="2" t="s">
        <v>19</v>
      </c>
      <c r="E280" s="3">
        <f>Table1[[#This Row],[Polar ang (deg)]]/180*PI()</f>
        <v>2.7699999999999996</v>
      </c>
      <c r="F280" s="2">
        <v>158.70930925123801</v>
      </c>
      <c r="G280" s="1">
        <f>IF(Table1[[#This Row],[Phase shift (deg)]]="","",Table1[[#This Row],[Phase shift (deg)]]/180*PI())</f>
        <v>4.0751648790649995</v>
      </c>
      <c r="H280" s="2">
        <v>233.48974839036501</v>
      </c>
    </row>
    <row r="281" spans="1:8" x14ac:dyDescent="0.2">
      <c r="A281" s="2" t="s">
        <v>47</v>
      </c>
      <c r="B281" s="2">
        <v>14.3</v>
      </c>
      <c r="C281" s="2">
        <f>2*Table1[[#This Row],[Photon energy (eV)]]-Threshold</f>
        <v>4.012611200000002</v>
      </c>
      <c r="D281" s="2" t="s">
        <v>19</v>
      </c>
      <c r="E281" s="3">
        <f>Table1[[#This Row],[Polar ang (deg)]]/180*PI()</f>
        <v>2.780000000000002</v>
      </c>
      <c r="F281" s="2">
        <v>159.28226704636899</v>
      </c>
      <c r="G281" s="1">
        <f>IF(Table1[[#This Row],[Phase shift (deg)]]="","",Table1[[#This Row],[Phase shift (deg)]]/180*PI())</f>
        <v>4.0726327568018599</v>
      </c>
      <c r="H281" s="2">
        <v>233.34466847147601</v>
      </c>
    </row>
    <row r="282" spans="1:8" x14ac:dyDescent="0.2">
      <c r="A282" s="2" t="s">
        <v>47</v>
      </c>
      <c r="B282" s="2">
        <v>14.3</v>
      </c>
      <c r="C282" s="2">
        <f>2*Table1[[#This Row],[Photon energy (eV)]]-Threshold</f>
        <v>4.012611200000002</v>
      </c>
      <c r="D282" s="2" t="s">
        <v>19</v>
      </c>
      <c r="E282" s="3">
        <f>Table1[[#This Row],[Polar ang (deg)]]/180*PI()</f>
        <v>2.7900000000000054</v>
      </c>
      <c r="F282" s="2">
        <v>159.85522484149999</v>
      </c>
      <c r="G282" s="1">
        <f>IF(Table1[[#This Row],[Phase shift (deg)]]="","",Table1[[#This Row],[Phase shift (deg)]]/180*PI())</f>
        <v>4.0701914765234228</v>
      </c>
      <c r="H282" s="2">
        <v>233.20479341491301</v>
      </c>
    </row>
    <row r="283" spans="1:8" x14ac:dyDescent="0.2">
      <c r="A283" s="2" t="s">
        <v>47</v>
      </c>
      <c r="B283" s="2">
        <v>14.3</v>
      </c>
      <c r="C283" s="2">
        <f>2*Table1[[#This Row],[Photon energy (eV)]]-Threshold</f>
        <v>4.012611200000002</v>
      </c>
      <c r="D283" s="2" t="s">
        <v>19</v>
      </c>
      <c r="E283" s="3">
        <f>Table1[[#This Row],[Polar ang (deg)]]/180*PI()</f>
        <v>2.8000000000000087</v>
      </c>
      <c r="F283" s="2">
        <v>160.42818263663099</v>
      </c>
      <c r="G283" s="1">
        <f>IF(Table1[[#This Row],[Phase shift (deg)]]="","",Table1[[#This Row],[Phase shift (deg)]]/180*PI())</f>
        <v>4.0678390427864279</v>
      </c>
      <c r="H283" s="2">
        <v>233.07000889019901</v>
      </c>
    </row>
    <row r="284" spans="1:8" x14ac:dyDescent="0.2">
      <c r="A284" s="2" t="s">
        <v>47</v>
      </c>
      <c r="B284" s="2">
        <v>14.3</v>
      </c>
      <c r="C284" s="2">
        <f>2*Table1[[#This Row],[Photon energy (eV)]]-Threshold</f>
        <v>4.012611200000002</v>
      </c>
      <c r="D284" s="2" t="s">
        <v>19</v>
      </c>
      <c r="E284" s="3">
        <f>Table1[[#This Row],[Polar ang (deg)]]/180*PI()</f>
        <v>2.8099999999999943</v>
      </c>
      <c r="F284" s="2">
        <v>161.001140431761</v>
      </c>
      <c r="G284" s="1">
        <f>IF(Table1[[#This Row],[Phase shift (deg)]]="","",Table1[[#This Row],[Phase shift (deg)]]/180*PI())</f>
        <v>4.0655735437192515</v>
      </c>
      <c r="H284" s="2">
        <v>232.94020535515901</v>
      </c>
    </row>
    <row r="285" spans="1:8" x14ac:dyDescent="0.2">
      <c r="A285" s="2" t="s">
        <v>47</v>
      </c>
      <c r="B285" s="2">
        <v>14.3</v>
      </c>
      <c r="C285" s="2">
        <f>2*Table1[[#This Row],[Photon energy (eV)]]-Threshold</f>
        <v>4.012611200000002</v>
      </c>
      <c r="D285" s="2" t="s">
        <v>19</v>
      </c>
      <c r="E285" s="3">
        <f>Table1[[#This Row],[Polar ang (deg)]]/180*PI()</f>
        <v>2.8199999999999976</v>
      </c>
      <c r="F285" s="2">
        <v>161.574098226892</v>
      </c>
      <c r="G285" s="1">
        <f>IF(Table1[[#This Row],[Phase shift (deg)]]="","",Table1[[#This Row],[Phase shift (deg)]]/180*PI())</f>
        <v>4.0633931484667798</v>
      </c>
      <c r="H285" s="2">
        <v>232.815277909522</v>
      </c>
    </row>
    <row r="286" spans="1:8" x14ac:dyDescent="0.2">
      <c r="A286" s="2" t="s">
        <v>47</v>
      </c>
      <c r="B286" s="2">
        <v>14.3</v>
      </c>
      <c r="C286" s="2">
        <f>2*Table1[[#This Row],[Photon energy (eV)]]-Threshold</f>
        <v>4.012611200000002</v>
      </c>
      <c r="D286" s="2" t="s">
        <v>19</v>
      </c>
      <c r="E286" s="3">
        <f>Table1[[#This Row],[Polar ang (deg)]]/180*PI()</f>
        <v>2.8300000000000005</v>
      </c>
      <c r="F286" s="2">
        <v>162.14705602202301</v>
      </c>
      <c r="G286" s="1">
        <f>IF(Table1[[#This Row],[Phase shift (deg)]]="","",Table1[[#This Row],[Phase shift (deg)]]/180*PI())</f>
        <v>4.06129610473279</v>
      </c>
      <c r="H286" s="2">
        <v>232.69512615411</v>
      </c>
    </row>
    <row r="287" spans="1:8" x14ac:dyDescent="0.2">
      <c r="A287" s="2" t="s">
        <v>47</v>
      </c>
      <c r="B287" s="2">
        <v>14.3</v>
      </c>
      <c r="C287" s="2">
        <f>2*Table1[[#This Row],[Photon energy (eV)]]-Threshold</f>
        <v>4.012611200000002</v>
      </c>
      <c r="D287" s="2" t="s">
        <v>19</v>
      </c>
      <c r="E287" s="3">
        <f>Table1[[#This Row],[Polar ang (deg)]]/180*PI()</f>
        <v>2.8400000000000034</v>
      </c>
      <c r="F287" s="2">
        <v>162.72001381715401</v>
      </c>
      <c r="G287" s="1">
        <f>IF(Table1[[#This Row],[Phase shift (deg)]]="","",Table1[[#This Row],[Phase shift (deg)]]/180*PI())</f>
        <v>4.0592807364192707</v>
      </c>
      <c r="H287" s="2">
        <v>232.57965405558099</v>
      </c>
    </row>
    <row r="288" spans="1:8" x14ac:dyDescent="0.2">
      <c r="A288" s="2" t="s">
        <v>47</v>
      </c>
      <c r="B288" s="2">
        <v>14.3</v>
      </c>
      <c r="C288" s="2">
        <f>2*Table1[[#This Row],[Photon energy (eV)]]-Threshold</f>
        <v>4.012611200000002</v>
      </c>
      <c r="D288" s="2" t="s">
        <v>19</v>
      </c>
      <c r="E288" s="3">
        <f>Table1[[#This Row],[Polar ang (deg)]]/180*PI()</f>
        <v>2.8500000000000063</v>
      </c>
      <c r="F288" s="2">
        <v>163.29297161228499</v>
      </c>
      <c r="G288" s="1">
        <f>IF(Table1[[#This Row],[Phase shift (deg)]]="","",Table1[[#This Row],[Phase shift (deg)]]/180*PI())</f>
        <v>4.0573454413613748</v>
      </c>
      <c r="H288" s="2">
        <v>232.46876981665099</v>
      </c>
    </row>
    <row r="289" spans="1:8" x14ac:dyDescent="0.2">
      <c r="A289" s="2" t="s">
        <v>47</v>
      </c>
      <c r="B289" s="2">
        <v>14.3</v>
      </c>
      <c r="C289" s="2">
        <f>2*Table1[[#This Row],[Photon energy (eV)]]-Threshold</f>
        <v>4.012611200000002</v>
      </c>
      <c r="D289" s="2" t="s">
        <v>19</v>
      </c>
      <c r="E289" s="3">
        <f>Table1[[#This Row],[Polar ang (deg)]]/180*PI()</f>
        <v>2.8599999999999923</v>
      </c>
      <c r="F289" s="2">
        <v>163.865929407415</v>
      </c>
      <c r="G289" s="1">
        <f>IF(Table1[[#This Row],[Phase shift (deg)]]="","",Table1[[#This Row],[Phase shift (deg)]]/180*PI())</f>
        <v>4.0554886891568831</v>
      </c>
      <c r="H289" s="2">
        <v>232.36238575173201</v>
      </c>
    </row>
    <row r="290" spans="1:8" x14ac:dyDescent="0.2">
      <c r="A290" s="2" t="s">
        <v>47</v>
      </c>
      <c r="B290" s="2">
        <v>14.3</v>
      </c>
      <c r="C290" s="2">
        <f>2*Table1[[#This Row],[Photon energy (eV)]]-Threshold</f>
        <v>4.012611200000002</v>
      </c>
      <c r="D290" s="2" t="s">
        <v>19</v>
      </c>
      <c r="E290" s="3">
        <f>Table1[[#This Row],[Polar ang (deg)]]/180*PI()</f>
        <v>2.8699999999999952</v>
      </c>
      <c r="F290" s="2">
        <v>164.438887202546</v>
      </c>
      <c r="G290" s="1">
        <f>IF(Table1[[#This Row],[Phase shift (deg)]]="","",Table1[[#This Row],[Phase shift (deg)]]/180*PI())</f>
        <v>4.0537090190887115</v>
      </c>
      <c r="H290" s="2">
        <v>232.26041816790001</v>
      </c>
    </row>
    <row r="291" spans="1:8" x14ac:dyDescent="0.2">
      <c r="A291" s="2" t="s">
        <v>47</v>
      </c>
      <c r="B291" s="2">
        <v>14.3</v>
      </c>
      <c r="C291" s="2">
        <f>2*Table1[[#This Row],[Photon energy (eV)]]-Threshold</f>
        <v>4.012611200000002</v>
      </c>
      <c r="D291" s="2" t="s">
        <v>19</v>
      </c>
      <c r="E291" s="3">
        <f>Table1[[#This Row],[Polar ang (deg)]]/180*PI()</f>
        <v>2.8799999999999981</v>
      </c>
      <c r="F291" s="2">
        <v>165.011844997677</v>
      </c>
      <c r="G291" s="1">
        <f>IF(Table1[[#This Row],[Phase shift (deg)]]="","",Table1[[#This Row],[Phase shift (deg)]]/180*PI())</f>
        <v>4.0520050381387236</v>
      </c>
      <c r="H291" s="2">
        <v>232.16278725109501</v>
      </c>
    </row>
    <row r="292" spans="1:8" x14ac:dyDescent="0.2">
      <c r="A292" s="2" t="s">
        <v>47</v>
      </c>
      <c r="B292" s="2">
        <v>14.3</v>
      </c>
      <c r="C292" s="2">
        <f>2*Table1[[#This Row],[Photon energy (eV)]]-Threshold</f>
        <v>4.012611200000002</v>
      </c>
      <c r="D292" s="2" t="s">
        <v>19</v>
      </c>
      <c r="E292" s="3">
        <f>Table1[[#This Row],[Polar ang (deg)]]/180*PI()</f>
        <v>2.8900000000000019</v>
      </c>
      <c r="F292" s="2">
        <v>165.58480279280801</v>
      </c>
      <c r="G292" s="1">
        <f>IF(Table1[[#This Row],[Phase shift (deg)]]="","",Table1[[#This Row],[Phase shift (deg)]]/180*PI())</f>
        <v>4.0503754190914654</v>
      </c>
      <c r="H292" s="2">
        <v>232.06941695747301</v>
      </c>
    </row>
    <row r="293" spans="1:8" x14ac:dyDescent="0.2">
      <c r="A293" s="2" t="s">
        <v>47</v>
      </c>
      <c r="B293" s="2">
        <v>14.3</v>
      </c>
      <c r="C293" s="2">
        <f>2*Table1[[#This Row],[Photon energy (eV)]]-Threshold</f>
        <v>4.012611200000002</v>
      </c>
      <c r="D293" s="2" t="s">
        <v>19</v>
      </c>
      <c r="E293" s="3">
        <f>Table1[[#This Row],[Polar ang (deg)]]/180*PI()</f>
        <v>2.9000000000000048</v>
      </c>
      <c r="F293" s="2">
        <v>166.15776058793901</v>
      </c>
      <c r="G293" s="1">
        <f>IF(Table1[[#This Row],[Phase shift (deg)]]="","",Table1[[#This Row],[Phase shift (deg)]]/180*PI())</f>
        <v>4.0488188987258482</v>
      </c>
      <c r="H293" s="2">
        <v>231.98023490979699</v>
      </c>
    </row>
    <row r="294" spans="1:8" x14ac:dyDescent="0.2">
      <c r="A294" s="2" t="s">
        <v>47</v>
      </c>
      <c r="B294" s="2">
        <v>14.3</v>
      </c>
      <c r="C294" s="2">
        <f>2*Table1[[#This Row],[Photon energy (eV)]]-Threshold</f>
        <v>4.012611200000002</v>
      </c>
      <c r="D294" s="2" t="s">
        <v>19</v>
      </c>
      <c r="E294" s="3">
        <f>Table1[[#This Row],[Polar ang (deg)]]/180*PI()</f>
        <v>2.9100000000000077</v>
      </c>
      <c r="F294" s="2">
        <v>166.73071838307001</v>
      </c>
      <c r="G294" s="1">
        <f>IF(Table1[[#This Row],[Phase shift (deg)]]="","",Table1[[#This Row],[Phase shift (deg)]]/180*PI())</f>
        <v>4.0473342760930668</v>
      </c>
      <c r="H294" s="2">
        <v>231.89517229876901</v>
      </c>
    </row>
    <row r="295" spans="1:8" x14ac:dyDescent="0.2">
      <c r="A295" s="2" t="s">
        <v>47</v>
      </c>
      <c r="B295" s="2">
        <v>14.3</v>
      </c>
      <c r="C295" s="2">
        <f>2*Table1[[#This Row],[Photon energy (eV)]]-Threshold</f>
        <v>4.012611200000002</v>
      </c>
      <c r="D295" s="2" t="s">
        <v>19</v>
      </c>
      <c r="E295" s="3">
        <f>Table1[[#This Row],[Polar ang (deg)]]/180*PI()</f>
        <v>2.9199999999999928</v>
      </c>
      <c r="F295" s="2">
        <v>167.30367617819999</v>
      </c>
      <c r="G295" s="1">
        <f>IF(Table1[[#This Row],[Phase shift (deg)]]="","",Table1[[#This Row],[Phase shift (deg)]]/180*PI())</f>
        <v>4.0459204108789191</v>
      </c>
      <c r="H295" s="2">
        <v>231.81416378919801</v>
      </c>
    </row>
    <row r="296" spans="1:8" x14ac:dyDescent="0.2">
      <c r="A296" s="2" t="s">
        <v>47</v>
      </c>
      <c r="B296" s="2">
        <v>14.3</v>
      </c>
      <c r="C296" s="2">
        <f>2*Table1[[#This Row],[Photon energy (eV)]]-Threshold</f>
        <v>4.012611200000002</v>
      </c>
      <c r="D296" s="2" t="s">
        <v>19</v>
      </c>
      <c r="E296" s="3">
        <f>Table1[[#This Row],[Polar ang (deg)]]/180*PI()</f>
        <v>2.9299999999999966</v>
      </c>
      <c r="F296" s="2">
        <v>167.876633973331</v>
      </c>
      <c r="G296" s="1">
        <f>IF(Table1[[#This Row],[Phase shift (deg)]]="","",Table1[[#This Row],[Phase shift (deg)]]/180*PI())</f>
        <v>4.0445762218487404</v>
      </c>
      <c r="H296" s="2">
        <v>231.73714743090099</v>
      </c>
    </row>
    <row r="297" spans="1:8" x14ac:dyDescent="0.2">
      <c r="A297" s="2" t="s">
        <v>47</v>
      </c>
      <c r="B297" s="2">
        <v>14.3</v>
      </c>
      <c r="C297" s="2">
        <f>2*Table1[[#This Row],[Photon energy (eV)]]-Threshold</f>
        <v>4.012611200000002</v>
      </c>
      <c r="D297" s="2" t="s">
        <v>19</v>
      </c>
      <c r="E297" s="3">
        <f>Table1[[#This Row],[Polar ang (deg)]]/180*PI()</f>
        <v>2.9399999999999995</v>
      </c>
      <c r="F297" s="2">
        <v>168.449591768462</v>
      </c>
      <c r="G297" s="1">
        <f>IF(Table1[[#This Row],[Phase shift (deg)]]="","",Table1[[#This Row],[Phase shift (deg)]]/180*PI())</f>
        <v>4.0433006853731905</v>
      </c>
      <c r="H297" s="2">
        <v>231.66406457423699</v>
      </c>
    </row>
    <row r="298" spans="1:8" x14ac:dyDescent="0.2">
      <c r="A298" s="2" t="s">
        <v>47</v>
      </c>
      <c r="B298" s="2">
        <v>14.3</v>
      </c>
      <c r="C298" s="2">
        <f>2*Table1[[#This Row],[Photon energy (eV)]]-Threshold</f>
        <v>4.012611200000002</v>
      </c>
      <c r="D298" s="2" t="s">
        <v>19</v>
      </c>
      <c r="E298" s="3">
        <f>Table1[[#This Row],[Polar ang (deg)]]/180*PI()</f>
        <v>2.9500000000000024</v>
      </c>
      <c r="F298" s="2">
        <v>169.022549563593</v>
      </c>
      <c r="G298" s="1">
        <f>IF(Table1[[#This Row],[Phase shift (deg)]]="","",Table1[[#This Row],[Phase shift (deg)]]/180*PI())</f>
        <v>4.0420928340328279</v>
      </c>
      <c r="H298" s="2">
        <v>231.594859790155</v>
      </c>
    </row>
    <row r="299" spans="1:8" x14ac:dyDescent="0.2">
      <c r="A299" s="2" t="s">
        <v>47</v>
      </c>
      <c r="B299" s="2">
        <v>14.3</v>
      </c>
      <c r="C299" s="2">
        <f>2*Table1[[#This Row],[Photon energy (eV)]]-Threshold</f>
        <v>4.012611200000002</v>
      </c>
      <c r="D299" s="2" t="s">
        <v>19</v>
      </c>
      <c r="E299" s="3">
        <f>Table1[[#This Row],[Polar ang (deg)]]/180*PI()</f>
        <v>2.9600000000000057</v>
      </c>
      <c r="F299" s="2">
        <v>169.59550735872401</v>
      </c>
      <c r="G299" s="1">
        <f>IF(Table1[[#This Row],[Phase shift (deg)]]="","",Table1[[#This Row],[Phase shift (deg)]]/180*PI())</f>
        <v>4.0409517553001955</v>
      </c>
      <c r="H299" s="2">
        <v>231.529480794683</v>
      </c>
    </row>
    <row r="300" spans="1:8" x14ac:dyDescent="0.2">
      <c r="A300" s="2" t="s">
        <v>47</v>
      </c>
      <c r="B300" s="2">
        <v>14.3</v>
      </c>
      <c r="C300" s="2">
        <f>2*Table1[[#This Row],[Photon energy (eV)]]-Threshold</f>
        <v>4.012611200000002</v>
      </c>
      <c r="D300" s="2" t="s">
        <v>19</v>
      </c>
      <c r="E300" s="3">
        <f>Table1[[#This Row],[Polar ang (deg)]]/180*PI()</f>
        <v>2.9700000000000091</v>
      </c>
      <c r="F300" s="2">
        <v>170.16846515385501</v>
      </c>
      <c r="G300" s="1">
        <f>IF(Table1[[#This Row],[Phase shift (deg)]]="","",Table1[[#This Row],[Phase shift (deg)]]/180*PI())</f>
        <v>4.0398765902971441</v>
      </c>
      <c r="H300" s="2">
        <v>231.467878377728</v>
      </c>
    </row>
    <row r="301" spans="1:8" x14ac:dyDescent="0.2">
      <c r="A301" s="2" t="s">
        <v>47</v>
      </c>
      <c r="B301" s="2">
        <v>14.3</v>
      </c>
      <c r="C301" s="2">
        <f>2*Table1[[#This Row],[Photon energy (eV)]]-Threshold</f>
        <v>4.012611200000002</v>
      </c>
      <c r="D301" s="2" t="s">
        <v>19</v>
      </c>
      <c r="E301" s="3">
        <f>Table1[[#This Row],[Polar ang (deg)]]/180*PI()</f>
        <v>2.9799999999999942</v>
      </c>
      <c r="F301" s="2">
        <v>170.74142294898499</v>
      </c>
      <c r="G301" s="1">
        <f>IF(Table1[[#This Row],[Phase shift (deg)]]="","",Table1[[#This Row],[Phase shift (deg)]]/180*PI())</f>
        <v>4.0388665326261988</v>
      </c>
      <c r="H301" s="2">
        <v>231.41000633611799</v>
      </c>
    </row>
    <row r="302" spans="1:8" x14ac:dyDescent="0.2">
      <c r="A302" s="2" t="s">
        <v>47</v>
      </c>
      <c r="B302" s="2">
        <v>14.3</v>
      </c>
      <c r="C302" s="2">
        <f>2*Table1[[#This Row],[Photon energy (eV)]]-Threshold</f>
        <v>4.012611200000002</v>
      </c>
      <c r="D302" s="2" t="s">
        <v>19</v>
      </c>
      <c r="E302" s="3">
        <f>Table1[[#This Row],[Polar ang (deg)]]/180*PI()</f>
        <v>2.9899999999999971</v>
      </c>
      <c r="F302" s="2">
        <v>171.31438074411599</v>
      </c>
      <c r="G302" s="1">
        <f>IF(Table1[[#This Row],[Phase shift (deg)]]="","",Table1[[#This Row],[Phase shift (deg)]]/180*PI())</f>
        <v>4.037920827274033</v>
      </c>
      <c r="H302" s="2">
        <v>231.355821410776</v>
      </c>
    </row>
    <row r="303" spans="1:8" x14ac:dyDescent="0.2">
      <c r="A303" s="2" t="s">
        <v>47</v>
      </c>
      <c r="B303" s="2">
        <v>14.3</v>
      </c>
      <c r="C303" s="2">
        <f>2*Table1[[#This Row],[Photon energy (eV)]]-Threshold</f>
        <v>4.012611200000002</v>
      </c>
      <c r="D303" s="2" t="s">
        <v>19</v>
      </c>
      <c r="E303" s="3">
        <f>Table1[[#This Row],[Polar ang (deg)]]/180*PI()</f>
        <v>3.0000000000000004</v>
      </c>
      <c r="F303" s="2">
        <v>171.887338539247</v>
      </c>
      <c r="G303" s="1">
        <f>IF(Table1[[#This Row],[Phase shift (deg)]]="","",Table1[[#This Row],[Phase shift (deg)]]/180*PI())</f>
        <v>4.0370387695858501</v>
      </c>
      <c r="H303" s="2">
        <v>231.30528322795601</v>
      </c>
    </row>
    <row r="304" spans="1:8" x14ac:dyDescent="0.2">
      <c r="A304" s="2" t="s">
        <v>47</v>
      </c>
      <c r="B304" s="2">
        <v>14.3</v>
      </c>
      <c r="C304" s="2">
        <f>2*Table1[[#This Row],[Photon energy (eV)]]-Threshold</f>
        <v>4.012611200000002</v>
      </c>
      <c r="D304" s="2" t="s">
        <v>19</v>
      </c>
      <c r="E304" s="3">
        <f>Table1[[#This Row],[Polar ang (deg)]]/180*PI()</f>
        <v>3.0100000000000038</v>
      </c>
      <c r="F304" s="2">
        <v>172.460296334378</v>
      </c>
      <c r="G304" s="1">
        <f>IF(Table1[[#This Row],[Phase shift (deg)]]="","",Table1[[#This Row],[Phase shift (deg)]]/180*PI())</f>
        <v>4.0362197043086727</v>
      </c>
      <c r="H304" s="2">
        <v>231.25835424442801</v>
      </c>
    </row>
    <row r="305" spans="1:8" x14ac:dyDescent="0.2">
      <c r="A305" s="2" t="s">
        <v>47</v>
      </c>
      <c r="B305" s="2">
        <v>14.3</v>
      </c>
      <c r="C305" s="2">
        <f>2*Table1[[#This Row],[Photon energy (eV)]]-Threshold</f>
        <v>4.012611200000002</v>
      </c>
      <c r="D305" s="2" t="s">
        <v>19</v>
      </c>
      <c r="E305" s="3">
        <f>Table1[[#This Row],[Polar ang (deg)]]/180*PI()</f>
        <v>3.0200000000000067</v>
      </c>
      <c r="F305" s="2">
        <v>173.033254129509</v>
      </c>
      <c r="G305" s="1">
        <f>IF(Table1[[#This Row],[Phase shift (deg)]]="","",Table1[[#This Row],[Phase shift (deg)]]/180*PI())</f>
        <v>4.0354630247028194</v>
      </c>
      <c r="H305" s="2">
        <v>231.21499969656901</v>
      </c>
    </row>
    <row r="306" spans="1:8" x14ac:dyDescent="0.2">
      <c r="A306" s="2" t="s">
        <v>47</v>
      </c>
      <c r="B306" s="2">
        <v>14.3</v>
      </c>
      <c r="C306" s="2">
        <f>2*Table1[[#This Row],[Photon energy (eV)]]-Threshold</f>
        <v>4.012611200000002</v>
      </c>
      <c r="D306" s="2" t="s">
        <v>19</v>
      </c>
      <c r="E306" s="3">
        <f>Table1[[#This Row],[Polar ang (deg)]]/180*PI()</f>
        <v>3.0299999999999927</v>
      </c>
      <c r="F306" s="2">
        <v>173.60621192463901</v>
      </c>
      <c r="G306" s="1">
        <f>IF(Table1[[#This Row],[Phase shift (deg)]]="","",Table1[[#This Row],[Phase shift (deg)]]/180*PI())</f>
        <v>4.0347681717197483</v>
      </c>
      <c r="H306" s="2">
        <v>231.17518755325699</v>
      </c>
    </row>
    <row r="307" spans="1:8" x14ac:dyDescent="0.2">
      <c r="A307" s="2" t="s">
        <v>47</v>
      </c>
      <c r="B307" s="2">
        <v>14.3</v>
      </c>
      <c r="C307" s="2">
        <f>2*Table1[[#This Row],[Photon energy (eV)]]-Threshold</f>
        <v>4.012611200000002</v>
      </c>
      <c r="D307" s="2" t="s">
        <v>19</v>
      </c>
      <c r="E307" s="3">
        <f>Table1[[#This Row],[Polar ang (deg)]]/180*PI()</f>
        <v>3.0399999999999952</v>
      </c>
      <c r="F307" s="2">
        <v>174.17916971976999</v>
      </c>
      <c r="G307" s="1">
        <f>IF(Table1[[#This Row],[Phase shift (deg)]]="","",Table1[[#This Row],[Phase shift (deg)]]/180*PI())</f>
        <v>4.0341346332450563</v>
      </c>
      <c r="H307" s="2">
        <v>231.138888472498</v>
      </c>
    </row>
    <row r="308" spans="1:8" x14ac:dyDescent="0.2">
      <c r="A308" s="2" t="s">
        <v>47</v>
      </c>
      <c r="B308" s="2">
        <v>14.3</v>
      </c>
      <c r="C308" s="2">
        <f>2*Table1[[#This Row],[Photon energy (eV)]]-Threshold</f>
        <v>4.012611200000002</v>
      </c>
      <c r="D308" s="2" t="s">
        <v>19</v>
      </c>
      <c r="E308" s="3">
        <f>Table1[[#This Row],[Polar ang (deg)]]/180*PI()</f>
        <v>3.0499999999999985</v>
      </c>
      <c r="F308" s="2">
        <v>174.75212751490099</v>
      </c>
      <c r="G308" s="1">
        <f>IF(Table1[[#This Row],[Phase shift (deg)]]="","",Table1[[#This Row],[Phase shift (deg)]]/180*PI())</f>
        <v>4.0335619434059309</v>
      </c>
      <c r="H308" s="2">
        <v>231.10607576174601</v>
      </c>
    </row>
    <row r="309" spans="1:8" x14ac:dyDescent="0.2">
      <c r="A309" s="2" t="s">
        <v>47</v>
      </c>
      <c r="B309" s="2">
        <v>14.3</v>
      </c>
      <c r="C309" s="2">
        <f>2*Table1[[#This Row],[Photon energy (eV)]]-Threshold</f>
        <v>4.012611200000002</v>
      </c>
      <c r="D309" s="2" t="s">
        <v>19</v>
      </c>
      <c r="E309" s="3">
        <f>Table1[[#This Row],[Polar ang (deg)]]/180*PI()</f>
        <v>3.0600000000000014</v>
      </c>
      <c r="F309" s="2">
        <v>175.32508531003199</v>
      </c>
      <c r="G309" s="1">
        <f>IF(Table1[[#This Row],[Phase shift (deg)]]="","",Table1[[#This Row],[Phase shift (deg)]]/180*PI())</f>
        <v>4.0330496819413435</v>
      </c>
      <c r="H309" s="2">
        <v>231.07672534181799</v>
      </c>
    </row>
    <row r="310" spans="1:8" x14ac:dyDescent="0.2">
      <c r="A310" s="2" t="s">
        <v>47</v>
      </c>
      <c r="B310" s="2">
        <v>14.3</v>
      </c>
      <c r="C310" s="2">
        <f>2*Table1[[#This Row],[Photon energy (eV)]]-Threshold</f>
        <v>4.012611200000002</v>
      </c>
      <c r="D310" s="2" t="s">
        <v>19</v>
      </c>
      <c r="E310" s="3">
        <f>Table1[[#This Row],[Polar ang (deg)]]/180*PI()</f>
        <v>3.0700000000000047</v>
      </c>
      <c r="F310" s="2">
        <v>175.898043105163</v>
      </c>
      <c r="G310" s="1">
        <f>IF(Table1[[#This Row],[Phase shift (deg)]]="","",Table1[[#This Row],[Phase shift (deg)]]/180*PI())</f>
        <v>4.032597473634655</v>
      </c>
      <c r="H310" s="2">
        <v>231.05081571438399</v>
      </c>
    </row>
    <row r="311" spans="1:8" x14ac:dyDescent="0.2">
      <c r="A311" s="2" t="s">
        <v>47</v>
      </c>
      <c r="B311" s="2">
        <v>14.3</v>
      </c>
      <c r="C311" s="2">
        <f>2*Table1[[#This Row],[Photon energy (eV)]]-Threshold</f>
        <v>4.012611200000002</v>
      </c>
      <c r="D311" s="2" t="s">
        <v>19</v>
      </c>
      <c r="E311" s="3">
        <f>Table1[[#This Row],[Polar ang (deg)]]/180*PI()</f>
        <v>3.0800000000000076</v>
      </c>
      <c r="F311" s="2">
        <v>176.471000900294</v>
      </c>
      <c r="G311" s="1">
        <f>IF(Table1[[#This Row],[Phase shift (deg)]]="","",Table1[[#This Row],[Phase shift (deg)]]/180*PI())</f>
        <v>4.0322049878070754</v>
      </c>
      <c r="H311" s="2">
        <v>231.02832793294499</v>
      </c>
    </row>
    <row r="312" spans="1:8" x14ac:dyDescent="0.2">
      <c r="A312" s="2" t="s">
        <v>47</v>
      </c>
      <c r="B312" s="2">
        <v>14.3</v>
      </c>
      <c r="C312" s="2">
        <f>2*Table1[[#This Row],[Photon energy (eV)]]-Threshold</f>
        <v>4.012611200000002</v>
      </c>
      <c r="D312" s="2" t="s">
        <v>19</v>
      </c>
      <c r="E312" s="3">
        <f>Table1[[#This Row],[Polar ang (deg)]]/180*PI()</f>
        <v>3.0899999999999936</v>
      </c>
      <c r="F312" s="2">
        <v>177.04395869542401</v>
      </c>
      <c r="G312" s="1">
        <f>IF(Table1[[#This Row],[Phase shift (deg)]]="","",Table1[[#This Row],[Phase shift (deg)]]/180*PI())</f>
        <v>4.0318719378718946</v>
      </c>
      <c r="H312" s="2">
        <v>231.00924557729201</v>
      </c>
    </row>
    <row r="313" spans="1:8" x14ac:dyDescent="0.2">
      <c r="A313" s="2" t="s">
        <v>47</v>
      </c>
      <c r="B313" s="2">
        <v>14.3</v>
      </c>
      <c r="C313" s="2">
        <f>2*Table1[[#This Row],[Photon energy (eV)]]-Threshold</f>
        <v>4.012611200000002</v>
      </c>
      <c r="D313" s="2" t="s">
        <v>19</v>
      </c>
      <c r="E313" s="3">
        <f>Table1[[#This Row],[Polar ang (deg)]]/180*PI()</f>
        <v>3.099999999999997</v>
      </c>
      <c r="F313" s="2">
        <v>177.61691649055501</v>
      </c>
      <c r="G313" s="1">
        <f>IF(Table1[[#This Row],[Phase shift (deg)]]="","",Table1[[#This Row],[Phase shift (deg)]]/180*PI())</f>
        <v>4.0315980809481324</v>
      </c>
      <c r="H313" s="2">
        <v>230.99355473137001</v>
      </c>
    </row>
    <row r="314" spans="1:8" x14ac:dyDescent="0.2">
      <c r="A314" s="2" t="s">
        <v>47</v>
      </c>
      <c r="B314" s="2">
        <v>14.3</v>
      </c>
      <c r="C314" s="2">
        <f>2*Table1[[#This Row],[Photon energy (eV)]]-Threshold</f>
        <v>4.012611200000002</v>
      </c>
      <c r="D314" s="2" t="s">
        <v>19</v>
      </c>
      <c r="E314" s="3">
        <f>Table1[[#This Row],[Polar ang (deg)]]/180*PI()</f>
        <v>3.1099999999999994</v>
      </c>
      <c r="F314" s="2">
        <v>178.18987428568599</v>
      </c>
      <c r="G314" s="1">
        <f>IF(Table1[[#This Row],[Phase shift (deg)]]="","",Table1[[#This Row],[Phase shift (deg)]]/180*PI())</f>
        <v>4.0313832175333983</v>
      </c>
      <c r="H314" s="2">
        <v>230.981243964534</v>
      </c>
    </row>
    <row r="315" spans="1:8" x14ac:dyDescent="0.2">
      <c r="A315" s="2" t="s">
        <v>47</v>
      </c>
      <c r="B315" s="2">
        <v>14.3</v>
      </c>
      <c r="C315" s="2">
        <f>2*Table1[[#This Row],[Photon energy (eV)]]-Threshold</f>
        <v>4.012611200000002</v>
      </c>
      <c r="D315" s="2" t="s">
        <v>19</v>
      </c>
      <c r="E315" s="3">
        <f>Table1[[#This Row],[Polar ang (deg)]]/180*PI()</f>
        <v>3.1200000000000023</v>
      </c>
      <c r="F315" s="2">
        <v>178.76283208081699</v>
      </c>
      <c r="G315" s="1">
        <f>IF(Table1[[#This Row],[Phase shift (deg)]]="","",Table1[[#This Row],[Phase shift (deg)]]/180*PI())</f>
        <v>4.0312271912353017</v>
      </c>
      <c r="H315" s="2">
        <v>230.97230431616001</v>
      </c>
    </row>
    <row r="316" spans="1:8" x14ac:dyDescent="0.2">
      <c r="A316" s="2" t="s">
        <v>47</v>
      </c>
      <c r="B316" s="2">
        <v>14.3</v>
      </c>
      <c r="C316" s="2">
        <f>2*Table1[[#This Row],[Photon energy (eV)]]-Threshold</f>
        <v>4.012611200000002</v>
      </c>
      <c r="D316" s="2" t="s">
        <v>19</v>
      </c>
      <c r="E316" s="3">
        <f>Table1[[#This Row],[Polar ang (deg)]]/180*PI()</f>
        <v>3.1300000000000057</v>
      </c>
      <c r="F316" s="2">
        <v>179.335789875948</v>
      </c>
      <c r="G316" s="1">
        <f>IF(Table1[[#This Row],[Phase shift (deg)]]="","",Table1[[#This Row],[Phase shift (deg)]]/180*PI())</f>
        <v>4.031129888560927</v>
      </c>
      <c r="H316" s="2">
        <v>230.96672928358299</v>
      </c>
    </row>
    <row r="317" spans="1:8" x14ac:dyDescent="0.2">
      <c r="A317" s="2" t="s">
        <v>47</v>
      </c>
      <c r="B317" s="2">
        <v>14.3</v>
      </c>
      <c r="C317" s="2">
        <f>2*Table1[[#This Row],[Photon energy (eV)]]-Threshold</f>
        <v>4.012611200000002</v>
      </c>
      <c r="D317" s="2" t="s">
        <v>19</v>
      </c>
      <c r="E317" s="3">
        <f>Table1[[#This Row],[Polar ang (deg)]]/180*PI()</f>
        <v>3.140000000000009</v>
      </c>
      <c r="F317" s="2">
        <v>179.908747671079</v>
      </c>
      <c r="G317" s="1">
        <f>IF(Table1[[#This Row],[Phase shift (deg)]]="","",Table1[[#This Row],[Phase shift (deg)]]/180*PI())</f>
        <v>4.0310912387641382</v>
      </c>
      <c r="H317" s="2">
        <v>230.96451481334799</v>
      </c>
    </row>
    <row r="318" spans="1:8" x14ac:dyDescent="0.2">
      <c r="A318" s="2" t="s">
        <v>47</v>
      </c>
      <c r="B318" s="2">
        <v>14.84</v>
      </c>
      <c r="C318" s="2">
        <f>2*Table1[[#This Row],[Photon energy (eV)]]-Threshold</f>
        <v>5.0926112000000003</v>
      </c>
      <c r="D318" s="2" t="s">
        <v>19</v>
      </c>
      <c r="E318" s="3">
        <f>Table1[[#This Row],[Polar ang (deg)]]/180*PI()</f>
        <v>0</v>
      </c>
      <c r="F318" s="2">
        <v>0</v>
      </c>
      <c r="G318" s="1">
        <f>IF(Table1[[#This Row],[Phase shift (deg)]]="","",Table1[[#This Row],[Phase shift (deg)]]/180*PI())</f>
        <v>0.91233246574395721</v>
      </c>
      <c r="H318" s="2">
        <v>52.272799799892503</v>
      </c>
    </row>
    <row r="319" spans="1:8" x14ac:dyDescent="0.2">
      <c r="A319" s="2" t="s">
        <v>47</v>
      </c>
      <c r="B319" s="2">
        <v>14.84</v>
      </c>
      <c r="C319" s="2">
        <f>2*Table1[[#This Row],[Photon energy (eV)]]-Threshold</f>
        <v>5.0926112000000003</v>
      </c>
      <c r="D319" s="2" t="s">
        <v>19</v>
      </c>
      <c r="E319" s="3">
        <f>Table1[[#This Row],[Polar ang (deg)]]/180*PI()</f>
        <v>9.9999999999999967E-3</v>
      </c>
      <c r="F319" s="2">
        <v>0.57295779513082301</v>
      </c>
      <c r="G319" s="1">
        <f>IF(Table1[[#This Row],[Phase shift (deg)]]="","",Table1[[#This Row],[Phase shift (deg)]]/180*PI())</f>
        <v>0.9123598613492363</v>
      </c>
      <c r="H319" s="2">
        <v>52.274369452452198</v>
      </c>
    </row>
    <row r="320" spans="1:8" x14ac:dyDescent="0.2">
      <c r="A320" s="2" t="s">
        <v>47</v>
      </c>
      <c r="B320" s="2">
        <v>14.84</v>
      </c>
      <c r="C320" s="2">
        <f>2*Table1[[#This Row],[Photon energy (eV)]]-Threshold</f>
        <v>5.0926112000000003</v>
      </c>
      <c r="D320" s="2" t="s">
        <v>19</v>
      </c>
      <c r="E320" s="3">
        <f>Table1[[#This Row],[Polar ang (deg)]]/180*PI()</f>
        <v>2.0000000000000063E-2</v>
      </c>
      <c r="F320" s="2">
        <v>1.14591559026165</v>
      </c>
      <c r="G320" s="1">
        <f>IF(Table1[[#This Row],[Phase shift (deg)]]="","",Table1[[#This Row],[Phase shift (deg)]]/180*PI())</f>
        <v>0.91244207000910138</v>
      </c>
      <c r="H320" s="2">
        <v>52.2790796617019</v>
      </c>
    </row>
    <row r="321" spans="1:8" x14ac:dyDescent="0.2">
      <c r="A321" s="2" t="s">
        <v>47</v>
      </c>
      <c r="B321" s="2">
        <v>14.84</v>
      </c>
      <c r="C321" s="2">
        <f>2*Table1[[#This Row],[Photon energy (eV)]]-Threshold</f>
        <v>5.0926112000000003</v>
      </c>
      <c r="D321" s="2" t="s">
        <v>19</v>
      </c>
      <c r="E321" s="3">
        <f>Table1[[#This Row],[Polar ang (deg)]]/180*PI()</f>
        <v>3.0000000000000009E-2</v>
      </c>
      <c r="F321" s="2">
        <v>1.71887338539247</v>
      </c>
      <c r="G321" s="1">
        <f>IF(Table1[[#This Row],[Phase shift (deg)]]="","",Table1[[#This Row],[Phase shift (deg)]]/180*PI())</f>
        <v>0.9125791572901516</v>
      </c>
      <c r="H321" s="2">
        <v>52.286934184331002</v>
      </c>
    </row>
    <row r="322" spans="1:8" x14ac:dyDescent="0.2">
      <c r="A322" s="2" t="s">
        <v>47</v>
      </c>
      <c r="B322" s="2">
        <v>14.84</v>
      </c>
      <c r="C322" s="2">
        <f>2*Table1[[#This Row],[Photon energy (eV)]]-Threshold</f>
        <v>5.0926112000000003</v>
      </c>
      <c r="D322" s="2" t="s">
        <v>19</v>
      </c>
      <c r="E322" s="3">
        <f>Table1[[#This Row],[Polar ang (deg)]]/180*PI()</f>
        <v>3.9999999999999945E-2</v>
      </c>
      <c r="F322" s="2">
        <v>2.2918311805232898</v>
      </c>
      <c r="G322" s="1">
        <f>IF(Table1[[#This Row],[Phase shift (deg)]]="","",Table1[[#This Row],[Phase shift (deg)]]/180*PI())</f>
        <v>0.91277123258513182</v>
      </c>
      <c r="H322" s="2">
        <v>52.297939288082098</v>
      </c>
    </row>
    <row r="323" spans="1:8" x14ac:dyDescent="0.2">
      <c r="A323" s="2" t="s">
        <v>47</v>
      </c>
      <c r="B323" s="2">
        <v>14.84</v>
      </c>
      <c r="C323" s="2">
        <f>2*Table1[[#This Row],[Photon energy (eV)]]-Threshold</f>
        <v>5.0926112000000003</v>
      </c>
      <c r="D323" s="2" t="s">
        <v>19</v>
      </c>
      <c r="E323" s="3">
        <f>Table1[[#This Row],[Polar ang (deg)]]/180*PI()</f>
        <v>5.0000000000000065E-2</v>
      </c>
      <c r="F323" s="2">
        <v>2.8647889756541201</v>
      </c>
      <c r="G323" s="1">
        <f>IF(Table1[[#This Row],[Phase shift (deg)]]="","",Table1[[#This Row],[Phase shift (deg)]]/180*PI())</f>
        <v>0.9130184492858483</v>
      </c>
      <c r="H323" s="2">
        <v>52.3121037616583</v>
      </c>
    </row>
    <row r="324" spans="1:8" x14ac:dyDescent="0.2">
      <c r="A324" s="2" t="s">
        <v>47</v>
      </c>
      <c r="B324" s="2">
        <v>14.84</v>
      </c>
      <c r="C324" s="2">
        <f>2*Table1[[#This Row],[Photon energy (eV)]]-Threshold</f>
        <v>5.0926112000000003</v>
      </c>
      <c r="D324" s="2" t="s">
        <v>19</v>
      </c>
      <c r="E324" s="3">
        <f>Table1[[#This Row],[Polar ang (deg)]]/180*PI()</f>
        <v>6.0000000000000019E-2</v>
      </c>
      <c r="F324" s="2">
        <v>3.4377467707849401</v>
      </c>
      <c r="G324" s="1">
        <f>IF(Table1[[#This Row],[Phase shift (deg)]]="","",Table1[[#This Row],[Phase shift (deg)]]/180*PI())</f>
        <v>0.91332100502579838</v>
      </c>
      <c r="H324" s="2">
        <v>52.329438928624903</v>
      </c>
    </row>
    <row r="325" spans="1:8" x14ac:dyDescent="0.2">
      <c r="A325" s="2" t="s">
        <v>47</v>
      </c>
      <c r="B325" s="2">
        <v>14.84</v>
      </c>
      <c r="C325" s="2">
        <f>2*Table1[[#This Row],[Photon energy (eV)]]-Threshold</f>
        <v>5.0926112000000003</v>
      </c>
      <c r="D325" s="2" t="s">
        <v>19</v>
      </c>
      <c r="E325" s="3">
        <f>Table1[[#This Row],[Polar ang (deg)]]/180*PI()</f>
        <v>6.9999999999999951E-2</v>
      </c>
      <c r="F325" s="2">
        <v>4.0107045659157601</v>
      </c>
      <c r="G325" s="1">
        <f>IF(Table1[[#This Row],[Phase shift (deg)]]="","",Table1[[#This Row],[Phase shift (deg)]]/180*PI())</f>
        <v>0.9136791419930913</v>
      </c>
      <c r="H325" s="2">
        <v>52.349958665338399</v>
      </c>
    </row>
    <row r="326" spans="1:8" x14ac:dyDescent="0.2">
      <c r="A326" s="2" t="s">
        <v>47</v>
      </c>
      <c r="B326" s="2">
        <v>14.84</v>
      </c>
      <c r="C326" s="2">
        <f>2*Table1[[#This Row],[Photon energy (eV)]]-Threshold</f>
        <v>5.0926112000000003</v>
      </c>
      <c r="D326" s="2" t="s">
        <v>19</v>
      </c>
      <c r="E326" s="3">
        <f>Table1[[#This Row],[Polar ang (deg)]]/180*PI()</f>
        <v>8.0000000000000071E-2</v>
      </c>
      <c r="F326" s="2">
        <v>4.5836623610465903</v>
      </c>
      <c r="G326" s="1">
        <f>IF(Table1[[#This Row],[Phase shift (deg)]]="","",Table1[[#This Row],[Phase shift (deg)]]/180*PI())</f>
        <v>0.91409314731436087</v>
      </c>
      <c r="H326" s="2">
        <v>52.373679422943098</v>
      </c>
    </row>
    <row r="327" spans="1:8" x14ac:dyDescent="0.2">
      <c r="A327" s="2" t="s">
        <v>47</v>
      </c>
      <c r="B327" s="2">
        <v>14.84</v>
      </c>
      <c r="C327" s="2">
        <f>2*Table1[[#This Row],[Photon energy (eV)]]-Threshold</f>
        <v>5.0926112000000003</v>
      </c>
      <c r="D327" s="2" t="s">
        <v>19</v>
      </c>
      <c r="E327" s="3">
        <f>Table1[[#This Row],[Polar ang (deg)]]/180*PI()</f>
        <v>9.0000000000000011E-2</v>
      </c>
      <c r="F327" s="2">
        <v>5.1566201561774099</v>
      </c>
      <c r="G327" s="1">
        <f>IF(Table1[[#This Row],[Phase shift (deg)]]="","",Table1[[#This Row],[Phase shift (deg)]]/180*PI())</f>
        <v>0.91456335351057727</v>
      </c>
      <c r="H327" s="2">
        <v>52.400620253487197</v>
      </c>
    </row>
    <row r="328" spans="1:8" x14ac:dyDescent="0.2">
      <c r="A328" s="2" t="s">
        <v>47</v>
      </c>
      <c r="B328" s="2">
        <v>14.84</v>
      </c>
      <c r="C328" s="2">
        <f>2*Table1[[#This Row],[Photon energy (eV)]]-Threshold</f>
        <v>5.0926112000000003</v>
      </c>
      <c r="D328" s="2" t="s">
        <v>19</v>
      </c>
      <c r="E328" s="3">
        <f>Table1[[#This Row],[Polar ang (deg)]]/180*PI()</f>
        <v>9.9999999999999978E-2</v>
      </c>
      <c r="F328" s="2">
        <v>5.7295779513082303</v>
      </c>
      <c r="G328" s="1">
        <f>IF(Table1[[#This Row],[Phase shift (deg)]]="","",Table1[[#This Row],[Phase shift (deg)]]/180*PI())</f>
        <v>0.91509013902581249</v>
      </c>
      <c r="H328" s="2">
        <v>52.430802840218803</v>
      </c>
    </row>
    <row r="329" spans="1:8" x14ac:dyDescent="0.2">
      <c r="A329" s="2" t="s">
        <v>47</v>
      </c>
      <c r="B329" s="2">
        <v>14.84</v>
      </c>
      <c r="C329" s="2">
        <f>2*Table1[[#This Row],[Photon energy (eV)]]-Threshold</f>
        <v>5.0926112000000003</v>
      </c>
      <c r="D329" s="2" t="s">
        <v>19</v>
      </c>
      <c r="E329" s="3">
        <f>Table1[[#This Row],[Polar ang (deg)]]/180*PI()</f>
        <v>0.11000000000000007</v>
      </c>
      <c r="F329" s="2">
        <v>6.3025357464390597</v>
      </c>
      <c r="G329" s="1">
        <f>IF(Table1[[#This Row],[Phase shift (deg)]]="","",Table1[[#This Row],[Phase shift (deg)]]/180*PI())</f>
        <v>0.91567392883014109</v>
      </c>
      <c r="H329" s="2">
        <v>52.464251532129602</v>
      </c>
    </row>
    <row r="330" spans="1:8" x14ac:dyDescent="0.2">
      <c r="A330" s="2" t="s">
        <v>47</v>
      </c>
      <c r="B330" s="2">
        <v>14.84</v>
      </c>
      <c r="C330" s="2">
        <f>2*Table1[[#This Row],[Photon energy (eV)]]-Threshold</f>
        <v>5.0926112000000003</v>
      </c>
      <c r="D330" s="2" t="s">
        <v>19</v>
      </c>
      <c r="E330" s="3">
        <f>Table1[[#This Row],[Polar ang (deg)]]/180*PI()</f>
        <v>0.12000000000000004</v>
      </c>
      <c r="F330" s="2">
        <v>6.8754935415698801</v>
      </c>
      <c r="G330" s="1">
        <f>IF(Table1[[#This Row],[Phase shift (deg)]]="","",Table1[[#This Row],[Phase shift (deg)]]/180*PI())</f>
        <v>0.91631519509812354</v>
      </c>
      <c r="H330" s="2">
        <v>52.500993382829101</v>
      </c>
    </row>
    <row r="331" spans="1:8" x14ac:dyDescent="0.2">
      <c r="A331" s="2" t="s">
        <v>47</v>
      </c>
      <c r="B331" s="2">
        <v>14.84</v>
      </c>
      <c r="C331" s="2">
        <f>2*Table1[[#This Row],[Photon energy (eV)]]-Threshold</f>
        <v>5.0926112000000003</v>
      </c>
      <c r="D331" s="2" t="s">
        <v>19</v>
      </c>
      <c r="E331" s="3">
        <f>Table1[[#This Row],[Polar ang (deg)]]/180*PI()</f>
        <v>0.12999999999999995</v>
      </c>
      <c r="F331" s="2">
        <v>7.4484513367006997</v>
      </c>
      <c r="G331" s="1">
        <f>IF(Table1[[#This Row],[Phase shift (deg)]]="","",Table1[[#This Row],[Phase shift (deg)]]/180*PI())</f>
        <v>0.91701445796438852</v>
      </c>
      <c r="H331" s="2">
        <v>52.541058193836299</v>
      </c>
    </row>
    <row r="332" spans="1:8" x14ac:dyDescent="0.2">
      <c r="A332" s="2" t="s">
        <v>47</v>
      </c>
      <c r="B332" s="2">
        <v>14.84</v>
      </c>
      <c r="C332" s="2">
        <f>2*Table1[[#This Row],[Photon energy (eV)]]-Threshold</f>
        <v>5.0926112000000003</v>
      </c>
      <c r="D332" s="2" t="s">
        <v>19</v>
      </c>
      <c r="E332" s="3">
        <f>Table1[[#This Row],[Polar ang (deg)]]/180*PI()</f>
        <v>0.1400000000000001</v>
      </c>
      <c r="F332" s="2">
        <v>8.0214091318315308</v>
      </c>
      <c r="G332" s="1">
        <f>IF(Table1[[#This Row],[Phase shift (deg)]]="","",Table1[[#This Row],[Phase shift (deg)]]/180*PI())</f>
        <v>0.91777228635806252</v>
      </c>
      <c r="H332" s="2">
        <v>52.584478562389002</v>
      </c>
    </row>
    <row r="333" spans="1:8" x14ac:dyDescent="0.2">
      <c r="A333" s="2" t="s">
        <v>47</v>
      </c>
      <c r="B333" s="2">
        <v>14.84</v>
      </c>
      <c r="C333" s="2">
        <f>2*Table1[[#This Row],[Photon energy (eV)]]-Threshold</f>
        <v>5.0926112000000003</v>
      </c>
      <c r="D333" s="2" t="s">
        <v>19</v>
      </c>
      <c r="E333" s="3">
        <f>Table1[[#This Row],[Polar ang (deg)]]/180*PI()</f>
        <v>0.15</v>
      </c>
      <c r="F333" s="2">
        <v>8.5943669269623495</v>
      </c>
      <c r="G333" s="1">
        <f>IF(Table1[[#This Row],[Phase shift (deg)]]="","",Table1[[#This Row],[Phase shift (deg)]]/180*PI())</f>
        <v>0.91858929891799823</v>
      </c>
      <c r="H333" s="2">
        <v>52.631289933882499</v>
      </c>
    </row>
    <row r="334" spans="1:8" x14ac:dyDescent="0.2">
      <c r="A334" s="2" t="s">
        <v>47</v>
      </c>
      <c r="B334" s="2">
        <v>14.84</v>
      </c>
      <c r="C334" s="2">
        <f>2*Table1[[#This Row],[Photon energy (eV)]]-Threshold</f>
        <v>5.0926112000000003</v>
      </c>
      <c r="D334" s="2" t="s">
        <v>19</v>
      </c>
      <c r="E334" s="3">
        <f>Table1[[#This Row],[Polar ang (deg)]]/180*PI()</f>
        <v>0.15999999999999998</v>
      </c>
      <c r="F334" s="2">
        <v>9.16732472209317</v>
      </c>
      <c r="G334" s="1">
        <f>IF(Table1[[#This Row],[Phase shift (deg)]]="","",Table1[[#This Row],[Phase shift (deg)]]/180*PI())</f>
        <v>0.91946616499085321</v>
      </c>
      <c r="H334" s="2">
        <v>52.681530659055298</v>
      </c>
    </row>
    <row r="335" spans="1:8" x14ac:dyDescent="0.2">
      <c r="A335" s="2" t="s">
        <v>47</v>
      </c>
      <c r="B335" s="2">
        <v>14.84</v>
      </c>
      <c r="C335" s="2">
        <f>2*Table1[[#This Row],[Photon energy (eV)]]-Threshold</f>
        <v>5.0926112000000003</v>
      </c>
      <c r="D335" s="2" t="s">
        <v>19</v>
      </c>
      <c r="E335" s="3">
        <f>Table1[[#This Row],[Polar ang (deg)]]/180*PI()</f>
        <v>0.1700000000000001</v>
      </c>
      <c r="F335" s="2">
        <v>9.7402825172239993</v>
      </c>
      <c r="G335" s="1">
        <f>IF(Table1[[#This Row],[Phase shift (deg)]]="","",Table1[[#This Row],[Phase shift (deg)]]/180*PI())</f>
        <v>0.92040360571434898</v>
      </c>
      <c r="H335" s="2">
        <v>52.735242056055299</v>
      </c>
    </row>
    <row r="336" spans="1:8" x14ac:dyDescent="0.2">
      <c r="A336" s="2" t="s">
        <v>47</v>
      </c>
      <c r="B336" s="2">
        <v>14.84</v>
      </c>
      <c r="C336" s="2">
        <f>2*Table1[[#This Row],[Photon energy (eV)]]-Threshold</f>
        <v>5.0926112000000003</v>
      </c>
      <c r="D336" s="2" t="s">
        <v>19</v>
      </c>
      <c r="E336" s="3">
        <f>Table1[[#This Row],[Polar ang (deg)]]/180*PI()</f>
        <v>0.17999999999999969</v>
      </c>
      <c r="F336" s="2">
        <v>10.3132403123548</v>
      </c>
      <c r="G336" s="1">
        <f>IF(Table1[[#This Row],[Phase shift (deg)]]="","",Table1[[#This Row],[Phase shift (deg)]]/180*PI())</f>
        <v>0.92140239518816591</v>
      </c>
      <c r="H336" s="2">
        <v>52.792468477527102</v>
      </c>
    </row>
    <row r="337" spans="1:8" x14ac:dyDescent="0.2">
      <c r="A337" s="2" t="s">
        <v>47</v>
      </c>
      <c r="B337" s="2">
        <v>14.84</v>
      </c>
      <c r="C337" s="2">
        <f>2*Table1[[#This Row],[Photon energy (eV)]]-Threshold</f>
        <v>5.0926112000000003</v>
      </c>
      <c r="D337" s="2" t="s">
        <v>19</v>
      </c>
      <c r="E337" s="3">
        <f>Table1[[#This Row],[Polar ang (deg)]]/180*PI()</f>
        <v>0.18999999999999928</v>
      </c>
      <c r="F337" s="2">
        <v>10.886198107485599</v>
      </c>
      <c r="G337" s="1">
        <f>IF(Table1[[#This Row],[Phase shift (deg)]]="","",Table1[[#This Row],[Phase shift (deg)]]/180*PI())</f>
        <v>0.92246336173516297</v>
      </c>
      <c r="H337" s="2">
        <v>52.853257382874602</v>
      </c>
    </row>
    <row r="338" spans="1:8" x14ac:dyDescent="0.2">
      <c r="A338" s="2" t="s">
        <v>47</v>
      </c>
      <c r="B338" s="2">
        <v>14.84</v>
      </c>
      <c r="C338" s="2">
        <f>2*Table1[[#This Row],[Photon energy (eV)]]-Threshold</f>
        <v>5.0926112000000003</v>
      </c>
      <c r="D338" s="2" t="s">
        <v>19</v>
      </c>
      <c r="E338" s="3">
        <f>Table1[[#This Row],[Polar ang (deg)]]/180*PI()</f>
        <v>0.20000000000000059</v>
      </c>
      <c r="F338" s="2">
        <v>11.4591559026165</v>
      </c>
      <c r="G338" s="1">
        <f>IF(Table1[[#This Row],[Phase shift (deg)]]="","",Table1[[#This Row],[Phase shift (deg)]]/180*PI())</f>
        <v>0.92358738925579387</v>
      </c>
      <c r="H338" s="2">
        <v>52.917659415863298</v>
      </c>
    </row>
    <row r="339" spans="1:8" x14ac:dyDescent="0.2">
      <c r="A339" s="2" t="s">
        <v>47</v>
      </c>
      <c r="B339" s="2">
        <v>14.84</v>
      </c>
      <c r="C339" s="2">
        <f>2*Table1[[#This Row],[Photon energy (eV)]]-Threshold</f>
        <v>5.0926112000000003</v>
      </c>
      <c r="D339" s="2" t="s">
        <v>19</v>
      </c>
      <c r="E339" s="3">
        <f>Table1[[#This Row],[Polar ang (deg)]]/180*PI()</f>
        <v>0.21000000000000024</v>
      </c>
      <c r="F339" s="2">
        <v>12.032113697747301</v>
      </c>
      <c r="G339" s="1">
        <f>IF(Table1[[#This Row],[Phase shift (deg)]]="","",Table1[[#This Row],[Phase shift (deg)]]/180*PI())</f>
        <v>0.92477541867878565</v>
      </c>
      <c r="H339" s="2">
        <v>52.985728487738101</v>
      </c>
    </row>
    <row r="340" spans="1:8" x14ac:dyDescent="0.2">
      <c r="A340" s="2" t="s">
        <v>47</v>
      </c>
      <c r="B340" s="2">
        <v>14.84</v>
      </c>
      <c r="C340" s="2">
        <f>2*Table1[[#This Row],[Photon energy (eV)]]-Threshold</f>
        <v>5.0926112000000003</v>
      </c>
      <c r="D340" s="2" t="s">
        <v>19</v>
      </c>
      <c r="E340" s="3">
        <f>Table1[[#This Row],[Polar ang (deg)]]/180*PI()</f>
        <v>0.21999999999999978</v>
      </c>
      <c r="F340" s="2">
        <v>12.6050714928781</v>
      </c>
      <c r="G340" s="1">
        <f>IF(Table1[[#This Row],[Phase shift (deg)]]="","",Table1[[#This Row],[Phase shift (deg)]]/180*PI())</f>
        <v>0.92602844951139029</v>
      </c>
      <c r="H340" s="2">
        <v>53.057521866046102</v>
      </c>
    </row>
    <row r="341" spans="1:8" x14ac:dyDescent="0.2">
      <c r="A341" s="2" t="s">
        <v>47</v>
      </c>
      <c r="B341" s="2">
        <v>14.84</v>
      </c>
      <c r="C341" s="2">
        <f>2*Table1[[#This Row],[Photon energy (eV)]]-Threshold</f>
        <v>5.0926112000000003</v>
      </c>
      <c r="D341" s="2" t="s">
        <v>19</v>
      </c>
      <c r="E341" s="3">
        <f>Table1[[#This Row],[Polar ang (deg)]]/180*PI()</f>
        <v>0.22999999999999943</v>
      </c>
      <c r="F341" s="2">
        <v>13.178029288008901</v>
      </c>
      <c r="G341" s="1">
        <f>IF(Table1[[#This Row],[Phase shift (deg)]]="","",Table1[[#This Row],[Phase shift (deg)]]/180*PI())</f>
        <v>0.92734754149266674</v>
      </c>
      <c r="H341" s="2">
        <v>53.133100269362799</v>
      </c>
    </row>
    <row r="342" spans="1:8" x14ac:dyDescent="0.2">
      <c r="A342" s="2" t="s">
        <v>47</v>
      </c>
      <c r="B342" s="2">
        <v>14.84</v>
      </c>
      <c r="C342" s="2">
        <f>2*Table1[[#This Row],[Photon energy (eV)]]-Threshold</f>
        <v>5.0926112000000003</v>
      </c>
      <c r="D342" s="2" t="s">
        <v>19</v>
      </c>
      <c r="E342" s="3">
        <f>Table1[[#This Row],[Polar ang (deg)]]/180*PI()</f>
        <v>0.24000000000000071</v>
      </c>
      <c r="F342" s="2">
        <v>13.750987083139799</v>
      </c>
      <c r="G342" s="1">
        <f>IF(Table1[[#This Row],[Phase shift (deg)]]="","",Table1[[#This Row],[Phase shift (deg)]]/180*PI())</f>
        <v>0.92873381635355712</v>
      </c>
      <c r="H342" s="2">
        <v>53.212527968136897</v>
      </c>
    </row>
    <row r="343" spans="1:8" x14ac:dyDescent="0.2">
      <c r="A343" s="2" t="s">
        <v>47</v>
      </c>
      <c r="B343" s="2">
        <v>14.84</v>
      </c>
      <c r="C343" s="2">
        <f>2*Table1[[#This Row],[Photon energy (eV)]]-Threshold</f>
        <v>5.0926112000000003</v>
      </c>
      <c r="D343" s="2" t="s">
        <v>19</v>
      </c>
      <c r="E343" s="3">
        <f>Table1[[#This Row],[Polar ang (deg)]]/180*PI()</f>
        <v>0.25000000000000033</v>
      </c>
      <c r="F343" s="2">
        <v>14.3239448782706</v>
      </c>
      <c r="G343" s="1">
        <f>IF(Table1[[#This Row],[Phase shift (deg)]]="","",Table1[[#This Row],[Phase shift (deg)]]/180*PI())</f>
        <v>0.93018845968763142</v>
      </c>
      <c r="H343" s="2">
        <v>53.295872891876201</v>
      </c>
    </row>
    <row r="344" spans="1:8" x14ac:dyDescent="0.2">
      <c r="A344" s="2" t="s">
        <v>47</v>
      </c>
      <c r="B344" s="2">
        <v>14.84</v>
      </c>
      <c r="C344" s="2">
        <f>2*Table1[[#This Row],[Photon energy (eV)]]-Threshold</f>
        <v>5.0926112000000003</v>
      </c>
      <c r="D344" s="2" t="s">
        <v>19</v>
      </c>
      <c r="E344" s="3">
        <f>Table1[[#This Row],[Polar ang (deg)]]/180*PI()</f>
        <v>0.2599999999999999</v>
      </c>
      <c r="F344" s="2">
        <v>14.896902673401399</v>
      </c>
      <c r="G344" s="1">
        <f>IF(Table1[[#This Row],[Phase shift (deg)]]="","",Table1[[#This Row],[Phase shift (deg)]]/180*PI())</f>
        <v>0.93171272293670315</v>
      </c>
      <c r="H344" s="2">
        <v>53.383206742914901</v>
      </c>
    </row>
    <row r="345" spans="1:8" x14ac:dyDescent="0.2">
      <c r="A345" s="2" t="s">
        <v>47</v>
      </c>
      <c r="B345" s="2">
        <v>14.84</v>
      </c>
      <c r="C345" s="2">
        <f>2*Table1[[#This Row],[Photon energy (eV)]]-Threshold</f>
        <v>5.0926112000000003</v>
      </c>
      <c r="D345" s="2" t="s">
        <v>19</v>
      </c>
      <c r="E345" s="3">
        <f>Table1[[#This Row],[Polar ang (deg)]]/180*PI()</f>
        <v>0.26999999999999952</v>
      </c>
      <c r="F345" s="2">
        <v>15.4698604685322</v>
      </c>
      <c r="G345" s="1">
        <f>IF(Table1[[#This Row],[Phase shift (deg)]]="","",Table1[[#This Row],[Phase shift (deg)]]/180*PI())</f>
        <v>0.93330792549564778</v>
      </c>
      <c r="H345" s="2">
        <v>53.474605117010903</v>
      </c>
    </row>
    <row r="346" spans="1:8" x14ac:dyDescent="0.2">
      <c r="A346" s="2" t="s">
        <v>47</v>
      </c>
      <c r="B346" s="2">
        <v>14.84</v>
      </c>
      <c r="C346" s="2">
        <f>2*Table1[[#This Row],[Photon energy (eV)]]-Threshold</f>
        <v>5.0926112000000003</v>
      </c>
      <c r="D346" s="2" t="s">
        <v>19</v>
      </c>
      <c r="E346" s="3">
        <f>Table1[[#This Row],[Polar ang (deg)]]/180*PI()</f>
        <v>0.28000000000000086</v>
      </c>
      <c r="F346" s="2">
        <v>16.042818263663101</v>
      </c>
      <c r="G346" s="1">
        <f>IF(Table1[[#This Row],[Phase shift (deg)]]="","",Table1[[#This Row],[Phase shift (deg)]]/180*PI())</f>
        <v>0.93497545694105522</v>
      </c>
      <c r="H346" s="2">
        <v>53.570147631038097</v>
      </c>
    </row>
    <row r="347" spans="1:8" x14ac:dyDescent="0.2">
      <c r="A347" s="2" t="s">
        <v>47</v>
      </c>
      <c r="B347" s="2">
        <v>14.84</v>
      </c>
      <c r="C347" s="2">
        <f>2*Table1[[#This Row],[Photon energy (eV)]]-Threshold</f>
        <v>5.0926112000000003</v>
      </c>
      <c r="D347" s="2" t="s">
        <v>19</v>
      </c>
      <c r="E347" s="3">
        <f>Table1[[#This Row],[Polar ang (deg)]]/180*PI()</f>
        <v>0.29000000000000048</v>
      </c>
      <c r="F347" s="2">
        <v>16.615776058793902</v>
      </c>
      <c r="G347" s="1">
        <f>IF(Table1[[#This Row],[Phase shift (deg)]]="","",Table1[[#This Row],[Phase shift (deg)]]/180*PI())</f>
        <v>0.93671677938852138</v>
      </c>
      <c r="H347" s="2">
        <v>53.669918058049298</v>
      </c>
    </row>
    <row r="348" spans="1:8" x14ac:dyDescent="0.2">
      <c r="A348" s="2" t="s">
        <v>47</v>
      </c>
      <c r="B348" s="2">
        <v>14.84</v>
      </c>
      <c r="C348" s="2">
        <f>2*Table1[[#This Row],[Photon energy (eV)]]-Threshold</f>
        <v>5.0926112000000003</v>
      </c>
      <c r="D348" s="2" t="s">
        <v>19</v>
      </c>
      <c r="E348" s="3">
        <f>Table1[[#This Row],[Polar ang (deg)]]/180*PI()</f>
        <v>0.3</v>
      </c>
      <c r="F348" s="2">
        <v>17.188733853924699</v>
      </c>
      <c r="G348" s="1">
        <f>IF(Table1[[#This Row],[Phase shift (deg)]]="","",Table1[[#This Row],[Phase shift (deg)]]/180*PI())</f>
        <v>0.9385334299836483</v>
      </c>
      <c r="H348" s="2">
        <v>53.774004470000001</v>
      </c>
    </row>
    <row r="349" spans="1:8" x14ac:dyDescent="0.2">
      <c r="A349" s="2" t="s">
        <v>47</v>
      </c>
      <c r="B349" s="2">
        <v>14.84</v>
      </c>
      <c r="C349" s="2">
        <f>2*Table1[[#This Row],[Photon energy (eV)]]-Threshold</f>
        <v>5.0926112000000003</v>
      </c>
      <c r="D349" s="2" t="s">
        <v>19</v>
      </c>
      <c r="E349" s="3">
        <f>Table1[[#This Row],[Polar ang (deg)]]/180*PI()</f>
        <v>0.30999999999999966</v>
      </c>
      <c r="F349" s="2">
        <v>17.7616916490555</v>
      </c>
      <c r="G349" s="1">
        <f>IF(Table1[[#This Row],[Phase shift (deg)]]="","",Table1[[#This Row],[Phase shift (deg)]]/180*PI())</f>
        <v>0.9404270235319816</v>
      </c>
      <c r="H349" s="2">
        <v>53.882499388432699</v>
      </c>
    </row>
    <row r="350" spans="1:8" x14ac:dyDescent="0.2">
      <c r="A350" s="2" t="s">
        <v>47</v>
      </c>
      <c r="B350" s="2">
        <v>14.84</v>
      </c>
      <c r="C350" s="2">
        <f>2*Table1[[#This Row],[Photon energy (eV)]]-Threshold</f>
        <v>5.0926112000000003</v>
      </c>
      <c r="D350" s="2" t="s">
        <v>19</v>
      </c>
      <c r="E350" s="3">
        <f>Table1[[#This Row],[Polar ang (deg)]]/180*PI()</f>
        <v>0.31999999999999923</v>
      </c>
      <c r="F350" s="2">
        <v>18.334649444186301</v>
      </c>
      <c r="G350" s="1">
        <f>IF(Table1[[#This Row],[Phase shift (deg)]]="","",Table1[[#This Row],[Phase shift (deg)]]/180*PI())</f>
        <v>0.94239925527342605</v>
      </c>
      <c r="H350" s="2">
        <v>53.995499943439199</v>
      </c>
    </row>
    <row r="351" spans="1:8" x14ac:dyDescent="0.2">
      <c r="A351" s="2" t="s">
        <v>47</v>
      </c>
      <c r="B351" s="2">
        <v>14.84</v>
      </c>
      <c r="C351" s="2">
        <f>2*Table1[[#This Row],[Photon energy (eV)]]-Threshold</f>
        <v>5.0926112000000003</v>
      </c>
      <c r="D351" s="2" t="s">
        <v>19</v>
      </c>
      <c r="E351" s="3">
        <f>Table1[[#This Row],[Polar ang (deg)]]/180*PI()</f>
        <v>0.33000000000000063</v>
      </c>
      <c r="F351" s="2">
        <v>18.907607239317201</v>
      </c>
      <c r="G351" s="1">
        <f>IF(Table1[[#This Row],[Phase shift (deg)]]="","",Table1[[#This Row],[Phase shift (deg)]]/180*PI())</f>
        <v>0.94445190380678512</v>
      </c>
      <c r="H351" s="2">
        <v>54.1131080412244</v>
      </c>
    </row>
    <row r="352" spans="1:8" x14ac:dyDescent="0.2">
      <c r="A352" s="2" t="s">
        <v>47</v>
      </c>
      <c r="B352" s="2">
        <v>14.84</v>
      </c>
      <c r="C352" s="2">
        <f>2*Table1[[#This Row],[Photon energy (eV)]]-Threshold</f>
        <v>5.0926112000000003</v>
      </c>
      <c r="D352" s="2" t="s">
        <v>19</v>
      </c>
      <c r="E352" s="3">
        <f>Table1[[#This Row],[Polar ang (deg)]]/180*PI()</f>
        <v>0.34000000000000019</v>
      </c>
      <c r="F352" s="2">
        <v>19.480565034447999</v>
      </c>
      <c r="G352" s="1">
        <f>IF(Table1[[#This Row],[Phase shift (deg)]]="","",Table1[[#This Row],[Phase shift (deg)]]/180*PI())</f>
        <v>0.94658683417034839</v>
      </c>
      <c r="H352" s="2">
        <v>54.235430540610899</v>
      </c>
    </row>
    <row r="353" spans="1:8" x14ac:dyDescent="0.2">
      <c r="A353" s="2" t="s">
        <v>47</v>
      </c>
      <c r="B353" s="2">
        <v>14.84</v>
      </c>
      <c r="C353" s="2">
        <f>2*Table1[[#This Row],[Photon energy (eV)]]-Threshold</f>
        <v>5.0926112000000003</v>
      </c>
      <c r="D353" s="2" t="s">
        <v>19</v>
      </c>
      <c r="E353" s="3">
        <f>Table1[[#This Row],[Polar ang (deg)]]/180*PI()</f>
        <v>0.34999999999999976</v>
      </c>
      <c r="F353" s="2">
        <v>20.0535228295788</v>
      </c>
      <c r="G353" s="1">
        <f>IF(Table1[[#This Row],[Phase shift (deg)]]="","",Table1[[#This Row],[Phase shift (deg)]]/180*PI())</f>
        <v>0.94880600108458113</v>
      </c>
      <c r="H353" s="2">
        <v>54.362579438831503</v>
      </c>
    </row>
    <row r="354" spans="1:8" x14ac:dyDescent="0.2">
      <c r="A354" s="2" t="s">
        <v>47</v>
      </c>
      <c r="B354" s="2">
        <v>14.84</v>
      </c>
      <c r="C354" s="2">
        <f>2*Table1[[#This Row],[Photon energy (eV)]]-Threshold</f>
        <v>5.0926112000000003</v>
      </c>
      <c r="D354" s="2" t="s">
        <v>19</v>
      </c>
      <c r="E354" s="3">
        <f>Table1[[#This Row],[Polar ang (deg)]]/180*PI()</f>
        <v>0.35999999999999938</v>
      </c>
      <c r="F354" s="2">
        <v>20.6264806247096</v>
      </c>
      <c r="G354" s="1">
        <f>IF(Table1[[#This Row],[Phase shift (deg)]]="","",Table1[[#This Row],[Phase shift (deg)]]/180*PI())</f>
        <v>0.95111145236318406</v>
      </c>
      <c r="H354" s="2">
        <v>54.494672066968498</v>
      </c>
    </row>
    <row r="355" spans="1:8" x14ac:dyDescent="0.2">
      <c r="A355" s="2" t="s">
        <v>47</v>
      </c>
      <c r="B355" s="2">
        <v>14.84</v>
      </c>
      <c r="C355" s="2">
        <f>2*Table1[[#This Row],[Photon energy (eV)]]-Threshold</f>
        <v>5.0926112000000003</v>
      </c>
      <c r="D355" s="2" t="s">
        <v>19</v>
      </c>
      <c r="E355" s="3">
        <f>Table1[[#This Row],[Polar ang (deg)]]/180*PI()</f>
        <v>0.37000000000000072</v>
      </c>
      <c r="F355" s="2">
        <v>21.199438419840501</v>
      </c>
      <c r="G355" s="1">
        <f>IF(Table1[[#This Row],[Phase shift (deg)]]="","",Table1[[#This Row],[Phase shift (deg)]]/180*PI())</f>
        <v>0.95350533249890479</v>
      </c>
      <c r="H355" s="2">
        <v>54.631831295405497</v>
      </c>
    </row>
    <row r="356" spans="1:8" x14ac:dyDescent="0.2">
      <c r="A356" s="2" t="s">
        <v>47</v>
      </c>
      <c r="B356" s="2">
        <v>14.84</v>
      </c>
      <c r="C356" s="2">
        <f>2*Table1[[#This Row],[Photon energy (eV)]]-Threshold</f>
        <v>5.0926112000000003</v>
      </c>
      <c r="D356" s="2" t="s">
        <v>19</v>
      </c>
      <c r="E356" s="3">
        <f>Table1[[#This Row],[Polar ang (deg)]]/180*PI()</f>
        <v>0.38000000000000034</v>
      </c>
      <c r="F356" s="2">
        <v>21.772396214971302</v>
      </c>
      <c r="G356" s="1">
        <f>IF(Table1[[#This Row],[Phase shift (deg)]]="","",Table1[[#This Row],[Phase shift (deg)]]/180*PI())</f>
        <v>0.95598988643060756</v>
      </c>
      <c r="H356" s="2">
        <v>54.774185749664703</v>
      </c>
    </row>
    <row r="357" spans="1:8" x14ac:dyDescent="0.2">
      <c r="A357" s="2" t="s">
        <v>47</v>
      </c>
      <c r="B357" s="2">
        <v>14.84</v>
      </c>
      <c r="C357" s="2">
        <f>2*Table1[[#This Row],[Photon energy (eV)]]-Threshold</f>
        <v>5.0926112000000003</v>
      </c>
      <c r="D357" s="2" t="s">
        <v>19</v>
      </c>
      <c r="E357" s="3">
        <f>Table1[[#This Row],[Polar ang (deg)]]/180*PI()</f>
        <v>0.3899999999999999</v>
      </c>
      <c r="F357" s="2">
        <v>22.345354010102099</v>
      </c>
      <c r="G357" s="1">
        <f>IF(Table1[[#This Row],[Phase shift (deg)]]="","",Table1[[#This Row],[Phase shift (deg)]]/180*PI())</f>
        <v>0.958567463498192</v>
      </c>
      <c r="H357" s="2">
        <v>54.921870037006997</v>
      </c>
    </row>
    <row r="358" spans="1:8" x14ac:dyDescent="0.2">
      <c r="A358" s="2" t="s">
        <v>47</v>
      </c>
      <c r="B358" s="2">
        <v>14.84</v>
      </c>
      <c r="C358" s="2">
        <f>2*Table1[[#This Row],[Photon energy (eV)]]-Threshold</f>
        <v>5.0926112000000003</v>
      </c>
      <c r="D358" s="2" t="s">
        <v>19</v>
      </c>
      <c r="E358" s="3">
        <f>Table1[[#This Row],[Polar ang (deg)]]/180*PI()</f>
        <v>0.39999999999999947</v>
      </c>
      <c r="F358" s="2">
        <v>22.9183118052329</v>
      </c>
      <c r="G358" s="1">
        <f>IF(Table1[[#This Row],[Phase shift (deg)]]="","",Table1[[#This Row],[Phase shift (deg)]]/180*PI())</f>
        <v>0.96124052159200724</v>
      </c>
      <c r="H358" s="2">
        <v>55.075024984175897</v>
      </c>
    </row>
    <row r="359" spans="1:8" x14ac:dyDescent="0.2">
      <c r="A359" s="2" t="s">
        <v>47</v>
      </c>
      <c r="B359" s="2">
        <v>14.84</v>
      </c>
      <c r="C359" s="2">
        <f>2*Table1[[#This Row],[Photon energy (eV)]]-Threshold</f>
        <v>5.0926112000000003</v>
      </c>
      <c r="D359" s="2" t="s">
        <v>19</v>
      </c>
      <c r="E359" s="3">
        <f>Table1[[#This Row],[Polar ang (deg)]]/180*PI()</f>
        <v>0.41000000000000086</v>
      </c>
      <c r="F359" s="2">
        <v>23.4912696003638</v>
      </c>
      <c r="G359" s="1">
        <f>IF(Table1[[#This Row],[Phase shift (deg)]]="","",Table1[[#This Row],[Phase shift (deg)]]/180*PI())</f>
        <v>0.96401163150336733</v>
      </c>
      <c r="H359" s="2">
        <v>55.233797886663702</v>
      </c>
    </row>
    <row r="360" spans="1:8" x14ac:dyDescent="0.2">
      <c r="A360" s="2" t="s">
        <v>47</v>
      </c>
      <c r="B360" s="2">
        <v>14.84</v>
      </c>
      <c r="C360" s="2">
        <f>2*Table1[[#This Row],[Photon energy (eV)]]-Threshold</f>
        <v>5.0926112000000003</v>
      </c>
      <c r="D360" s="2" t="s">
        <v>19</v>
      </c>
      <c r="E360" s="3">
        <f>Table1[[#This Row],[Polar ang (deg)]]/180*PI()</f>
        <v>0.42000000000000048</v>
      </c>
      <c r="F360" s="2">
        <v>24.064227395494601</v>
      </c>
      <c r="G360" s="1">
        <f>IF(Table1[[#This Row],[Phase shift (deg)]]="","",Table1[[#This Row],[Phase shift (deg)]]/180*PI())</f>
        <v>0.96688348148272818</v>
      </c>
      <c r="H360" s="2">
        <v>55.398342769875804</v>
      </c>
    </row>
    <row r="361" spans="1:8" x14ac:dyDescent="0.2">
      <c r="A361" s="2" t="s">
        <v>47</v>
      </c>
      <c r="B361" s="2">
        <v>14.84</v>
      </c>
      <c r="C361" s="2">
        <f>2*Table1[[#This Row],[Photon energy (eV)]]-Threshold</f>
        <v>5.0926112000000003</v>
      </c>
      <c r="D361" s="2" t="s">
        <v>19</v>
      </c>
      <c r="E361" s="3">
        <f>Table1[[#This Row],[Polar ang (deg)]]/180*PI()</f>
        <v>0.43000000000000005</v>
      </c>
      <c r="F361" s="2">
        <v>24.637185190625399</v>
      </c>
      <c r="G361" s="1">
        <f>IF(Table1[[#This Row],[Phase shift (deg)]]="","",Table1[[#This Row],[Phase shift (deg)]]/180*PI())</f>
        <v>0.96985888201193404</v>
      </c>
      <c r="H361" s="2">
        <v>55.568820662560299</v>
      </c>
    </row>
    <row r="362" spans="1:8" x14ac:dyDescent="0.2">
      <c r="A362" s="2" t="s">
        <v>47</v>
      </c>
      <c r="B362" s="2">
        <v>14.84</v>
      </c>
      <c r="C362" s="2">
        <f>2*Table1[[#This Row],[Photon energy (eV)]]-Threshold</f>
        <v>5.0926112000000003</v>
      </c>
      <c r="D362" s="2" t="s">
        <v>19</v>
      </c>
      <c r="E362" s="3">
        <f>Table1[[#This Row],[Polar ang (deg)]]/180*PI()</f>
        <v>0.43999999999999956</v>
      </c>
      <c r="F362" s="2">
        <v>25.2101429857562</v>
      </c>
      <c r="G362" s="1">
        <f>IF(Table1[[#This Row],[Phase shift (deg)]]="","",Table1[[#This Row],[Phase shift (deg)]]/180*PI())</f>
        <v>0.97294077079669838</v>
      </c>
      <c r="H362" s="2">
        <v>55.745399882855999</v>
      </c>
    </row>
    <row r="363" spans="1:8" x14ac:dyDescent="0.2">
      <c r="A363" s="2" t="s">
        <v>47</v>
      </c>
      <c r="B363" s="2">
        <v>14.84</v>
      </c>
      <c r="C363" s="2">
        <f>2*Table1[[#This Row],[Photon energy (eV)]]-Threshold</f>
        <v>5.0926112000000003</v>
      </c>
      <c r="D363" s="2" t="s">
        <v>19</v>
      </c>
      <c r="E363" s="3">
        <f>Table1[[#This Row],[Polar ang (deg)]]/180*PI()</f>
        <v>0.44999999999999923</v>
      </c>
      <c r="F363" s="2">
        <v>25.783100780887001</v>
      </c>
      <c r="G363" s="1">
        <f>IF(Table1[[#This Row],[Phase shift (deg)]]="","",Table1[[#This Row],[Phase shift (deg)]]/180*PI())</f>
        <v>0.97613221798516281</v>
      </c>
      <c r="H363" s="2">
        <v>55.928256337293902</v>
      </c>
    </row>
    <row r="364" spans="1:8" x14ac:dyDescent="0.2">
      <c r="A364" s="2" t="s">
        <v>47</v>
      </c>
      <c r="B364" s="2">
        <v>14.84</v>
      </c>
      <c r="C364" s="2">
        <f>2*Table1[[#This Row],[Photon energy (eV)]]-Threshold</f>
        <v>5.0926112000000003</v>
      </c>
      <c r="D364" s="2" t="s">
        <v>19</v>
      </c>
      <c r="E364" s="3">
        <f>Table1[[#This Row],[Polar ang (deg)]]/180*PI()</f>
        <v>0.46000000000000058</v>
      </c>
      <c r="F364" s="2">
        <v>26.356058576017901</v>
      </c>
      <c r="G364" s="1">
        <f>IF(Table1[[#This Row],[Phase shift (deg)]]="","",Table1[[#This Row],[Phase shift (deg)]]/180*PI())</f>
        <v>0.97943643161791683</v>
      </c>
      <c r="H364" s="2">
        <v>56.117573833060298</v>
      </c>
    </row>
    <row r="365" spans="1:8" x14ac:dyDescent="0.2">
      <c r="A365" s="2" t="s">
        <v>47</v>
      </c>
      <c r="B365" s="2">
        <v>14.84</v>
      </c>
      <c r="C365" s="2">
        <f>2*Table1[[#This Row],[Photon energy (eV)]]-Threshold</f>
        <v>5.0926112000000003</v>
      </c>
      <c r="D365" s="2" t="s">
        <v>19</v>
      </c>
      <c r="E365" s="3">
        <f>Table1[[#This Row],[Polar ang (deg)]]/180*PI()</f>
        <v>0.47000000000000014</v>
      </c>
      <c r="F365" s="2">
        <v>26.929016371148698</v>
      </c>
      <c r="G365" s="1">
        <f>IF(Table1[[#This Row],[Phase shift (deg)]]="","",Table1[[#This Row],[Phase shift (deg)]]/180*PI())</f>
        <v>0.98285676331423777</v>
      </c>
      <c r="H365" s="2">
        <v>56.313544403794303</v>
      </c>
    </row>
    <row r="366" spans="1:8" x14ac:dyDescent="0.2">
      <c r="A366" s="2" t="s">
        <v>47</v>
      </c>
      <c r="B366" s="2">
        <v>14.84</v>
      </c>
      <c r="C366" s="2">
        <f>2*Table1[[#This Row],[Photon energy (eV)]]-Threshold</f>
        <v>5.0926112000000003</v>
      </c>
      <c r="D366" s="2" t="s">
        <v>19</v>
      </c>
      <c r="E366" s="3">
        <f>Table1[[#This Row],[Polar ang (deg)]]/180*PI()</f>
        <v>0.4799999999999997</v>
      </c>
      <c r="F366" s="2">
        <v>27.501974166279499</v>
      </c>
      <c r="G366" s="1">
        <f>IF(Table1[[#This Row],[Phase shift (deg)]]="","",Table1[[#This Row],[Phase shift (deg)]]/180*PI())</f>
        <v>0.98639671419858665</v>
      </c>
      <c r="H366" s="2">
        <v>56.516368649151097</v>
      </c>
    </row>
    <row r="367" spans="1:8" x14ac:dyDescent="0.2">
      <c r="A367" s="2" t="s">
        <v>47</v>
      </c>
      <c r="B367" s="2">
        <v>14.84</v>
      </c>
      <c r="C367" s="2">
        <f>2*Table1[[#This Row],[Photon energy (eV)]]-Threshold</f>
        <v>5.0926112000000003</v>
      </c>
      <c r="D367" s="2" t="s">
        <v>19</v>
      </c>
      <c r="E367" s="3">
        <f>Table1[[#This Row],[Polar ang (deg)]]/180*PI()</f>
        <v>0.48999999999999932</v>
      </c>
      <c r="F367" s="2">
        <v>28.0749319614103</v>
      </c>
      <c r="G367" s="1">
        <f>IF(Table1[[#This Row],[Phase shift (deg)]]="","",Table1[[#This Row],[Phase shift (deg)]]/180*PI())</f>
        <v>0.99005994107037709</v>
      </c>
      <c r="H367" s="2">
        <v>56.7262560883036</v>
      </c>
    </row>
    <row r="368" spans="1:8" x14ac:dyDescent="0.2">
      <c r="A368" s="2" t="s">
        <v>47</v>
      </c>
      <c r="B368" s="2">
        <v>14.84</v>
      </c>
      <c r="C368" s="2">
        <f>2*Table1[[#This Row],[Photon energy (eV)]]-Threshold</f>
        <v>5.0926112000000003</v>
      </c>
      <c r="D368" s="2" t="s">
        <v>19</v>
      </c>
      <c r="E368" s="3">
        <f>Table1[[#This Row],[Polar ang (deg)]]/180*PI()</f>
        <v>0.50000000000000067</v>
      </c>
      <c r="F368" s="2">
        <v>28.647889756541201</v>
      </c>
      <c r="G368" s="1">
        <f>IF(Table1[[#This Row],[Phase shift (deg)]]="","",Table1[[#This Row],[Phase shift (deg)]]/180*PI())</f>
        <v>0.99385026281886135</v>
      </c>
      <c r="H368" s="2">
        <v>56.943425527488401</v>
      </c>
    </row>
    <row r="369" spans="1:8" x14ac:dyDescent="0.2">
      <c r="A369" s="2" t="s">
        <v>47</v>
      </c>
      <c r="B369" s="2">
        <v>14.84</v>
      </c>
      <c r="C369" s="2">
        <f>2*Table1[[#This Row],[Photon energy (eV)]]-Threshold</f>
        <v>5.0926112000000003</v>
      </c>
      <c r="D369" s="2" t="s">
        <v>19</v>
      </c>
      <c r="E369" s="3">
        <f>Table1[[#This Row],[Polar ang (deg)]]/180*PI()</f>
        <v>0.51000000000000023</v>
      </c>
      <c r="F369" s="2">
        <v>29.220847551672001</v>
      </c>
      <c r="G369" s="1">
        <f>IF(Table1[[#This Row],[Phase shift (deg)]]="","",Table1[[#This Row],[Phase shift (deg)]]/180*PI())</f>
        <v>0.9977716670835366</v>
      </c>
      <c r="H369" s="2">
        <v>57.168105441618899</v>
      </c>
    </row>
    <row r="370" spans="1:8" x14ac:dyDescent="0.2">
      <c r="A370" s="2" t="s">
        <v>47</v>
      </c>
      <c r="B370" s="2">
        <v>14.84</v>
      </c>
      <c r="C370" s="2">
        <f>2*Table1[[#This Row],[Photon energy (eV)]]-Threshold</f>
        <v>5.0926112000000003</v>
      </c>
      <c r="D370" s="2" t="s">
        <v>19</v>
      </c>
      <c r="E370" s="3">
        <f>Table1[[#This Row],[Polar ang (deg)]]/180*PI()</f>
        <v>0.5199999999999998</v>
      </c>
      <c r="F370" s="2">
        <v>29.793805346802799</v>
      </c>
      <c r="G370" s="1">
        <f>IF(Table1[[#This Row],[Phase shift (deg)]]="","",Table1[[#This Row],[Phase shift (deg)]]/180*PI())</f>
        <v>1.0018283171586688</v>
      </c>
      <c r="H370" s="2">
        <v>57.400534369885399</v>
      </c>
    </row>
    <row r="371" spans="1:8" x14ac:dyDescent="0.2">
      <c r="A371" s="2" t="s">
        <v>47</v>
      </c>
      <c r="B371" s="2">
        <v>14.84</v>
      </c>
      <c r="C371" s="2">
        <f>2*Table1[[#This Row],[Photon energy (eV)]]-Threshold</f>
        <v>5.0926112000000003</v>
      </c>
      <c r="D371" s="2" t="s">
        <v>19</v>
      </c>
      <c r="E371" s="3">
        <f>Table1[[#This Row],[Polar ang (deg)]]/180*PI()</f>
        <v>0.52999999999999947</v>
      </c>
      <c r="F371" s="2">
        <v>30.3667631419336</v>
      </c>
      <c r="G371" s="1">
        <f>IF(Table1[[#This Row],[Phase shift (deg)]]="","",Table1[[#This Row],[Phase shift (deg)]]/180*PI())</f>
        <v>1.0060245591384276</v>
      </c>
      <c r="H371" s="2">
        <v>57.640961325141198</v>
      </c>
    </row>
    <row r="372" spans="1:8" x14ac:dyDescent="0.2">
      <c r="A372" s="2" t="s">
        <v>47</v>
      </c>
      <c r="B372" s="2">
        <v>14.84</v>
      </c>
      <c r="C372" s="2">
        <f>2*Table1[[#This Row],[Photon energy (eV)]]-Threshold</f>
        <v>5.0926112000000003</v>
      </c>
      <c r="D372" s="2" t="s">
        <v>19</v>
      </c>
      <c r="E372" s="3">
        <f>Table1[[#This Row],[Polar ang (deg)]]/180*PI()</f>
        <v>0.54000000000000081</v>
      </c>
      <c r="F372" s="2">
        <v>30.9397209370645</v>
      </c>
      <c r="G372" s="1">
        <f>IF(Table1[[#This Row],[Phase shift (deg)]]="","",Table1[[#This Row],[Phase shift (deg)]]/180*PI())</f>
        <v>1.0103649292965668</v>
      </c>
      <c r="H372" s="2">
        <v>57.889646216727101</v>
      </c>
    </row>
    <row r="373" spans="1:8" x14ac:dyDescent="0.2">
      <c r="A373" s="2" t="s">
        <v>47</v>
      </c>
      <c r="B373" s="2">
        <v>14.84</v>
      </c>
      <c r="C373" s="2">
        <f>2*Table1[[#This Row],[Photon energy (eV)]]-Threshold</f>
        <v>5.0926112000000003</v>
      </c>
      <c r="D373" s="2" t="s">
        <v>19</v>
      </c>
      <c r="E373" s="3">
        <f>Table1[[#This Row],[Polar ang (deg)]]/180*PI()</f>
        <v>0.55000000000000038</v>
      </c>
      <c r="F373" s="2">
        <v>31.512678732195301</v>
      </c>
      <c r="G373" s="1">
        <f>IF(Table1[[#This Row],[Phase shift (deg)]]="","",Table1[[#This Row],[Phase shift (deg)]]/180*PI())</f>
        <v>1.0148541616916207</v>
      </c>
      <c r="H373" s="2">
        <v>58.146860286217098</v>
      </c>
    </row>
    <row r="374" spans="1:8" x14ac:dyDescent="0.2">
      <c r="A374" s="2" t="s">
        <v>47</v>
      </c>
      <c r="B374" s="2">
        <v>14.84</v>
      </c>
      <c r="C374" s="2">
        <f>2*Table1[[#This Row],[Photon energy (eV)]]-Threshold</f>
        <v>5.0926112000000003</v>
      </c>
      <c r="D374" s="2" t="s">
        <v>19</v>
      </c>
      <c r="E374" s="3">
        <f>Table1[[#This Row],[Polar ang (deg)]]/180*PI()</f>
        <v>0.56000000000000005</v>
      </c>
      <c r="F374" s="2">
        <v>32.085636527326102</v>
      </c>
      <c r="G374" s="1">
        <f>IF(Table1[[#This Row],[Phase shift (deg)]]="","",Table1[[#This Row],[Phase shift (deg)]]/180*PI())</f>
        <v>1.0194971959849488</v>
      </c>
      <c r="H374" s="2">
        <v>58.4128865553593</v>
      </c>
    </row>
    <row r="375" spans="1:8" x14ac:dyDescent="0.2">
      <c r="A375" s="2" t="s">
        <v>47</v>
      </c>
      <c r="B375" s="2">
        <v>14.84</v>
      </c>
      <c r="C375" s="2">
        <f>2*Table1[[#This Row],[Photon energy (eV)]]-Threshold</f>
        <v>5.0926112000000003</v>
      </c>
      <c r="D375" s="2" t="s">
        <v>19</v>
      </c>
      <c r="E375" s="3">
        <f>Table1[[#This Row],[Polar ang (deg)]]/180*PI()</f>
        <v>0.56999999999999951</v>
      </c>
      <c r="F375" s="2">
        <v>32.658594322456899</v>
      </c>
      <c r="G375" s="1">
        <f>IF(Table1[[#This Row],[Phase shift (deg)]]="","",Table1[[#This Row],[Phase shift (deg)]]/180*PI())</f>
        <v>1.0242991854548846</v>
      </c>
      <c r="H375" s="2">
        <v>58.688020285252897</v>
      </c>
    </row>
    <row r="376" spans="1:8" x14ac:dyDescent="0.2">
      <c r="A376" s="2" t="s">
        <v>47</v>
      </c>
      <c r="B376" s="2">
        <v>14.84</v>
      </c>
      <c r="C376" s="2">
        <f>2*Table1[[#This Row],[Photon energy (eV)]]-Threshold</f>
        <v>5.0926112000000003</v>
      </c>
      <c r="D376" s="2" t="s">
        <v>19</v>
      </c>
      <c r="E376" s="3">
        <f>Table1[[#This Row],[Polar ang (deg)]]/180*PI()</f>
        <v>0.57999999999999907</v>
      </c>
      <c r="F376" s="2">
        <v>33.231552117587697</v>
      </c>
      <c r="G376" s="1">
        <f>IF(Table1[[#This Row],[Phase shift (deg)]]="","",Table1[[#This Row],[Phase shift (deg)]]/180*PI())</f>
        <v>1.0292655051852331</v>
      </c>
      <c r="H376" s="2">
        <v>58.972569445514402</v>
      </c>
    </row>
    <row r="377" spans="1:8" x14ac:dyDescent="0.2">
      <c r="A377" s="2" t="s">
        <v>47</v>
      </c>
      <c r="B377" s="2">
        <v>14.84</v>
      </c>
      <c r="C377" s="2">
        <f>2*Table1[[#This Row],[Photon energy (eV)]]-Threshold</f>
        <v>5.0926112000000003</v>
      </c>
      <c r="D377" s="2" t="s">
        <v>19</v>
      </c>
      <c r="E377" s="3">
        <f>Table1[[#This Row],[Polar ang (deg)]]/180*PI()</f>
        <v>0.59000000000000052</v>
      </c>
      <c r="F377" s="2">
        <v>33.804509912718601</v>
      </c>
      <c r="G377" s="1">
        <f>IF(Table1[[#This Row],[Phase shift (deg)]]="","",Table1[[#This Row],[Phase shift (deg)]]/180*PI())</f>
        <v>1.0344017604007714</v>
      </c>
      <c r="H377" s="2">
        <v>59.266855191866803</v>
      </c>
    </row>
    <row r="378" spans="1:8" x14ac:dyDescent="0.2">
      <c r="A378" s="2" t="s">
        <v>47</v>
      </c>
      <c r="B378" s="2">
        <v>14.84</v>
      </c>
      <c r="C378" s="2">
        <f>2*Table1[[#This Row],[Photon energy (eV)]]-Threshold</f>
        <v>5.0926112000000003</v>
      </c>
      <c r="D378" s="2" t="s">
        <v>19</v>
      </c>
      <c r="E378" s="3">
        <f>Table1[[#This Row],[Polar ang (deg)]]/180*PI()</f>
        <v>0.6</v>
      </c>
      <c r="F378" s="2">
        <v>34.377467707849398</v>
      </c>
      <c r="G378" s="1">
        <f>IF(Table1[[#This Row],[Phase shift (deg)]]="","",Table1[[#This Row],[Phase shift (deg)]]/180*PI())</f>
        <v>1.0397137949156714</v>
      </c>
      <c r="H378" s="2">
        <v>59.571212350198401</v>
      </c>
    </row>
    <row r="379" spans="1:8" x14ac:dyDescent="0.2">
      <c r="A379" s="2" t="s">
        <v>47</v>
      </c>
      <c r="B379" s="2">
        <v>14.84</v>
      </c>
      <c r="C379" s="2">
        <f>2*Table1[[#This Row],[Photon energy (eV)]]-Threshold</f>
        <v>5.0926112000000003</v>
      </c>
      <c r="D379" s="2" t="s">
        <v>19</v>
      </c>
      <c r="E379" s="3">
        <f>Table1[[#This Row],[Polar ang (deg)]]/180*PI()</f>
        <v>0.60999999999999976</v>
      </c>
      <c r="F379" s="2">
        <v>34.950425502980202</v>
      </c>
      <c r="G379" s="1">
        <f>IF(Table1[[#This Row],[Phase shift (deg)]]="","",Table1[[#This Row],[Phase shift (deg)]]/180*PI())</f>
        <v>1.0452076996531316</v>
      </c>
      <c r="H379" s="2">
        <v>59.885989904701802</v>
      </c>
    </row>
    <row r="380" spans="1:8" x14ac:dyDescent="0.2">
      <c r="A380" s="2" t="s">
        <v>47</v>
      </c>
      <c r="B380" s="2">
        <v>14.84</v>
      </c>
      <c r="C380" s="2">
        <f>2*Table1[[#This Row],[Photon energy (eV)]]-Threshold</f>
        <v>5.0926112000000003</v>
      </c>
      <c r="D380" s="2" t="s">
        <v>19</v>
      </c>
      <c r="E380" s="3">
        <f>Table1[[#This Row],[Polar ang (deg)]]/180*PI()</f>
        <v>0.61999999999999933</v>
      </c>
      <c r="F380" s="2">
        <v>35.523383298111</v>
      </c>
      <c r="G380" s="1">
        <f>IF(Table1[[#This Row],[Phase shift (deg)]]="","",Table1[[#This Row],[Phase shift (deg)]]/180*PI())</f>
        <v>1.0508898211855868</v>
      </c>
      <c r="H380" s="2">
        <v>60.211551487191898</v>
      </c>
    </row>
    <row r="381" spans="1:8" x14ac:dyDescent="0.2">
      <c r="A381" s="2" t="s">
        <v>47</v>
      </c>
      <c r="B381" s="2">
        <v>14.84</v>
      </c>
      <c r="C381" s="2">
        <f>2*Table1[[#This Row],[Photon energy (eV)]]-Threshold</f>
        <v>5.0926112000000003</v>
      </c>
      <c r="D381" s="2" t="s">
        <v>19</v>
      </c>
      <c r="E381" s="3">
        <f>Table1[[#This Row],[Polar ang (deg)]]/180*PI()</f>
        <v>0.63000000000000056</v>
      </c>
      <c r="F381" s="2">
        <v>36.096341093241897</v>
      </c>
      <c r="G381" s="1">
        <f>IF(Table1[[#This Row],[Phase shift (deg)]]="","",Table1[[#This Row],[Phase shift (deg)]]/180*PI())</f>
        <v>1.0567667702346912</v>
      </c>
      <c r="H381" s="2">
        <v>60.548275864118999</v>
      </c>
    </row>
    <row r="382" spans="1:8" x14ac:dyDescent="0.2">
      <c r="A382" s="2" t="s">
        <v>47</v>
      </c>
      <c r="B382" s="2">
        <v>14.84</v>
      </c>
      <c r="C382" s="2">
        <f>2*Table1[[#This Row],[Photon energy (eV)]]-Threshold</f>
        <v>5.0926112000000003</v>
      </c>
      <c r="D382" s="2" t="s">
        <v>19</v>
      </c>
      <c r="E382" s="3">
        <f>Table1[[#This Row],[Polar ang (deg)]]/180*PI()</f>
        <v>0.64000000000000024</v>
      </c>
      <c r="F382" s="2">
        <v>36.669298888372701</v>
      </c>
      <c r="G382" s="1">
        <f>IF(Table1[[#This Row],[Phase shift (deg)]]="","",Table1[[#This Row],[Phase shift (deg)]]/180*PI())</f>
        <v>1.06284543005842</v>
      </c>
      <c r="H382" s="2">
        <v>60.896557417114401</v>
      </c>
    </row>
    <row r="383" spans="1:8" x14ac:dyDescent="0.2">
      <c r="A383" s="2" t="s">
        <v>47</v>
      </c>
      <c r="B383" s="2">
        <v>14.84</v>
      </c>
      <c r="C383" s="2">
        <f>2*Table1[[#This Row],[Photon energy (eV)]]-Threshold</f>
        <v>5.0926112000000003</v>
      </c>
      <c r="D383" s="2" t="s">
        <v>19</v>
      </c>
      <c r="E383" s="3">
        <f>Table1[[#This Row],[Polar ang (deg)]]/180*PI()</f>
        <v>0.6499999999999998</v>
      </c>
      <c r="F383" s="2">
        <v>37.242256683503498</v>
      </c>
      <c r="G383" s="1">
        <f>IF(Table1[[#This Row],[Phase shift (deg)]]="","",Table1[[#This Row],[Phase shift (deg)]]/180*PI())</f>
        <v>1.069132964639304</v>
      </c>
      <c r="H383" s="2">
        <v>61.256806612141602</v>
      </c>
    </row>
    <row r="384" spans="1:8" x14ac:dyDescent="0.2">
      <c r="A384" s="2" t="s">
        <v>47</v>
      </c>
      <c r="B384" s="2">
        <v>14.84</v>
      </c>
      <c r="C384" s="2">
        <f>2*Table1[[#This Row],[Photon energy (eV)]]-Threshold</f>
        <v>5.0926112000000003</v>
      </c>
      <c r="D384" s="2" t="s">
        <v>19</v>
      </c>
      <c r="E384" s="3">
        <f>Table1[[#This Row],[Polar ang (deg)]]/180*PI()</f>
        <v>0.65999999999999948</v>
      </c>
      <c r="F384" s="2">
        <v>37.815214478634303</v>
      </c>
      <c r="G384" s="1">
        <f>IF(Table1[[#This Row],[Phase shift (deg)]]="","",Table1[[#This Row],[Phase shift (deg)]]/180*PI())</f>
        <v>1.0756368265723966</v>
      </c>
      <c r="H384" s="2">
        <v>61.629450451443603</v>
      </c>
    </row>
    <row r="385" spans="1:8" x14ac:dyDescent="0.2">
      <c r="A385" s="2" t="s">
        <v>47</v>
      </c>
      <c r="B385" s="2">
        <v>14.84</v>
      </c>
      <c r="C385" s="2">
        <f>2*Table1[[#This Row],[Photon energy (eV)]]-Threshold</f>
        <v>5.0926112000000003</v>
      </c>
      <c r="D385" s="2" t="s">
        <v>19</v>
      </c>
      <c r="E385" s="3">
        <f>Table1[[#This Row],[Polar ang (deg)]]/180*PI()</f>
        <v>0.67000000000000082</v>
      </c>
      <c r="F385" s="2">
        <v>38.3881722737652</v>
      </c>
      <c r="G385" s="1">
        <f>IF(Table1[[#This Row],[Phase shift (deg)]]="","",Table1[[#This Row],[Phase shift (deg)]]/180*PI())</f>
        <v>1.0823647645340955</v>
      </c>
      <c r="H385" s="2">
        <v>62.014932901474801</v>
      </c>
    </row>
    <row r="386" spans="1:8" x14ac:dyDescent="0.2">
      <c r="A386" s="2" t="s">
        <v>47</v>
      </c>
      <c r="B386" s="2">
        <v>14.84</v>
      </c>
      <c r="C386" s="2">
        <f>2*Table1[[#This Row],[Photon energy (eV)]]-Threshold</f>
        <v>5.0926112000000003</v>
      </c>
      <c r="D386" s="2" t="s">
        <v>19</v>
      </c>
      <c r="E386" s="3">
        <f>Table1[[#This Row],[Polar ang (deg)]]/180*PI()</f>
        <v>0.68000000000000038</v>
      </c>
      <c r="F386" s="2">
        <v>38.961130068895997</v>
      </c>
      <c r="G386" s="1">
        <f>IF(Table1[[#This Row],[Phase shift (deg)]]="","",Table1[[#This Row],[Phase shift (deg)]]/180*PI())</f>
        <v>1.0893248301932188</v>
      </c>
      <c r="H386" s="2">
        <v>62.413715288876503</v>
      </c>
    </row>
    <row r="387" spans="1:8" x14ac:dyDescent="0.2">
      <c r="A387" s="2" t="s">
        <v>47</v>
      </c>
      <c r="B387" s="2">
        <v>14.84</v>
      </c>
      <c r="C387" s="2">
        <f>2*Table1[[#This Row],[Photon energy (eV)]]-Threshold</f>
        <v>5.0926112000000003</v>
      </c>
      <c r="D387" s="2" t="s">
        <v>19</v>
      </c>
      <c r="E387" s="3">
        <f>Table1[[#This Row],[Polar ang (deg)]]/180*PI()</f>
        <v>0.69</v>
      </c>
      <c r="F387" s="2">
        <v>39.534087864026802</v>
      </c>
      <c r="G387" s="1">
        <f>IF(Table1[[#This Row],[Phase shift (deg)]]="","",Table1[[#This Row],[Phase shift (deg)]]/180*PI())</f>
        <v>1.0965253844032874</v>
      </c>
      <c r="H387" s="2">
        <v>62.8262766552686</v>
      </c>
    </row>
    <row r="388" spans="1:8" x14ac:dyDescent="0.2">
      <c r="A388" s="2" t="s">
        <v>47</v>
      </c>
      <c r="B388" s="2">
        <v>14.84</v>
      </c>
      <c r="C388" s="2">
        <f>2*Table1[[#This Row],[Photon energy (eV)]]-Threshold</f>
        <v>5.0926112000000003</v>
      </c>
      <c r="D388" s="2" t="s">
        <v>19</v>
      </c>
      <c r="E388" s="3">
        <f>Table1[[#This Row],[Polar ang (deg)]]/180*PI()</f>
        <v>0.69999999999999951</v>
      </c>
      <c r="F388" s="2">
        <v>40.107045659157599</v>
      </c>
      <c r="G388" s="1">
        <f>IF(Table1[[#This Row],[Phase shift (deg)]]="","",Table1[[#This Row],[Phase shift (deg)]]/180*PI())</f>
        <v>1.103975102489801</v>
      </c>
      <c r="H388" s="2">
        <v>63.253114060188103</v>
      </c>
    </row>
    <row r="389" spans="1:8" x14ac:dyDescent="0.2">
      <c r="A389" s="2" t="s">
        <v>47</v>
      </c>
      <c r="B389" s="2">
        <v>14.84</v>
      </c>
      <c r="C389" s="2">
        <f>2*Table1[[#This Row],[Photon energy (eV)]]-Threshold</f>
        <v>5.0926112000000003</v>
      </c>
      <c r="D389" s="2" t="s">
        <v>19</v>
      </c>
      <c r="E389" s="3">
        <f>Table1[[#This Row],[Polar ang (deg)]]/180*PI()</f>
        <v>0.70999999999999919</v>
      </c>
      <c r="F389" s="2">
        <v>40.680003454288403</v>
      </c>
      <c r="G389" s="1">
        <f>IF(Table1[[#This Row],[Phase shift (deg)]]="","",Table1[[#This Row],[Phase shift (deg)]]/180*PI())</f>
        <v>1.1116829784180788</v>
      </c>
      <c r="H389" s="2">
        <v>63.694742819888901</v>
      </c>
    </row>
    <row r="390" spans="1:8" x14ac:dyDescent="0.2">
      <c r="A390" s="2" t="s">
        <v>47</v>
      </c>
      <c r="B390" s="2">
        <v>14.84</v>
      </c>
      <c r="C390" s="2">
        <f>2*Table1[[#This Row],[Photon energy (eV)]]-Threshold</f>
        <v>5.0926112000000003</v>
      </c>
      <c r="D390" s="2" t="s">
        <v>19</v>
      </c>
      <c r="E390" s="3">
        <f>Table1[[#This Row],[Polar ang (deg)]]/180*PI()</f>
        <v>0.72000000000000042</v>
      </c>
      <c r="F390" s="2">
        <v>41.2529612494193</v>
      </c>
      <c r="G390" s="1">
        <f>IF(Table1[[#This Row],[Phase shift (deg)]]="","",Table1[[#This Row],[Phase shift (deg)]]/180*PI())</f>
        <v>1.1196583275956944</v>
      </c>
      <c r="H390" s="2">
        <v>64.151696667909405</v>
      </c>
    </row>
    <row r="391" spans="1:8" x14ac:dyDescent="0.2">
      <c r="A391" s="2" t="s">
        <v>47</v>
      </c>
      <c r="B391" s="2">
        <v>14.84</v>
      </c>
      <c r="C391" s="2">
        <f>2*Table1[[#This Row],[Photon energy (eV)]]-Threshold</f>
        <v>5.0926112000000003</v>
      </c>
      <c r="D391" s="2" t="s">
        <v>19</v>
      </c>
      <c r="E391" s="3">
        <f>Table1[[#This Row],[Polar ang (deg)]]/180*PI()</f>
        <v>0.73</v>
      </c>
      <c r="F391" s="2">
        <v>41.825919044550098</v>
      </c>
      <c r="G391" s="1">
        <f>IF(Table1[[#This Row],[Phase shift (deg)]]="","",Table1[[#This Row],[Phase shift (deg)]]/180*PI())</f>
        <v>1.1279107880285075</v>
      </c>
      <c r="H391" s="2">
        <v>64.624527821308305</v>
      </c>
    </row>
    <row r="392" spans="1:8" x14ac:dyDescent="0.2">
      <c r="A392" s="2" t="s">
        <v>47</v>
      </c>
      <c r="B392" s="2">
        <v>14.84</v>
      </c>
      <c r="C392" s="2">
        <f>2*Table1[[#This Row],[Photon energy (eV)]]-Threshold</f>
        <v>5.0926112000000003</v>
      </c>
      <c r="D392" s="2" t="s">
        <v>19</v>
      </c>
      <c r="E392" s="3">
        <f>Table1[[#This Row],[Polar ang (deg)]]/180*PI()</f>
        <v>0.73999999999999977</v>
      </c>
      <c r="F392" s="2">
        <v>42.398876839680902</v>
      </c>
      <c r="G392" s="1">
        <f>IF(Table1[[#This Row],[Phase shift (deg)]]="","",Table1[[#This Row],[Phase shift (deg)]]/180*PI())</f>
        <v>1.136450319510677</v>
      </c>
      <c r="H392" s="2">
        <v>65.113806934255706</v>
      </c>
    </row>
    <row r="393" spans="1:8" x14ac:dyDescent="0.2">
      <c r="A393" s="2" t="s">
        <v>47</v>
      </c>
      <c r="B393" s="2">
        <v>14.84</v>
      </c>
      <c r="C393" s="2">
        <f>2*Table1[[#This Row],[Photon energy (eV)]]-Threshold</f>
        <v>5.0926112000000003</v>
      </c>
      <c r="D393" s="2" t="s">
        <v>19</v>
      </c>
      <c r="E393" s="3">
        <f>Table1[[#This Row],[Polar ang (deg)]]/180*PI()</f>
        <v>0.74999999999999922</v>
      </c>
      <c r="F393" s="2">
        <v>42.9718346348117</v>
      </c>
      <c r="G393" s="1">
        <f>IF(Table1[[#This Row],[Phase shift (deg)]]="","",Table1[[#This Row],[Phase shift (deg)]]/180*PI())</f>
        <v>1.1452872004865156</v>
      </c>
      <c r="H393" s="2">
        <v>65.620122918230706</v>
      </c>
    </row>
    <row r="394" spans="1:8" x14ac:dyDescent="0.2">
      <c r="A394" s="2" t="s">
        <v>47</v>
      </c>
      <c r="B394" s="2">
        <v>14.84</v>
      </c>
      <c r="C394" s="2">
        <f>2*Table1[[#This Row],[Photon energy (eV)]]-Threshold</f>
        <v>5.0926112000000003</v>
      </c>
      <c r="D394" s="2" t="s">
        <v>19</v>
      </c>
      <c r="E394" s="3">
        <f>Table1[[#This Row],[Polar ang (deg)]]/180*PI()</f>
        <v>0.76000000000000068</v>
      </c>
      <c r="F394" s="2">
        <v>43.544792429942603</v>
      </c>
      <c r="G394" s="1">
        <f>IF(Table1[[#This Row],[Phase shift (deg)]]="","",Table1[[#This Row],[Phase shift (deg)]]/180*PI())</f>
        <v>1.1544320221758697</v>
      </c>
      <c r="H394" s="2">
        <v>66.144082605430398</v>
      </c>
    </row>
    <row r="395" spans="1:8" x14ac:dyDescent="0.2">
      <c r="A395" s="2" t="s">
        <v>47</v>
      </c>
      <c r="B395" s="2">
        <v>14.84</v>
      </c>
      <c r="C395" s="2">
        <f>2*Table1[[#This Row],[Photon energy (eV)]]-Threshold</f>
        <v>5.0926112000000003</v>
      </c>
      <c r="D395" s="2" t="s">
        <v>19</v>
      </c>
      <c r="E395" s="3">
        <f>Table1[[#This Row],[Polar ang (deg)]]/180*PI()</f>
        <v>0.77000000000000024</v>
      </c>
      <c r="F395" s="2">
        <v>44.117750225073401</v>
      </c>
      <c r="G395" s="1">
        <f>IF(Table1[[#This Row],[Phase shift (deg)]]="","",Table1[[#This Row],[Phase shift (deg)]]/180*PI())</f>
        <v>1.1638956795046491</v>
      </c>
      <c r="H395" s="2">
        <v>66.6863102291275</v>
      </c>
    </row>
    <row r="396" spans="1:8" x14ac:dyDescent="0.2">
      <c r="A396" s="2" t="s">
        <v>47</v>
      </c>
      <c r="B396" s="2">
        <v>14.84</v>
      </c>
      <c r="C396" s="2">
        <f>2*Table1[[#This Row],[Photon energy (eV)]]-Threshold</f>
        <v>5.0926112000000003</v>
      </c>
      <c r="D396" s="2" t="s">
        <v>19</v>
      </c>
      <c r="E396" s="3">
        <f>Table1[[#This Row],[Polar ang (deg)]]/180*PI()</f>
        <v>0.7799999999999998</v>
      </c>
      <c r="F396" s="2">
        <v>44.690708020204198</v>
      </c>
      <c r="G396" s="1">
        <f>IF(Table1[[#This Row],[Phase shift (deg)]]="","",Table1[[#This Row],[Phase shift (deg)]]/180*PI())</f>
        <v>1.1736893583286483</v>
      </c>
      <c r="H396" s="2">
        <v>67.247446691649301</v>
      </c>
    </row>
    <row r="397" spans="1:8" x14ac:dyDescent="0.2">
      <c r="A397" s="2" t="s">
        <v>47</v>
      </c>
      <c r="B397" s="2">
        <v>14.84</v>
      </c>
      <c r="C397" s="2">
        <f>2*Table1[[#This Row],[Photon energy (eV)]]-Threshold</f>
        <v>5.0926112000000003</v>
      </c>
      <c r="D397" s="2" t="s">
        <v>19</v>
      </c>
      <c r="E397" s="3">
        <f>Table1[[#This Row],[Polar ang (deg)]]/180*PI()</f>
        <v>0.78999999999999937</v>
      </c>
      <c r="F397" s="2">
        <v>45.263665815335003</v>
      </c>
      <c r="G397" s="1">
        <f>IF(Table1[[#This Row],[Phase shift (deg)]]="","",Table1[[#This Row],[Phase shift (deg)]]/180*PI())</f>
        <v>1.1838245183822331</v>
      </c>
      <c r="H397" s="2">
        <v>67.828148587409302</v>
      </c>
    </row>
    <row r="398" spans="1:8" x14ac:dyDescent="0.2">
      <c r="A398" s="2" t="s">
        <v>47</v>
      </c>
      <c r="B398" s="2">
        <v>14.84</v>
      </c>
      <c r="C398" s="2">
        <f>2*Table1[[#This Row],[Photon energy (eV)]]-Threshold</f>
        <v>5.0926112000000003</v>
      </c>
      <c r="D398" s="2" t="s">
        <v>19</v>
      </c>
      <c r="E398" s="3">
        <f>Table1[[#This Row],[Polar ang (deg)]]/180*PI()</f>
        <v>0.80000000000000071</v>
      </c>
      <c r="F398" s="2">
        <v>45.8366236104659</v>
      </c>
      <c r="G398" s="1">
        <f>IF(Table1[[#This Row],[Phase shift (deg)]]="","",Table1[[#This Row],[Phase shift (deg)]]/180*PI())</f>
        <v>1.1943128713243845</v>
      </c>
      <c r="H398" s="2">
        <v>68.429086945038193</v>
      </c>
    </row>
    <row r="399" spans="1:8" x14ac:dyDescent="0.2">
      <c r="A399" s="2" t="s">
        <v>47</v>
      </c>
      <c r="B399" s="2">
        <v>14.84</v>
      </c>
      <c r="C399" s="2">
        <f>2*Table1[[#This Row],[Photon energy (eV)]]-Threshold</f>
        <v>5.0926112000000003</v>
      </c>
      <c r="D399" s="2" t="s">
        <v>19</v>
      </c>
      <c r="E399" s="3">
        <f>Table1[[#This Row],[Polar ang (deg)]]/180*PI()</f>
        <v>0.81000000000000028</v>
      </c>
      <c r="F399" s="2">
        <v>46.409581405596697</v>
      </c>
      <c r="G399" s="1">
        <f>IF(Table1[[#This Row],[Phase shift (deg)]]="","",Table1[[#This Row],[Phase shift (deg)]]/180*PI())</f>
        <v>1.2051663531942354</v>
      </c>
      <c r="H399" s="2">
        <v>69.050945649202404</v>
      </c>
    </row>
    <row r="400" spans="1:8" x14ac:dyDescent="0.2">
      <c r="A400" s="2" t="s">
        <v>47</v>
      </c>
      <c r="B400" s="2">
        <v>14.84</v>
      </c>
      <c r="C400" s="2">
        <f>2*Table1[[#This Row],[Photon energy (eV)]]-Threshold</f>
        <v>5.0926112000000003</v>
      </c>
      <c r="D400" s="2" t="s">
        <v>19</v>
      </c>
      <c r="E400" s="3">
        <f>Table1[[#This Row],[Polar ang (deg)]]/180*PI()</f>
        <v>0.82</v>
      </c>
      <c r="F400" s="2">
        <v>46.982539200727501</v>
      </c>
      <c r="G400" s="1">
        <f>IF(Table1[[#This Row],[Phase shift (deg)]]="","",Table1[[#This Row],[Phase shift (deg)]]/180*PI())</f>
        <v>1.2163970905276382</v>
      </c>
      <c r="H400" s="2">
        <v>69.694419499226399</v>
      </c>
    </row>
    <row r="401" spans="1:9" x14ac:dyDescent="0.2">
      <c r="A401" s="2" t="s">
        <v>47</v>
      </c>
      <c r="B401" s="2">
        <v>14.84</v>
      </c>
      <c r="C401" s="2">
        <f>2*Table1[[#This Row],[Photon energy (eV)]]-Threshold</f>
        <v>5.0926112000000003</v>
      </c>
      <c r="D401" s="2" t="s">
        <v>19</v>
      </c>
      <c r="E401" s="3">
        <f>Table1[[#This Row],[Polar ang (deg)]]/180*PI()</f>
        <v>0.82999999999999952</v>
      </c>
      <c r="F401" s="2">
        <v>47.555496995858299</v>
      </c>
      <c r="G401" s="1">
        <f>IF(Table1[[#This Row],[Phase shift (deg)]]="","",Table1[[#This Row],[Phase shift (deg)]]/180*PI())</f>
        <v>1.2280173593276689</v>
      </c>
      <c r="H401" s="2">
        <v>70.360211858275704</v>
      </c>
    </row>
    <row r="402" spans="1:9" x14ac:dyDescent="0.2">
      <c r="A402" s="2" t="s">
        <v>47</v>
      </c>
      <c r="B402" s="2">
        <v>14.84</v>
      </c>
      <c r="C402" s="2">
        <f>2*Table1[[#This Row],[Photon energy (eV)]]-Threshold</f>
        <v>5.0926112000000003</v>
      </c>
      <c r="D402" s="2" t="s">
        <v>19</v>
      </c>
      <c r="E402" s="3">
        <f>Table1[[#This Row],[Polar ang (deg)]]/180*PI()</f>
        <v>0.83999999999999919</v>
      </c>
      <c r="F402" s="2">
        <v>48.128454790989103</v>
      </c>
      <c r="G402" s="1">
        <f>IF(Table1[[#This Row],[Phase shift (deg)]]="","",Table1[[#This Row],[Phase shift (deg)]]/180*PI())</f>
        <v>1.2400395360273841</v>
      </c>
      <c r="H402" s="2">
        <v>71.049031843729907</v>
      </c>
    </row>
    <row r="403" spans="1:9" x14ac:dyDescent="0.2">
      <c r="A403" s="2" t="s">
        <v>47</v>
      </c>
      <c r="B403" s="2">
        <v>14.84</v>
      </c>
      <c r="C403" s="2">
        <f>2*Table1[[#This Row],[Photon energy (eV)]]-Threshold</f>
        <v>5.0926112000000003</v>
      </c>
      <c r="D403" s="2" t="s">
        <v>19</v>
      </c>
      <c r="E403" s="3">
        <f>Table1[[#This Row],[Polar ang (deg)]]/180*PI()</f>
        <v>0.85000000000000053</v>
      </c>
      <c r="F403" s="2">
        <v>48.70141258612</v>
      </c>
      <c r="G403" s="1">
        <f>IF(Table1[[#This Row],[Phase shift (deg)]]="","",Table1[[#This Row],[Phase shift (deg)]]/180*PI())</f>
        <v>1.2524760395359504</v>
      </c>
      <c r="H403" s="2">
        <v>71.7615910066704</v>
      </c>
    </row>
    <row r="404" spans="1:9" x14ac:dyDescent="0.2">
      <c r="A404" s="2" t="s">
        <v>47</v>
      </c>
      <c r="B404" s="2">
        <v>14.84</v>
      </c>
      <c r="C404" s="2">
        <f>2*Table1[[#This Row],[Photon energy (eV)]]-Threshold</f>
        <v>5.0926112000000003</v>
      </c>
      <c r="D404" s="2" t="s">
        <v>19</v>
      </c>
      <c r="E404" s="3">
        <f>Table1[[#This Row],[Polar ang (deg)]]/180*PI()</f>
        <v>0.8600000000000001</v>
      </c>
      <c r="F404" s="2">
        <v>49.274370381250797</v>
      </c>
      <c r="G404" s="1">
        <f>IF(Table1[[#This Row],[Phase shift (deg)]]="","",Table1[[#This Row],[Phase shift (deg)]]/180*PI())</f>
        <v>1.2653392634230785</v>
      </c>
      <c r="H404" s="2">
        <v>72.498599446334694</v>
      </c>
    </row>
    <row r="405" spans="1:9" x14ac:dyDescent="0.2">
      <c r="A405" s="2" t="s">
        <v>47</v>
      </c>
      <c r="B405" s="2">
        <v>14.84</v>
      </c>
      <c r="C405" s="2">
        <f>2*Table1[[#This Row],[Photon energy (eV)]]-Threshold</f>
        <v>5.0926112000000003</v>
      </c>
      <c r="D405" s="2" t="s">
        <v>19</v>
      </c>
      <c r="E405" s="3">
        <f>Table1[[#This Row],[Polar ang (deg)]]/180*PI()</f>
        <v>0.86999999999999966</v>
      </c>
      <c r="F405" s="2">
        <v>49.847328176381602</v>
      </c>
      <c r="G405" s="1">
        <f>IF(Table1[[#This Row],[Phase shift (deg)]]="","",Table1[[#This Row],[Phase shift (deg)]]/180*PI())</f>
        <v>1.2786414972762801</v>
      </c>
      <c r="H405" s="2">
        <v>73.260761304219201</v>
      </c>
    </row>
    <row r="406" spans="1:9" x14ac:dyDescent="0.2">
      <c r="A406" s="2" t="s">
        <v>47</v>
      </c>
      <c r="B406" s="2">
        <v>14.84</v>
      </c>
      <c r="C406" s="2">
        <f>2*Table1[[#This Row],[Photon energy (eV)]]-Threshold</f>
        <v>5.0926112000000003</v>
      </c>
      <c r="D406" s="2" t="s">
        <v>19</v>
      </c>
      <c r="E406" s="3">
        <f>Table1[[#This Row],[Polar ang (deg)]]/180*PI()</f>
        <v>0.88000000000000089</v>
      </c>
      <c r="F406" s="2">
        <v>50.420285971512499</v>
      </c>
      <c r="G406" s="1">
        <f>IF(Table1[[#This Row],[Phase shift (deg)]]="","",Table1[[#This Row],[Phase shift (deg)]]/180*PI())</f>
        <v>1.2923948362664701</v>
      </c>
      <c r="H406" s="2">
        <v>74.048769582569804</v>
      </c>
    </row>
    <row r="407" spans="1:9" x14ac:dyDescent="0.2">
      <c r="A407" s="2" t="s">
        <v>47</v>
      </c>
      <c r="B407" s="2">
        <v>14.84</v>
      </c>
      <c r="C407" s="2">
        <f>2*Table1[[#This Row],[Photon energy (eV)]]-Threshold</f>
        <v>5.0926112000000003</v>
      </c>
      <c r="D407" s="2" t="s">
        <v>19</v>
      </c>
      <c r="E407" s="3">
        <f>Table1[[#This Row],[Polar ang (deg)]]/180*PI()</f>
        <v>0.89000000000000068</v>
      </c>
      <c r="F407" s="2">
        <v>50.993243766643303</v>
      </c>
      <c r="G407" s="1">
        <f>IF(Table1[[#This Row],[Phase shift (deg)]]="","",Table1[[#This Row],[Phase shift (deg)]]/180*PI())</f>
        <v>1.3066110779861873</v>
      </c>
      <c r="H407" s="2">
        <v>74.863300233647394</v>
      </c>
    </row>
    <row r="408" spans="1:9" x14ac:dyDescent="0.2">
      <c r="A408" s="2" t="s">
        <v>47</v>
      </c>
      <c r="B408" s="2">
        <v>14.84</v>
      </c>
      <c r="C408" s="2">
        <f>2*Table1[[#This Row],[Photon energy (eV)]]-Threshold</f>
        <v>5.0926112000000003</v>
      </c>
      <c r="D408" s="2" t="s">
        <v>19</v>
      </c>
      <c r="E408" s="3">
        <f>Table1[[#This Row],[Polar ang (deg)]]/180*PI()</f>
        <v>0.90000000000000013</v>
      </c>
      <c r="F408" s="2">
        <v>51.566201561774101</v>
      </c>
      <c r="G408" s="1">
        <f>IF(Table1[[#This Row],[Phase shift (deg)]]="","",Table1[[#This Row],[Phase shift (deg)]]/180*PI())</f>
        <v>1.3213016056889932</v>
      </c>
      <c r="H408" s="2">
        <v>75.705005469838198</v>
      </c>
    </row>
    <row r="409" spans="1:9" x14ac:dyDescent="0.2">
      <c r="A409" s="2" t="s">
        <v>47</v>
      </c>
      <c r="B409" s="2">
        <v>14.84</v>
      </c>
      <c r="C409" s="2">
        <f>2*Table1[[#This Row],[Photon energy (eV)]]-Threshold</f>
        <v>5.0926112000000003</v>
      </c>
      <c r="D409" s="2" t="s">
        <v>19</v>
      </c>
      <c r="E409" s="3">
        <f>Table1[[#This Row],[Polar ang (deg)]]/180*PI()</f>
        <v>0.9099999999999997</v>
      </c>
      <c r="F409" s="2">
        <v>52.139159356904898</v>
      </c>
      <c r="G409" s="1">
        <f>IF(Table1[[#This Row],[Phase shift (deg)]]="","",Table1[[#This Row],[Phase shift (deg)]]/180*PI())</f>
        <v>1.3364772571664771</v>
      </c>
      <c r="H409" s="2">
        <v>76.5745062508595</v>
      </c>
    </row>
    <row r="410" spans="1:9" x14ac:dyDescent="0.2">
      <c r="A410" s="2" t="s">
        <v>47</v>
      </c>
      <c r="B410" s="2">
        <v>14.84</v>
      </c>
      <c r="C410" s="2">
        <f>2*Table1[[#This Row],[Photon energy (eV)]]-Threshold</f>
        <v>5.0926112000000003</v>
      </c>
      <c r="D410" s="2" t="s">
        <v>19</v>
      </c>
      <c r="E410" s="3">
        <f>Table1[[#This Row],[Polar ang (deg)]]/180*PI()</f>
        <v>0.91999999999999948</v>
      </c>
      <c r="F410" s="2">
        <v>52.712117152035702</v>
      </c>
      <c r="G410" s="1">
        <f>IF(Table1[[#This Row],[Phase shift (deg)]]="","",Table1[[#This Row],[Phase shift (deg)]]/180*PI())</f>
        <v>1.3521481786600593</v>
      </c>
      <c r="H410" s="2">
        <v>77.472383913522606</v>
      </c>
    </row>
    <row r="411" spans="1:9" x14ac:dyDescent="0.2">
      <c r="A411" s="2" t="s">
        <v>47</v>
      </c>
      <c r="B411" s="2">
        <v>14.84</v>
      </c>
      <c r="C411" s="2">
        <f>2*Table1[[#This Row],[Photon energy (eV)]]-Threshold</f>
        <v>5.0926112000000003</v>
      </c>
      <c r="D411" s="2" t="s">
        <v>19</v>
      </c>
      <c r="E411" s="3">
        <f>Table1[[#This Row],[Polar ang (deg)]]/180*PI()</f>
        <v>0.93000000000000071</v>
      </c>
      <c r="F411" s="2">
        <v>53.285074947166599</v>
      </c>
      <c r="G411" s="1">
        <f>IF(Table1[[#This Row],[Phase shift (deg)]]="","",Table1[[#This Row],[Phase shift (deg)]]/180*PI())</f>
        <v>1.3683236634276972</v>
      </c>
      <c r="H411" s="2">
        <v>78.399170922286402</v>
      </c>
    </row>
    <row r="412" spans="1:9" x14ac:dyDescent="0.2">
      <c r="A412" s="2" t="s">
        <v>47</v>
      </c>
      <c r="B412" s="2">
        <v>14.84</v>
      </c>
      <c r="C412" s="2">
        <f>2*Table1[[#This Row],[Photon energy (eV)]]-Threshold</f>
        <v>5.0926112000000003</v>
      </c>
      <c r="D412" s="2" t="s">
        <v>19</v>
      </c>
      <c r="E412" s="3">
        <f>Table1[[#This Row],[Polar ang (deg)]]/180*PI()</f>
        <v>0.94000000000000028</v>
      </c>
      <c r="F412" s="2">
        <v>53.858032742297397</v>
      </c>
      <c r="G412" s="1">
        <f>IF(Table1[[#This Row],[Phase shift (deg)]]="","",Table1[[#This Row],[Phase shift (deg)]]/180*PI())</f>
        <v>1.3850119748800596</v>
      </c>
      <c r="H412" s="2">
        <v>79.355340735706605</v>
      </c>
    </row>
    <row r="413" spans="1:9" x14ac:dyDescent="0.2">
      <c r="A413" s="2" t="s">
        <v>47</v>
      </c>
      <c r="B413" s="2">
        <v>14.84</v>
      </c>
      <c r="C413" s="2">
        <f>2*Table1[[#This Row],[Photon energy (eV)]]-Threshold</f>
        <v>5.0926112000000003</v>
      </c>
      <c r="D413" s="2" t="s">
        <v>19</v>
      </c>
      <c r="E413" s="3">
        <f>Table1[[#This Row],[Polar ang (deg)]]/180*PI()</f>
        <v>0.94999999999999984</v>
      </c>
      <c r="F413" s="2">
        <v>54.430990537428201</v>
      </c>
      <c r="G413" s="1">
        <f>IF(Table1[[#This Row],[Phase shift (deg)]]="","",Table1[[#This Row],[Phase shift (deg)]]/180*PI())</f>
        <v>1.4022201545753437</v>
      </c>
      <c r="H413" s="2">
        <v>80.341296805349103</v>
      </c>
      <c r="I413" s="2"/>
    </row>
    <row r="414" spans="1:9" x14ac:dyDescent="0.2">
      <c r="A414" s="2" t="s">
        <v>47</v>
      </c>
      <c r="B414" s="2">
        <v>14.84</v>
      </c>
      <c r="C414" s="2">
        <f>2*Table1[[#This Row],[Photon energy (eV)]]-Threshold</f>
        <v>5.0926112000000003</v>
      </c>
      <c r="D414" s="2" t="s">
        <v>19</v>
      </c>
      <c r="E414" s="3">
        <f>Table1[[#This Row],[Polar ang (deg)]]/180*PI()</f>
        <v>0.95999999999999941</v>
      </c>
      <c r="F414" s="2">
        <v>55.003948332558998</v>
      </c>
      <c r="G414" s="1">
        <f>IF(Table1[[#This Row],[Phase shift (deg)]]="","",Table1[[#This Row],[Phase shift (deg)]]/180*PI())</f>
        <v>1.4199538158236802</v>
      </c>
      <c r="H414" s="2">
        <v>81.357360750193493</v>
      </c>
      <c r="I414" s="2"/>
    </row>
    <row r="415" spans="1:9" x14ac:dyDescent="0.2">
      <c r="A415" s="2" t="s">
        <v>47</v>
      </c>
      <c r="B415" s="2">
        <v>14.84</v>
      </c>
      <c r="C415" s="2">
        <f>2*Table1[[#This Row],[Photon energy (eV)]]-Threshold</f>
        <v>5.0926112000000003</v>
      </c>
      <c r="D415" s="2" t="s">
        <v>19</v>
      </c>
      <c r="E415" s="3">
        <f>Table1[[#This Row],[Polar ang (deg)]]/180*PI()</f>
        <v>0.97000000000000086</v>
      </c>
      <c r="F415" s="2">
        <v>55.576906127689902</v>
      </c>
      <c r="G415" s="1">
        <f>IF(Table1[[#This Row],[Phase shift (deg)]]="","",Table1[[#This Row],[Phase shift (deg)]]/180*PI())</f>
        <v>1.4382169242051586</v>
      </c>
      <c r="H415" s="2">
        <v>82.403759781242201</v>
      </c>
      <c r="I415" s="2"/>
    </row>
    <row r="416" spans="1:9" x14ac:dyDescent="0.2">
      <c r="A416" s="2" t="s">
        <v>47</v>
      </c>
      <c r="B416" s="2">
        <v>14.84</v>
      </c>
      <c r="C416" s="2">
        <f>2*Table1[[#This Row],[Photon energy (eV)]]-Threshold</f>
        <v>5.0926112000000003</v>
      </c>
      <c r="D416" s="2" t="s">
        <v>19</v>
      </c>
      <c r="E416" s="3">
        <f>Table1[[#This Row],[Polar ang (deg)]]/180*PI()</f>
        <v>0.98000000000000043</v>
      </c>
      <c r="F416" s="2">
        <v>56.1498639228207</v>
      </c>
      <c r="G416" s="1">
        <f>IF(Table1[[#This Row],[Phase shift (deg)]]="","",Table1[[#This Row],[Phase shift (deg)]]/180*PI())</f>
        <v>1.4570115669502115</v>
      </c>
      <c r="H416" s="2">
        <v>83.480613487989899</v>
      </c>
      <c r="I416" s="2"/>
    </row>
    <row r="417" spans="1:9" x14ac:dyDescent="0.2">
      <c r="A417" s="2" t="s">
        <v>47</v>
      </c>
      <c r="B417" s="2">
        <v>14.84</v>
      </c>
      <c r="C417" s="2">
        <f>2*Table1[[#This Row],[Photon energy (eV)]]-Threshold</f>
        <v>5.0926112000000003</v>
      </c>
      <c r="D417" s="2" t="s">
        <v>19</v>
      </c>
      <c r="E417" s="3">
        <f>Table1[[#This Row],[Polar ang (deg)]]/180*PI()</f>
        <v>0.99</v>
      </c>
      <c r="F417" s="2">
        <v>56.722821717951497</v>
      </c>
      <c r="G417" s="1">
        <f>IF(Table1[[#This Row],[Phase shift (deg)]]="","",Table1[[#This Row],[Phase shift (deg)]]/180*PI())</f>
        <v>1.4763377138621523</v>
      </c>
      <c r="H417" s="2">
        <v>84.587920140293903</v>
      </c>
      <c r="I417" s="2"/>
    </row>
    <row r="418" spans="1:9" x14ac:dyDescent="0.2">
      <c r="A418" s="2" t="s">
        <v>47</v>
      </c>
      <c r="B418" s="2">
        <v>14.84</v>
      </c>
      <c r="C418" s="2">
        <f>2*Table1[[#This Row],[Photon energy (eV)]]-Threshold</f>
        <v>5.0926112000000003</v>
      </c>
      <c r="D418" s="2" t="s">
        <v>19</v>
      </c>
      <c r="E418" s="3">
        <f>Table1[[#This Row],[Polar ang (deg)]]/180*PI()</f>
        <v>0.99999999999999967</v>
      </c>
      <c r="F418" s="2">
        <v>57.295779513082302</v>
      </c>
      <c r="G418" s="1">
        <f>IF(Table1[[#This Row],[Phase shift (deg)]]="","",Table1[[#This Row],[Phase shift (deg)]]/180*PI())</f>
        <v>1.4961929732665689</v>
      </c>
      <c r="H418" s="2">
        <v>85.725542705304406</v>
      </c>
      <c r="I418" s="2"/>
    </row>
    <row r="419" spans="1:9" x14ac:dyDescent="0.2">
      <c r="A419" s="2" t="s">
        <v>47</v>
      </c>
      <c r="B419" s="2">
        <v>14.84</v>
      </c>
      <c r="C419" s="2">
        <f>2*Table1[[#This Row],[Photon energy (eV)]]-Threshold</f>
        <v>5.0926112000000003</v>
      </c>
      <c r="D419" s="2" t="s">
        <v>19</v>
      </c>
      <c r="E419" s="3">
        <f>Table1[[#This Row],[Polar ang (deg)]]/180*PI()</f>
        <v>1.0100000000000009</v>
      </c>
      <c r="F419" s="2">
        <v>57.868737308213198</v>
      </c>
      <c r="G419" s="1">
        <f>IF(Table1[[#This Row],[Phase shift (deg)]]="","",Table1[[#This Row],[Phase shift (deg)]]/180*PI())</f>
        <v>1.5165723473301085</v>
      </c>
      <c r="H419" s="2">
        <v>86.893194828263603</v>
      </c>
      <c r="I419" s="2"/>
    </row>
    <row r="420" spans="1:9" x14ac:dyDescent="0.2">
      <c r="A420" s="2" t="s">
        <v>47</v>
      </c>
      <c r="B420" s="2">
        <v>14.84</v>
      </c>
      <c r="C420" s="2">
        <f>2*Table1[[#This Row],[Photon energy (eV)]]-Threshold</f>
        <v>5.0926112000000003</v>
      </c>
      <c r="D420" s="2" t="s">
        <v>19</v>
      </c>
      <c r="E420" s="3">
        <f>Table1[[#This Row],[Polar ang (deg)]]/180*PI()</f>
        <v>1.0200000000000005</v>
      </c>
      <c r="F420" s="2">
        <v>58.441695103344003</v>
      </c>
      <c r="G420" s="1">
        <f>IF(Table1[[#This Row],[Phase shift (deg)]]="","",Table1[[#This Row],[Phase shift (deg)]]/180*PI())</f>
        <v>1.5374679919710046</v>
      </c>
      <c r="H420" s="2">
        <v>88.090427076392103</v>
      </c>
      <c r="I420" s="2"/>
    </row>
    <row r="421" spans="1:9" x14ac:dyDescent="0.2">
      <c r="A421" s="2" t="s">
        <v>47</v>
      </c>
      <c r="B421" s="2">
        <v>14.84</v>
      </c>
      <c r="C421" s="2">
        <f>2*Table1[[#This Row],[Photon energy (eV)]]-Threshold</f>
        <v>5.0926112000000003</v>
      </c>
      <c r="D421" s="2" t="s">
        <v>19</v>
      </c>
      <c r="E421" s="3">
        <f>Table1[[#This Row],[Polar ang (deg)]]/180*PI()</f>
        <v>1.03</v>
      </c>
      <c r="F421" s="2">
        <v>59.0146528984748</v>
      </c>
      <c r="G421" s="1">
        <f>IF(Table1[[#This Row],[Phase shift (deg)]]="","",Table1[[#This Row],[Phase shift (deg)]]/180*PI())</f>
        <v>1.5588689874439334</v>
      </c>
      <c r="H421" s="2">
        <v>89.316613794369502</v>
      </c>
      <c r="I421" s="2"/>
    </row>
    <row r="422" spans="1:9" x14ac:dyDescent="0.2">
      <c r="A422" s="2" t="s">
        <v>47</v>
      </c>
      <c r="B422" s="2">
        <v>14.84</v>
      </c>
      <c r="C422" s="2">
        <f>2*Table1[[#This Row],[Photon energy (eV)]]-Threshold</f>
        <v>5.0926112000000003</v>
      </c>
      <c r="D422" s="2" t="s">
        <v>19</v>
      </c>
      <c r="E422" s="3">
        <f>Table1[[#This Row],[Polar ang (deg)]]/180*PI()</f>
        <v>1.0399999999999996</v>
      </c>
      <c r="F422" s="2">
        <v>59.587610693605598</v>
      </c>
      <c r="G422" s="1">
        <f>IF(Table1[[#This Row],[Phase shift (deg)]]="","",Table1[[#This Row],[Phase shift (deg)]]/180*PI())</f>
        <v>1.5807611264701087</v>
      </c>
      <c r="H422" s="2">
        <v>90.570940965082997</v>
      </c>
      <c r="I422" s="2"/>
    </row>
    <row r="423" spans="1:9" x14ac:dyDescent="0.2">
      <c r="A423" s="2" t="s">
        <v>47</v>
      </c>
      <c r="B423" s="2">
        <v>14.84</v>
      </c>
      <c r="C423" s="2">
        <f>2*Table1[[#This Row],[Photon energy (eV)]]-Threshold</f>
        <v>5.0926112000000003</v>
      </c>
      <c r="D423" s="2" t="s">
        <v>19</v>
      </c>
      <c r="E423" s="3">
        <f>Table1[[#This Row],[Polar ang (deg)]]/180*PI()</f>
        <v>1.0499999999999994</v>
      </c>
      <c r="F423" s="2">
        <v>60.160568488736402</v>
      </c>
      <c r="G423" s="1">
        <f>IF(Table1[[#This Row],[Phase shift (deg)]]="","",Table1[[#This Row],[Phase shift (deg)]]/180*PI())</f>
        <v>1.6031267274382885</v>
      </c>
      <c r="H423" s="2">
        <v>91.852395506833403</v>
      </c>
      <c r="I423" s="2"/>
    </row>
    <row r="424" spans="1:9" x14ac:dyDescent="0.2">
      <c r="A424" s="2" t="s">
        <v>47</v>
      </c>
      <c r="B424" s="2">
        <v>14.84</v>
      </c>
      <c r="C424" s="2">
        <f>2*Table1[[#This Row],[Photon energy (eV)]]-Threshold</f>
        <v>5.0926112000000003</v>
      </c>
      <c r="D424" s="2" t="s">
        <v>19</v>
      </c>
      <c r="E424" s="3">
        <f>Table1[[#This Row],[Polar ang (deg)]]/180*PI()</f>
        <v>1.0600000000000007</v>
      </c>
      <c r="F424" s="2">
        <v>60.733526283867299</v>
      </c>
      <c r="G424" s="1">
        <f>IF(Table1[[#This Row],[Phase shift (deg)]]="","",Table1[[#This Row],[Phase shift (deg)]]/180*PI())</f>
        <v>1.6259444806543748</v>
      </c>
      <c r="H424" s="2">
        <v>93.1597564640862</v>
      </c>
      <c r="I424" s="2"/>
    </row>
    <row r="425" spans="1:9" x14ac:dyDescent="0.2">
      <c r="A425" s="2" t="s">
        <v>47</v>
      </c>
      <c r="B425" s="2">
        <v>14.84</v>
      </c>
      <c r="C425" s="2">
        <f>2*Table1[[#This Row],[Photon energy (eV)]]-Threshold</f>
        <v>5.0926112000000003</v>
      </c>
      <c r="D425" s="2" t="s">
        <v>19</v>
      </c>
      <c r="E425" s="3">
        <f>Table1[[#This Row],[Polar ang (deg)]]/180*PI()</f>
        <v>1.0700000000000003</v>
      </c>
      <c r="F425" s="2">
        <v>61.306484078998103</v>
      </c>
      <c r="G425" s="1">
        <f>IF(Table1[[#This Row],[Phase shift (deg)]]="","",Table1[[#This Row],[Phase shift (deg)]]/180*PI())</f>
        <v>1.6491893357951293</v>
      </c>
      <c r="H425" s="2">
        <v>94.491588559044402</v>
      </c>
      <c r="I425" s="2"/>
    </row>
    <row r="426" spans="1:9" x14ac:dyDescent="0.2">
      <c r="A426" s="2" t="s">
        <v>47</v>
      </c>
      <c r="B426" s="2">
        <v>14.84</v>
      </c>
      <c r="C426" s="2">
        <f>2*Table1[[#This Row],[Photon energy (eV)]]-Threshold</f>
        <v>5.0926112000000003</v>
      </c>
      <c r="D426" s="2" t="s">
        <v>19</v>
      </c>
      <c r="E426" s="3">
        <f>Table1[[#This Row],[Polar ang (deg)]]/180*PI()</f>
        <v>1.0799999999999998</v>
      </c>
      <c r="F426" s="2">
        <v>61.879441874128901</v>
      </c>
      <c r="G426" s="1">
        <f>IF(Table1[[#This Row],[Phase shift (deg)]]="","",Table1[[#This Row],[Phase shift (deg)]]/180*PI())</f>
        <v>1.6728324385554083</v>
      </c>
      <c r="H426" s="2">
        <v>95.846238561802494</v>
      </c>
      <c r="I426" s="2"/>
    </row>
    <row r="427" spans="1:9" x14ac:dyDescent="0.2">
      <c r="A427" s="2" t="s">
        <v>47</v>
      </c>
      <c r="B427" s="2">
        <v>14.84</v>
      </c>
      <c r="C427" s="2">
        <f>2*Table1[[#This Row],[Photon energy (eV)]]-Threshold</f>
        <v>5.0926112000000003</v>
      </c>
      <c r="D427" s="2" t="s">
        <v>19</v>
      </c>
      <c r="E427" s="3">
        <f>Table1[[#This Row],[Polar ang (deg)]]/180*PI()</f>
        <v>1.0899999999999994</v>
      </c>
      <c r="F427" s="2">
        <v>62.452399669259698</v>
      </c>
      <c r="G427" s="1">
        <f>IF(Table1[[#This Row],[Phase shift (deg)]]="","",Table1[[#This Row],[Phase shift (deg)]]/180*PI())</f>
        <v>1.6968411239093006</v>
      </c>
      <c r="H427" s="2">
        <v>97.221834904238094</v>
      </c>
      <c r="I427" s="2"/>
    </row>
    <row r="428" spans="1:9" x14ac:dyDescent="0.2">
      <c r="A428" s="2" t="s">
        <v>47</v>
      </c>
      <c r="B428" s="2">
        <v>14.84</v>
      </c>
      <c r="C428" s="2">
        <f>2*Table1[[#This Row],[Photon energy (eV)]]-Threshold</f>
        <v>5.0926112000000003</v>
      </c>
      <c r="D428" s="2" t="s">
        <v>19</v>
      </c>
      <c r="E428" s="3">
        <f>Table1[[#This Row],[Polar ang (deg)]]/180*PI()</f>
        <v>1.1000000000000008</v>
      </c>
      <c r="F428" s="2">
        <v>63.025357464390602</v>
      </c>
      <c r="G428" s="1">
        <f>IF(Table1[[#This Row],[Phase shift (deg)]]="","",Table1[[#This Row],[Phase shift (deg)]]/180*PI())</f>
        <v>1.72117897239157</v>
      </c>
      <c r="H428" s="2">
        <v>98.616290904701003</v>
      </c>
      <c r="I428" s="2"/>
    </row>
    <row r="429" spans="1:9" x14ac:dyDescent="0.2">
      <c r="A429" s="2" t="s">
        <v>47</v>
      </c>
      <c r="B429" s="2">
        <v>14.84</v>
      </c>
      <c r="C429" s="2">
        <f>2*Table1[[#This Row],[Photon energy (eV)]]-Threshold</f>
        <v>5.0926112000000003</v>
      </c>
      <c r="D429" s="2" t="s">
        <v>19</v>
      </c>
      <c r="E429" s="3">
        <f>Table1[[#This Row],[Polar ang (deg)]]/180*PI()</f>
        <v>1.1100000000000003</v>
      </c>
      <c r="F429" s="2">
        <v>63.598315259521399</v>
      </c>
      <c r="G429" s="1">
        <f>IF(Table1[[#This Row],[Phase shift (deg)]]="","",Table1[[#This Row],[Phase shift (deg)]]/180*PI())</f>
        <v>1.7458059343310235</v>
      </c>
      <c r="H429" s="2">
        <v>100.027311886061</v>
      </c>
      <c r="I429" s="2"/>
    </row>
    <row r="430" spans="1:9" x14ac:dyDescent="0.2">
      <c r="A430" s="2" t="s">
        <v>47</v>
      </c>
      <c r="B430" s="2">
        <v>14.84</v>
      </c>
      <c r="C430" s="2">
        <f>2*Table1[[#This Row],[Photon energy (eV)]]-Threshold</f>
        <v>5.0926112000000003</v>
      </c>
      <c r="D430" s="2" t="s">
        <v>19</v>
      </c>
      <c r="E430" s="3">
        <f>Table1[[#This Row],[Polar ang (deg)]]/180*PI()</f>
        <v>1.1200000000000001</v>
      </c>
      <c r="F430" s="2">
        <v>64.171273054652204</v>
      </c>
      <c r="G430" s="1">
        <f>IF(Table1[[#This Row],[Phase shift (deg)]]="","",Table1[[#This Row],[Phase shift (deg)]]/180*PI())</f>
        <v>1.7706785250490469</v>
      </c>
      <c r="H430" s="2">
        <v>101.45240635976</v>
      </c>
      <c r="I430" s="2"/>
    </row>
    <row r="431" spans="1:9" x14ac:dyDescent="0.2">
      <c r="A431" s="2" t="s">
        <v>47</v>
      </c>
      <c r="B431" s="2">
        <v>14.84</v>
      </c>
      <c r="C431" s="2">
        <f>2*Table1[[#This Row],[Photon energy (eV)]]-Threshold</f>
        <v>5.0926112000000003</v>
      </c>
      <c r="D431" s="2" t="s">
        <v>19</v>
      </c>
      <c r="E431" s="3">
        <f>Table1[[#This Row],[Polar ang (deg)]]/180*PI()</f>
        <v>1.1299999999999994</v>
      </c>
      <c r="F431" s="2">
        <v>64.744230849782994</v>
      </c>
      <c r="G431" s="1">
        <f>IF(Table1[[#This Row],[Phase shift (deg)]]="","",Table1[[#This Row],[Phase shift (deg)]]/180*PI())</f>
        <v>1.795750091729521</v>
      </c>
      <c r="H431" s="2">
        <v>102.888901316332</v>
      </c>
      <c r="I431" s="2"/>
    </row>
    <row r="432" spans="1:9" x14ac:dyDescent="0.2">
      <c r="A432" s="2" t="s">
        <v>47</v>
      </c>
      <c r="B432" s="2">
        <v>14.84</v>
      </c>
      <c r="C432" s="2">
        <f>2*Table1[[#This Row],[Photon energy (eV)]]-Threshold</f>
        <v>5.0926112000000003</v>
      </c>
      <c r="D432" s="2" t="s">
        <v>19</v>
      </c>
      <c r="E432" s="3">
        <f>Table1[[#This Row],[Polar ang (deg)]]/180*PI()</f>
        <v>1.1400000000000008</v>
      </c>
      <c r="F432" s="2">
        <v>65.317188644913898</v>
      </c>
      <c r="G432" s="1">
        <f>IF(Table1[[#This Row],[Phase shift (deg)]]="","",Table1[[#This Row],[Phase shift (deg)]]/180*PI())</f>
        <v>1.8209711500655728</v>
      </c>
      <c r="H432" s="2">
        <v>104.333961513841</v>
      </c>
      <c r="I432" s="2"/>
    </row>
    <row r="433" spans="1:9" x14ac:dyDescent="0.2">
      <c r="A433" s="2" t="s">
        <v>47</v>
      </c>
      <c r="B433" s="2">
        <v>14.84</v>
      </c>
      <c r="C433" s="2">
        <f>2*Table1[[#This Row],[Photon energy (eV)]]-Threshold</f>
        <v>5.0926112000000003</v>
      </c>
      <c r="D433" s="2" t="s">
        <v>19</v>
      </c>
      <c r="E433" s="3">
        <f>Table1[[#This Row],[Polar ang (deg)]]/180*PI()</f>
        <v>1.1500000000000006</v>
      </c>
      <c r="F433" s="2">
        <v>65.890146440044703</v>
      </c>
      <c r="G433" s="1">
        <f>IF(Table1[[#This Row],[Phase shift (deg)]]="","",Table1[[#This Row],[Phase shift (deg)]]/180*PI())</f>
        <v>1.8462897860249416</v>
      </c>
      <c r="H433" s="2">
        <v>105.784612497341</v>
      </c>
      <c r="I433" s="2"/>
    </row>
    <row r="434" spans="1:9" x14ac:dyDescent="0.2">
      <c r="A434" s="2" t="s">
        <v>47</v>
      </c>
      <c r="B434" s="2">
        <v>14.84</v>
      </c>
      <c r="C434" s="2">
        <f>2*Table1[[#This Row],[Photon energy (eV)]]-Threshold</f>
        <v>5.0926112000000003</v>
      </c>
      <c r="D434" s="2" t="s">
        <v>19</v>
      </c>
      <c r="E434" s="3">
        <f>Table1[[#This Row],[Polar ang (deg)]]/180*PI()</f>
        <v>1.1600000000000004</v>
      </c>
      <c r="F434" s="2">
        <v>66.463104235175507</v>
      </c>
      <c r="G434" s="1">
        <f>IF(Table1[[#This Row],[Phase shift (deg)]]="","",Table1[[#This Row],[Phase shift (deg)]]/180*PI())</f>
        <v>1.8716521153116252</v>
      </c>
      <c r="H434" s="2">
        <v>107.237766924089</v>
      </c>
      <c r="I434" s="2"/>
    </row>
    <row r="435" spans="1:9" x14ac:dyDescent="0.2">
      <c r="A435" s="2" t="s">
        <v>47</v>
      </c>
      <c r="B435" s="2">
        <v>14.84</v>
      </c>
      <c r="C435" s="2">
        <f>2*Table1[[#This Row],[Photon energy (eV)]]-Threshold</f>
        <v>5.0926112000000003</v>
      </c>
      <c r="D435" s="2" t="s">
        <v>19</v>
      </c>
      <c r="E435" s="3">
        <f>Table1[[#This Row],[Polar ang (deg)]]/180*PI()</f>
        <v>1.1699999999999997</v>
      </c>
      <c r="F435" s="2">
        <v>67.036062030306297</v>
      </c>
      <c r="G435" s="1">
        <f>IF(Table1[[#This Row],[Phase shift (deg)]]="","",Table1[[#This Row],[Phase shift (deg)]]/180*PI())</f>
        <v>1.8970027905125331</v>
      </c>
      <c r="H435" s="2">
        <v>108.690253620908</v>
      </c>
      <c r="I435" s="2"/>
    </row>
    <row r="436" spans="1:9" x14ac:dyDescent="0.2">
      <c r="A436" s="2" t="s">
        <v>47</v>
      </c>
      <c r="B436" s="2">
        <v>14.84</v>
      </c>
      <c r="C436" s="2">
        <f>2*Table1[[#This Row],[Photon energy (eV)]]-Threshold</f>
        <v>5.0926112000000003</v>
      </c>
      <c r="D436" s="2" t="s">
        <v>19</v>
      </c>
      <c r="E436" s="3">
        <f>Table1[[#This Row],[Polar ang (deg)]]/180*PI()</f>
        <v>1.1799999999999995</v>
      </c>
      <c r="F436" s="2">
        <v>67.609019825437102</v>
      </c>
      <c r="G436" s="1">
        <f>IF(Table1[[#This Row],[Phase shift (deg)]]="","",Table1[[#This Row],[Phase shift (deg)]]/180*PI())</f>
        <v>1.9222855436860764</v>
      </c>
      <c r="H436" s="2">
        <v>110.13884867222301</v>
      </c>
      <c r="I436" s="2"/>
    </row>
    <row r="437" spans="1:9" x14ac:dyDescent="0.2">
      <c r="A437" s="2" t="s">
        <v>47</v>
      </c>
      <c r="B437" s="2">
        <v>14.84</v>
      </c>
      <c r="C437" s="2">
        <f>2*Table1[[#This Row],[Photon energy (eV)]]-Threshold</f>
        <v>5.0926112000000003</v>
      </c>
      <c r="D437" s="2" t="s">
        <v>19</v>
      </c>
      <c r="E437" s="3">
        <f>Table1[[#This Row],[Polar ang (deg)]]/180*PI()</f>
        <v>1.1900000000000006</v>
      </c>
      <c r="F437" s="2">
        <v>68.181977620568006</v>
      </c>
      <c r="G437" s="1">
        <f>IF(Table1[[#This Row],[Phase shift (deg)]]="","",Table1[[#This Row],[Phase shift (deg)]]/180*PI())</f>
        <v>1.9474437504371316</v>
      </c>
      <c r="H437" s="2">
        <v>111.58030773917601</v>
      </c>
      <c r="I437" s="2"/>
    </row>
    <row r="438" spans="1:9" x14ac:dyDescent="0.2">
      <c r="A438" s="2" t="s">
        <v>47</v>
      </c>
      <c r="B438" s="2">
        <v>14.84</v>
      </c>
      <c r="C438" s="2">
        <f>2*Table1[[#This Row],[Photon energy (eV)]]-Threshold</f>
        <v>5.0926112000000003</v>
      </c>
      <c r="D438" s="2" t="s">
        <v>19</v>
      </c>
      <c r="E438" s="3">
        <f>Table1[[#This Row],[Polar ang (deg)]]/180*PI()</f>
        <v>1.2</v>
      </c>
      <c r="F438" s="2">
        <v>68.754935415698796</v>
      </c>
      <c r="G438" s="1">
        <f>IF(Table1[[#This Row],[Phase shift (deg)]]="","",Table1[[#This Row],[Phase shift (deg)]]/180*PI())</f>
        <v>1.9724210004600802</v>
      </c>
      <c r="H438" s="2">
        <v>113.01139874933401</v>
      </c>
      <c r="I438" s="2"/>
    </row>
    <row r="439" spans="1:9" x14ac:dyDescent="0.2">
      <c r="A439" s="2" t="s">
        <v>47</v>
      </c>
      <c r="B439" s="2">
        <v>14.84</v>
      </c>
      <c r="C439" s="2">
        <f>2*Table1[[#This Row],[Photon energy (eV)]]-Threshold</f>
        <v>5.0926112000000003</v>
      </c>
      <c r="D439" s="2" t="s">
        <v>19</v>
      </c>
      <c r="E439" s="3">
        <f>Table1[[#This Row],[Polar ang (deg)]]/180*PI()</f>
        <v>1.2099999999999997</v>
      </c>
      <c r="F439" s="2">
        <v>69.3278932108296</v>
      </c>
      <c r="G439" s="1">
        <f>IF(Table1[[#This Row],[Phase shift (deg)]]="","",Table1[[#This Row],[Phase shift (deg)]]/180*PI())</f>
        <v>1.9971616592018002</v>
      </c>
      <c r="H439" s="2">
        <v>114.42893407760801</v>
      </c>
      <c r="I439" s="2"/>
    </row>
    <row r="440" spans="1:9" x14ac:dyDescent="0.2">
      <c r="A440" s="2" t="s">
        <v>47</v>
      </c>
      <c r="B440" s="2">
        <v>14.84</v>
      </c>
      <c r="C440" s="2">
        <f>2*Table1[[#This Row],[Photon energy (eV)]]-Threshold</f>
        <v>5.0926112000000003</v>
      </c>
      <c r="D440" s="2" t="s">
        <v>19</v>
      </c>
      <c r="E440" s="3">
        <f>Table1[[#This Row],[Polar ang (deg)]]/180*PI()</f>
        <v>1.2199999999999995</v>
      </c>
      <c r="F440" s="2">
        <v>69.900851005960405</v>
      </c>
      <c r="G440" s="1">
        <f>IF(Table1[[#This Row],[Phase shift (deg)]]="","",Table1[[#This Row],[Phase shift (deg)]]/180*PI())</f>
        <v>2.0216114057255758</v>
      </c>
      <c r="H440" s="2">
        <v>115.82980136358501</v>
      </c>
      <c r="I440" s="2"/>
    </row>
    <row r="441" spans="1:9" x14ac:dyDescent="0.2">
      <c r="A441" s="2" t="s">
        <v>47</v>
      </c>
      <c r="B441" s="2">
        <v>14.84</v>
      </c>
      <c r="C441" s="2">
        <f>2*Table1[[#This Row],[Photon energy (eV)]]-Threshold</f>
        <v>5.0926112000000003</v>
      </c>
      <c r="D441" s="2" t="s">
        <v>19</v>
      </c>
      <c r="E441" s="3">
        <f>Table1[[#This Row],[Polar ang (deg)]]/180*PI()</f>
        <v>1.2300000000000006</v>
      </c>
      <c r="F441" s="2">
        <v>70.473808801091295</v>
      </c>
      <c r="G441" s="1">
        <f>IF(Table1[[#This Row],[Phase shift (deg)]]="","",Table1[[#This Row],[Phase shift (deg)]]/180*PI())</f>
        <v>2.0457177330113514</v>
      </c>
      <c r="H441" s="2">
        <v>117.21099217662101</v>
      </c>
      <c r="I441" s="2"/>
    </row>
    <row r="442" spans="1:9" x14ac:dyDescent="0.2">
      <c r="A442" s="2" t="s">
        <v>47</v>
      </c>
      <c r="B442" s="2">
        <v>14.84</v>
      </c>
      <c r="C442" s="2">
        <f>2*Table1[[#This Row],[Photon energy (eV)]]-Threshold</f>
        <v>5.0926112000000003</v>
      </c>
      <c r="D442" s="2" t="s">
        <v>19</v>
      </c>
      <c r="E442" s="3">
        <f>Table1[[#This Row],[Polar ang (deg)]]/180*PI()</f>
        <v>1.2400000000000004</v>
      </c>
      <c r="F442" s="2">
        <v>71.046766596222099</v>
      </c>
      <c r="G442" s="1">
        <f>IF(Table1[[#This Row],[Phase shift (deg)]]="","",Table1[[#This Row],[Phase shift (deg)]]/180*PI())</f>
        <v>2.0694303987163845</v>
      </c>
      <c r="H442" s="2">
        <v>118.569627842524</v>
      </c>
      <c r="I442" s="2"/>
    </row>
    <row r="443" spans="1:9" x14ac:dyDescent="0.2">
      <c r="A443" s="2" t="s">
        <v>47</v>
      </c>
      <c r="B443" s="2">
        <v>14.84</v>
      </c>
      <c r="C443" s="2">
        <f>2*Table1[[#This Row],[Photon energy (eV)]]-Threshold</f>
        <v>5.0926112000000003</v>
      </c>
      <c r="D443" s="2" t="s">
        <v>19</v>
      </c>
      <c r="E443" s="3">
        <f>Table1[[#This Row],[Polar ang (deg)]]/180*PI()</f>
        <v>1.25</v>
      </c>
      <c r="F443" s="2">
        <v>71.619724391352904</v>
      </c>
      <c r="G443" s="1">
        <f>IF(Table1[[#This Row],[Phase shift (deg)]]="","",Table1[[#This Row],[Phase shift (deg)]]/180*PI())</f>
        <v>2.0927018167104192</v>
      </c>
      <c r="H443" s="2">
        <v>119.902981876867</v>
      </c>
      <c r="I443" s="2"/>
    </row>
    <row r="444" spans="1:9" x14ac:dyDescent="0.2">
      <c r="A444" s="2" t="s">
        <v>47</v>
      </c>
      <c r="B444" s="2">
        <v>14.84</v>
      </c>
      <c r="C444" s="2">
        <f>2*Table1[[#This Row],[Photon energy (eV)]]-Threshold</f>
        <v>5.0926112000000003</v>
      </c>
      <c r="D444" s="2" t="s">
        <v>19</v>
      </c>
      <c r="E444" s="3">
        <f>Table1[[#This Row],[Polar ang (deg)]]/180*PI()</f>
        <v>1.2599999999999993</v>
      </c>
      <c r="F444" s="2">
        <v>72.192682186483694</v>
      </c>
      <c r="G444" s="1">
        <f>IF(Table1[[#This Row],[Phase shift (deg)]]="","",Table1[[#This Row],[Phase shift (deg)]]/180*PI())</f>
        <v>2.1154873823211098</v>
      </c>
      <c r="H444" s="2">
        <v>121.20849862017801</v>
      </c>
      <c r="I444" s="2"/>
    </row>
    <row r="445" spans="1:9" x14ac:dyDescent="0.2">
      <c r="A445" s="2" t="s">
        <v>47</v>
      </c>
      <c r="B445" s="2">
        <v>14.84</v>
      </c>
      <c r="C445" s="2">
        <f>2*Table1[[#This Row],[Photon energy (eV)]]-Threshold</f>
        <v>5.0926112000000003</v>
      </c>
      <c r="D445" s="2" t="s">
        <v>19</v>
      </c>
      <c r="E445" s="3">
        <f>Table1[[#This Row],[Polar ang (deg)]]/180*PI()</f>
        <v>1.2700000000000009</v>
      </c>
      <c r="F445" s="2">
        <v>72.765639981614598</v>
      </c>
      <c r="G445" s="1">
        <f>IF(Table1[[#This Row],[Phase shift (deg)]]="","",Table1[[#This Row],[Phase shift (deg)]]/180*PI())</f>
        <v>2.1377457270007354</v>
      </c>
      <c r="H445" s="2">
        <v>122.483807829268</v>
      </c>
      <c r="I445" s="2"/>
    </row>
    <row r="446" spans="1:9" x14ac:dyDescent="0.2">
      <c r="A446" s="2" t="s">
        <v>47</v>
      </c>
      <c r="B446" s="2">
        <v>14.84</v>
      </c>
      <c r="C446" s="2">
        <f>2*Table1[[#This Row],[Photon energy (eV)]]-Threshold</f>
        <v>5.0926112000000003</v>
      </c>
      <c r="D446" s="2" t="s">
        <v>19</v>
      </c>
      <c r="E446" s="3">
        <f>Table1[[#This Row],[Polar ang (deg)]]/180*PI()</f>
        <v>1.2800000000000005</v>
      </c>
      <c r="F446" s="2">
        <v>73.338597776745402</v>
      </c>
      <c r="G446" s="1">
        <f>IF(Table1[[#This Row],[Phase shift (deg)]]="","",Table1[[#This Row],[Phase shift (deg)]]/180*PI())</f>
        <v>2.1594389008768009</v>
      </c>
      <c r="H446" s="2">
        <v>123.72673513661</v>
      </c>
      <c r="I446" s="2"/>
    </row>
    <row r="447" spans="1:9" x14ac:dyDescent="0.2">
      <c r="A447" s="2" t="s">
        <v>47</v>
      </c>
      <c r="B447" s="2">
        <v>14.84</v>
      </c>
      <c r="C447" s="2">
        <f>2*Table1[[#This Row],[Photon energy (eV)]]-Threshold</f>
        <v>5.0926112000000003</v>
      </c>
      <c r="D447" s="2" t="s">
        <v>19</v>
      </c>
      <c r="E447" s="3">
        <f>Table1[[#This Row],[Polar ang (deg)]]/180*PI()</f>
        <v>1.2900000000000003</v>
      </c>
      <c r="F447" s="2">
        <v>73.911555571876207</v>
      </c>
      <c r="G447" s="1">
        <f>IF(Table1[[#This Row],[Phase shift (deg)]]="","",Table1[[#This Row],[Phase shift (deg)]]/180*PI())</f>
        <v>2.1805324842185381</v>
      </c>
      <c r="H447" s="2">
        <v>124.93530843689901</v>
      </c>
      <c r="I447" s="2"/>
    </row>
    <row r="448" spans="1:9" x14ac:dyDescent="0.2">
      <c r="A448" s="2" t="s">
        <v>47</v>
      </c>
      <c r="B448" s="2">
        <v>14.84</v>
      </c>
      <c r="C448" s="2">
        <f>2*Table1[[#This Row],[Photon energy (eV)]]-Threshold</f>
        <v>5.0926112000000003</v>
      </c>
      <c r="D448" s="2" t="s">
        <v>19</v>
      </c>
      <c r="E448" s="3">
        <f>Table1[[#This Row],[Polar ang (deg)]]/180*PI()</f>
        <v>1.2999999999999996</v>
      </c>
      <c r="F448" s="2">
        <v>74.484513367006997</v>
      </c>
      <c r="G448" s="1">
        <f>IF(Table1[[#This Row],[Phase shift (deg)]]="","",Table1[[#This Row],[Phase shift (deg)]]/180*PI())</f>
        <v>2.2009956311136123</v>
      </c>
      <c r="H448" s="2">
        <v>126.107760389543</v>
      </c>
      <c r="I448" s="2"/>
    </row>
    <row r="449" spans="1:9" x14ac:dyDescent="0.2">
      <c r="A449" s="2" t="s">
        <v>47</v>
      </c>
      <c r="B449" s="2">
        <v>14.84</v>
      </c>
      <c r="C449" s="2">
        <f>2*Table1[[#This Row],[Photon energy (eV)]]-Threshold</f>
        <v>5.0926112000000003</v>
      </c>
      <c r="D449" s="2" t="s">
        <v>19</v>
      </c>
      <c r="E449" s="3">
        <f>Table1[[#This Row],[Polar ang (deg)]]/180*PI()</f>
        <v>1.3099999999999994</v>
      </c>
      <c r="F449" s="2">
        <v>75.057471162137801</v>
      </c>
      <c r="G449" s="1">
        <f>IF(Table1[[#This Row],[Phase shift (deg)]]="","",Table1[[#This Row],[Phase shift (deg)]]/180*PI())</f>
        <v>2.2208010505126605</v>
      </c>
      <c r="H449" s="2">
        <v>127.242527332595</v>
      </c>
      <c r="I449" s="2"/>
    </row>
    <row r="450" spans="1:9" x14ac:dyDescent="0.2">
      <c r="A450" s="2" t="s">
        <v>47</v>
      </c>
      <c r="B450" s="2">
        <v>14.84</v>
      </c>
      <c r="C450" s="2">
        <f>2*Table1[[#This Row],[Photon energy (eV)]]-Threshold</f>
        <v>5.0926112000000003</v>
      </c>
      <c r="D450" s="2" t="s">
        <v>19</v>
      </c>
      <c r="E450" s="3">
        <f>Table1[[#This Row],[Polar ang (deg)]]/180*PI()</f>
        <v>1.3200000000000007</v>
      </c>
      <c r="F450" s="2">
        <v>75.630428957268705</v>
      </c>
      <c r="G450" s="1">
        <f>IF(Table1[[#This Row],[Phase shift (deg)]]="","",Table1[[#This Row],[Phase shift (deg)]]/180*PI())</f>
        <v>2.2399249312158949</v>
      </c>
      <c r="H450" s="2">
        <v>128.338244984802</v>
      </c>
      <c r="I450" s="2"/>
    </row>
    <row r="451" spans="1:9" x14ac:dyDescent="0.2">
      <c r="A451" s="2" t="s">
        <v>47</v>
      </c>
      <c r="B451" s="2">
        <v>14.84</v>
      </c>
      <c r="C451" s="2">
        <f>2*Table1[[#This Row],[Photon energy (eV)]]-Threshold</f>
        <v>5.0926112000000003</v>
      </c>
      <c r="D451" s="2" t="s">
        <v>19</v>
      </c>
      <c r="E451" s="3">
        <f>Table1[[#This Row],[Polar ang (deg)]]/180*PI()</f>
        <v>1.33</v>
      </c>
      <c r="F451" s="2">
        <v>76.203386752399496</v>
      </c>
      <c r="G451" s="1">
        <f>IF(Table1[[#This Row],[Phase shift (deg)]]="","",Table1[[#This Row],[Phase shift (deg)]]/180*PI())</f>
        <v>2.2583468183316642</v>
      </c>
      <c r="H451" s="2">
        <v>129.39374136720201</v>
      </c>
      <c r="I451" s="2"/>
    </row>
    <row r="452" spans="1:9" x14ac:dyDescent="0.2">
      <c r="A452" s="2" t="s">
        <v>47</v>
      </c>
      <c r="B452" s="2">
        <v>14.84</v>
      </c>
      <c r="C452" s="2">
        <f>2*Table1[[#This Row],[Photon energy (eV)]]-Threshold</f>
        <v>5.0926112000000003</v>
      </c>
      <c r="D452" s="2" t="s">
        <v>19</v>
      </c>
      <c r="E452" s="3">
        <f>Table1[[#This Row],[Polar ang (deg)]]/180*PI()</f>
        <v>1.3399999999999999</v>
      </c>
      <c r="F452" s="2">
        <v>76.7763445475303</v>
      </c>
      <c r="G452" s="1">
        <f>IF(Table1[[#This Row],[Phase shift (deg)]]="","",Table1[[#This Row],[Phase shift (deg)]]/180*PI())</f>
        <v>2.2760494492532737</v>
      </c>
      <c r="H452" s="2">
        <v>130.40802740528801</v>
      </c>
      <c r="I452" s="2"/>
    </row>
    <row r="453" spans="1:9" x14ac:dyDescent="0.2">
      <c r="A453" s="2" t="s">
        <v>47</v>
      </c>
      <c r="B453" s="2">
        <v>14.84</v>
      </c>
      <c r="C453" s="2">
        <f>2*Table1[[#This Row],[Photon energy (eV)]]-Threshold</f>
        <v>5.0926112000000003</v>
      </c>
      <c r="D453" s="2" t="s">
        <v>19</v>
      </c>
      <c r="E453" s="3">
        <f>Table1[[#This Row],[Polar ang (deg)]]/180*PI()</f>
        <v>1.3500000000000012</v>
      </c>
      <c r="F453" s="2">
        <v>77.349302342661204</v>
      </c>
      <c r="G453" s="1">
        <f>IF(Table1[[#This Row],[Phase shift (deg)]]="","",Table1[[#This Row],[Phase shift (deg)]]/180*PI())</f>
        <v>2.2930185573203516</v>
      </c>
      <c r="H453" s="2">
        <v>131.380285679633</v>
      </c>
      <c r="I453" s="2"/>
    </row>
    <row r="454" spans="1:9" x14ac:dyDescent="0.2">
      <c r="A454" s="2" t="s">
        <v>47</v>
      </c>
      <c r="B454" s="2">
        <v>14.84</v>
      </c>
      <c r="C454" s="2">
        <f>2*Table1[[#This Row],[Photon energy (eV)]]-Threshold</f>
        <v>5.0926112000000003</v>
      </c>
      <c r="D454" s="2" t="s">
        <v>19</v>
      </c>
      <c r="E454" s="3">
        <f>Table1[[#This Row],[Polar ang (deg)]]/180*PI()</f>
        <v>1.3600000000000008</v>
      </c>
      <c r="F454" s="2">
        <v>77.922260137791994</v>
      </c>
      <c r="G454" s="1">
        <f>IF(Table1[[#This Row],[Phase shift (deg)]]="","",Table1[[#This Row],[Phase shift (deg)]]/180*PI())</f>
        <v>2.3092426511170121</v>
      </c>
      <c r="H454" s="2">
        <v>132.309857780606</v>
      </c>
      <c r="I454" s="2"/>
    </row>
    <row r="455" spans="1:9" x14ac:dyDescent="0.2">
      <c r="A455" s="2" t="s">
        <v>47</v>
      </c>
      <c r="B455" s="2">
        <v>14.84</v>
      </c>
      <c r="C455" s="2">
        <f>2*Table1[[#This Row],[Photon energy (eV)]]-Threshold</f>
        <v>5.0926112000000003</v>
      </c>
      <c r="D455" s="2" t="s">
        <v>19</v>
      </c>
      <c r="E455" s="3">
        <f>Table1[[#This Row],[Polar ang (deg)]]/180*PI()</f>
        <v>1.3700000000000003</v>
      </c>
      <c r="F455" s="2">
        <v>78.495217932922799</v>
      </c>
      <c r="G455" s="1">
        <f>IF(Table1[[#This Row],[Phase shift (deg)]]="","",Table1[[#This Row],[Phase shift (deg)]]/180*PI())</f>
        <v>2.3247127768807538</v>
      </c>
      <c r="H455" s="2">
        <v>133.19623069540501</v>
      </c>
      <c r="I455" s="2"/>
    </row>
    <row r="456" spans="1:9" x14ac:dyDescent="0.2">
      <c r="A456" s="2" t="s">
        <v>47</v>
      </c>
      <c r="B456" s="2">
        <v>14.84</v>
      </c>
      <c r="C456" s="2">
        <f>2*Table1[[#This Row],[Photon energy (eV)]]-Threshold</f>
        <v>5.0926112000000003</v>
      </c>
      <c r="D456" s="2" t="s">
        <v>19</v>
      </c>
      <c r="E456" s="3">
        <f>Table1[[#This Row],[Polar ang (deg)]]/180*PI()</f>
        <v>1.38</v>
      </c>
      <c r="F456" s="2">
        <v>79.068175728053603</v>
      </c>
      <c r="G456" s="1">
        <f>IF(Table1[[#This Row],[Phase shift (deg)]]="","",Table1[[#This Row],[Phase shift (deg)]]/180*PI())</f>
        <v>2.3394222708250951</v>
      </c>
      <c r="H456" s="2">
        <v>134.039022617189</v>
      </c>
      <c r="I456" s="2"/>
    </row>
    <row r="457" spans="1:9" x14ac:dyDescent="0.2">
      <c r="A457" s="2" t="s">
        <v>47</v>
      </c>
      <c r="B457" s="2">
        <v>14.84</v>
      </c>
      <c r="C457" s="2">
        <f>2*Table1[[#This Row],[Photon energy (eV)]]-Threshold</f>
        <v>5.0926112000000003</v>
      </c>
      <c r="D457" s="2" t="s">
        <v>19</v>
      </c>
      <c r="E457" s="3">
        <f>Table1[[#This Row],[Polar ang (deg)]]/180*PI()</f>
        <v>1.3899999999999992</v>
      </c>
      <c r="F457" s="2">
        <v>79.641133523184394</v>
      </c>
      <c r="G457" s="1">
        <f>IF(Table1[[#This Row],[Phase shift (deg)]]="","",Table1[[#This Row],[Phase shift (deg)]]/180*PI())</f>
        <v>2.3533665073841172</v>
      </c>
      <c r="H457" s="2">
        <v>134.83796852055301</v>
      </c>
      <c r="I457" s="2"/>
    </row>
    <row r="458" spans="1:9" x14ac:dyDescent="0.2">
      <c r="A458" s="2" t="s">
        <v>47</v>
      </c>
      <c r="B458" s="2">
        <v>14.84</v>
      </c>
      <c r="C458" s="2">
        <f>2*Table1[[#This Row],[Photon energy (eV)]]-Threshold</f>
        <v>5.0926112000000003</v>
      </c>
      <c r="D458" s="2" t="s">
        <v>19</v>
      </c>
      <c r="E458" s="3">
        <f>Table1[[#This Row],[Polar ang (deg)]]/180*PI()</f>
        <v>1.4000000000000008</v>
      </c>
      <c r="F458" s="2">
        <v>80.214091318315297</v>
      </c>
      <c r="G458" s="1">
        <f>IF(Table1[[#This Row],[Phase shift (deg)]]="","",Table1[[#This Row],[Phase shift (deg)]]/180*PI())</f>
        <v>2.3665426485285037</v>
      </c>
      <c r="H458" s="2">
        <v>135.59290579839501</v>
      </c>
      <c r="I458" s="2"/>
    </row>
    <row r="459" spans="1:9" x14ac:dyDescent="0.2">
      <c r="A459" s="2" t="s">
        <v>47</v>
      </c>
      <c r="B459" s="2">
        <v>14.84</v>
      </c>
      <c r="C459" s="2">
        <f>2*Table1[[#This Row],[Photon energy (eV)]]-Threshold</f>
        <v>5.0926112000000003</v>
      </c>
      <c r="D459" s="2" t="s">
        <v>19</v>
      </c>
      <c r="E459" s="3">
        <f>Table1[[#This Row],[Polar ang (deg)]]/180*PI()</f>
        <v>1.4100000000000006</v>
      </c>
      <c r="F459" s="2">
        <v>80.787049113446102</v>
      </c>
      <c r="G459" s="1">
        <f>IF(Table1[[#This Row],[Phase shift (deg)]]="","",Table1[[#This Row],[Phase shift (deg)]]/180*PI())</f>
        <v>2.3789493984319527</v>
      </c>
      <c r="H459" s="2">
        <v>136.303760205337</v>
      </c>
      <c r="I459" s="2"/>
    </row>
    <row r="460" spans="1:9" x14ac:dyDescent="0.2">
      <c r="A460" s="2" t="s">
        <v>47</v>
      </c>
      <c r="B460" s="2">
        <v>14.84</v>
      </c>
      <c r="C460" s="2">
        <f>2*Table1[[#This Row],[Photon energy (eV)]]-Threshold</f>
        <v>5.0926112000000003</v>
      </c>
      <c r="D460" s="2" t="s">
        <v>19</v>
      </c>
      <c r="E460" s="3">
        <f>Table1[[#This Row],[Polar ang (deg)]]/180*PI()</f>
        <v>1.4200000000000002</v>
      </c>
      <c r="F460" s="2">
        <v>81.360006908576906</v>
      </c>
      <c r="G460" s="1">
        <f>IF(Table1[[#This Row],[Phase shift (deg)]]="","",Table1[[#This Row],[Phase shift (deg)]]/180*PI())</f>
        <v>2.3905867669242475</v>
      </c>
      <c r="H460" s="2">
        <v>136.970532304584</v>
      </c>
      <c r="I460" s="2"/>
    </row>
    <row r="461" spans="1:9" x14ac:dyDescent="0.2">
      <c r="A461" s="2" t="s">
        <v>47</v>
      </c>
      <c r="B461" s="2">
        <v>14.84</v>
      </c>
      <c r="C461" s="2">
        <f>2*Table1[[#This Row],[Photon energy (eV)]]-Threshold</f>
        <v>5.0926112000000003</v>
      </c>
      <c r="D461" s="2" t="s">
        <v>19</v>
      </c>
      <c r="E461" s="3">
        <f>Table1[[#This Row],[Polar ang (deg)]]/180*PI()</f>
        <v>1.4299999999999997</v>
      </c>
      <c r="F461" s="2">
        <v>81.932964703707697</v>
      </c>
      <c r="G461" s="1">
        <f>IF(Table1[[#This Row],[Phase shift (deg)]]="","",Table1[[#This Row],[Phase shift (deg)]]/180*PI())</f>
        <v>2.4014558443816507</v>
      </c>
      <c r="H461" s="2">
        <v>137.593284570094</v>
      </c>
      <c r="I461" s="2"/>
    </row>
    <row r="462" spans="1:9" x14ac:dyDescent="0.2">
      <c r="A462" s="2" t="s">
        <v>47</v>
      </c>
      <c r="B462" s="2">
        <v>14.84</v>
      </c>
      <c r="C462" s="2">
        <f>2*Table1[[#This Row],[Photon energy (eV)]]-Threshold</f>
        <v>5.0926112000000003</v>
      </c>
      <c r="D462" s="2" t="s">
        <v>19</v>
      </c>
      <c r="E462" s="3">
        <f>Table1[[#This Row],[Polar ang (deg)]]/180*PI()</f>
        <v>1.4399999999999991</v>
      </c>
      <c r="F462" s="2">
        <v>82.505922498838501</v>
      </c>
      <c r="G462" s="1">
        <f>IF(Table1[[#This Row],[Phase shift (deg)]]="","",Table1[[#This Row],[Phase shift (deg)]]/180*PI())</f>
        <v>2.4115585899986787</v>
      </c>
      <c r="H462" s="2">
        <v>138.17212925544399</v>
      </c>
      <c r="I462" s="2"/>
    </row>
    <row r="463" spans="1:9" x14ac:dyDescent="0.2">
      <c r="A463" s="2" t="s">
        <v>47</v>
      </c>
      <c r="B463" s="2">
        <v>14.84</v>
      </c>
      <c r="C463" s="2">
        <f>2*Table1[[#This Row],[Photon energy (eV)]]-Threshold</f>
        <v>5.0926112000000003</v>
      </c>
      <c r="D463" s="2" t="s">
        <v>19</v>
      </c>
      <c r="E463" s="3">
        <f>Table1[[#This Row],[Polar ang (deg)]]/180*PI()</f>
        <v>1.4500000000000006</v>
      </c>
      <c r="F463" s="2">
        <v>83.078880293969405</v>
      </c>
      <c r="G463" s="1">
        <f>IF(Table1[[#This Row],[Phase shift (deg)]]="","",Table1[[#This Row],[Phase shift (deg)]]/180*PI())</f>
        <v>2.4208976347659084</v>
      </c>
      <c r="H463" s="2">
        <v>138.70721710529</v>
      </c>
      <c r="I463" s="2"/>
    </row>
    <row r="464" spans="1:9" x14ac:dyDescent="0.2">
      <c r="A464" s="2" t="s">
        <v>47</v>
      </c>
      <c r="B464" s="2">
        <v>14.84</v>
      </c>
      <c r="C464" s="2">
        <f>2*Table1[[#This Row],[Photon energy (eV)]]-Threshold</f>
        <v>5.0926112000000003</v>
      </c>
      <c r="D464" s="2" t="s">
        <v>19</v>
      </c>
      <c r="E464" s="3">
        <f>Table1[[#This Row],[Polar ang (deg)]]/180*PI()</f>
        <v>1.46</v>
      </c>
      <c r="F464" s="2">
        <v>83.651838089100195</v>
      </c>
      <c r="G464" s="1">
        <f>IF(Table1[[#This Row],[Phase shift (deg)]]="","",Table1[[#This Row],[Phase shift (deg)]]/180*PI())</f>
        <v>2.429476099955195</v>
      </c>
      <c r="H464" s="2">
        <v>139.19872695533601</v>
      </c>
      <c r="I464" s="2"/>
    </row>
    <row r="465" spans="1:9" x14ac:dyDescent="0.2">
      <c r="A465" s="2" t="s">
        <v>47</v>
      </c>
      <c r="B465" s="2">
        <v>14.84</v>
      </c>
      <c r="C465" s="2">
        <f>2*Table1[[#This Row],[Photon energy (eV)]]-Threshold</f>
        <v>5.0926112000000003</v>
      </c>
      <c r="D465" s="2" t="s">
        <v>19</v>
      </c>
      <c r="E465" s="3">
        <f>Table1[[#This Row],[Polar ang (deg)]]/180*PI()</f>
        <v>1.4699999999999998</v>
      </c>
      <c r="F465" s="2">
        <v>84.224795884231</v>
      </c>
      <c r="G465" s="1">
        <f>IF(Table1[[#This Row],[Phase shift (deg)]]="","",Table1[[#This Row],[Phase shift (deg)]]/180*PI())</f>
        <v>2.4372974314820257</v>
      </c>
      <c r="H465" s="2">
        <v>139.64685624199601</v>
      </c>
      <c r="I465" s="2"/>
    </row>
    <row r="466" spans="1:9" x14ac:dyDescent="0.2">
      <c r="A466" s="2" t="s">
        <v>47</v>
      </c>
      <c r="B466" s="2">
        <v>14.84</v>
      </c>
      <c r="C466" s="2">
        <f>2*Table1[[#This Row],[Photon energy (eV)]]-Threshold</f>
        <v>5.0926112000000003</v>
      </c>
      <c r="D466" s="2" t="s">
        <v>19</v>
      </c>
      <c r="E466" s="3">
        <f>Table1[[#This Row],[Polar ang (deg)]]/180*PI()</f>
        <v>1.4799999999999995</v>
      </c>
      <c r="F466" s="2">
        <v>84.797753679361804</v>
      </c>
      <c r="G466" s="1">
        <f>IF(Table1[[#This Row],[Phase shift (deg)]]="","",Table1[[#This Row],[Phase shift (deg)]]/180*PI())</f>
        <v>2.4443652501725546</v>
      </c>
      <c r="H466" s="2">
        <v>140.05181242332699</v>
      </c>
      <c r="I466" s="2"/>
    </row>
    <row r="467" spans="1:9" x14ac:dyDescent="0.2">
      <c r="A467" s="2" t="s">
        <v>47</v>
      </c>
      <c r="B467" s="2">
        <v>14.84</v>
      </c>
      <c r="C467" s="2">
        <f>2*Table1[[#This Row],[Photon energy (eV)]]-Threshold</f>
        <v>5.0926112000000003</v>
      </c>
      <c r="D467" s="2" t="s">
        <v>19</v>
      </c>
      <c r="E467" s="3">
        <f>Table1[[#This Row],[Polar ang (deg)]]/180*PI()</f>
        <v>1.4900000000000007</v>
      </c>
      <c r="F467" s="2">
        <v>85.370711474492694</v>
      </c>
      <c r="G467" s="1">
        <f>IF(Table1[[#This Row],[Phase shift (deg)]]="","",Table1[[#This Row],[Phase shift (deg)]]/180*PI())</f>
        <v>2.4506832177027347</v>
      </c>
      <c r="H467" s="2">
        <v>140.413805297907</v>
      </c>
      <c r="I467" s="2"/>
    </row>
    <row r="468" spans="1:9" x14ac:dyDescent="0.2">
      <c r="A468" s="2" t="s">
        <v>47</v>
      </c>
      <c r="B468" s="2">
        <v>14.84</v>
      </c>
      <c r="C468" s="2">
        <f>2*Table1[[#This Row],[Photon energy (eV)]]-Threshold</f>
        <v>5.0926112000000003</v>
      </c>
      <c r="D468" s="2" t="s">
        <v>19</v>
      </c>
      <c r="E468" s="3">
        <f>Table1[[#This Row],[Polar ang (deg)]]/180*PI()</f>
        <v>1.5000000000000002</v>
      </c>
      <c r="F468" s="2">
        <v>85.943669269623499</v>
      </c>
      <c r="G468" s="1">
        <f>IF(Table1[[#This Row],[Phase shift (deg)]]="","",Table1[[#This Row],[Phase shift (deg)]]/180*PI())</f>
        <v>2.4562549177898254</v>
      </c>
      <c r="H468" s="2">
        <v>140.73304019760999</v>
      </c>
      <c r="I468" s="2"/>
    </row>
    <row r="469" spans="1:9" x14ac:dyDescent="0.2">
      <c r="A469" s="2" t="s">
        <v>47</v>
      </c>
      <c r="B469" s="2">
        <v>14.84</v>
      </c>
      <c r="C469" s="2">
        <f>2*Table1[[#This Row],[Photon energy (eV)]]-Threshold</f>
        <v>5.0926112000000003</v>
      </c>
      <c r="D469" s="2" t="s">
        <v>19</v>
      </c>
      <c r="E469" s="3">
        <f>Table1[[#This Row],[Polar ang (deg)]]/180*PI()</f>
        <v>1.5099999999999998</v>
      </c>
      <c r="F469" s="2">
        <v>86.516627064754303</v>
      </c>
      <c r="G469" s="1">
        <f>IF(Table1[[#This Row],[Phase shift (deg)]]="","",Table1[[#This Row],[Phase shift (deg)]]/180*PI())</f>
        <v>2.4610837520933861</v>
      </c>
      <c r="H469" s="2">
        <v>141.009712023172</v>
      </c>
      <c r="I469" s="2"/>
    </row>
    <row r="470" spans="1:9" x14ac:dyDescent="0.2">
      <c r="A470" s="2" t="s">
        <v>47</v>
      </c>
      <c r="B470" s="2">
        <v>14.84</v>
      </c>
      <c r="C470" s="2">
        <f>2*Table1[[#This Row],[Photon energy (eV)]]-Threshold</f>
        <v>5.0926112000000003</v>
      </c>
      <c r="D470" s="2" t="s">
        <v>19</v>
      </c>
      <c r="E470" s="3">
        <f>Table1[[#This Row],[Polar ang (deg)]]/180*PI()</f>
        <v>1.5199999999999994</v>
      </c>
      <c r="F470" s="2">
        <v>87.089584859885093</v>
      </c>
      <c r="G470" s="1">
        <f>IF(Table1[[#This Row],[Phase shift (deg)]]="","",Table1[[#This Row],[Phase shift (deg)]]/180*PI())</f>
        <v>2.4651728502156045</v>
      </c>
      <c r="H470" s="2">
        <v>141.24400008759</v>
      </c>
      <c r="I470" s="2"/>
    </row>
    <row r="471" spans="1:9" x14ac:dyDescent="0.2">
      <c r="A471" s="2" t="s">
        <v>47</v>
      </c>
      <c r="B471" s="2">
        <v>14.84</v>
      </c>
      <c r="C471" s="2">
        <f>2*Table1[[#This Row],[Photon energy (eV)]]-Threshold</f>
        <v>5.0926112000000003</v>
      </c>
      <c r="D471" s="2" t="s">
        <v>19</v>
      </c>
      <c r="E471" s="3">
        <f>Table1[[#This Row],[Polar ang (deg)]]/180*PI()</f>
        <v>1.5299999999999989</v>
      </c>
      <c r="F471" s="2">
        <v>87.662542655015898</v>
      </c>
      <c r="G471" s="1">
        <f>IF(Table1[[#This Row],[Phase shift (deg)]]="","",Table1[[#This Row],[Phase shift (deg)]]/180*PI())</f>
        <v>2.4685249931685274</v>
      </c>
      <c r="H471" s="2">
        <v>141.436063731117</v>
      </c>
      <c r="I471" s="2"/>
    </row>
    <row r="472" spans="1:9" x14ac:dyDescent="0.2">
      <c r="A472" s="2" t="s">
        <v>47</v>
      </c>
      <c r="B472" s="2">
        <v>14.84</v>
      </c>
      <c r="C472" s="2">
        <f>2*Table1[[#This Row],[Photon energy (eV)]]-Threshold</f>
        <v>5.0926112000000003</v>
      </c>
      <c r="D472" s="2" t="s">
        <v>19</v>
      </c>
      <c r="E472" s="3">
        <f>Table1[[#This Row],[Polar ang (deg)]]/180*PI()</f>
        <v>1.5400000000000005</v>
      </c>
      <c r="F472" s="2">
        <v>88.235500450146802</v>
      </c>
      <c r="G472" s="1">
        <f>IF(Table1[[#This Row],[Phase shift (deg)]]="","",Table1[[#This Row],[Phase shift (deg)]]/180*PI())</f>
        <v>2.4711425496925599</v>
      </c>
      <c r="H472" s="2">
        <v>141.586038672581</v>
      </c>
      <c r="I472" s="2"/>
    </row>
    <row r="473" spans="1:9" x14ac:dyDescent="0.2">
      <c r="A473" s="2" t="s">
        <v>47</v>
      </c>
      <c r="B473" s="2">
        <v>14.84</v>
      </c>
      <c r="C473" s="2">
        <f>2*Table1[[#This Row],[Photon energy (eV)]]-Threshold</f>
        <v>5.0926112000000003</v>
      </c>
      <c r="D473" s="2" t="s">
        <v>19</v>
      </c>
      <c r="E473" s="3">
        <f>Table1[[#This Row],[Polar ang (deg)]]/180*PI()</f>
        <v>1.55</v>
      </c>
      <c r="F473" s="2">
        <v>88.808458245277606</v>
      </c>
      <c r="G473" s="1">
        <f>IF(Table1[[#This Row],[Phase shift (deg)]]="","",Table1[[#This Row],[Phase shift (deg)]]/180*PI())</f>
        <v>2.4730274248578126</v>
      </c>
      <c r="H473" s="2">
        <v>141.694034064459</v>
      </c>
      <c r="I473" s="2"/>
    </row>
    <row r="474" spans="1:9" x14ac:dyDescent="0.2">
      <c r="A474" s="2" t="s">
        <v>47</v>
      </c>
      <c r="B474" s="2">
        <v>14.84</v>
      </c>
      <c r="C474" s="2">
        <f>2*Table1[[#This Row],[Photon energy (eV)]]-Threshold</f>
        <v>5.0926112000000003</v>
      </c>
      <c r="D474" s="2" t="s">
        <v>19</v>
      </c>
      <c r="E474" s="3">
        <f>Table1[[#This Row],[Polar ang (deg)]]/180*PI()</f>
        <v>1.5599999999999996</v>
      </c>
      <c r="F474" s="2">
        <v>89.381416040408396</v>
      </c>
      <c r="G474" s="1">
        <f>IF(Table1[[#This Row],[Phase shift (deg)]]="","",Table1[[#This Row],[Phase shift (deg)]]/180*PI())</f>
        <v>2.474181020451061</v>
      </c>
      <c r="H474" s="2">
        <v>141.760130223217</v>
      </c>
      <c r="I474" s="2"/>
    </row>
    <row r="475" spans="1:9" x14ac:dyDescent="0.2">
      <c r="A475" s="2" t="s">
        <v>47</v>
      </c>
      <c r="B475" s="2">
        <v>14.84</v>
      </c>
      <c r="C475" s="2">
        <f>2*Table1[[#This Row],[Photon energy (eV)]]-Threshold</f>
        <v>5.0926112000000003</v>
      </c>
      <c r="D475" s="2" t="s">
        <v>19</v>
      </c>
      <c r="E475" s="3">
        <f>Table1[[#This Row],[Polar ang (deg)]]/180*PI()</f>
        <v>1.570000000000001</v>
      </c>
      <c r="F475" s="2">
        <v>89.9543738355393</v>
      </c>
      <c r="G475" s="1">
        <f>IF(Table1[[#This Row],[Phase shift (deg)]]="","",Table1[[#This Row],[Phase shift (deg)]]/180*PI())</f>
        <v>2.4746042067417973</v>
      </c>
      <c r="H475" s="2">
        <v>141.784377011624</v>
      </c>
      <c r="I475" s="2"/>
    </row>
    <row r="476" spans="1:9" x14ac:dyDescent="0.2">
      <c r="A476" s="2" t="s">
        <v>47</v>
      </c>
      <c r="B476" s="7">
        <v>14.84</v>
      </c>
      <c r="C476" s="2">
        <f>2*Table1[[#This Row],[Photon energy (eV)]]-Threshold</f>
        <v>5.0926112000000003</v>
      </c>
      <c r="D476" s="2" t="s">
        <v>19</v>
      </c>
      <c r="E476" s="3">
        <f>Table1[[#This Row],[Polar ang (deg)]]/180*PI()</f>
        <v>1.5707963267948966</v>
      </c>
      <c r="F476" s="2">
        <v>90</v>
      </c>
      <c r="G476" s="1" t="str">
        <f>IF(Table1[[#This Row],[Phase shift (deg)]]="","",Table1[[#This Row],[Phase shift (deg)]]/180*PI())</f>
        <v/>
      </c>
      <c r="I476" s="2"/>
    </row>
    <row r="477" spans="1:9" x14ac:dyDescent="0.2">
      <c r="A477" s="2" t="s">
        <v>47</v>
      </c>
      <c r="B477" s="2">
        <v>14.84</v>
      </c>
      <c r="C477" s="2">
        <f>2*Table1[[#This Row],[Photon energy (eV)]]-Threshold</f>
        <v>5.0926112000000003</v>
      </c>
      <c r="D477" s="2" t="s">
        <v>19</v>
      </c>
      <c r="E477" s="3">
        <f>Table1[[#This Row],[Polar ang (deg)]]/180*PI()</f>
        <v>1.5800000000000005</v>
      </c>
      <c r="F477" s="2">
        <v>90.527331630670105</v>
      </c>
      <c r="G477" s="1">
        <f>IF(Table1[[#This Row],[Phase shift (deg)]]="","",Table1[[#This Row],[Phase shift (deg)]]/180*PI())</f>
        <v>5.615889958914515</v>
      </c>
      <c r="H477" s="2">
        <v>321.76679285569901</v>
      </c>
      <c r="I477" s="2"/>
    </row>
    <row r="478" spans="1:9" x14ac:dyDescent="0.2">
      <c r="A478" s="2" t="s">
        <v>47</v>
      </c>
      <c r="B478" s="2">
        <v>14.84</v>
      </c>
      <c r="C478" s="2">
        <f>2*Table1[[#This Row],[Photon energy (eV)]]-Threshold</f>
        <v>5.0926112000000003</v>
      </c>
      <c r="D478" s="2" t="s">
        <v>19</v>
      </c>
      <c r="E478" s="3">
        <f>Table1[[#This Row],[Polar ang (deg)]]/180*PI()</f>
        <v>1.59</v>
      </c>
      <c r="F478" s="2">
        <v>91.100289425800895</v>
      </c>
      <c r="G478" s="1">
        <f>IF(Table1[[#This Row],[Phase shift (deg)]]="","",Table1[[#This Row],[Phase shift (deg)]]/180*PI())</f>
        <v>5.6148527364387926</v>
      </c>
      <c r="H478" s="2">
        <v>321.707364385424</v>
      </c>
      <c r="I478" s="2"/>
    </row>
    <row r="479" spans="1:9" x14ac:dyDescent="0.2">
      <c r="A479" s="2" t="s">
        <v>47</v>
      </c>
      <c r="B479" s="2">
        <v>14.84</v>
      </c>
      <c r="C479" s="2">
        <f>2*Table1[[#This Row],[Photon energy (eV)]]-Threshold</f>
        <v>5.0926112000000003</v>
      </c>
      <c r="D479" s="2" t="s">
        <v>19</v>
      </c>
      <c r="E479" s="3">
        <f>Table1[[#This Row],[Polar ang (deg)]]/180*PI()</f>
        <v>1.5999999999999996</v>
      </c>
      <c r="F479" s="2">
        <v>91.6732472209317</v>
      </c>
      <c r="G479" s="1">
        <f>IF(Table1[[#This Row],[Phase shift (deg)]]="","",Table1[[#This Row],[Phase shift (deg)]]/180*PI())</f>
        <v>5.6130844091543741</v>
      </c>
      <c r="H479" s="2">
        <v>321.606046695229</v>
      </c>
      <c r="I479" s="2"/>
    </row>
    <row r="480" spans="1:9" x14ac:dyDescent="0.2">
      <c r="A480" s="2" t="s">
        <v>47</v>
      </c>
      <c r="B480" s="2">
        <v>14.84</v>
      </c>
      <c r="C480" s="2">
        <f>2*Table1[[#This Row],[Photon energy (eV)]]-Threshold</f>
        <v>5.0926112000000003</v>
      </c>
      <c r="D480" s="2" t="s">
        <v>19</v>
      </c>
      <c r="E480" s="3">
        <f>Table1[[#This Row],[Polar ang (deg)]]/180*PI()</f>
        <v>1.6100000000000012</v>
      </c>
      <c r="F480" s="2">
        <v>92.246205016062603</v>
      </c>
      <c r="G480" s="1">
        <f>IF(Table1[[#This Row],[Phase shift (deg)]]="","",Table1[[#This Row],[Phase shift (deg)]]/180*PI())</f>
        <v>5.6105836583261173</v>
      </c>
      <c r="H480" s="2">
        <v>321.46276422715601</v>
      </c>
      <c r="I480" s="2"/>
    </row>
    <row r="481" spans="1:9" x14ac:dyDescent="0.2">
      <c r="A481" s="2" t="s">
        <v>47</v>
      </c>
      <c r="B481" s="2">
        <v>14.84</v>
      </c>
      <c r="C481" s="2">
        <f>2*Table1[[#This Row],[Photon energy (eV)]]-Threshold</f>
        <v>5.0926112000000003</v>
      </c>
      <c r="D481" s="2" t="s">
        <v>19</v>
      </c>
      <c r="E481" s="3">
        <f>Table1[[#This Row],[Polar ang (deg)]]/180*PI()</f>
        <v>1.6200000000000006</v>
      </c>
      <c r="F481" s="2">
        <v>92.819162811193394</v>
      </c>
      <c r="G481" s="1">
        <f>IF(Table1[[#This Row],[Phase shift (deg)]]="","",Table1[[#This Row],[Phase shift (deg)]]/180*PI())</f>
        <v>5.6073486566861845</v>
      </c>
      <c r="H481" s="2">
        <v>321.27741228647</v>
      </c>
      <c r="I481" s="2"/>
    </row>
    <row r="482" spans="1:9" x14ac:dyDescent="0.2">
      <c r="A482" s="2" t="s">
        <v>47</v>
      </c>
      <c r="B482" s="2">
        <v>14.84</v>
      </c>
      <c r="C482" s="2">
        <f>2*Table1[[#This Row],[Photon energy (eV)]]-Threshold</f>
        <v>5.0926112000000003</v>
      </c>
      <c r="D482" s="2" t="s">
        <v>19</v>
      </c>
      <c r="E482" s="3">
        <f>Table1[[#This Row],[Polar ang (deg)]]/180*PI()</f>
        <v>1.6300000000000003</v>
      </c>
      <c r="F482" s="2">
        <v>93.392120606324198</v>
      </c>
      <c r="G482" s="1">
        <f>IF(Table1[[#This Row],[Phase shift (deg)]]="","",Table1[[#This Row],[Phase shift (deg)]]/180*PI())</f>
        <v>5.6033771062100275</v>
      </c>
      <c r="H482" s="2">
        <v>321.04985920606299</v>
      </c>
      <c r="I482" s="2"/>
    </row>
    <row r="483" spans="1:9" x14ac:dyDescent="0.2">
      <c r="A483" s="2" t="s">
        <v>47</v>
      </c>
      <c r="B483" s="2">
        <v>14.84</v>
      </c>
      <c r="C483" s="2">
        <f>2*Table1[[#This Row],[Photon energy (eV)]]-Threshold</f>
        <v>5.0926112000000003</v>
      </c>
      <c r="D483" s="2" t="s">
        <v>19</v>
      </c>
      <c r="E483" s="3">
        <f>Table1[[#This Row],[Polar ang (deg)]]/180*PI()</f>
        <v>1.64</v>
      </c>
      <c r="F483" s="2">
        <v>93.965078401455003</v>
      </c>
      <c r="G483" s="1">
        <f>IF(Table1[[#This Row],[Phase shift (deg)]]="","",Table1[[#This Row],[Phase shift (deg)]]/180*PI())</f>
        <v>5.5986662876069158</v>
      </c>
      <c r="H483" s="2">
        <v>320.77994918205297</v>
      </c>
      <c r="I483" s="2"/>
    </row>
    <row r="484" spans="1:9" x14ac:dyDescent="0.2">
      <c r="A484" s="2" t="s">
        <v>47</v>
      </c>
      <c r="B484" s="2">
        <v>14.84</v>
      </c>
      <c r="C484" s="2">
        <f>2*Table1[[#This Row],[Photon energy (eV)]]-Threshold</f>
        <v>5.0926112000000003</v>
      </c>
      <c r="D484" s="2" t="s">
        <v>19</v>
      </c>
      <c r="E484" s="3">
        <f>Table1[[#This Row],[Polar ang (deg)]]/180*PI()</f>
        <v>1.6499999999999995</v>
      </c>
      <c r="F484" s="2">
        <v>94.538036196585793</v>
      </c>
      <c r="G484" s="1">
        <f>IF(Table1[[#This Row],[Phase shift (deg)]]="","",Table1[[#This Row],[Phase shift (deg)]]/180*PI())</f>
        <v>5.5932131220087999</v>
      </c>
      <c r="H484" s="2">
        <v>320.46750580829502</v>
      </c>
      <c r="I484" s="2"/>
    </row>
    <row r="485" spans="1:9" x14ac:dyDescent="0.2">
      <c r="A485" s="2" t="s">
        <v>47</v>
      </c>
      <c r="B485" s="2">
        <v>14.84</v>
      </c>
      <c r="C485" s="2">
        <f>2*Table1[[#This Row],[Photon energy (eV)]]-Threshold</f>
        <v>5.0926112000000003</v>
      </c>
      <c r="D485" s="2" t="s">
        <v>19</v>
      </c>
      <c r="E485" s="3">
        <f>Table1[[#This Row],[Polar ang (deg)]]/180*PI()</f>
        <v>1.6600000000000008</v>
      </c>
      <c r="F485" s="2">
        <v>95.110993991716697</v>
      </c>
      <c r="G485" s="1">
        <f>IF(Table1[[#This Row],[Phase shift (deg)]]="","",Table1[[#This Row],[Phase shift (deg)]]/180*PI())</f>
        <v>5.5870142454158396</v>
      </c>
      <c r="H485" s="2">
        <v>320.11233634179598</v>
      </c>
      <c r="I485" s="2"/>
    </row>
    <row r="486" spans="1:9" x14ac:dyDescent="0.2">
      <c r="A486" s="2" t="s">
        <v>47</v>
      </c>
      <c r="B486" s="2">
        <v>14.84</v>
      </c>
      <c r="C486" s="2">
        <f>2*Table1[[#This Row],[Photon energy (eV)]]-Threshold</f>
        <v>5.0926112000000003</v>
      </c>
      <c r="D486" s="2" t="s">
        <v>19</v>
      </c>
      <c r="E486" s="3">
        <f>Table1[[#This Row],[Polar ang (deg)]]/180*PI()</f>
        <v>1.6700000000000004</v>
      </c>
      <c r="F486" s="2">
        <v>95.683951786847501</v>
      </c>
      <c r="G486" s="1">
        <f>IF(Table1[[#This Row],[Phase shift (deg)]]="","",Table1[[#This Row],[Phase shift (deg)]]/180*PI())</f>
        <v>5.5800660965091291</v>
      </c>
      <c r="H486" s="2">
        <v>319.71423673401301</v>
      </c>
      <c r="I486" s="2"/>
    </row>
    <row r="487" spans="1:9" x14ac:dyDescent="0.2">
      <c r="A487" s="2" t="s">
        <v>47</v>
      </c>
      <c r="B487" s="2">
        <v>14.84</v>
      </c>
      <c r="C487" s="2">
        <f>2*Table1[[#This Row],[Photon energy (eV)]]-Threshold</f>
        <v>5.0926112000000003</v>
      </c>
      <c r="D487" s="2" t="s">
        <v>19</v>
      </c>
      <c r="E487" s="3">
        <f>Table1[[#This Row],[Polar ang (deg)]]/180*PI()</f>
        <v>1.6800000000000002</v>
      </c>
      <c r="F487" s="2">
        <v>96.256909581978306</v>
      </c>
      <c r="G487" s="1">
        <f>IF(Table1[[#This Row],[Phase shift (deg)]]="","",Table1[[#This Row],[Phase shift (deg)]]/180*PI())</f>
        <v>5.5723650184620759</v>
      </c>
      <c r="H487" s="2">
        <v>319.27299746421602</v>
      </c>
      <c r="I487" s="2"/>
    </row>
    <row r="488" spans="1:9" x14ac:dyDescent="0.2">
      <c r="A488" s="2" t="s">
        <v>47</v>
      </c>
      <c r="B488" s="2">
        <v>14.84</v>
      </c>
      <c r="C488" s="2">
        <f>2*Table1[[#This Row],[Photon energy (eV)]]-Threshold</f>
        <v>5.0926112000000003</v>
      </c>
      <c r="D488" s="2" t="s">
        <v>19</v>
      </c>
      <c r="E488" s="3">
        <f>Table1[[#This Row],[Polar ang (deg)]]/180*PI()</f>
        <v>1.6899999999999995</v>
      </c>
      <c r="F488" s="2">
        <v>96.829867377109096</v>
      </c>
      <c r="G488" s="1">
        <f>IF(Table1[[#This Row],[Phase shift (deg)]]="","",Table1[[#This Row],[Phase shift (deg)]]/180*PI())</f>
        <v>5.5639073753675383</v>
      </c>
      <c r="H488" s="2">
        <v>318.78841021027102</v>
      </c>
      <c r="I488" s="2"/>
    </row>
    <row r="489" spans="1:9" x14ac:dyDescent="0.2">
      <c r="A489" s="2" t="s">
        <v>47</v>
      </c>
      <c r="B489" s="2">
        <v>14.84</v>
      </c>
      <c r="C489" s="2">
        <f>2*Table1[[#This Row],[Photon energy (eV)]]-Threshold</f>
        <v>5.0926112000000003</v>
      </c>
      <c r="D489" s="2" t="s">
        <v>19</v>
      </c>
      <c r="E489" s="3">
        <f>Table1[[#This Row],[Polar ang (deg)]]/180*PI()</f>
        <v>1.7000000000000011</v>
      </c>
      <c r="F489" s="2">
        <v>97.40282517224</v>
      </c>
      <c r="G489" s="1">
        <f>IF(Table1[[#This Row],[Phase shift (deg)]]="","",Table1[[#This Row],[Phase shift (deg)]]/180*PI())</f>
        <v>5.5546896838376156</v>
      </c>
      <c r="H489" s="2">
        <v>318.26027538875297</v>
      </c>
      <c r="I489" s="2"/>
    </row>
    <row r="490" spans="1:9" x14ac:dyDescent="0.2">
      <c r="A490" s="2" t="s">
        <v>47</v>
      </c>
      <c r="B490" s="2">
        <v>14.84</v>
      </c>
      <c r="C490" s="2">
        <f>2*Table1[[#This Row],[Photon energy (eV)]]-Threshold</f>
        <v>5.0926112000000003</v>
      </c>
      <c r="D490" s="2" t="s">
        <v>19</v>
      </c>
      <c r="E490" s="3">
        <f>Table1[[#This Row],[Polar ang (deg)]]/180*PI()</f>
        <v>1.7100000000000006</v>
      </c>
      <c r="F490" s="2">
        <v>97.975782967370804</v>
      </c>
      <c r="G490" s="1">
        <f>IF(Table1[[#This Row],[Phase shift (deg)]]="","",Table1[[#This Row],[Phase shift (deg)]]/180*PI())</f>
        <v>5.5447087602191418</v>
      </c>
      <c r="H490" s="2">
        <v>317.68841058977199</v>
      </c>
      <c r="I490" s="2"/>
    </row>
    <row r="491" spans="1:9" x14ac:dyDescent="0.2">
      <c r="A491" s="2" t="s">
        <v>47</v>
      </c>
      <c r="B491" s="2">
        <v>14.84</v>
      </c>
      <c r="C491" s="2">
        <f>2*Table1[[#This Row],[Photon energy (eV)]]-Threshold</f>
        <v>5.0926112000000003</v>
      </c>
      <c r="D491" s="2" t="s">
        <v>19</v>
      </c>
      <c r="E491" s="3">
        <f>Table1[[#This Row],[Polar ang (deg)]]/180*PI()</f>
        <v>1.7200000000000002</v>
      </c>
      <c r="F491" s="2">
        <v>98.548740762501595</v>
      </c>
      <c r="G491" s="1">
        <f>IF(Table1[[#This Row],[Phase shift (deg)]]="","",Table1[[#This Row],[Phase shift (deg)]]/180*PI())</f>
        <v>5.5339618836926707</v>
      </c>
      <c r="H491" s="2">
        <v>317.072659921857</v>
      </c>
      <c r="I491" s="2"/>
    </row>
    <row r="492" spans="1:9" x14ac:dyDescent="0.2">
      <c r="A492" s="2" t="s">
        <v>47</v>
      </c>
      <c r="B492" s="2">
        <v>14.84</v>
      </c>
      <c r="C492" s="2">
        <f>2*Table1[[#This Row],[Photon energy (eV)]]-Threshold</f>
        <v>5.0926112000000003</v>
      </c>
      <c r="D492" s="2" t="s">
        <v>19</v>
      </c>
      <c r="E492" s="3">
        <f>Table1[[#This Row],[Polar ang (deg)]]/180*PI()</f>
        <v>1.7299999999999998</v>
      </c>
      <c r="F492" s="2">
        <v>99.121698557632399</v>
      </c>
      <c r="G492" s="1">
        <f>IF(Table1[[#This Row],[Phase shift (deg)]]="","",Table1[[#This Row],[Phase shift (deg)]]/180*PI())</f>
        <v>5.5224469752733274</v>
      </c>
      <c r="H492" s="2">
        <v>316.41290426794899</v>
      </c>
      <c r="I492" s="2"/>
    </row>
    <row r="493" spans="1:9" x14ac:dyDescent="0.2">
      <c r="A493" s="2" t="s">
        <v>47</v>
      </c>
      <c r="B493" s="2">
        <v>14.84</v>
      </c>
      <c r="C493" s="2">
        <f>2*Table1[[#This Row],[Photon energy (eV)]]-Threshold</f>
        <v>5.0926112000000003</v>
      </c>
      <c r="D493" s="2" t="s">
        <v>19</v>
      </c>
      <c r="E493" s="3">
        <f>Table1[[#This Row],[Polar ang (deg)]]/180*PI()</f>
        <v>1.7399999999999993</v>
      </c>
      <c r="F493" s="2">
        <v>99.694656352763204</v>
      </c>
      <c r="G493" s="1">
        <f>IF(Table1[[#This Row],[Phase shift (deg)]]="","",Table1[[#This Row],[Phase shift (deg)]]/180*PI())</f>
        <v>5.5101627924045662</v>
      </c>
      <c r="H493" s="2">
        <v>315.70907243480201</v>
      </c>
      <c r="I493" s="2"/>
    </row>
    <row r="494" spans="1:9" x14ac:dyDescent="0.2">
      <c r="A494" s="2" t="s">
        <v>47</v>
      </c>
      <c r="B494" s="2">
        <v>14.84</v>
      </c>
      <c r="C494" s="2">
        <f>2*Table1[[#This Row],[Photon energy (eV)]]-Threshold</f>
        <v>5.0926112000000003</v>
      </c>
      <c r="D494" s="2" t="s">
        <v>19</v>
      </c>
      <c r="E494" s="3">
        <f>Table1[[#This Row],[Polar ang (deg)]]/180*PI()</f>
        <v>1.7499999999999987</v>
      </c>
      <c r="F494" s="2">
        <v>100.26761414789399</v>
      </c>
      <c r="G494" s="1">
        <f>IF(Table1[[#This Row],[Phase shift (deg)]]="","",Table1[[#This Row],[Phase shift (deg)]]/180*PI())</f>
        <v>5.4971091384183719</v>
      </c>
      <c r="H494" s="2">
        <v>314.96115315416898</v>
      </c>
      <c r="I494" s="2"/>
    </row>
    <row r="495" spans="1:9" x14ac:dyDescent="0.2">
      <c r="A495" s="2" t="s">
        <v>47</v>
      </c>
      <c r="B495" s="2">
        <v>14.84</v>
      </c>
      <c r="C495" s="2">
        <f>2*Table1[[#This Row],[Photon energy (eV)]]-Threshold</f>
        <v>5.0926112000000003</v>
      </c>
      <c r="D495" s="2" t="s">
        <v>19</v>
      </c>
      <c r="E495" s="3">
        <f>Table1[[#This Row],[Polar ang (deg)]]/180*PI()</f>
        <v>1.7600000000000018</v>
      </c>
      <c r="F495" s="2">
        <v>100.840571943025</v>
      </c>
      <c r="G495" s="1">
        <f>IF(Table1[[#This Row],[Phase shift (deg)]]="","",Table1[[#This Row],[Phase shift (deg)]]/180*PI())</f>
        <v>5.4832870856266629</v>
      </c>
      <c r="H495" s="2">
        <v>314.16920786499702</v>
      </c>
      <c r="I495" s="2"/>
    </row>
    <row r="496" spans="1:9" x14ac:dyDescent="0.2">
      <c r="A496" s="2" t="s">
        <v>47</v>
      </c>
      <c r="B496" s="2">
        <v>14.84</v>
      </c>
      <c r="C496" s="2">
        <f>2*Table1[[#This Row],[Photon energy (eV)]]-Threshold</f>
        <v>5.0926112000000003</v>
      </c>
      <c r="D496" s="2" t="s">
        <v>19</v>
      </c>
      <c r="E496" s="3">
        <f>Table1[[#This Row],[Polar ang (deg)]]/180*PI()</f>
        <v>1.7700000000000051</v>
      </c>
      <c r="F496" s="2">
        <v>101.413529738156</v>
      </c>
      <c r="G496" s="1">
        <f>IF(Table1[[#This Row],[Phase shift (deg)]]="","",Table1[[#This Row],[Phase shift (deg)]]/180*PI())</f>
        <v>5.4686992102047531</v>
      </c>
      <c r="H496" s="2">
        <v>313.33338417125901</v>
      </c>
      <c r="I496" s="2"/>
    </row>
    <row r="497" spans="1:9" x14ac:dyDescent="0.2">
      <c r="A497" s="2" t="s">
        <v>47</v>
      </c>
      <c r="B497" s="2">
        <v>14.84</v>
      </c>
      <c r="C497" s="2">
        <f>2*Table1[[#This Row],[Photon energy (eV)]]-Threshold</f>
        <v>5.0926112000000003</v>
      </c>
      <c r="D497" s="2" t="s">
        <v>19</v>
      </c>
      <c r="E497" s="3">
        <f>Table1[[#This Row],[Polar ang (deg)]]/180*PI()</f>
        <v>1.7800000000000082</v>
      </c>
      <c r="F497" s="2">
        <v>101.986487533287</v>
      </c>
      <c r="G497" s="1">
        <f>IF(Table1[[#This Row],[Phase shift (deg)]]="","",Table1[[#This Row],[Phase shift (deg)]]/180*PI())</f>
        <v>5.4533498363345512</v>
      </c>
      <c r="H497" s="2">
        <v>312.45392983032798</v>
      </c>
      <c r="I497" s="2"/>
    </row>
    <row r="498" spans="1:9" x14ac:dyDescent="0.2">
      <c r="A498" s="2" t="s">
        <v>47</v>
      </c>
      <c r="B498" s="2">
        <v>14.84</v>
      </c>
      <c r="C498" s="2">
        <f>2*Table1[[#This Row],[Photon energy (eV)]]-Threshold</f>
        <v>5.0926112000000003</v>
      </c>
      <c r="D498" s="2" t="s">
        <v>19</v>
      </c>
      <c r="E498" s="3">
        <f>Table1[[#This Row],[Polar ang (deg)]]/180*PI()</f>
        <v>1.7899999999999938</v>
      </c>
      <c r="F498" s="2">
        <v>102.559445328417</v>
      </c>
      <c r="G498" s="1">
        <f>IF(Table1[[#This Row],[Phase shift (deg)]]="","",Table1[[#This Row],[Phase shift (deg)]]/180*PI())</f>
        <v>5.437245286300489</v>
      </c>
      <c r="H498" s="2">
        <v>311.53120708241897</v>
      </c>
      <c r="I498" s="2"/>
    </row>
    <row r="499" spans="1:9" x14ac:dyDescent="0.2">
      <c r="A499" s="2" t="s">
        <v>47</v>
      </c>
      <c r="B499" s="2">
        <v>14.84</v>
      </c>
      <c r="C499" s="2">
        <f>2*Table1[[#This Row],[Photon energy (eV)]]-Threshold</f>
        <v>5.0926112000000003</v>
      </c>
      <c r="D499" s="2" t="s">
        <v>19</v>
      </c>
      <c r="E499" s="3">
        <f>Table1[[#This Row],[Polar ang (deg)]]/180*PI()</f>
        <v>1.7999999999999969</v>
      </c>
      <c r="F499" s="2">
        <v>103.132403123548</v>
      </c>
      <c r="G499" s="1">
        <f>IF(Table1[[#This Row],[Phase shift (deg)]]="","",Table1[[#This Row],[Phase shift (deg)]]/180*PI())</f>
        <v>5.4203941323965168</v>
      </c>
      <c r="H499" s="2">
        <v>310.56570708379598</v>
      </c>
      <c r="I499" s="2"/>
    </row>
    <row r="500" spans="1:9" x14ac:dyDescent="0.2">
      <c r="A500" s="2" t="s">
        <v>47</v>
      </c>
      <c r="B500" s="2">
        <v>14.84</v>
      </c>
      <c r="C500" s="2">
        <f>2*Table1[[#This Row],[Photon energy (eV)]]-Threshold</f>
        <v>5.0926112000000003</v>
      </c>
      <c r="D500" s="2" t="s">
        <v>19</v>
      </c>
      <c r="E500" s="3">
        <f>Table1[[#This Row],[Polar ang (deg)]]/180*PI()</f>
        <v>1.8099999999999998</v>
      </c>
      <c r="F500" s="2">
        <v>103.70536091867901</v>
      </c>
      <c r="G500" s="1">
        <f>IF(Table1[[#This Row],[Phase shift (deg)]]="","",Table1[[#This Row],[Phase shift (deg)]]/180*PI())</f>
        <v>5.4028074456334556</v>
      </c>
      <c r="H500" s="2">
        <v>309.55806415665398</v>
      </c>
      <c r="I500" s="2"/>
    </row>
    <row r="501" spans="1:9" x14ac:dyDescent="0.2">
      <c r="A501" s="2" t="s">
        <v>47</v>
      </c>
      <c r="B501" s="2">
        <v>14.84</v>
      </c>
      <c r="C501" s="2">
        <f>2*Table1[[#This Row],[Photon energy (eV)]]-Threshold</f>
        <v>5.0926112000000003</v>
      </c>
      <c r="D501" s="2" t="s">
        <v>19</v>
      </c>
      <c r="E501" s="3">
        <f>Table1[[#This Row],[Polar ang (deg)]]/180*PI()</f>
        <v>1.8200000000000029</v>
      </c>
      <c r="F501" s="2">
        <v>104.27831871380999</v>
      </c>
      <c r="G501" s="1">
        <f>IF(Table1[[#This Row],[Phase shift (deg)]]="","",Table1[[#This Row],[Phase shift (deg)]]/180*PI())</f>
        <v>5.3844990353725493</v>
      </c>
      <c r="H501" s="2">
        <v>308.50906951911003</v>
      </c>
      <c r="I501" s="2"/>
    </row>
    <row r="502" spans="1:9" x14ac:dyDescent="0.2">
      <c r="A502" s="2" t="s">
        <v>47</v>
      </c>
      <c r="B502" s="2">
        <v>14.84</v>
      </c>
      <c r="C502" s="2">
        <f>2*Table1[[#This Row],[Photon energy (eV)]]-Threshold</f>
        <v>5.0926112000000003</v>
      </c>
      <c r="D502" s="2" t="s">
        <v>19</v>
      </c>
      <c r="E502" s="3">
        <f>Table1[[#This Row],[Polar ang (deg)]]/180*PI()</f>
        <v>1.8300000000000061</v>
      </c>
      <c r="F502" s="2">
        <v>104.851276508941</v>
      </c>
      <c r="G502" s="1">
        <f>IF(Table1[[#This Row],[Phase shift (deg)]]="","",Table1[[#This Row],[Phase shift (deg)]]/180*PI())</f>
        <v>5.3654856732020555</v>
      </c>
      <c r="H502" s="2">
        <v>307.41968411238702</v>
      </c>
      <c r="I502" s="2"/>
    </row>
    <row r="503" spans="1:9" x14ac:dyDescent="0.2">
      <c r="A503" s="2" t="s">
        <v>47</v>
      </c>
      <c r="B503" s="2">
        <v>14.84</v>
      </c>
      <c r="C503" s="2">
        <f>2*Table1[[#This Row],[Photon energy (eV)]]-Threshold</f>
        <v>5.0926112000000003</v>
      </c>
      <c r="D503" s="2" t="s">
        <v>19</v>
      </c>
      <c r="E503" s="3">
        <f>Table1[[#This Row],[Polar ang (deg)]]/180*PI()</f>
        <v>1.8399999999999919</v>
      </c>
      <c r="F503" s="2">
        <v>105.42423430407101</v>
      </c>
      <c r="G503" s="1">
        <f>IF(Table1[[#This Row],[Phase shift (deg)]]="","",Table1[[#This Row],[Phase shift (deg)]]/180*PI())</f>
        <v>5.3457872936789821</v>
      </c>
      <c r="H503" s="2">
        <v>306.29105010246798</v>
      </c>
      <c r="I503" s="2"/>
    </row>
    <row r="504" spans="1:9" x14ac:dyDescent="0.2">
      <c r="A504" s="2" t="s">
        <v>47</v>
      </c>
      <c r="B504" s="2">
        <v>14.84</v>
      </c>
      <c r="C504" s="2">
        <f>2*Table1[[#This Row],[Photon energy (eV)]]-Threshold</f>
        <v>5.0926112000000003</v>
      </c>
      <c r="D504" s="2" t="s">
        <v>19</v>
      </c>
      <c r="E504" s="3">
        <f>Table1[[#This Row],[Polar ang (deg)]]/180*PI()</f>
        <v>1.8499999999999945</v>
      </c>
      <c r="F504" s="2">
        <v>105.997192099202</v>
      </c>
      <c r="G504" s="1">
        <f>IF(Table1[[#This Row],[Phase shift (deg)]]="","",Table1[[#This Row],[Phase shift (deg)]]/180*PI())</f>
        <v>5.3254271640438375</v>
      </c>
      <c r="H504" s="2">
        <v>305.12450060403501</v>
      </c>
      <c r="I504" s="2"/>
    </row>
    <row r="505" spans="1:9" x14ac:dyDescent="0.2">
      <c r="A505" s="2" t="s">
        <v>47</v>
      </c>
      <c r="B505" s="2">
        <v>14.84</v>
      </c>
      <c r="C505" s="2">
        <f>2*Table1[[#This Row],[Photon energy (eV)]]-Threshold</f>
        <v>5.0926112000000003</v>
      </c>
      <c r="D505" s="2" t="s">
        <v>19</v>
      </c>
      <c r="E505" s="3">
        <f>Table1[[#This Row],[Polar ang (deg)]]/180*PI()</f>
        <v>1.8599999999999981</v>
      </c>
      <c r="F505" s="2">
        <v>106.570149894333</v>
      </c>
      <c r="G505" s="1">
        <f>IF(Table1[[#This Row],[Phase shift (deg)]]="","",Table1[[#This Row],[Phase shift (deg)]]/180*PI())</f>
        <v>5.3044320147554966</v>
      </c>
      <c r="H505" s="2">
        <v>303.921567159566</v>
      </c>
      <c r="I505" s="2"/>
    </row>
    <row r="506" spans="1:9" x14ac:dyDescent="0.2">
      <c r="A506" s="2" t="s">
        <v>47</v>
      </c>
      <c r="B506" s="2">
        <v>14.84</v>
      </c>
      <c r="C506" s="2">
        <f>2*Table1[[#This Row],[Photon energy (eV)]]-Threshold</f>
        <v>5.0926112000000003</v>
      </c>
      <c r="D506" s="2" t="s">
        <v>19</v>
      </c>
      <c r="E506" s="3">
        <f>Table1[[#This Row],[Polar ang (deg)]]/180*PI()</f>
        <v>1.870000000000001</v>
      </c>
      <c r="F506" s="2">
        <v>107.143107689464</v>
      </c>
      <c r="G506" s="1">
        <f>IF(Table1[[#This Row],[Phase shift (deg)]]="","",Table1[[#This Row],[Phase shift (deg)]]/180*PI())</f>
        <v>5.2828321227561492</v>
      </c>
      <c r="H506" s="2">
        <v>302.68398451006499</v>
      </c>
      <c r="I506" s="2"/>
    </row>
    <row r="507" spans="1:9" x14ac:dyDescent="0.2">
      <c r="A507" s="2" t="s">
        <v>47</v>
      </c>
      <c r="B507" s="2">
        <v>14.84</v>
      </c>
      <c r="C507" s="2">
        <f>2*Table1[[#This Row],[Photon energy (eV)]]-Threshold</f>
        <v>5.0926112000000003</v>
      </c>
      <c r="D507" s="2" t="s">
        <v>19</v>
      </c>
      <c r="E507" s="3">
        <f>Table1[[#This Row],[Polar ang (deg)]]/180*PI()</f>
        <v>1.8800000000000041</v>
      </c>
      <c r="F507" s="2">
        <v>107.71606548459501</v>
      </c>
      <c r="G507" s="1">
        <f>IF(Table1[[#This Row],[Phase shift (deg)]]="","",Table1[[#This Row],[Phase shift (deg)]]/180*PI())</f>
        <v>5.2606613398250621</v>
      </c>
      <c r="H507" s="2">
        <v>301.41369221961298</v>
      </c>
      <c r="I507" s="2"/>
    </row>
    <row r="508" spans="1:9" x14ac:dyDescent="0.2">
      <c r="A508" s="2" t="s">
        <v>47</v>
      </c>
      <c r="B508" s="2">
        <v>14.84</v>
      </c>
      <c r="C508" s="2">
        <f>2*Table1[[#This Row],[Photon energy (eV)]]-Threshold</f>
        <v>5.0926112000000003</v>
      </c>
      <c r="D508" s="2" t="s">
        <v>19</v>
      </c>
      <c r="E508" s="3">
        <f>Table1[[#This Row],[Polar ang (deg)]]/180*PI()</f>
        <v>1.890000000000007</v>
      </c>
      <c r="F508" s="2">
        <v>108.289023279726</v>
      </c>
      <c r="G508" s="1">
        <f>IF(Table1[[#This Row],[Phase shift (deg)]]="","",Table1[[#This Row],[Phase shift (deg)]]/180*PI())</f>
        <v>5.2379570592645202</v>
      </c>
      <c r="H508" s="2">
        <v>300.112832766613</v>
      </c>
      <c r="I508" s="2"/>
    </row>
    <row r="509" spans="1:9" x14ac:dyDescent="0.2">
      <c r="A509" s="2" t="s">
        <v>47</v>
      </c>
      <c r="B509" s="2">
        <v>14.84</v>
      </c>
      <c r="C509" s="2">
        <f>2*Table1[[#This Row],[Photon energy (eV)]]-Threshold</f>
        <v>5.0926112000000003</v>
      </c>
      <c r="D509" s="2" t="s">
        <v>19</v>
      </c>
      <c r="E509" s="3">
        <f>Table1[[#This Row],[Polar ang (deg)]]/180*PI()</f>
        <v>1.8999999999999928</v>
      </c>
      <c r="F509" s="2">
        <v>108.861981074856</v>
      </c>
      <c r="G509" s="1">
        <f>IF(Table1[[#This Row],[Phase shift (deg)]]="","",Table1[[#This Row],[Phase shift (deg)]]/180*PI())</f>
        <v>5.2147601155036529</v>
      </c>
      <c r="H509" s="2">
        <v>298.78374579151301</v>
      </c>
      <c r="I509" s="2"/>
    </row>
    <row r="510" spans="1:9" x14ac:dyDescent="0.2">
      <c r="A510" s="2" t="s">
        <v>47</v>
      </c>
      <c r="B510" s="2">
        <v>14.84</v>
      </c>
      <c r="C510" s="2">
        <f>2*Table1[[#This Row],[Photon energy (eV)]]-Threshold</f>
        <v>5.0926112000000003</v>
      </c>
      <c r="D510" s="2" t="s">
        <v>19</v>
      </c>
      <c r="E510" s="3">
        <f>Table1[[#This Row],[Polar ang (deg)]]/180*PI()</f>
        <v>1.9099999999999957</v>
      </c>
      <c r="F510" s="2">
        <v>109.43493886998699</v>
      </c>
      <c r="G510" s="1">
        <f>IF(Table1[[#This Row],[Phase shift (deg)]]="","",Table1[[#This Row],[Phase shift (deg)]]/180*PI())</f>
        <v>5.1911146130009653</v>
      </c>
      <c r="H510" s="2">
        <v>297.42895829364301</v>
      </c>
      <c r="I510" s="2"/>
    </row>
    <row r="511" spans="1:9" x14ac:dyDescent="0.2">
      <c r="A511" s="2" t="s">
        <v>47</v>
      </c>
      <c r="B511" s="2">
        <v>14.84</v>
      </c>
      <c r="C511" s="2">
        <f>2*Table1[[#This Row],[Photon energy (eV)]]-Threshold</f>
        <v>5.0926112000000003</v>
      </c>
      <c r="D511" s="2" t="s">
        <v>19</v>
      </c>
      <c r="E511" s="3">
        <f>Table1[[#This Row],[Polar ang (deg)]]/180*PI()</f>
        <v>1.9199999999999988</v>
      </c>
      <c r="F511" s="2">
        <v>110.007896665118</v>
      </c>
      <c r="G511" s="1">
        <f>IF(Table1[[#This Row],[Phase shift (deg)]]="","",Table1[[#This Row],[Phase shift (deg)]]/180*PI())</f>
        <v>5.16706768302965</v>
      </c>
      <c r="H511" s="2">
        <v>296.05117069604</v>
      </c>
      <c r="I511" s="2"/>
    </row>
    <row r="512" spans="1:9" x14ac:dyDescent="0.2">
      <c r="A512" s="2" t="s">
        <v>47</v>
      </c>
      <c r="B512" s="2">
        <v>14.84</v>
      </c>
      <c r="C512" s="2">
        <f>2*Table1[[#This Row],[Photon energy (eV)]]-Threshold</f>
        <v>5.0926112000000003</v>
      </c>
      <c r="D512" s="2" t="s">
        <v>19</v>
      </c>
      <c r="E512" s="3">
        <f>Table1[[#This Row],[Polar ang (deg)]]/180*PI()</f>
        <v>1.9300000000000022</v>
      </c>
      <c r="F512" s="2">
        <v>110.580854460249</v>
      </c>
      <c r="G512" s="1">
        <f>IF(Table1[[#This Row],[Phase shift (deg)]]="","",Table1[[#This Row],[Phase shift (deg)]]/180*PI())</f>
        <v>5.1426691694580908</v>
      </c>
      <c r="H512" s="2">
        <v>294.65323884199699</v>
      </c>
      <c r="I512" s="2"/>
    </row>
    <row r="513" spans="1:9" x14ac:dyDescent="0.2">
      <c r="A513" s="2" t="s">
        <v>47</v>
      </c>
      <c r="B513" s="2">
        <v>14.84</v>
      </c>
      <c r="C513" s="2">
        <f>2*Table1[[#This Row],[Photon energy (eV)]]-Threshold</f>
        <v>5.0926112000000003</v>
      </c>
      <c r="D513" s="2" t="s">
        <v>19</v>
      </c>
      <c r="E513" s="3">
        <f>Table1[[#This Row],[Polar ang (deg)]]/180*PI()</f>
        <v>1.9400000000000053</v>
      </c>
      <c r="F513" s="2">
        <v>111.15381225538</v>
      </c>
      <c r="G513" s="1">
        <f>IF(Table1[[#This Row],[Phase shift (deg)]]="","",Table1[[#This Row],[Phase shift (deg)]]/180*PI())</f>
        <v>5.1179712473703596</v>
      </c>
      <c r="H513" s="2">
        <v>293.23815214362702</v>
      </c>
      <c r="I513" s="2"/>
    </row>
    <row r="514" spans="1:9" x14ac:dyDescent="0.2">
      <c r="A514" s="2" t="s">
        <v>47</v>
      </c>
      <c r="B514" s="2">
        <v>14.84</v>
      </c>
      <c r="C514" s="2">
        <f>2*Table1[[#This Row],[Photon energy (eV)]]-Threshold</f>
        <v>5.0926112000000003</v>
      </c>
      <c r="D514" s="2" t="s">
        <v>19</v>
      </c>
      <c r="E514" s="3">
        <f>Table1[[#This Row],[Polar ang (deg)]]/180*PI()</f>
        <v>1.9500000000000082</v>
      </c>
      <c r="F514" s="2">
        <v>111.72677005051101</v>
      </c>
      <c r="G514" s="1">
        <f>IF(Table1[[#This Row],[Phase shift (deg)]]="","",Table1[[#This Row],[Phase shift (deg)]]/180*PI())</f>
        <v>5.0930279811543429</v>
      </c>
      <c r="H514" s="2">
        <v>291.809008262178</v>
      </c>
      <c r="I514" s="2"/>
    </row>
    <row r="515" spans="1:9" x14ac:dyDescent="0.2">
      <c r="A515" s="2" t="s">
        <v>47</v>
      </c>
      <c r="B515" s="2">
        <v>14.84</v>
      </c>
      <c r="C515" s="2">
        <f>2*Table1[[#This Row],[Photon energy (eV)]]-Threshold</f>
        <v>5.0926112000000003</v>
      </c>
      <c r="D515" s="2" t="s">
        <v>19</v>
      </c>
      <c r="E515" s="3">
        <f>Table1[[#This Row],[Polar ang (deg)]]/180*PI()</f>
        <v>1.9599999999999937</v>
      </c>
      <c r="F515" s="2">
        <v>112.299727845641</v>
      </c>
      <c r="G515" s="1">
        <f>IF(Table1[[#This Row],[Phase shift (deg)]]="","",Table1[[#This Row],[Phase shift (deg)]]/180*PI())</f>
        <v>5.0678948313438372</v>
      </c>
      <c r="H515" s="2">
        <v>290.36898485216602</v>
      </c>
      <c r="I515" s="2"/>
    </row>
    <row r="516" spans="1:9" x14ac:dyDescent="0.2">
      <c r="A516" s="2" t="s">
        <v>47</v>
      </c>
      <c r="B516" s="2">
        <v>14.84</v>
      </c>
      <c r="C516" s="2">
        <f>2*Table1[[#This Row],[Photon energy (eV)]]-Threshold</f>
        <v>5.0926112000000003</v>
      </c>
      <c r="D516" s="2" t="s">
        <v>19</v>
      </c>
      <c r="E516" s="3">
        <f>Table1[[#This Row],[Polar ang (deg)]]/180*PI()</f>
        <v>1.9699999999999969</v>
      </c>
      <c r="F516" s="2">
        <v>112.872685640772</v>
      </c>
      <c r="G516" s="1">
        <f>IF(Table1[[#This Row],[Phase shift (deg)]]="","",Table1[[#This Row],[Phase shift (deg)]]/180*PI())</f>
        <v>5.0426281218549738</v>
      </c>
      <c r="H516" s="2">
        <v>288.921309036271</v>
      </c>
      <c r="I516" s="2"/>
    </row>
    <row r="517" spans="1:9" x14ac:dyDescent="0.2">
      <c r="A517" s="2" t="s">
        <v>47</v>
      </c>
      <c r="B517" s="2">
        <v>14.84</v>
      </c>
      <c r="C517" s="2">
        <f>2*Table1[[#This Row],[Photon energy (eV)]]-Threshold</f>
        <v>5.0926112000000003</v>
      </c>
      <c r="D517" s="2" t="s">
        <v>19</v>
      </c>
      <c r="E517" s="3">
        <f>Table1[[#This Row],[Polar ang (deg)]]/180*PI()</f>
        <v>1.98</v>
      </c>
      <c r="F517" s="2">
        <v>113.44564343590299</v>
      </c>
      <c r="G517" s="1">
        <f>IF(Table1[[#This Row],[Phase shift (deg)]]="","",Table1[[#This Row],[Phase shift (deg)]]/180*PI())</f>
        <v>5.0172844811362634</v>
      </c>
      <c r="H517" s="2">
        <v>287.46922538559301</v>
      </c>
      <c r="I517" s="2"/>
    </row>
    <row r="518" spans="1:9" x14ac:dyDescent="0.2">
      <c r="A518" s="2" t="s">
        <v>47</v>
      </c>
      <c r="B518" s="2">
        <v>14.84</v>
      </c>
      <c r="C518" s="2">
        <f>2*Table1[[#This Row],[Photon energy (eV)]]-Threshold</f>
        <v>5.0926112000000003</v>
      </c>
      <c r="D518" s="2" t="s">
        <v>19</v>
      </c>
      <c r="E518" s="3">
        <f>Table1[[#This Row],[Polar ang (deg)]]/180*PI()</f>
        <v>1.9900000000000029</v>
      </c>
      <c r="F518" s="2">
        <v>114.018601231034</v>
      </c>
      <c r="G518" s="1">
        <f>IF(Table1[[#This Row],[Phase shift (deg)]]="","",Table1[[#This Row],[Phase shift (deg)]]/180*PI())</f>
        <v>4.9919202720144531</v>
      </c>
      <c r="H518" s="2">
        <v>286.01596325222602</v>
      </c>
      <c r="I518" s="2"/>
    </row>
    <row r="519" spans="1:9" x14ac:dyDescent="0.2">
      <c r="A519" s="2" t="s">
        <v>47</v>
      </c>
      <c r="B519" s="2">
        <v>14.84</v>
      </c>
      <c r="C519" s="2">
        <f>2*Table1[[#This Row],[Photon energy (eV)]]-Threshold</f>
        <v>5.0926112000000003</v>
      </c>
      <c r="D519" s="2" t="s">
        <v>19</v>
      </c>
      <c r="E519" s="3">
        <f>Table1[[#This Row],[Polar ang (deg)]]/180*PI()</f>
        <v>2.0000000000000062</v>
      </c>
      <c r="F519" s="2">
        <v>114.591559026165</v>
      </c>
      <c r="G519" s="1">
        <f>IF(Table1[[#This Row],[Phase shift (deg)]]="","",Table1[[#This Row],[Phase shift (deg)]]/180*PI())</f>
        <v>4.9665910255664016</v>
      </c>
      <c r="H519" s="2">
        <v>284.56470433250598</v>
      </c>
      <c r="I519" s="2"/>
    </row>
    <row r="520" spans="1:9" x14ac:dyDescent="0.2">
      <c r="A520" s="2" t="s">
        <v>47</v>
      </c>
      <c r="B520" s="2">
        <v>14.84</v>
      </c>
      <c r="C520" s="2">
        <f>2*Table1[[#This Row],[Photon energy (eV)]]-Threshold</f>
        <v>5.0926112000000003</v>
      </c>
      <c r="D520" s="2" t="s">
        <v>19</v>
      </c>
      <c r="E520" s="3">
        <f>Table1[[#This Row],[Polar ang (deg)]]/180*PI()</f>
        <v>2.0099999999999918</v>
      </c>
      <c r="F520" s="2">
        <v>115.164516821295</v>
      </c>
      <c r="G520" s="1">
        <f>IF(Table1[[#This Row],[Phase shift (deg)]]="","",Table1[[#This Row],[Phase shift (deg)]]/180*PI())</f>
        <v>4.9413508941383659</v>
      </c>
      <c r="H520" s="2">
        <v>283.11855132732398</v>
      </c>
      <c r="I520" s="2"/>
    </row>
    <row r="521" spans="1:9" x14ac:dyDescent="0.2">
      <c r="A521" s="2" t="s">
        <v>47</v>
      </c>
      <c r="B521" s="2">
        <v>14.84</v>
      </c>
      <c r="C521" s="2">
        <f>2*Table1[[#This Row],[Photon energy (eV)]]-Threshold</f>
        <v>5.0926112000000003</v>
      </c>
      <c r="D521" s="2" t="s">
        <v>19</v>
      </c>
      <c r="E521" s="3">
        <f>Table1[[#This Row],[Polar ang (deg)]]/180*PI()</f>
        <v>2.0199999999999951</v>
      </c>
      <c r="F521" s="2">
        <v>115.737474616426</v>
      </c>
      <c r="G521" s="1">
        <f>IF(Table1[[#This Row],[Phase shift (deg)]]="","",Table1[[#This Row],[Phase shift (deg)]]/180*PI())</f>
        <v>4.9162521376836317</v>
      </c>
      <c r="H521" s="2">
        <v>281.68049851144099</v>
      </c>
      <c r="I521" s="2"/>
    </row>
    <row r="522" spans="1:9" x14ac:dyDescent="0.2">
      <c r="A522" s="2" t="s">
        <v>47</v>
      </c>
      <c r="B522" s="2">
        <v>14.84</v>
      </c>
      <c r="C522" s="2">
        <f>2*Table1[[#This Row],[Photon energy (eV)]]-Threshold</f>
        <v>5.0926112000000003</v>
      </c>
      <c r="D522" s="2" t="s">
        <v>19</v>
      </c>
      <c r="E522" s="3">
        <f>Table1[[#This Row],[Polar ang (deg)]]/180*PI()</f>
        <v>2.029999999999998</v>
      </c>
      <c r="F522" s="2">
        <v>116.310432411557</v>
      </c>
      <c r="G522" s="1">
        <f>IF(Table1[[#This Row],[Phase shift (deg)]]="","",Table1[[#This Row],[Phase shift (deg)]]/180*PI())</f>
        <v>4.8913446559733051</v>
      </c>
      <c r="H522" s="2">
        <v>280.25340493113998</v>
      </c>
      <c r="I522" s="2"/>
    </row>
    <row r="523" spans="1:9" x14ac:dyDescent="0.2">
      <c r="A523" s="2" t="s">
        <v>47</v>
      </c>
      <c r="B523" s="2">
        <v>14.84</v>
      </c>
      <c r="C523" s="2">
        <f>2*Table1[[#This Row],[Photon energy (eV)]]-Threshold</f>
        <v>5.0926112000000003</v>
      </c>
      <c r="D523" s="2" t="s">
        <v>19</v>
      </c>
      <c r="E523" s="3">
        <f>Table1[[#This Row],[Polar ang (deg)]]/180*PI()</f>
        <v>2.0400000000000009</v>
      </c>
      <c r="F523" s="2">
        <v>116.88339020668801</v>
      </c>
      <c r="G523" s="1">
        <f>IF(Table1[[#This Row],[Phase shift (deg)]]="","",Table1[[#This Row],[Phase shift (deg)]]/180*PI())</f>
        <v>4.8666755770749495</v>
      </c>
      <c r="H523" s="2">
        <v>278.83997082578901</v>
      </c>
      <c r="I523" s="2"/>
    </row>
    <row r="524" spans="1:9" x14ac:dyDescent="0.2">
      <c r="A524" s="2" t="s">
        <v>47</v>
      </c>
      <c r="B524" s="2">
        <v>14.84</v>
      </c>
      <c r="C524" s="2">
        <f>2*Table1[[#This Row],[Photon energy (eV)]]-Threshold</f>
        <v>5.0926112000000003</v>
      </c>
      <c r="D524" s="2" t="s">
        <v>19</v>
      </c>
      <c r="E524" s="3">
        <f>Table1[[#This Row],[Polar ang (deg)]]/180*PI()</f>
        <v>2.0500000000000043</v>
      </c>
      <c r="F524" s="2">
        <v>117.45634800181899</v>
      </c>
      <c r="G524" s="1">
        <f>IF(Table1[[#This Row],[Phase shift (deg)]]="","",Table1[[#This Row],[Phase shift (deg)]]/180*PI())</f>
        <v>4.8422889099503497</v>
      </c>
      <c r="H524" s="2">
        <v>277.44271772315898</v>
      </c>
      <c r="I524" s="2"/>
    </row>
    <row r="525" spans="1:9" x14ac:dyDescent="0.2">
      <c r="A525" s="2" t="s">
        <v>47</v>
      </c>
      <c r="B525" s="2">
        <v>14.84</v>
      </c>
      <c r="C525" s="2">
        <f>2*Table1[[#This Row],[Photon energy (eV)]]-Threshold</f>
        <v>5.0926112000000003</v>
      </c>
      <c r="D525" s="2" t="s">
        <v>19</v>
      </c>
      <c r="E525" s="3">
        <f>Table1[[#This Row],[Polar ang (deg)]]/180*PI()</f>
        <v>2.0600000000000072</v>
      </c>
      <c r="F525" s="2">
        <v>118.02930579695</v>
      </c>
      <c r="G525" s="1">
        <f>IF(Table1[[#This Row],[Phase shift (deg)]]="","",Table1[[#This Row],[Phase shift (deg)]]/180*PI())</f>
        <v>4.8182252662755101</v>
      </c>
      <c r="H525" s="2">
        <v>276.06397250088401</v>
      </c>
      <c r="I525" s="2"/>
    </row>
    <row r="526" spans="1:9" x14ac:dyDescent="0.2">
      <c r="A526" s="2" t="s">
        <v>47</v>
      </c>
      <c r="B526" s="2">
        <v>14.84</v>
      </c>
      <c r="C526" s="2">
        <f>2*Table1[[#This Row],[Photon energy (eV)]]-Threshold</f>
        <v>5.0926112000000003</v>
      </c>
      <c r="D526" s="2" t="s">
        <v>19</v>
      </c>
      <c r="E526" s="3">
        <f>Table1[[#This Row],[Polar ang (deg)]]/180*PI()</f>
        <v>2.0699999999999932</v>
      </c>
      <c r="F526" s="2">
        <v>118.60226359208001</v>
      </c>
      <c r="G526" s="1">
        <f>IF(Table1[[#This Row],[Phase shift (deg)]]="","",Table1[[#This Row],[Phase shift (deg)]]/180*PI())</f>
        <v>4.7945216538101993</v>
      </c>
      <c r="H526" s="2">
        <v>274.70585554740802</v>
      </c>
      <c r="I526" s="2"/>
    </row>
    <row r="527" spans="1:9" x14ac:dyDescent="0.2">
      <c r="A527" s="2" t="s">
        <v>47</v>
      </c>
      <c r="B527" s="2">
        <v>14.84</v>
      </c>
      <c r="C527" s="2">
        <f>2*Table1[[#This Row],[Photon energy (eV)]]-Threshold</f>
        <v>5.0926112000000003</v>
      </c>
      <c r="D527" s="2" t="s">
        <v>19</v>
      </c>
      <c r="E527" s="3">
        <f>Table1[[#This Row],[Polar ang (deg)]]/180*PI()</f>
        <v>2.0799999999999956</v>
      </c>
      <c r="F527" s="2">
        <v>119.175221387211</v>
      </c>
      <c r="G527" s="1">
        <f>IF(Table1[[#This Row],[Phase shift (deg)]]="","",Table1[[#This Row],[Phase shift (deg)]]/180*PI())</f>
        <v>4.7712113410085903</v>
      </c>
      <c r="H527" s="2">
        <v>273.37027300474602</v>
      </c>
      <c r="I527" s="2"/>
    </row>
    <row r="528" spans="1:9" x14ac:dyDescent="0.2">
      <c r="A528" s="2" t="s">
        <v>47</v>
      </c>
      <c r="B528" s="2">
        <v>14.84</v>
      </c>
      <c r="C528" s="2">
        <f>2*Table1[[#This Row],[Photon energy (eV)]]-Threshold</f>
        <v>5.0926112000000003</v>
      </c>
      <c r="D528" s="2" t="s">
        <v>19</v>
      </c>
      <c r="E528" s="3">
        <f>Table1[[#This Row],[Polar ang (deg)]]/180*PI()</f>
        <v>2.089999999999999</v>
      </c>
      <c r="F528" s="2">
        <v>119.748179182342</v>
      </c>
      <c r="G528" s="1">
        <f>IF(Table1[[#This Row],[Phase shift (deg)]]="","",Table1[[#This Row],[Phase shift (deg)]]/180*PI())</f>
        <v>4.7483237902010549</v>
      </c>
      <c r="H528" s="2">
        <v>272.05891294008302</v>
      </c>
      <c r="I528" s="2"/>
    </row>
    <row r="529" spans="1:9" x14ac:dyDescent="0.2">
      <c r="A529" s="2" t="s">
        <v>47</v>
      </c>
      <c r="B529" s="2">
        <v>14.84</v>
      </c>
      <c r="C529" s="2">
        <f>2*Table1[[#This Row],[Photon energy (eV)]]-Threshold</f>
        <v>5.0926112000000003</v>
      </c>
      <c r="D529" s="2" t="s">
        <v>19</v>
      </c>
      <c r="E529" s="3">
        <f>Table1[[#This Row],[Polar ang (deg)]]/180*PI()</f>
        <v>2.1000000000000023</v>
      </c>
      <c r="F529" s="2">
        <v>120.321136977473</v>
      </c>
      <c r="G529" s="1">
        <f>IF(Table1[[#This Row],[Phase shift (deg)]]="","",Table1[[#This Row],[Phase shift (deg)]]/180*PI())</f>
        <v>4.7258846546923134</v>
      </c>
      <c r="H529" s="2">
        <v>270.77324517951001</v>
      </c>
      <c r="I529" s="2"/>
    </row>
    <row r="530" spans="1:9" x14ac:dyDescent="0.2">
      <c r="A530" s="2" t="s">
        <v>47</v>
      </c>
      <c r="B530" s="2">
        <v>14.84</v>
      </c>
      <c r="C530" s="2">
        <f>2*Table1[[#This Row],[Photon energy (eV)]]-Threshold</f>
        <v>5.0926112000000003</v>
      </c>
      <c r="D530" s="2" t="s">
        <v>19</v>
      </c>
      <c r="E530" s="3">
        <f>Table1[[#This Row],[Polar ang (deg)]]/180*PI()</f>
        <v>2.1100000000000052</v>
      </c>
      <c r="F530" s="2">
        <v>120.89409477260401</v>
      </c>
      <c r="G530" s="1">
        <f>IF(Table1[[#This Row],[Phase shift (deg)]]="","",Table1[[#This Row],[Phase shift (deg)]]/180*PI())</f>
        <v>4.7039158335735856</v>
      </c>
      <c r="H530" s="2">
        <v>269.51452444852902</v>
      </c>
      <c r="I530" s="2"/>
    </row>
    <row r="531" spans="1:9" x14ac:dyDescent="0.2">
      <c r="A531" s="2" t="s">
        <v>47</v>
      </c>
      <c r="B531" s="2">
        <v>14.84</v>
      </c>
      <c r="C531" s="2">
        <f>2*Table1[[#This Row],[Photon energy (eV)]]-Threshold</f>
        <v>5.0926112000000003</v>
      </c>
      <c r="D531" s="2" t="s">
        <v>19</v>
      </c>
      <c r="E531" s="3">
        <f>Table1[[#This Row],[Polar ang (deg)]]/180*PI()</f>
        <v>2.1200000000000081</v>
      </c>
      <c r="F531" s="2">
        <v>121.467052567735</v>
      </c>
      <c r="G531" s="1">
        <f>IF(Table1[[#This Row],[Phase shift (deg)]]="","",Table1[[#This Row],[Phase shift (deg)]]/180*PI())</f>
        <v>4.6824355769592927</v>
      </c>
      <c r="H531" s="2">
        <v>268.28379640167202</v>
      </c>
      <c r="I531" s="2"/>
    </row>
    <row r="532" spans="1:9" x14ac:dyDescent="0.2">
      <c r="A532" s="2" t="s">
        <v>47</v>
      </c>
      <c r="B532" s="2">
        <v>14.84</v>
      </c>
      <c r="C532" s="2">
        <f>2*Table1[[#This Row],[Photon energy (eV)]]-Threshold</f>
        <v>5.0926112000000003</v>
      </c>
      <c r="D532" s="2" t="s">
        <v>19</v>
      </c>
      <c r="E532" s="3">
        <f>Table1[[#This Row],[Polar ang (deg)]]/180*PI()</f>
        <v>2.1299999999999937</v>
      </c>
      <c r="F532" s="2">
        <v>122.040010362865</v>
      </c>
      <c r="G532" s="1">
        <f>IF(Table1[[#This Row],[Phase shift (deg)]]="","",Table1[[#This Row],[Phase shift (deg)]]/180*PI())</f>
        <v>4.66145863372122</v>
      </c>
      <c r="H532" s="2">
        <v>267.08190608704501</v>
      </c>
      <c r="I532" s="2"/>
    </row>
    <row r="533" spans="1:9" x14ac:dyDescent="0.2">
      <c r="A533" s="2" t="s">
        <v>47</v>
      </c>
      <c r="B533" s="2">
        <v>14.84</v>
      </c>
      <c r="C533" s="2">
        <f>2*Table1[[#This Row],[Photon energy (eV)]]-Threshold</f>
        <v>5.0926112000000003</v>
      </c>
      <c r="D533" s="2" t="s">
        <v>19</v>
      </c>
      <c r="E533" s="3">
        <f>Table1[[#This Row],[Polar ang (deg)]]/180*PI()</f>
        <v>2.139999999999997</v>
      </c>
      <c r="F533" s="2">
        <v>122.61296815799599</v>
      </c>
      <c r="G533" s="1">
        <f>IF(Table1[[#This Row],[Phase shift (deg)]]="","",Table1[[#This Row],[Phase shift (deg)]]/180*PI())</f>
        <v>4.6409964335662979</v>
      </c>
      <c r="H533" s="2">
        <v>265.90950837861601</v>
      </c>
      <c r="I533" s="2"/>
    </row>
    <row r="534" spans="1:9" x14ac:dyDescent="0.2">
      <c r="A534" s="2" t="s">
        <v>47</v>
      </c>
      <c r="B534" s="2">
        <v>14.84</v>
      </c>
      <c r="C534" s="2">
        <f>2*Table1[[#This Row],[Photon energy (eV)]]-Threshold</f>
        <v>5.0926112000000003</v>
      </c>
      <c r="D534" s="2" t="s">
        <v>19</v>
      </c>
      <c r="E534" s="3">
        <f>Table1[[#This Row],[Polar ang (deg)]]/180*PI()</f>
        <v>2.15</v>
      </c>
      <c r="F534" s="2">
        <v>123.185925953127</v>
      </c>
      <c r="G534" s="1">
        <f>IF(Table1[[#This Row],[Phase shift (deg)]]="","",Table1[[#This Row],[Phase shift (deg)]]/180*PI())</f>
        <v>4.6210572954319762</v>
      </c>
      <c r="H534" s="2">
        <v>264.76707991639103</v>
      </c>
      <c r="I534" s="2"/>
    </row>
    <row r="535" spans="1:9" x14ac:dyDescent="0.2">
      <c r="A535" s="2" t="s">
        <v>47</v>
      </c>
      <c r="B535" s="2">
        <v>14.84</v>
      </c>
      <c r="C535" s="2">
        <f>2*Table1[[#This Row],[Photon energy (eV)]]-Threshold</f>
        <v>5.0926112000000003</v>
      </c>
      <c r="D535" s="2" t="s">
        <v>19</v>
      </c>
      <c r="E535" s="3">
        <f>Table1[[#This Row],[Polar ang (deg)]]/180*PI()</f>
        <v>2.1600000000000033</v>
      </c>
      <c r="F535" s="2">
        <v>123.758883748258</v>
      </c>
      <c r="G535" s="1">
        <f>IF(Table1[[#This Row],[Phase shift (deg)]]="","",Table1[[#This Row],[Phase shift (deg)]]/180*PI())</f>
        <v>4.6016466545858545</v>
      </c>
      <c r="H535" s="2">
        <v>263.65493211826401</v>
      </c>
      <c r="I535" s="2"/>
    </row>
    <row r="536" spans="1:9" x14ac:dyDescent="0.2">
      <c r="A536" s="2" t="s">
        <v>47</v>
      </c>
      <c r="B536" s="2">
        <v>14.84</v>
      </c>
      <c r="C536" s="2">
        <f>2*Table1[[#This Row],[Photon energy (eV)]]-Threshold</f>
        <v>5.0926112000000003</v>
      </c>
      <c r="D536" s="2" t="s">
        <v>19</v>
      </c>
      <c r="E536" s="3">
        <f>Table1[[#This Row],[Polar ang (deg)]]/180*PI()</f>
        <v>2.1700000000000061</v>
      </c>
      <c r="F536" s="2">
        <v>124.331841543389</v>
      </c>
      <c r="G536" s="1">
        <f>IF(Table1[[#This Row],[Phase shift (deg)]]="","",Table1[[#This Row],[Phase shift (deg)]]/180*PI())</f>
        <v>4.5827673014438837</v>
      </c>
      <c r="H536" s="2">
        <v>262.57322486329201</v>
      </c>
      <c r="I536" s="2"/>
    </row>
    <row r="537" spans="1:9" x14ac:dyDescent="0.2">
      <c r="A537" s="2" t="s">
        <v>47</v>
      </c>
      <c r="B537" s="2">
        <v>14.84</v>
      </c>
      <c r="C537" s="2">
        <f>2*Table1[[#This Row],[Photon energy (eV)]]-Threshold</f>
        <v>5.0926112000000003</v>
      </c>
      <c r="D537" s="2" t="s">
        <v>19</v>
      </c>
      <c r="E537" s="3">
        <f>Table1[[#This Row],[Polar ang (deg)]]/180*PI()</f>
        <v>2.1799999999999917</v>
      </c>
      <c r="F537" s="2">
        <v>124.904799338519</v>
      </c>
      <c r="G537" s="1">
        <f>IF(Table1[[#This Row],[Phase shift (deg)]]="","",Table1[[#This Row],[Phase shift (deg)]]/180*PI())</f>
        <v>4.5644196258926497</v>
      </c>
      <c r="H537" s="2">
        <v>261.52198049033098</v>
      </c>
      <c r="I537" s="2"/>
    </row>
    <row r="538" spans="1:9" x14ac:dyDescent="0.2">
      <c r="A538" s="2" t="s">
        <v>47</v>
      </c>
      <c r="B538" s="2">
        <v>14.84</v>
      </c>
      <c r="C538" s="2">
        <f>2*Table1[[#This Row],[Photon energy (eV)]]-Threshold</f>
        <v>5.0926112000000003</v>
      </c>
      <c r="D538" s="2" t="s">
        <v>19</v>
      </c>
      <c r="E538" s="3">
        <f>Table1[[#This Row],[Polar ang (deg)]]/180*PI()</f>
        <v>2.1899999999999951</v>
      </c>
      <c r="F538" s="2">
        <v>125.47775713365</v>
      </c>
      <c r="G538" s="1">
        <f>IF(Table1[[#This Row],[Phase shift (deg)]]="","",Table1[[#This Row],[Phase shift (deg)]]/180*PI())</f>
        <v>4.5466018617538291</v>
      </c>
      <c r="H538" s="2">
        <v>260.50109780481699</v>
      </c>
      <c r="I538" s="2"/>
    </row>
    <row r="539" spans="1:9" x14ac:dyDescent="0.2">
      <c r="A539" s="2" t="s">
        <v>47</v>
      </c>
      <c r="B539" s="2">
        <v>14.84</v>
      </c>
      <c r="C539" s="2">
        <f>2*Table1[[#This Row],[Photon energy (eV)]]-Threshold</f>
        <v>5.0926112000000003</v>
      </c>
      <c r="D539" s="2" t="s">
        <v>19</v>
      </c>
      <c r="E539" s="3">
        <f>Table1[[#This Row],[Polar ang (deg)]]/180*PI()</f>
        <v>2.199999999999998</v>
      </c>
      <c r="F539" s="2">
        <v>126.05071492878101</v>
      </c>
      <c r="G539" s="1">
        <f>IF(Table1[[#This Row],[Phase shift (deg)]]="","",Table1[[#This Row],[Phase shift (deg)]]/180*PI())</f>
        <v>4.5293103269087052</v>
      </c>
      <c r="H539" s="2">
        <v>259.51036583688801</v>
      </c>
      <c r="I539" s="2"/>
    </row>
    <row r="540" spans="1:9" x14ac:dyDescent="0.2">
      <c r="A540" s="2" t="s">
        <v>47</v>
      </c>
      <c r="B540" s="2">
        <v>14.84</v>
      </c>
      <c r="C540" s="2">
        <f>2*Table1[[#This Row],[Photon energy (eV)]]-Threshold</f>
        <v>5.0926112000000003</v>
      </c>
      <c r="D540" s="2" t="s">
        <v>19</v>
      </c>
      <c r="E540" s="3">
        <f>Table1[[#This Row],[Polar ang (deg)]]/180*PI()</f>
        <v>2.2100000000000009</v>
      </c>
      <c r="F540" s="2">
        <v>126.62367272391199</v>
      </c>
      <c r="G540" s="1">
        <f>IF(Table1[[#This Row],[Phase shift (deg)]]="","",Table1[[#This Row],[Phase shift (deg)]]/180*PI())</f>
        <v>4.5125396554642307</v>
      </c>
      <c r="H540" s="2">
        <v>258.54947714351903</v>
      </c>
      <c r="I540" s="2"/>
    </row>
    <row r="541" spans="1:9" x14ac:dyDescent="0.2">
      <c r="A541" s="2" t="s">
        <v>47</v>
      </c>
      <c r="B541" s="2">
        <v>14.84</v>
      </c>
      <c r="C541" s="2">
        <f>2*Table1[[#This Row],[Photon energy (eV)]]-Threshold</f>
        <v>5.0926112000000003</v>
      </c>
      <c r="D541" s="2" t="s">
        <v>19</v>
      </c>
      <c r="E541" s="3">
        <f>Table1[[#This Row],[Polar ang (deg)]]/180*PI()</f>
        <v>2.2200000000000042</v>
      </c>
      <c r="F541" s="2">
        <v>127.196630519043</v>
      </c>
      <c r="G541" s="1">
        <f>IF(Table1[[#This Row],[Phase shift (deg)]]="","",Table1[[#This Row],[Phase shift (deg)]]/180*PI())</f>
        <v>4.496283019157322</v>
      </c>
      <c r="H541" s="2">
        <v>257.61804049405401</v>
      </c>
      <c r="I541" s="2"/>
    </row>
    <row r="542" spans="1:9" x14ac:dyDescent="0.2">
      <c r="A542" s="2" t="s">
        <v>47</v>
      </c>
      <c r="B542" s="2">
        <v>14.84</v>
      </c>
      <c r="C542" s="2">
        <f>2*Table1[[#This Row],[Photon energy (eV)]]-Threshold</f>
        <v>5.0926112000000003</v>
      </c>
      <c r="D542" s="2" t="s">
        <v>19</v>
      </c>
      <c r="E542" s="3">
        <f>Table1[[#This Row],[Polar ang (deg)]]/180*PI()</f>
        <v>2.2300000000000075</v>
      </c>
      <c r="F542" s="2">
        <v>127.769588314174</v>
      </c>
      <c r="G542" s="1">
        <f>IF(Table1[[#This Row],[Phase shift (deg)]]="","",Table1[[#This Row],[Phase shift (deg)]]/180*PI())</f>
        <v>4.4805323359374878</v>
      </c>
      <c r="H542" s="2">
        <v>256.71559282111002</v>
      </c>
      <c r="I542" s="2"/>
    </row>
    <row r="543" spans="1:9" x14ac:dyDescent="0.2">
      <c r="A543" s="2" t="s">
        <v>47</v>
      </c>
      <c r="B543" s="2">
        <v>14.84</v>
      </c>
      <c r="C543" s="2">
        <f>2*Table1[[#This Row],[Photon energy (eV)]]-Threshold</f>
        <v>5.0926112000000003</v>
      </c>
      <c r="D543" s="2" t="s">
        <v>19</v>
      </c>
      <c r="E543" s="3">
        <f>Table1[[#This Row],[Polar ang (deg)]]/180*PI()</f>
        <v>2.2399999999999931</v>
      </c>
      <c r="F543" s="2">
        <v>128.34254610930401</v>
      </c>
      <c r="G543" s="1">
        <f>IF(Table1[[#This Row],[Phase shift (deg)]]="","",Table1[[#This Row],[Phase shift (deg)]]/180*PI())</f>
        <v>4.465278464327425</v>
      </c>
      <c r="H543" s="2">
        <v>255.84161035661899</v>
      </c>
      <c r="I543" s="2"/>
    </row>
    <row r="544" spans="1:9" x14ac:dyDescent="0.2">
      <c r="A544" s="2" t="s">
        <v>47</v>
      </c>
      <c r="B544" s="2">
        <v>14.84</v>
      </c>
      <c r="C544" s="2">
        <f>2*Table1[[#This Row],[Photon energy (eV)]]-Threshold</f>
        <v>5.0926112000000003</v>
      </c>
      <c r="D544" s="2" t="s">
        <v>19</v>
      </c>
      <c r="E544" s="3">
        <f>Table1[[#This Row],[Polar ang (deg)]]/180*PI()</f>
        <v>2.2499999999999964</v>
      </c>
      <c r="F544" s="2">
        <v>128.91550390443501</v>
      </c>
      <c r="G544" s="1">
        <f>IF(Table1[[#This Row],[Phase shift (deg)]]="","",Table1[[#This Row],[Phase shift (deg)]]/180*PI())</f>
        <v>4.4505113827285827</v>
      </c>
      <c r="H544" s="2">
        <v>254.99551890527999</v>
      </c>
      <c r="I544" s="2"/>
    </row>
    <row r="545" spans="1:9" x14ac:dyDescent="0.2">
      <c r="A545" s="2" t="s">
        <v>47</v>
      </c>
      <c r="B545" s="2">
        <v>14.84</v>
      </c>
      <c r="C545" s="2">
        <f>2*Table1[[#This Row],[Photon energy (eV)]]-Threshold</f>
        <v>5.0926112000000003</v>
      </c>
      <c r="D545" s="2" t="s">
        <v>19</v>
      </c>
      <c r="E545" s="3">
        <f>Table1[[#This Row],[Polar ang (deg)]]/180*PI()</f>
        <v>2.2599999999999989</v>
      </c>
      <c r="F545" s="2">
        <v>129.48846169956599</v>
      </c>
      <c r="G545" s="1">
        <f>IF(Table1[[#This Row],[Phase shift (deg)]]="","",Table1[[#This Row],[Phase shift (deg)]]/180*PI())</f>
        <v>4.4362203533149414</v>
      </c>
      <c r="H545" s="2">
        <v>254.17670323498101</v>
      </c>
      <c r="I545" s="2"/>
    </row>
    <row r="546" spans="1:9" x14ac:dyDescent="0.2">
      <c r="A546" s="2" t="s">
        <v>47</v>
      </c>
      <c r="B546" s="2">
        <v>14.84</v>
      </c>
      <c r="C546" s="2">
        <f>2*Table1[[#This Row],[Photon energy (eV)]]-Threshold</f>
        <v>5.0926112000000003</v>
      </c>
      <c r="D546" s="2" t="s">
        <v>19</v>
      </c>
      <c r="E546" s="3">
        <f>Table1[[#This Row],[Polar ang (deg)]]/180*PI()</f>
        <v>2.2700000000000022</v>
      </c>
      <c r="F546" s="2">
        <v>130.06141949469699</v>
      </c>
      <c r="G546" s="1">
        <f>IF(Table1[[#This Row],[Phase shift (deg)]]="","",Table1[[#This Row],[Phase shift (deg)]]/180*PI())</f>
        <v>4.4223940705465017</v>
      </c>
      <c r="H546" s="2">
        <v>253.38451558599499</v>
      </c>
      <c r="I546" s="2"/>
    </row>
    <row r="547" spans="1:9" x14ac:dyDescent="0.2">
      <c r="A547" s="2" t="s">
        <v>47</v>
      </c>
      <c r="B547" s="2">
        <v>14.84</v>
      </c>
      <c r="C547" s="2">
        <f>2*Table1[[#This Row],[Photon energy (eV)]]-Threshold</f>
        <v>5.0926112000000003</v>
      </c>
      <c r="D547" s="2" t="s">
        <v>19</v>
      </c>
      <c r="E547" s="3">
        <f>Table1[[#This Row],[Polar ang (deg)]]/180*PI()</f>
        <v>2.2800000000000051</v>
      </c>
      <c r="F547" s="2">
        <v>130.634377289828</v>
      </c>
      <c r="G547" s="1">
        <f>IF(Table1[[#This Row],[Phase shift (deg)]]="","",Table1[[#This Row],[Phase shift (deg)]]/180*PI())</f>
        <v>4.4090207946402717</v>
      </c>
      <c r="H547" s="2">
        <v>252.61828331830401</v>
      </c>
      <c r="I547" s="2"/>
    </row>
    <row r="548" spans="1:9" x14ac:dyDescent="0.2">
      <c r="A548" s="2" t="s">
        <v>47</v>
      </c>
      <c r="B548" s="2">
        <v>14.84</v>
      </c>
      <c r="C548" s="2">
        <f>2*Table1[[#This Row],[Photon energy (eV)]]-Threshold</f>
        <v>5.0926112000000003</v>
      </c>
      <c r="D548" s="2" t="s">
        <v>19</v>
      </c>
      <c r="E548" s="3">
        <f>Table1[[#This Row],[Polar ang (deg)]]/180*PI()</f>
        <v>2.290000000000008</v>
      </c>
      <c r="F548" s="2">
        <v>131.207335084959</v>
      </c>
      <c r="G548" s="1">
        <f>IF(Table1[[#This Row],[Phase shift (deg)]]="","",Table1[[#This Row],[Phase shift (deg)]]/180*PI())</f>
        <v>4.3960884705707155</v>
      </c>
      <c r="H548" s="2">
        <v>251.87731572982301</v>
      </c>
      <c r="I548" s="2"/>
    </row>
    <row r="549" spans="1:9" x14ac:dyDescent="0.2">
      <c r="A549" s="2" t="s">
        <v>47</v>
      </c>
      <c r="B549" s="2">
        <v>14.84</v>
      </c>
      <c r="C549" s="2">
        <f>2*Table1[[#This Row],[Photon energy (eV)]]-Threshold</f>
        <v>5.0926112000000003</v>
      </c>
      <c r="D549" s="2" t="s">
        <v>19</v>
      </c>
      <c r="E549" s="3">
        <f>Table1[[#This Row],[Polar ang (deg)]]/180*PI()</f>
        <v>2.299999999999994</v>
      </c>
      <c r="F549" s="2">
        <v>131.78029288008901</v>
      </c>
      <c r="G549" s="1">
        <f>IF(Table1[[#This Row],[Phase shift (deg)]]="","",Table1[[#This Row],[Phase shift (deg)]]/180*PI())</f>
        <v>4.3835848333412324</v>
      </c>
      <c r="H549" s="2">
        <v>251.16091008801101</v>
      </c>
      <c r="I549" s="2"/>
    </row>
    <row r="550" spans="1:9" x14ac:dyDescent="0.2">
      <c r="A550" s="2" t="s">
        <v>47</v>
      </c>
      <c r="B550" s="2">
        <v>14.84</v>
      </c>
      <c r="C550" s="2">
        <f>2*Table1[[#This Row],[Photon energy (eV)]]-Threshold</f>
        <v>5.0926112000000003</v>
      </c>
      <c r="D550" s="2" t="s">
        <v>19</v>
      </c>
      <c r="E550" s="3">
        <f>Table1[[#This Row],[Polar ang (deg)]]/180*PI()</f>
        <v>2.3099999999999974</v>
      </c>
      <c r="F550" s="2">
        <v>132.35325067522001</v>
      </c>
      <c r="G550" s="1">
        <f>IF(Table1[[#This Row],[Phase shift (deg)]]="","",Table1[[#This Row],[Phase shift (deg)]]/180*PI())</f>
        <v>4.3714975003840664</v>
      </c>
      <c r="H550" s="2">
        <v>250.468356923996</v>
      </c>
      <c r="I550" s="2"/>
    </row>
    <row r="551" spans="1:9" x14ac:dyDescent="0.2">
      <c r="A551" s="2" t="s">
        <v>47</v>
      </c>
      <c r="B551" s="2">
        <v>14.84</v>
      </c>
      <c r="C551" s="2">
        <f>2*Table1[[#This Row],[Photon energy (eV)]]-Threshold</f>
        <v>5.0926112000000003</v>
      </c>
      <c r="D551" s="2" t="s">
        <v>19</v>
      </c>
      <c r="E551" s="3">
        <f>Table1[[#This Row],[Polar ang (deg)]]/180*PI()</f>
        <v>2.3200000000000007</v>
      </c>
      <c r="F551" s="2">
        <v>132.92620847035101</v>
      </c>
      <c r="G551" s="1">
        <f>IF(Table1[[#This Row],[Phase shift (deg)]]="","",Table1[[#This Row],[Phase shift (deg)]]/180*PI())</f>
        <v>4.3598140520169464</v>
      </c>
      <c r="H551" s="2">
        <v>249.79894464240101</v>
      </c>
      <c r="I551" s="2"/>
    </row>
    <row r="552" spans="1:9" x14ac:dyDescent="0.2">
      <c r="A552" s="2" t="s">
        <v>47</v>
      </c>
      <c r="B552" s="2">
        <v>14.84</v>
      </c>
      <c r="C552" s="2">
        <f>2*Table1[[#This Row],[Photon energy (eV)]]-Threshold</f>
        <v>5.0926112000000003</v>
      </c>
      <c r="D552" s="2" t="s">
        <v>19</v>
      </c>
      <c r="E552" s="3">
        <f>Table1[[#This Row],[Polar ang (deg)]]/180*PI()</f>
        <v>2.3300000000000027</v>
      </c>
      <c r="F552" s="2">
        <v>133.49916626548199</v>
      </c>
      <c r="G552" s="1">
        <f>IF(Table1[[#This Row],[Phase shift (deg)]]="","",Table1[[#This Row],[Phase shift (deg)]]/180*PI())</f>
        <v>4.3485221009181005</v>
      </c>
      <c r="H552" s="2">
        <v>249.15196350196899</v>
      </c>
      <c r="I552" s="2"/>
    </row>
    <row r="553" spans="1:9" x14ac:dyDescent="0.2">
      <c r="A553" s="2" t="s">
        <v>47</v>
      </c>
      <c r="B553" s="2">
        <v>14.84</v>
      </c>
      <c r="C553" s="2">
        <f>2*Table1[[#This Row],[Photon energy (eV)]]-Threshold</f>
        <v>5.0926112000000003</v>
      </c>
      <c r="D553" s="2" t="s">
        <v>19</v>
      </c>
      <c r="E553" s="3">
        <f>Table1[[#This Row],[Polar ang (deg)]]/180*PI()</f>
        <v>2.3400000000000065</v>
      </c>
      <c r="F553" s="2">
        <v>134.07212406061299</v>
      </c>
      <c r="G553" s="1">
        <f>IF(Table1[[#This Row],[Phase shift (deg)]]="","",Table1[[#This Row],[Phase shift (deg)]]/180*PI())</f>
        <v>4.3376093515867602</v>
      </c>
      <c r="H553" s="2">
        <v>248.52670902239899</v>
      </c>
      <c r="I553" s="2"/>
    </row>
    <row r="554" spans="1:9" x14ac:dyDescent="0.2">
      <c r="A554" s="2" t="s">
        <v>47</v>
      </c>
      <c r="B554" s="2">
        <v>14.84</v>
      </c>
      <c r="C554" s="2">
        <f>2*Table1[[#This Row],[Photon energy (eV)]]-Threshold</f>
        <v>5.0926112000000003</v>
      </c>
      <c r="D554" s="2" t="s">
        <v>19</v>
      </c>
      <c r="E554" s="3">
        <f>Table1[[#This Row],[Polar ang (deg)]]/180*PI()</f>
        <v>2.3499999999999921</v>
      </c>
      <c r="F554" s="2">
        <v>134.645081855743</v>
      </c>
      <c r="G554" s="1">
        <f>IF(Table1[[#This Row],[Phase shift (deg)]]="","",Table1[[#This Row],[Phase shift (deg)]]/180*PI())</f>
        <v>4.32706365073855</v>
      </c>
      <c r="H554" s="2">
        <v>247.92248487178901</v>
      </c>
      <c r="I554" s="2"/>
    </row>
    <row r="555" spans="1:9" x14ac:dyDescent="0.2">
      <c r="A555" s="2" t="s">
        <v>47</v>
      </c>
      <c r="B555" s="2">
        <v>14.84</v>
      </c>
      <c r="C555" s="2">
        <f>2*Table1[[#This Row],[Photon energy (eV)]]-Threshold</f>
        <v>5.0926112000000003</v>
      </c>
      <c r="D555" s="2" t="s">
        <v>19</v>
      </c>
      <c r="E555" s="3">
        <f>Table1[[#This Row],[Polar ang (deg)]]/180*PI()</f>
        <v>2.3599999999999954</v>
      </c>
      <c r="F555" s="2">
        <v>135.218039650874</v>
      </c>
      <c r="G555" s="1">
        <f>IF(Table1[[#This Row],[Phase shift (deg)]]="","",Table1[[#This Row],[Phase shift (deg)]]/180*PI())</f>
        <v>4.3168730295513349</v>
      </c>
      <c r="H555" s="2">
        <v>247.33860528714499</v>
      </c>
      <c r="I555" s="2"/>
    </row>
    <row r="556" spans="1:9" x14ac:dyDescent="0.2">
      <c r="A556" s="2" t="s">
        <v>47</v>
      </c>
      <c r="B556" s="2">
        <v>14.84</v>
      </c>
      <c r="C556" s="2">
        <f>2*Table1[[#This Row],[Photon energy (eV)]]-Threshold</f>
        <v>5.0926112000000003</v>
      </c>
      <c r="D556" s="2" t="s">
        <v>19</v>
      </c>
      <c r="E556" s="3">
        <f>Table1[[#This Row],[Polar ang (deg)]]/180*PI()</f>
        <v>2.3699999999999983</v>
      </c>
      <c r="F556" s="2">
        <v>135.79099744600501</v>
      </c>
      <c r="G556" s="1">
        <f>IF(Table1[[#This Row],[Phase shift (deg)]]="","",Table1[[#This Row],[Phase shift (deg)]]/180*PI())</f>
        <v>4.3070257386312738</v>
      </c>
      <c r="H556" s="2">
        <v>246.774397077788</v>
      </c>
      <c r="I556" s="2"/>
    </row>
    <row r="557" spans="1:9" x14ac:dyDescent="0.2">
      <c r="A557" s="2" t="s">
        <v>47</v>
      </c>
      <c r="B557" s="2">
        <v>14.84</v>
      </c>
      <c r="C557" s="2">
        <f>2*Table1[[#This Row],[Photon energy (eV)]]-Threshold</f>
        <v>5.0926112000000003</v>
      </c>
      <c r="D557" s="2" t="s">
        <v>19</v>
      </c>
      <c r="E557" s="3">
        <f>Table1[[#This Row],[Polar ang (deg)]]/180*PI()</f>
        <v>2.3800000000000012</v>
      </c>
      <c r="F557" s="2">
        <v>136.36395524113601</v>
      </c>
      <c r="G557" s="1">
        <f>IF(Table1[[#This Row],[Phase shift (deg)]]="","",Table1[[#This Row],[Phase shift (deg)]]/180*PI())</f>
        <v>4.2975102765152116</v>
      </c>
      <c r="H557" s="2">
        <v>246.229201258421</v>
      </c>
      <c r="I557" s="2"/>
    </row>
    <row r="558" spans="1:9" x14ac:dyDescent="0.2">
      <c r="A558" s="2" t="s">
        <v>47</v>
      </c>
      <c r="B558" s="2">
        <v>14.84</v>
      </c>
      <c r="C558" s="2">
        <f>2*Table1[[#This Row],[Photon energy (eV)]]-Threshold</f>
        <v>5.0926112000000003</v>
      </c>
      <c r="D558" s="2" t="s">
        <v>19</v>
      </c>
      <c r="E558" s="3">
        <f>Table1[[#This Row],[Polar ang (deg)]]/180*PI()</f>
        <v>2.3900000000000041</v>
      </c>
      <c r="F558" s="2">
        <v>136.93691303626699</v>
      </c>
      <c r="G558" s="1">
        <f>IF(Table1[[#This Row],[Phase shift (deg)]]="","",Table1[[#This Row],[Phase shift (deg)]]/180*PI())</f>
        <v>4.2883154124673153</v>
      </c>
      <c r="H558" s="2">
        <v>245.70237435528</v>
      </c>
      <c r="I558" s="2"/>
    </row>
    <row r="559" spans="1:9" x14ac:dyDescent="0.2">
      <c r="A559" s="2" t="s">
        <v>47</v>
      </c>
      <c r="B559" s="2">
        <v>14.84</v>
      </c>
      <c r="C559" s="2">
        <f>2*Table1[[#This Row],[Photon energy (eV)]]-Threshold</f>
        <v>5.0926112000000003</v>
      </c>
      <c r="D559" s="2" t="s">
        <v>19</v>
      </c>
      <c r="E559" s="3">
        <f>Table1[[#This Row],[Polar ang (deg)]]/180*PI()</f>
        <v>2.400000000000007</v>
      </c>
      <c r="F559" s="2">
        <v>137.50987083139799</v>
      </c>
      <c r="G559" s="1">
        <f>IF(Table1[[#This Row],[Phase shift (deg)]]="","",Table1[[#This Row],[Phase shift (deg)]]/180*PI())</f>
        <v>4.2794302042677348</v>
      </c>
      <c r="H559" s="2">
        <v>245.19328942534901</v>
      </c>
      <c r="I559" s="2"/>
    </row>
    <row r="560" spans="1:9" x14ac:dyDescent="0.2">
      <c r="A560" s="2" t="s">
        <v>47</v>
      </c>
      <c r="B560" s="2">
        <v>14.84</v>
      </c>
      <c r="C560" s="2">
        <f>2*Table1[[#This Row],[Photon energy (eV)]]-Threshold</f>
        <v>5.0926112000000003</v>
      </c>
      <c r="D560" s="2" t="s">
        <v>19</v>
      </c>
      <c r="E560" s="3">
        <f>Table1[[#This Row],[Polar ang (deg)]]/180*PI()</f>
        <v>2.409999999999993</v>
      </c>
      <c r="F560" s="2">
        <v>138.082828626528</v>
      </c>
      <c r="G560" s="1">
        <f>IF(Table1[[#This Row],[Phase shift (deg)]]="","",Table1[[#This Row],[Phase shift (deg)]]/180*PI())</f>
        <v>4.2708440116300617</v>
      </c>
      <c r="H560" s="2">
        <v>244.701336825124</v>
      </c>
      <c r="I560" s="2"/>
    </row>
    <row r="561" spans="1:9" x14ac:dyDescent="0.2">
      <c r="A561" s="2" t="s">
        <v>47</v>
      </c>
      <c r="B561" s="2">
        <v>14.84</v>
      </c>
      <c r="C561" s="2">
        <f>2*Table1[[#This Row],[Photon energy (eV)]]-Threshold</f>
        <v>5.0926112000000003</v>
      </c>
      <c r="D561" s="2" t="s">
        <v>19</v>
      </c>
      <c r="E561" s="3">
        <f>Table1[[#This Row],[Polar ang (deg)]]/180*PI()</f>
        <v>2.4199999999999959</v>
      </c>
      <c r="F561" s="2">
        <v>138.655786421659</v>
      </c>
      <c r="G561" s="1">
        <f>IF(Table1[[#This Row],[Phase shift (deg)]]="","",Table1[[#This Row],[Phase shift (deg)]]/180*PI())</f>
        <v>4.2625465058254246</v>
      </c>
      <c r="H561" s="2">
        <v>244.225924762033</v>
      </c>
      <c r="I561" s="2"/>
    </row>
    <row r="562" spans="1:9" x14ac:dyDescent="0.2">
      <c r="A562" s="2" t="s">
        <v>47</v>
      </c>
      <c r="B562" s="2">
        <v>14.84</v>
      </c>
      <c r="C562" s="2">
        <f>2*Table1[[#This Row],[Photon energy (eV)]]-Threshold</f>
        <v>5.0926112000000003</v>
      </c>
      <c r="D562" s="2" t="s">
        <v>19</v>
      </c>
      <c r="E562" s="3">
        <f>Table1[[#This Row],[Polar ang (deg)]]/180*PI()</f>
        <v>2.4299999999999993</v>
      </c>
      <c r="F562" s="2">
        <v>139.22874421679001</v>
      </c>
      <c r="G562" s="1">
        <f>IF(Table1[[#This Row],[Phase shift (deg)]]="","",Table1[[#This Row],[Phase shift (deg)]]/180*PI())</f>
        <v>4.2545276760339368</v>
      </c>
      <c r="H562" s="2">
        <v>243.76647965834701</v>
      </c>
      <c r="I562" s="2"/>
    </row>
    <row r="563" spans="1:9" x14ac:dyDescent="0.2">
      <c r="A563" s="2" t="s">
        <v>47</v>
      </c>
      <c r="B563" s="2">
        <v>14.84</v>
      </c>
      <c r="C563" s="2">
        <f>2*Table1[[#This Row],[Photon energy (eV)]]-Threshold</f>
        <v>5.0926112000000003</v>
      </c>
      <c r="D563" s="2" t="s">
        <v>19</v>
      </c>
      <c r="E563" s="3">
        <f>Table1[[#This Row],[Polar ang (deg)]]/180*PI()</f>
        <v>2.4400000000000026</v>
      </c>
      <c r="F563" s="2">
        <v>139.80170201192101</v>
      </c>
      <c r="G563" s="1">
        <f>IF(Table1[[#This Row],[Phase shift (deg)]]="","",Table1[[#This Row],[Phase shift (deg)]]/180*PI())</f>
        <v>4.246777832890122</v>
      </c>
      <c r="H563" s="2">
        <v>243.322446354318</v>
      </c>
      <c r="I563" s="2"/>
    </row>
    <row r="564" spans="1:9" x14ac:dyDescent="0.2">
      <c r="A564" s="2" t="s">
        <v>47</v>
      </c>
      <c r="B564" s="2">
        <v>14.84</v>
      </c>
      <c r="C564" s="2">
        <f>2*Table1[[#This Row],[Photon energy (eV)]]-Threshold</f>
        <v>5.0926112000000003</v>
      </c>
      <c r="D564" s="2" t="s">
        <v>19</v>
      </c>
      <c r="E564" s="3">
        <f>Table1[[#This Row],[Polar ang (deg)]]/180*PI()</f>
        <v>2.4500000000000055</v>
      </c>
      <c r="F564" s="2">
        <v>140.37465980705201</v>
      </c>
      <c r="G564" s="1">
        <f>IF(Table1[[#This Row],[Phase shift (deg)]]="","",Table1[[#This Row],[Phase shift (deg)]]/180*PI())</f>
        <v>4.2392876096381977</v>
      </c>
      <c r="H564" s="2">
        <v>242.893288174372</v>
      </c>
      <c r="I564" s="2"/>
    </row>
    <row r="565" spans="1:9" x14ac:dyDescent="0.2">
      <c r="A565" s="2" t="s">
        <v>47</v>
      </c>
      <c r="B565" s="2">
        <v>14.84</v>
      </c>
      <c r="C565" s="2">
        <f>2*Table1[[#This Row],[Photon energy (eV)]]-Threshold</f>
        <v>5.0926112000000003</v>
      </c>
      <c r="D565" s="2" t="s">
        <v>19</v>
      </c>
      <c r="E565" s="3">
        <f>Table1[[#This Row],[Polar ang (deg)]]/180*PI()</f>
        <v>2.4600000000000084</v>
      </c>
      <c r="F565" s="2">
        <v>140.94761760218299</v>
      </c>
      <c r="G565" s="1">
        <f>IF(Table1[[#This Row],[Phase shift (deg)]]="","",Table1[[#This Row],[Phase shift (deg)]]/180*PI())</f>
        <v>4.2320479612667974</v>
      </c>
      <c r="H565" s="2">
        <v>242.47848687753199</v>
      </c>
      <c r="I565" s="2"/>
    </row>
    <row r="566" spans="1:9" x14ac:dyDescent="0.2">
      <c r="A566" s="2" t="s">
        <v>47</v>
      </c>
      <c r="B566" s="2">
        <v>14.84</v>
      </c>
      <c r="C566" s="2">
        <f>2*Table1[[#This Row],[Photon energy (eV)]]-Threshold</f>
        <v>5.0926112000000003</v>
      </c>
      <c r="D566" s="2" t="s">
        <v>19</v>
      </c>
      <c r="E566" s="3">
        <f>Table1[[#This Row],[Polar ang (deg)]]/180*PI()</f>
        <v>2.469999999999994</v>
      </c>
      <c r="F566" s="2">
        <v>141.520575397313</v>
      </c>
      <c r="G566" s="1">
        <f>IF(Table1[[#This Row],[Phase shift (deg)]]="","",Table1[[#This Row],[Phase shift (deg)]]/180*PI())</f>
        <v>4.2250501619489533</v>
      </c>
      <c r="H566" s="2">
        <v>242.07754251073999</v>
      </c>
      <c r="I566" s="2"/>
    </row>
    <row r="567" spans="1:9" x14ac:dyDescent="0.2">
      <c r="A567" s="2" t="s">
        <v>47</v>
      </c>
      <c r="B567" s="2">
        <v>14.84</v>
      </c>
      <c r="C567" s="2">
        <f>2*Table1[[#This Row],[Photon energy (eV)]]-Threshold</f>
        <v>5.0926112000000003</v>
      </c>
      <c r="D567" s="2" t="s">
        <v>19</v>
      </c>
      <c r="E567" s="3">
        <f>Table1[[#This Row],[Polar ang (deg)]]/180*PI()</f>
        <v>2.4799999999999973</v>
      </c>
      <c r="F567" s="2">
        <v>142.093533192444</v>
      </c>
      <c r="G567" s="1">
        <f>IF(Table1[[#This Row],[Phase shift (deg)]]="","",Table1[[#This Row],[Phase shift (deg)]]/180*PI())</f>
        <v>4.2182858010743711</v>
      </c>
      <c r="H567" s="2">
        <v>241.68997318152299</v>
      </c>
      <c r="I567" s="2"/>
    </row>
    <row r="568" spans="1:9" x14ac:dyDescent="0.2">
      <c r="A568" s="2" t="s">
        <v>47</v>
      </c>
      <c r="B568" s="2">
        <v>14.84</v>
      </c>
      <c r="C568" s="2">
        <f>2*Table1[[#This Row],[Photon energy (eV)]]-Threshold</f>
        <v>5.0926112000000003</v>
      </c>
      <c r="D568" s="2" t="s">
        <v>19</v>
      </c>
      <c r="E568" s="3">
        <f>Table1[[#This Row],[Polar ang (deg)]]/180*PI()</f>
        <v>2.4900000000000002</v>
      </c>
      <c r="F568" s="2">
        <v>142.666490987575</v>
      </c>
      <c r="G568" s="1">
        <f>IF(Table1[[#This Row],[Phase shift (deg)]]="","",Table1[[#This Row],[Phase shift (deg)]]/180*PI())</f>
        <v>4.2117467781253515</v>
      </c>
      <c r="H568" s="2">
        <v>241.315314764405</v>
      </c>
      <c r="I568" s="2"/>
    </row>
    <row r="569" spans="1:9" x14ac:dyDescent="0.2">
      <c r="A569" s="2" t="s">
        <v>47</v>
      </c>
      <c r="B569" s="2">
        <v>14.84</v>
      </c>
      <c r="C569" s="2">
        <f>2*Table1[[#This Row],[Photon energy (eV)]]-Threshold</f>
        <v>5.0926112000000003</v>
      </c>
      <c r="D569" s="2" t="s">
        <v>19</v>
      </c>
      <c r="E569" s="3">
        <f>Table1[[#This Row],[Polar ang (deg)]]/180*PI()</f>
        <v>2.5000000000000036</v>
      </c>
      <c r="F569" s="2">
        <v>143.23944878270601</v>
      </c>
      <c r="G569" s="1">
        <f>IF(Table1[[#This Row],[Phase shift (deg)]]="","",Table1[[#This Row],[Phase shift (deg)]]/180*PI())</f>
        <v>4.2054252966154388</v>
      </c>
      <c r="H569" s="2">
        <v>240.953120553617</v>
      </c>
      <c r="I569" s="2"/>
    </row>
    <row r="570" spans="1:9" x14ac:dyDescent="0.2">
      <c r="A570" s="2" t="s">
        <v>47</v>
      </c>
      <c r="B570" s="2">
        <v>14.84</v>
      </c>
      <c r="C570" s="2">
        <f>2*Table1[[#This Row],[Photon energy (eV)]]-Threshold</f>
        <v>5.0926112000000003</v>
      </c>
      <c r="D570" s="2" t="s">
        <v>19</v>
      </c>
      <c r="E570" s="3">
        <f>Table1[[#This Row],[Polar ang (deg)]]/180*PI()</f>
        <v>2.5100000000000064</v>
      </c>
      <c r="F570" s="2">
        <v>143.81240657783701</v>
      </c>
      <c r="G570" s="1">
        <f>IF(Table1[[#This Row],[Phase shift (deg)]]="","",Table1[[#This Row],[Phase shift (deg)]]/180*PI())</f>
        <v>4.199313857281429</v>
      </c>
      <c r="H570" s="2">
        <v>240.602960873028</v>
      </c>
      <c r="I570" s="2"/>
    </row>
    <row r="571" spans="1:9" x14ac:dyDescent="0.2">
      <c r="A571" s="2" t="s">
        <v>47</v>
      </c>
      <c r="B571" s="2">
        <v>14.84</v>
      </c>
      <c r="C571" s="2">
        <f>2*Table1[[#This Row],[Photon energy (eV)]]-Threshold</f>
        <v>5.0926112000000003</v>
      </c>
      <c r="D571" s="2" t="s">
        <v>19</v>
      </c>
      <c r="E571" s="3">
        <f>Table1[[#This Row],[Polar ang (deg)]]/180*PI()</f>
        <v>2.519999999999992</v>
      </c>
      <c r="F571" s="2">
        <v>144.38536437296699</v>
      </c>
      <c r="G571" s="1">
        <f>IF(Table1[[#This Row],[Phase shift (deg)]]="","",Table1[[#This Row],[Phase shift (deg)]]/180*PI())</f>
        <v>4.1934052506935791</v>
      </c>
      <c r="H571" s="2">
        <v>240.26442265274099</v>
      </c>
      <c r="I571" s="2"/>
    </row>
    <row r="572" spans="1:9" x14ac:dyDescent="0.2">
      <c r="A572" s="2" t="s">
        <v>47</v>
      </c>
      <c r="B572" s="2">
        <v>14.84</v>
      </c>
      <c r="C572" s="2">
        <f>2*Table1[[#This Row],[Photon energy (eV)]]-Threshold</f>
        <v>5.0926112000000003</v>
      </c>
      <c r="D572" s="2" t="s">
        <v>19</v>
      </c>
      <c r="E572" s="3">
        <f>Table1[[#This Row],[Polar ang (deg)]]/180*PI()</f>
        <v>2.5299999999999949</v>
      </c>
      <c r="F572" s="2">
        <v>144.95832216809799</v>
      </c>
      <c r="G572" s="1">
        <f>IF(Table1[[#This Row],[Phase shift (deg)]]="","",Table1[[#This Row],[Phase shift (deg)]]/180*PI())</f>
        <v>4.1876925494259529</v>
      </c>
      <c r="H572" s="2">
        <v>239.93710898048701</v>
      </c>
      <c r="I572" s="2"/>
    </row>
    <row r="573" spans="1:9" x14ac:dyDescent="0.2">
      <c r="A573" s="2" t="s">
        <v>47</v>
      </c>
      <c r="B573" s="2">
        <v>14.84</v>
      </c>
      <c r="C573" s="2">
        <f>2*Table1[[#This Row],[Photon energy (eV)]]-Threshold</f>
        <v>5.0926112000000003</v>
      </c>
      <c r="D573" s="2" t="s">
        <v>19</v>
      </c>
      <c r="E573" s="3">
        <f>Table1[[#This Row],[Polar ang (deg)]]/180*PI()</f>
        <v>2.5399999999999983</v>
      </c>
      <c r="F573" s="2">
        <v>145.531279963229</v>
      </c>
      <c r="G573" s="1">
        <f>IF(Table1[[#This Row],[Phase shift (deg)]]="","",Table1[[#This Row],[Phase shift (deg)]]/180*PI())</f>
        <v>4.1821690999087728</v>
      </c>
      <c r="H573" s="2">
        <v>239.62063863479901</v>
      </c>
      <c r="I573" s="2"/>
    </row>
    <row r="574" spans="1:9" x14ac:dyDescent="0.2">
      <c r="A574" s="2" t="s">
        <v>47</v>
      </c>
      <c r="B574" s="2">
        <v>14.84</v>
      </c>
      <c r="C574" s="2">
        <f>2*Table1[[#This Row],[Photon energy (eV)]]-Threshold</f>
        <v>5.0926112000000003</v>
      </c>
      <c r="D574" s="2" t="s">
        <v>19</v>
      </c>
      <c r="E574" s="3">
        <f>Table1[[#This Row],[Polar ang (deg)]]/180*PI()</f>
        <v>2.5500000000000012</v>
      </c>
      <c r="F574" s="2">
        <v>146.10423775836</v>
      </c>
      <c r="G574" s="1">
        <f>IF(Table1[[#This Row],[Phase shift (deg)]]="","",Table1[[#This Row],[Phase shift (deg)]]/180*PI())</f>
        <v>4.1768285140668588</v>
      </c>
      <c r="H574" s="2">
        <v>239.31464560593</v>
      </c>
      <c r="I574" s="2"/>
    </row>
    <row r="575" spans="1:9" x14ac:dyDescent="0.2">
      <c r="A575" s="2" t="s">
        <v>47</v>
      </c>
      <c r="B575" s="2">
        <v>14.84</v>
      </c>
      <c r="C575" s="2">
        <f>2*Table1[[#This Row],[Photon energy (eV)]]-Threshold</f>
        <v>5.0926112000000003</v>
      </c>
      <c r="D575" s="2" t="s">
        <v>19</v>
      </c>
      <c r="E575" s="3">
        <f>Table1[[#This Row],[Polar ang (deg)]]/180*PI()</f>
        <v>2.5600000000000045</v>
      </c>
      <c r="F575" s="2">
        <v>146.677195553491</v>
      </c>
      <c r="G575" s="1">
        <f>IF(Table1[[#This Row],[Phase shift (deg)]]="","",Table1[[#This Row],[Phase shift (deg)]]/180*PI())</f>
        <v>4.1716646608324606</v>
      </c>
      <c r="H575" s="2">
        <v>239.01877860957401</v>
      </c>
      <c r="I575" s="2"/>
    </row>
    <row r="576" spans="1:9" x14ac:dyDescent="0.2">
      <c r="A576" s="2" t="s">
        <v>47</v>
      </c>
      <c r="B576" s="2">
        <v>14.84</v>
      </c>
      <c r="C576" s="2">
        <f>2*Table1[[#This Row],[Photon energy (eV)]]-Threshold</f>
        <v>5.0926112000000003</v>
      </c>
      <c r="D576" s="2" t="s">
        <v>19</v>
      </c>
      <c r="E576" s="3">
        <f>Table1[[#This Row],[Polar ang (deg)]]/180*PI()</f>
        <v>2.5700000000000074</v>
      </c>
      <c r="F576" s="2">
        <v>147.25015334862201</v>
      </c>
      <c r="G576" s="1">
        <f>IF(Table1[[#This Row],[Phase shift (deg)]]="","",Table1[[#This Row],[Phase shift (deg)]]/180*PI())</f>
        <v>4.1666716576070542</v>
      </c>
      <c r="H576" s="2">
        <v>238.73270059766301</v>
      </c>
      <c r="I576" s="2"/>
    </row>
    <row r="577" spans="1:9" x14ac:dyDescent="0.2">
      <c r="A577" s="2" t="s">
        <v>47</v>
      </c>
      <c r="B577" s="2">
        <v>14.84</v>
      </c>
      <c r="C577" s="2">
        <f>2*Table1[[#This Row],[Photon energy (eV)]]-Threshold</f>
        <v>5.0926112000000003</v>
      </c>
      <c r="D577" s="2" t="s">
        <v>19</v>
      </c>
      <c r="E577" s="3">
        <f>Table1[[#This Row],[Polar ang (deg)]]/180*PI()</f>
        <v>2.579999999999993</v>
      </c>
      <c r="F577" s="2">
        <v>147.82311114375199</v>
      </c>
      <c r="G577" s="1">
        <f>IF(Table1[[#This Row],[Phase shift (deg)]]="","",Table1[[#This Row],[Phase shift (deg)]]/180*PI())</f>
        <v>4.161843861734849</v>
      </c>
      <c r="H577" s="2">
        <v>238.45608826983499</v>
      </c>
      <c r="I577" s="2"/>
    </row>
    <row r="578" spans="1:9" x14ac:dyDescent="0.2">
      <c r="A578" s="2" t="s">
        <v>47</v>
      </c>
      <c r="B578" s="2">
        <v>14.84</v>
      </c>
      <c r="C578" s="2">
        <f>2*Table1[[#This Row],[Photon energy (eV)]]-Threshold</f>
        <v>5.0926112000000003</v>
      </c>
      <c r="D578" s="2" t="s">
        <v>19</v>
      </c>
      <c r="E578" s="3">
        <f>Table1[[#This Row],[Polar ang (deg)]]/180*PI()</f>
        <v>2.5899999999999959</v>
      </c>
      <c r="F578" s="2">
        <v>148.39606893888299</v>
      </c>
      <c r="G578" s="1">
        <f>IF(Table1[[#This Row],[Phase shift (deg)]]="","",Table1[[#This Row],[Phase shift (deg)]]/180*PI())</f>
        <v>4.1571758620400043</v>
      </c>
      <c r="H578" s="2">
        <v>238.188631588552</v>
      </c>
      <c r="I578" s="2"/>
    </row>
    <row r="579" spans="1:9" x14ac:dyDescent="0.2">
      <c r="A579" s="2" t="s">
        <v>47</v>
      </c>
      <c r="B579" s="2">
        <v>14.84</v>
      </c>
      <c r="C579" s="2">
        <f>2*Table1[[#This Row],[Photon energy (eV)]]-Threshold</f>
        <v>5.0926112000000003</v>
      </c>
      <c r="D579" s="2" t="s">
        <v>19</v>
      </c>
      <c r="E579" s="3">
        <f>Table1[[#This Row],[Polar ang (deg)]]/180*PI()</f>
        <v>2.5999999999999992</v>
      </c>
      <c r="F579" s="2">
        <v>148.96902673401399</v>
      </c>
      <c r="G579" s="1">
        <f>IF(Table1[[#This Row],[Phase shift (deg)]]="","",Table1[[#This Row],[Phase shift (deg)]]/180*PI())</f>
        <v>4.1526624704705961</v>
      </c>
      <c r="H579" s="2">
        <v>237.930033300335</v>
      </c>
      <c r="I579" s="2"/>
    </row>
    <row r="580" spans="1:9" x14ac:dyDescent="0.2">
      <c r="A580" s="2" t="s">
        <v>47</v>
      </c>
      <c r="B580" s="2">
        <v>14.84</v>
      </c>
      <c r="C580" s="2">
        <f>2*Table1[[#This Row],[Photon energy (eV)]]-Threshold</f>
        <v>5.0926112000000003</v>
      </c>
      <c r="D580" s="2" t="s">
        <v>19</v>
      </c>
      <c r="E580" s="3">
        <f>Table1[[#This Row],[Polar ang (deg)]]/180*PI()</f>
        <v>2.6100000000000025</v>
      </c>
      <c r="F580" s="2">
        <v>149.541984529145</v>
      </c>
      <c r="G580" s="1">
        <f>IF(Table1[[#This Row],[Phase shift (deg)]]="","",Table1[[#This Row],[Phase shift (deg)]]/180*PI())</f>
        <v>4.1482987138848442</v>
      </c>
      <c r="H580" s="2">
        <v>237.680008465149</v>
      </c>
      <c r="I580" s="2"/>
    </row>
    <row r="581" spans="1:9" x14ac:dyDescent="0.2">
      <c r="A581" s="2" t="s">
        <v>47</v>
      </c>
      <c r="B581" s="2">
        <v>14.84</v>
      </c>
      <c r="C581" s="2">
        <f>2*Table1[[#This Row],[Photon energy (eV)]]-Threshold</f>
        <v>5.0926112000000003</v>
      </c>
      <c r="D581" s="2" t="s">
        <v>19</v>
      </c>
      <c r="E581" s="3">
        <f>Table1[[#This Row],[Polar ang (deg)]]/180*PI()</f>
        <v>2.6200000000000054</v>
      </c>
      <c r="F581" s="2">
        <v>150.114942324276</v>
      </c>
      <c r="G581" s="1">
        <f>IF(Table1[[#This Row],[Phase shift (deg)]]="","",Table1[[#This Row],[Phase shift (deg)]]/180*PI())</f>
        <v>4.1440798260075296</v>
      </c>
      <c r="H581" s="2">
        <v>237.43828399553999</v>
      </c>
      <c r="I581" s="2"/>
    </row>
    <row r="582" spans="1:9" x14ac:dyDescent="0.2">
      <c r="A582" s="2" t="s">
        <v>47</v>
      </c>
      <c r="B582" s="2">
        <v>14.84</v>
      </c>
      <c r="C582" s="2">
        <f>2*Table1[[#This Row],[Photon energy (eV)]]-Threshold</f>
        <v>5.0926112000000003</v>
      </c>
      <c r="D582" s="2" t="s">
        <v>19</v>
      </c>
      <c r="E582" s="3">
        <f>Table1[[#This Row],[Polar ang (deg)]]/180*PI()</f>
        <v>2.6300000000000088</v>
      </c>
      <c r="F582" s="2">
        <v>150.687900119407</v>
      </c>
      <c r="G582" s="1">
        <f>IF(Table1[[#This Row],[Phase shift (deg)]]="","",Table1[[#This Row],[Phase shift (deg)]]/180*PI())</f>
        <v>4.1400012395794734</v>
      </c>
      <c r="H582" s="2">
        <v>237.204598206833</v>
      </c>
      <c r="I582" s="2"/>
    </row>
    <row r="583" spans="1:9" x14ac:dyDescent="0.2">
      <c r="A583" s="2" t="s">
        <v>47</v>
      </c>
      <c r="B583" s="2">
        <v>14.84</v>
      </c>
      <c r="C583" s="2">
        <f>2*Table1[[#This Row],[Photon energy (eV)]]-Threshold</f>
        <v>5.0926112000000003</v>
      </c>
      <c r="D583" s="2" t="s">
        <v>19</v>
      </c>
      <c r="E583" s="3">
        <f>Table1[[#This Row],[Polar ang (deg)]]/180*PI()</f>
        <v>2.6399999999999944</v>
      </c>
      <c r="F583" s="2">
        <v>151.26085791453701</v>
      </c>
      <c r="G583" s="1">
        <f>IF(Table1[[#This Row],[Phase shift (deg)]]="","",Table1[[#This Row],[Phase shift (deg)]]/180*PI())</f>
        <v>4.1360585787175088</v>
      </c>
      <c r="H583" s="2">
        <v>236.978700379391</v>
      </c>
      <c r="I583" s="2"/>
    </row>
    <row r="584" spans="1:9" x14ac:dyDescent="0.2">
      <c r="A584" s="2" t="s">
        <v>47</v>
      </c>
      <c r="B584" s="2">
        <v>14.84</v>
      </c>
      <c r="C584" s="2">
        <f>2*Table1[[#This Row],[Photon energy (eV)]]-Threshold</f>
        <v>5.0926112000000003</v>
      </c>
      <c r="D584" s="2" t="s">
        <v>19</v>
      </c>
      <c r="E584" s="3">
        <f>Table1[[#This Row],[Polar ang (deg)]]/180*PI()</f>
        <v>2.6499999999999972</v>
      </c>
      <c r="F584" s="2">
        <v>151.83381570966799</v>
      </c>
      <c r="G584" s="1">
        <f>IF(Table1[[#This Row],[Phase shift (deg)]]="","",Table1[[#This Row],[Phase shift (deg)]]/180*PI())</f>
        <v>4.1322476514982158</v>
      </c>
      <c r="H584" s="2">
        <v>236.76035033369399</v>
      </c>
      <c r="I584" s="2"/>
    </row>
    <row r="585" spans="1:9" x14ac:dyDescent="0.2">
      <c r="A585" s="2" t="s">
        <v>47</v>
      </c>
      <c r="B585" s="2">
        <v>14.84</v>
      </c>
      <c r="C585" s="2">
        <f>2*Table1[[#This Row],[Photon energy (eV)]]-Threshold</f>
        <v>5.0926112000000003</v>
      </c>
      <c r="D585" s="2" t="s">
        <v>19</v>
      </c>
      <c r="E585" s="3">
        <f>Table1[[#This Row],[Polar ang (deg)]]/180*PI()</f>
        <v>2.66</v>
      </c>
      <c r="F585" s="2">
        <v>152.40677350479899</v>
      </c>
      <c r="G585" s="1">
        <f>IF(Table1[[#This Row],[Phase shift (deg)]]="","",Table1[[#This Row],[Phase shift (deg)]]/180*PI())</f>
        <v>4.128564442774878</v>
      </c>
      <c r="H585" s="2">
        <v>236.54931801878101</v>
      </c>
      <c r="I585" s="2"/>
    </row>
    <row r="586" spans="1:9" x14ac:dyDescent="0.2">
      <c r="A586" s="2" t="s">
        <v>47</v>
      </c>
      <c r="B586" s="2">
        <v>14.84</v>
      </c>
      <c r="C586" s="2">
        <f>2*Table1[[#This Row],[Photon energy (eV)]]-Threshold</f>
        <v>5.0926112000000003</v>
      </c>
      <c r="D586" s="2" t="s">
        <v>19</v>
      </c>
      <c r="E586" s="3">
        <f>Table1[[#This Row],[Polar ang (deg)]]/180*PI()</f>
        <v>2.6700000000000035</v>
      </c>
      <c r="F586" s="2">
        <v>152.97973129992999</v>
      </c>
      <c r="G586" s="1">
        <f>IF(Table1[[#This Row],[Phase shift (deg)]]="","",Table1[[#This Row],[Phase shift (deg)]]/180*PI())</f>
        <v>4.1250051072344576</v>
      </c>
      <c r="H586" s="2">
        <v>236.34538311444399</v>
      </c>
      <c r="I586" s="2"/>
    </row>
    <row r="587" spans="1:9" x14ac:dyDescent="0.2">
      <c r="A587" s="2" t="s">
        <v>47</v>
      </c>
      <c r="B587" s="2">
        <v>14.84</v>
      </c>
      <c r="C587" s="2">
        <f>2*Table1[[#This Row],[Photon energy (eV)]]-Threshold</f>
        <v>5.0926112000000003</v>
      </c>
      <c r="D587" s="2" t="s">
        <v>19</v>
      </c>
      <c r="E587" s="3">
        <f>Table1[[#This Row],[Polar ang (deg)]]/180*PI()</f>
        <v>2.6800000000000068</v>
      </c>
      <c r="F587" s="2">
        <v>153.552689095061</v>
      </c>
      <c r="G587" s="1">
        <f>IF(Table1[[#This Row],[Phase shift (deg)]]="","",Table1[[#This Row],[Phase shift (deg)]]/180*PI())</f>
        <v>4.121565962698079</v>
      </c>
      <c r="H587" s="2">
        <v>236.14833464737401</v>
      </c>
      <c r="I587" s="2"/>
    </row>
    <row r="588" spans="1:9" x14ac:dyDescent="0.2">
      <c r="A588" s="2" t="s">
        <v>47</v>
      </c>
      <c r="B588" s="2">
        <v>14.84</v>
      </c>
      <c r="C588" s="2">
        <f>2*Table1[[#This Row],[Photon energy (eV)]]-Threshold</f>
        <v>5.0926112000000003</v>
      </c>
      <c r="D588" s="2" t="s">
        <v>19</v>
      </c>
      <c r="E588" s="3">
        <f>Table1[[#This Row],[Polar ang (deg)]]/180*PI()</f>
        <v>2.6899999999999924</v>
      </c>
      <c r="F588" s="2">
        <v>154.12564689019101</v>
      </c>
      <c r="G588" s="1">
        <f>IF(Table1[[#This Row],[Phase shift (deg)]]="","",Table1[[#This Row],[Phase shift (deg)]]/180*PI())</f>
        <v>4.1182434836670261</v>
      </c>
      <c r="H588" s="2">
        <v>235.95797062137399</v>
      </c>
      <c r="I588" s="2"/>
    </row>
    <row r="589" spans="1:9" x14ac:dyDescent="0.2">
      <c r="A589" s="2" t="s">
        <v>47</v>
      </c>
      <c r="B589" s="2">
        <v>14.84</v>
      </c>
      <c r="C589" s="2">
        <f>2*Table1[[#This Row],[Photon energy (eV)]]-Threshold</f>
        <v>5.0926112000000003</v>
      </c>
      <c r="D589" s="2" t="s">
        <v>19</v>
      </c>
      <c r="E589" s="3">
        <f>Table1[[#This Row],[Polar ang (deg)]]/180*PI()</f>
        <v>2.6999999999999953</v>
      </c>
      <c r="F589" s="2">
        <v>154.69860468532201</v>
      </c>
      <c r="G589" s="1">
        <f>IF(Table1[[#This Row],[Phase shift (deg)]]="","",Table1[[#This Row],[Phase shift (deg)]]/180*PI())</f>
        <v>4.1150342951140901</v>
      </c>
      <c r="H589" s="2">
        <v>235.77409766162901</v>
      </c>
      <c r="I589" s="2"/>
    </row>
    <row r="590" spans="1:9" x14ac:dyDescent="0.2">
      <c r="A590" s="2" t="s">
        <v>47</v>
      </c>
      <c r="B590" s="2">
        <v>14.84</v>
      </c>
      <c r="C590" s="2">
        <f>2*Table1[[#This Row],[Photon energy (eV)]]-Threshold</f>
        <v>5.0926112000000003</v>
      </c>
      <c r="D590" s="2" t="s">
        <v>19</v>
      </c>
      <c r="E590" s="3">
        <f>Table1[[#This Row],[Polar ang (deg)]]/180*PI()</f>
        <v>2.7099999999999986</v>
      </c>
      <c r="F590" s="2">
        <v>155.27156248045301</v>
      </c>
      <c r="G590" s="1">
        <f>IF(Table1[[#This Row],[Phase shift (deg)]]="","",Table1[[#This Row],[Phase shift (deg)]]/180*PI())</f>
        <v>4.1119351665184229</v>
      </c>
      <c r="H590" s="2">
        <v>235.59653067292899</v>
      </c>
      <c r="I590" s="2"/>
    </row>
    <row r="591" spans="1:9" x14ac:dyDescent="0.2">
      <c r="A591" s="2" t="s">
        <v>47</v>
      </c>
      <c r="B591" s="2">
        <v>14.84</v>
      </c>
      <c r="C591" s="2">
        <f>2*Table1[[#This Row],[Photon energy (eV)]]-Threshold</f>
        <v>5.0926112000000003</v>
      </c>
      <c r="D591" s="2" t="s">
        <v>19</v>
      </c>
      <c r="E591" s="3">
        <f>Table1[[#This Row],[Polar ang (deg)]]/180*PI()</f>
        <v>2.7200000000000015</v>
      </c>
      <c r="F591" s="2">
        <v>155.84452027558399</v>
      </c>
      <c r="G591" s="1">
        <f>IF(Table1[[#This Row],[Phase shift (deg)]]="","",Table1[[#This Row],[Phase shift (deg)]]/180*PI())</f>
        <v>4.1089430061413248</v>
      </c>
      <c r="H591" s="2">
        <v>235.425092511695</v>
      </c>
      <c r="I591" s="2"/>
    </row>
    <row r="592" spans="1:9" x14ac:dyDescent="0.2">
      <c r="A592" s="2" t="s">
        <v>47</v>
      </c>
      <c r="B592" s="2">
        <v>14.84</v>
      </c>
      <c r="C592" s="2">
        <f>2*Table1[[#This Row],[Photon energy (eV)]]-Threshold</f>
        <v>5.0926112000000003</v>
      </c>
      <c r="D592" s="2" t="s">
        <v>19</v>
      </c>
      <c r="E592" s="3">
        <f>Table1[[#This Row],[Polar ang (deg)]]/180*PI()</f>
        <v>2.7300000000000044</v>
      </c>
      <c r="F592" s="2">
        <v>156.41747807071499</v>
      </c>
      <c r="G592" s="1">
        <f>IF(Table1[[#This Row],[Phase shift (deg)]]="","",Table1[[#This Row],[Phase shift (deg)]]/180*PI())</f>
        <v>4.1060548555389014</v>
      </c>
      <c r="H592" s="2">
        <v>235.25961367157799</v>
      </c>
      <c r="I592" s="2"/>
    </row>
    <row r="593" spans="1:9" x14ac:dyDescent="0.2">
      <c r="A593" s="2" t="s">
        <v>47</v>
      </c>
      <c r="B593" s="2">
        <v>14.84</v>
      </c>
      <c r="C593" s="2">
        <f>2*Table1[[#This Row],[Photon energy (eV)]]-Threshold</f>
        <v>5.0926112000000003</v>
      </c>
      <c r="D593" s="2" t="s">
        <v>19</v>
      </c>
      <c r="E593" s="3">
        <f>Table1[[#This Row],[Polar ang (deg)]]/180*PI()</f>
        <v>2.7400000000000073</v>
      </c>
      <c r="F593" s="2">
        <v>156.990435865846</v>
      </c>
      <c r="G593" s="1">
        <f>IF(Table1[[#This Row],[Phase shift (deg)]]="","",Table1[[#This Row],[Phase shift (deg)]]/180*PI())</f>
        <v>4.1032678843070061</v>
      </c>
      <c r="H593" s="2">
        <v>235.099931982366</v>
      </c>
      <c r="I593" s="2"/>
    </row>
    <row r="594" spans="1:9" x14ac:dyDescent="0.2">
      <c r="A594" s="2" t="s">
        <v>47</v>
      </c>
      <c r="B594" s="2">
        <v>14.84</v>
      </c>
      <c r="C594" s="2">
        <f>2*Table1[[#This Row],[Photon energy (eV)]]-Threshold</f>
        <v>5.0926112000000003</v>
      </c>
      <c r="D594" s="2" t="s">
        <v>19</v>
      </c>
      <c r="E594" s="3">
        <f>Table1[[#This Row],[Polar ang (deg)]]/180*PI()</f>
        <v>2.7499999999999933</v>
      </c>
      <c r="F594" s="2">
        <v>157.563393660976</v>
      </c>
      <c r="G594" s="1">
        <f>IF(Table1[[#This Row],[Phase shift (deg)]]="","",Table1[[#This Row],[Phase shift (deg)]]/180*PI())</f>
        <v>4.1005793850530452</v>
      </c>
      <c r="H594" s="2">
        <v>234.94589232189</v>
      </c>
      <c r="I594" s="2"/>
    </row>
    <row r="595" spans="1:9" x14ac:dyDescent="0.2">
      <c r="A595" s="2" t="s">
        <v>47</v>
      </c>
      <c r="B595" s="2">
        <v>14.84</v>
      </c>
      <c r="C595" s="2">
        <f>2*Table1[[#This Row],[Photon energy (eV)]]-Threshold</f>
        <v>5.0926112000000003</v>
      </c>
      <c r="D595" s="2" t="s">
        <v>19</v>
      </c>
      <c r="E595" s="3">
        <f>Table1[[#This Row],[Polar ang (deg)]]/180*PI()</f>
        <v>2.7599999999999962</v>
      </c>
      <c r="F595" s="2">
        <v>158.13635145610701</v>
      </c>
      <c r="G595" s="1">
        <f>IF(Table1[[#This Row],[Phase shift (deg)]]="","",Table1[[#This Row],[Phase shift (deg)]]/180*PI())</f>
        <v>4.0979867685891911</v>
      </c>
      <c r="H595" s="2">
        <v>234.79734634061501</v>
      </c>
      <c r="I595" s="2"/>
    </row>
    <row r="596" spans="1:9" x14ac:dyDescent="0.2">
      <c r="A596" s="2" t="s">
        <v>47</v>
      </c>
      <c r="B596" s="2">
        <v>14.84</v>
      </c>
      <c r="C596" s="2">
        <f>2*Table1[[#This Row],[Photon energy (eV)]]-Threshold</f>
        <v>5.0926112000000003</v>
      </c>
      <c r="D596" s="2" t="s">
        <v>19</v>
      </c>
      <c r="E596" s="3">
        <f>Table1[[#This Row],[Polar ang (deg)]]/180*PI()</f>
        <v>2.7699999999999996</v>
      </c>
      <c r="F596" s="2">
        <v>158.70930925123801</v>
      </c>
      <c r="G596" s="1">
        <f>IF(Table1[[#This Row],[Phase shift (deg)]]="","",Table1[[#This Row],[Phase shift (deg)]]/180*PI())</f>
        <v>4.0954875593404312</v>
      </c>
      <c r="H596" s="2">
        <v>234.654152198541</v>
      </c>
      <c r="I596" s="2"/>
    </row>
    <row r="597" spans="1:9" x14ac:dyDescent="0.2">
      <c r="A597" s="2" t="s">
        <v>47</v>
      </c>
      <c r="B597" s="2">
        <v>14.84</v>
      </c>
      <c r="C597" s="2">
        <f>2*Table1[[#This Row],[Photon energy (eV)]]-Threshold</f>
        <v>5.0926112000000003</v>
      </c>
      <c r="D597" s="2" t="s">
        <v>19</v>
      </c>
      <c r="E597" s="3">
        <f>Table1[[#This Row],[Polar ang (deg)]]/180*PI()</f>
        <v>2.780000000000002</v>
      </c>
      <c r="F597" s="2">
        <v>159.28226704636899</v>
      </c>
      <c r="G597" s="1">
        <f>IF(Table1[[#This Row],[Phase shift (deg)]]="","",Table1[[#This Row],[Phase shift (deg)]]/180*PI())</f>
        <v>4.093079390961476</v>
      </c>
      <c r="H597" s="2">
        <v>234.51617431407001</v>
      </c>
      <c r="I597" s="2"/>
    </row>
    <row r="598" spans="1:9" x14ac:dyDescent="0.2">
      <c r="A598" s="2" t="s">
        <v>47</v>
      </c>
      <c r="B598" s="2">
        <v>14.84</v>
      </c>
      <c r="C598" s="2">
        <f>2*Table1[[#This Row],[Photon energy (eV)]]-Threshold</f>
        <v>5.0926112000000003</v>
      </c>
      <c r="D598" s="2" t="s">
        <v>19</v>
      </c>
      <c r="E598" s="3">
        <f>Table1[[#This Row],[Polar ang (deg)]]/180*PI()</f>
        <v>2.7900000000000054</v>
      </c>
      <c r="F598" s="2">
        <v>159.85522484149999</v>
      </c>
      <c r="G598" s="1">
        <f>IF(Table1[[#This Row],[Phase shift (deg)]]="","",Table1[[#This Row],[Phase shift (deg)]]/180*PI())</f>
        <v>4.0907600021557151</v>
      </c>
      <c r="H598" s="2">
        <v>234.38328312445</v>
      </c>
      <c r="I598" s="2"/>
    </row>
    <row r="599" spans="1:9" x14ac:dyDescent="0.2">
      <c r="A599" s="2" t="s">
        <v>47</v>
      </c>
      <c r="B599" s="2">
        <v>14.84</v>
      </c>
      <c r="C599" s="2">
        <f>2*Table1[[#This Row],[Photon energy (eV)]]-Threshold</f>
        <v>5.0926112000000003</v>
      </c>
      <c r="D599" s="2" t="s">
        <v>19</v>
      </c>
      <c r="E599" s="3">
        <f>Table1[[#This Row],[Polar ang (deg)]]/180*PI()</f>
        <v>2.8000000000000087</v>
      </c>
      <c r="F599" s="2">
        <v>160.42818263663099</v>
      </c>
      <c r="G599" s="1">
        <f>IF(Table1[[#This Row],[Phase shift (deg)]]="","",Table1[[#This Row],[Phase shift (deg)]]/180*PI())</f>
        <v>4.0885272326898274</v>
      </c>
      <c r="H599" s="2">
        <v>234.25535485742901</v>
      </c>
      <c r="I599" s="2"/>
    </row>
    <row r="600" spans="1:9" x14ac:dyDescent="0.2">
      <c r="A600" s="2" t="s">
        <v>47</v>
      </c>
      <c r="B600" s="2">
        <v>14.84</v>
      </c>
      <c r="C600" s="2">
        <f>2*Table1[[#This Row],[Photon energy (eV)]]-Threshold</f>
        <v>5.0926112000000003</v>
      </c>
      <c r="D600" s="2" t="s">
        <v>19</v>
      </c>
      <c r="E600" s="3">
        <f>Table1[[#This Row],[Polar ang (deg)]]/180*PI()</f>
        <v>2.8099999999999943</v>
      </c>
      <c r="F600" s="2">
        <v>161.001140431761</v>
      </c>
      <c r="G600" s="1">
        <f>IF(Table1[[#This Row],[Phase shift (deg)]]="","",Table1[[#This Row],[Phase shift (deg)]]/180*PI())</f>
        <v>4.0863790195971355</v>
      </c>
      <c r="H600" s="2">
        <v>234.13227131372301</v>
      </c>
      <c r="I600" s="2"/>
    </row>
    <row r="601" spans="1:9" x14ac:dyDescent="0.2">
      <c r="A601" s="2" t="s">
        <v>47</v>
      </c>
      <c r="B601" s="2">
        <v>14.84</v>
      </c>
      <c r="C601" s="2">
        <f>2*Table1[[#This Row],[Photon energy (eV)]]-Threshold</f>
        <v>5.0926112000000003</v>
      </c>
      <c r="D601" s="2" t="s">
        <v>19</v>
      </c>
      <c r="E601" s="3">
        <f>Table1[[#This Row],[Polar ang (deg)]]/180*PI()</f>
        <v>2.8199999999999976</v>
      </c>
      <c r="F601" s="2">
        <v>161.574098226892</v>
      </c>
      <c r="G601" s="1">
        <f>IF(Table1[[#This Row],[Phase shift (deg)]]="","",Table1[[#This Row],[Phase shift (deg)]]/180*PI())</f>
        <v>4.0843133935634768</v>
      </c>
      <c r="H601" s="2">
        <v>234.01391965994199</v>
      </c>
      <c r="I601" s="2"/>
    </row>
    <row r="602" spans="1:9" x14ac:dyDescent="0.2">
      <c r="A602" s="2" t="s">
        <v>47</v>
      </c>
      <c r="B602" s="2">
        <v>14.84</v>
      </c>
      <c r="C602" s="2">
        <f>2*Table1[[#This Row],[Photon energy (eV)]]-Threshold</f>
        <v>5.0926112000000003</v>
      </c>
      <c r="D602" s="2" t="s">
        <v>19</v>
      </c>
      <c r="E602" s="3">
        <f>Table1[[#This Row],[Polar ang (deg)]]/180*PI()</f>
        <v>2.8300000000000005</v>
      </c>
      <c r="F602" s="2">
        <v>162.14705602202301</v>
      </c>
      <c r="G602" s="1">
        <f>IF(Table1[[#This Row],[Phase shift (deg)]]="","",Table1[[#This Row],[Phase shift (deg)]]/180*PI())</f>
        <v>4.0823284754886817</v>
      </c>
      <c r="H602" s="2">
        <v>233.90019223157699</v>
      </c>
      <c r="I602" s="2"/>
    </row>
    <row r="603" spans="1:9" x14ac:dyDescent="0.2">
      <c r="A603" s="2" t="s">
        <v>47</v>
      </c>
      <c r="B603" s="2">
        <v>14.84</v>
      </c>
      <c r="C603" s="2">
        <f>2*Table1[[#This Row],[Photon energy (eV)]]-Threshold</f>
        <v>5.0926112000000003</v>
      </c>
      <c r="D603" s="2" t="s">
        <v>19</v>
      </c>
      <c r="E603" s="3">
        <f>Table1[[#This Row],[Polar ang (deg)]]/180*PI()</f>
        <v>2.8400000000000034</v>
      </c>
      <c r="F603" s="2">
        <v>162.72001381715401</v>
      </c>
      <c r="G603" s="1">
        <f>IF(Table1[[#This Row],[Phase shift (deg)]]="","",Table1[[#This Row],[Phase shift (deg)]]/180*PI())</f>
        <v>4.0804224732174834</v>
      </c>
      <c r="H603" s="2">
        <v>233.79098634569499</v>
      </c>
      <c r="I603" s="2"/>
    </row>
    <row r="604" spans="1:9" x14ac:dyDescent="0.2">
      <c r="A604" s="2" t="s">
        <v>47</v>
      </c>
      <c r="B604" s="2">
        <v>14.84</v>
      </c>
      <c r="C604" s="2">
        <f>2*Table1[[#This Row],[Photon energy (eV)]]-Threshold</f>
        <v>5.0926112000000003</v>
      </c>
      <c r="D604" s="2" t="s">
        <v>19</v>
      </c>
      <c r="E604" s="3">
        <f>Table1[[#This Row],[Polar ang (deg)]]/180*PI()</f>
        <v>2.8500000000000063</v>
      </c>
      <c r="F604" s="2">
        <v>163.29297161228499</v>
      </c>
      <c r="G604" s="1">
        <f>IF(Table1[[#This Row],[Phase shift (deg)]]="","",Table1[[#This Row],[Phase shift (deg)]]/180*PI())</f>
        <v>4.0785936784335659</v>
      </c>
      <c r="H604" s="2">
        <v>233.686204122981</v>
      </c>
      <c r="I604" s="2"/>
    </row>
    <row r="605" spans="1:9" x14ac:dyDescent="0.2">
      <c r="A605" s="2" t="s">
        <v>47</v>
      </c>
      <c r="B605" s="2">
        <v>14.84</v>
      </c>
      <c r="C605" s="2">
        <f>2*Table1[[#This Row],[Photon energy (eV)]]-Threshold</f>
        <v>5.0926112000000003</v>
      </c>
      <c r="D605" s="2" t="s">
        <v>19</v>
      </c>
      <c r="E605" s="3">
        <f>Table1[[#This Row],[Polar ang (deg)]]/180*PI()</f>
        <v>2.8599999999999923</v>
      </c>
      <c r="F605" s="2">
        <v>163.865929407415</v>
      </c>
      <c r="G605" s="1">
        <f>IF(Table1[[#This Row],[Phase shift (deg)]]="","",Table1[[#This Row],[Phase shift (deg)]]/180*PI())</f>
        <v>4.0768404637105506</v>
      </c>
      <c r="H605" s="2">
        <v>233.58575231877199</v>
      </c>
      <c r="I605" s="2"/>
    </row>
    <row r="606" spans="1:9" x14ac:dyDescent="0.2">
      <c r="A606" s="2" t="s">
        <v>47</v>
      </c>
      <c r="B606" s="2">
        <v>14.84</v>
      </c>
      <c r="C606" s="2">
        <f>2*Table1[[#This Row],[Photon energy (eV)]]-Threshold</f>
        <v>5.0926112000000003</v>
      </c>
      <c r="D606" s="2" t="s">
        <v>19</v>
      </c>
      <c r="E606" s="3">
        <f>Table1[[#This Row],[Polar ang (deg)]]/180*PI()</f>
        <v>2.8699999999999952</v>
      </c>
      <c r="F606" s="2">
        <v>164.438887202546</v>
      </c>
      <c r="G606" s="1">
        <f>IF(Table1[[#This Row],[Phase shift (deg)]]="","",Table1[[#This Row],[Phase shift (deg)]]/180*PI())</f>
        <v>4.0751612797140222</v>
      </c>
      <c r="H606" s="2">
        <v>233.48954216274501</v>
      </c>
      <c r="I606" s="2"/>
    </row>
    <row r="607" spans="1:9" x14ac:dyDescent="0.2">
      <c r="A607" s="2" t="s">
        <v>47</v>
      </c>
      <c r="B607" s="2">
        <v>14.84</v>
      </c>
      <c r="C607" s="2">
        <f>2*Table1[[#This Row],[Photon energy (eV)]]-Threshold</f>
        <v>5.0926112000000003</v>
      </c>
      <c r="D607" s="2" t="s">
        <v>19</v>
      </c>
      <c r="E607" s="3">
        <f>Table1[[#This Row],[Polar ang (deg)]]/180*PI()</f>
        <v>2.8799999999999981</v>
      </c>
      <c r="F607" s="2">
        <v>165.011844997677</v>
      </c>
      <c r="G607" s="1">
        <f>IF(Table1[[#This Row],[Phase shift (deg)]]="","",Table1[[#This Row],[Phase shift (deg)]]/180*PI())</f>
        <v>4.0735546525489967</v>
      </c>
      <c r="H607" s="2">
        <v>233.39748920693799</v>
      </c>
      <c r="I607" s="2"/>
    </row>
    <row r="608" spans="1:9" x14ac:dyDescent="0.2">
      <c r="A608" s="2" t="s">
        <v>47</v>
      </c>
      <c r="B608" s="2">
        <v>14.84</v>
      </c>
      <c r="C608" s="2">
        <f>2*Table1[[#This Row],[Photon energy (eV)]]-Threshold</f>
        <v>5.0926112000000003</v>
      </c>
      <c r="D608" s="2" t="s">
        <v>19</v>
      </c>
      <c r="E608" s="3">
        <f>Table1[[#This Row],[Polar ang (deg)]]/180*PI()</f>
        <v>2.8900000000000019</v>
      </c>
      <c r="F608" s="2">
        <v>165.58480279280801</v>
      </c>
      <c r="G608" s="1">
        <f>IF(Table1[[#This Row],[Phase shift (deg)]]="","",Table1[[#This Row],[Phase shift (deg)]]/180*PI())</f>
        <v>4.0720191812471898</v>
      </c>
      <c r="H608" s="2">
        <v>233.309513181781</v>
      </c>
      <c r="I608" s="2"/>
    </row>
    <row r="609" spans="1:9" x14ac:dyDescent="0.2">
      <c r="A609" s="2" t="s">
        <v>47</v>
      </c>
      <c r="B609" s="2">
        <v>14.84</v>
      </c>
      <c r="C609" s="2">
        <f>2*Table1[[#This Row],[Photon energy (eV)]]-Threshold</f>
        <v>5.0926112000000003</v>
      </c>
      <c r="D609" s="2" t="s">
        <v>19</v>
      </c>
      <c r="E609" s="3">
        <f>Table1[[#This Row],[Polar ang (deg)]]/180*PI()</f>
        <v>2.9000000000000048</v>
      </c>
      <c r="F609" s="2">
        <v>166.15776058793901</v>
      </c>
      <c r="G609" s="1">
        <f>IF(Table1[[#This Row],[Phase shift (deg)]]="","",Table1[[#This Row],[Phase shift (deg)]]/180*PI())</f>
        <v>4.0705535353886528</v>
      </c>
      <c r="H609" s="2">
        <v>233.22553785982601</v>
      </c>
      <c r="I609" s="2"/>
    </row>
    <row r="610" spans="1:9" x14ac:dyDescent="0.2">
      <c r="A610" s="2" t="s">
        <v>47</v>
      </c>
      <c r="B610" s="2">
        <v>14.84</v>
      </c>
      <c r="C610" s="2">
        <f>2*Table1[[#This Row],[Photon energy (eV)]]-Threshold</f>
        <v>5.0926112000000003</v>
      </c>
      <c r="D610" s="2" t="s">
        <v>19</v>
      </c>
      <c r="E610" s="3">
        <f>Table1[[#This Row],[Polar ang (deg)]]/180*PI()</f>
        <v>2.9100000000000077</v>
      </c>
      <c r="F610" s="2">
        <v>166.73071838307001</v>
      </c>
      <c r="G610" s="1">
        <f>IF(Table1[[#This Row],[Phase shift (deg)]]="","",Table1[[#This Row],[Phase shift (deg)]]/180*PI())</f>
        <v>4.0691564528530764</v>
      </c>
      <c r="H610" s="2">
        <v>233.14549092690601</v>
      </c>
      <c r="I610" s="2"/>
    </row>
    <row r="611" spans="1:9" x14ac:dyDescent="0.2">
      <c r="A611" s="2" t="s">
        <v>47</v>
      </c>
      <c r="B611" s="2">
        <v>14.84</v>
      </c>
      <c r="C611" s="2">
        <f>2*Table1[[#This Row],[Photon energy (eV)]]-Threshold</f>
        <v>5.0926112000000003</v>
      </c>
      <c r="D611" s="2" t="s">
        <v>19</v>
      </c>
      <c r="E611" s="3">
        <f>Table1[[#This Row],[Polar ang (deg)]]/180*PI()</f>
        <v>2.9199999999999928</v>
      </c>
      <c r="F611" s="2">
        <v>167.30367617819999</v>
      </c>
      <c r="G611" s="1">
        <f>IF(Table1[[#This Row],[Phase shift (deg)]]="","",Table1[[#This Row],[Phase shift (deg)]]/180*PI())</f>
        <v>4.0678267376955288</v>
      </c>
      <c r="H611" s="2">
        <v>233.06930386042399</v>
      </c>
      <c r="I611" s="2"/>
    </row>
    <row r="612" spans="1:9" x14ac:dyDescent="0.2">
      <c r="A612" s="2" t="s">
        <v>47</v>
      </c>
      <c r="B612" s="2">
        <v>14.84</v>
      </c>
      <c r="C612" s="2">
        <f>2*Table1[[#This Row],[Photon energy (eV)]]-Threshold</f>
        <v>5.0926112000000003</v>
      </c>
      <c r="D612" s="2" t="s">
        <v>19</v>
      </c>
      <c r="E612" s="3">
        <f>Table1[[#This Row],[Polar ang (deg)]]/180*PI()</f>
        <v>2.9299999999999966</v>
      </c>
      <c r="F612" s="2">
        <v>167.876633973331</v>
      </c>
      <c r="G612" s="1">
        <f>IF(Table1[[#This Row],[Phase shift (deg)]]="","",Table1[[#This Row],[Phase shift (deg)]]/180*PI())</f>
        <v>4.0665632581421276</v>
      </c>
      <c r="H612" s="2">
        <v>232.996911814513</v>
      </c>
      <c r="I612" s="2"/>
    </row>
    <row r="613" spans="1:9" x14ac:dyDescent="0.2">
      <c r="A613" s="2" t="s">
        <v>47</v>
      </c>
      <c r="B613" s="2">
        <v>14.84</v>
      </c>
      <c r="C613" s="2">
        <f>2*Table1[[#This Row],[Photon energy (eV)]]-Threshold</f>
        <v>5.0926112000000003</v>
      </c>
      <c r="D613" s="2" t="s">
        <v>19</v>
      </c>
      <c r="E613" s="3">
        <f>Table1[[#This Row],[Polar ang (deg)]]/180*PI()</f>
        <v>2.9399999999999995</v>
      </c>
      <c r="F613" s="2">
        <v>168.449591768462</v>
      </c>
      <c r="G613" s="1">
        <f>IF(Table1[[#This Row],[Phase shift (deg)]]="","",Table1[[#This Row],[Phase shift (deg)]]/180*PI())</f>
        <v>4.0653649447012858</v>
      </c>
      <c r="H613" s="2">
        <v>232.92825351181901</v>
      </c>
      <c r="I613" s="2"/>
    </row>
    <row r="614" spans="1:9" x14ac:dyDescent="0.2">
      <c r="A614" s="2" t="s">
        <v>47</v>
      </c>
      <c r="B614" s="2">
        <v>14.84</v>
      </c>
      <c r="C614" s="2">
        <f>2*Table1[[#This Row],[Photon energy (eV)]]-Threshold</f>
        <v>5.0926112000000003</v>
      </c>
      <c r="D614" s="2" t="s">
        <v>19</v>
      </c>
      <c r="E614" s="3">
        <f>Table1[[#This Row],[Polar ang (deg)]]/180*PI()</f>
        <v>2.9500000000000024</v>
      </c>
      <c r="F614" s="2">
        <v>169.022549563593</v>
      </c>
      <c r="G614" s="1">
        <f>IF(Table1[[#This Row],[Phase shift (deg)]]="","",Table1[[#This Row],[Phase shift (deg)]]/180*PI())</f>
        <v>4.0642307883863316</v>
      </c>
      <c r="H614" s="2">
        <v>232.863271141664</v>
      </c>
      <c r="I614" s="2"/>
    </row>
    <row r="615" spans="1:9" x14ac:dyDescent="0.2">
      <c r="A615" s="2" t="s">
        <v>47</v>
      </c>
      <c r="B615" s="2">
        <v>14.84</v>
      </c>
      <c r="C615" s="2">
        <f>2*Table1[[#This Row],[Photon energy (eV)]]-Threshold</f>
        <v>5.0926112000000003</v>
      </c>
      <c r="D615" s="2" t="s">
        <v>19</v>
      </c>
      <c r="E615" s="3">
        <f>Table1[[#This Row],[Polar ang (deg)]]/180*PI()</f>
        <v>2.9600000000000057</v>
      </c>
      <c r="F615" s="2">
        <v>169.59550735872401</v>
      </c>
      <c r="G615" s="1">
        <f>IF(Table1[[#This Row],[Phase shift (deg)]]="","",Table1[[#This Row],[Phase shift (deg)]]/180*PI())</f>
        <v>4.0631598390454293</v>
      </c>
      <c r="H615" s="2">
        <v>232.80191026435801</v>
      </c>
      <c r="I615" s="2"/>
    </row>
    <row r="616" spans="1:9" x14ac:dyDescent="0.2">
      <c r="A616" s="2" t="s">
        <v>47</v>
      </c>
      <c r="B616" s="2">
        <v>14.84</v>
      </c>
      <c r="C616" s="2">
        <f>2*Table1[[#This Row],[Photon energy (eV)]]-Threshold</f>
        <v>5.0926112000000003</v>
      </c>
      <c r="D616" s="2" t="s">
        <v>19</v>
      </c>
      <c r="E616" s="3">
        <f>Table1[[#This Row],[Polar ang (deg)]]/180*PI()</f>
        <v>2.9700000000000091</v>
      </c>
      <c r="F616" s="2">
        <v>170.16846515385501</v>
      </c>
      <c r="G616" s="1">
        <f>IF(Table1[[#This Row],[Phase shift (deg)]]="","",Table1[[#This Row],[Phase shift (deg)]]/180*PI())</f>
        <v>4.0621512037951346</v>
      </c>
      <c r="H616" s="2">
        <v>232.74411972144799</v>
      </c>
      <c r="I616" s="2"/>
    </row>
    <row r="617" spans="1:9" x14ac:dyDescent="0.2">
      <c r="A617" s="2" t="s">
        <v>47</v>
      </c>
      <c r="B617" s="2">
        <v>14.84</v>
      </c>
      <c r="C617" s="2">
        <f>2*Table1[[#This Row],[Photon energy (eV)]]-Threshold</f>
        <v>5.0926112000000003</v>
      </c>
      <c r="D617" s="2" t="s">
        <v>19</v>
      </c>
      <c r="E617" s="3">
        <f>Table1[[#This Row],[Polar ang (deg)]]/180*PI()</f>
        <v>2.9799999999999942</v>
      </c>
      <c r="F617" s="2">
        <v>170.74142294898499</v>
      </c>
      <c r="G617" s="1">
        <f>IF(Table1[[#This Row],[Phase shift (deg)]]="","",Table1[[#This Row],[Phase shift (deg)]]/180*PI())</f>
        <v>4.0612040455541587</v>
      </c>
      <c r="H617" s="2">
        <v>232.68985155170901</v>
      </c>
      <c r="I617" s="2"/>
    </row>
    <row r="618" spans="1:9" x14ac:dyDescent="0.2">
      <c r="A618" s="2" t="s">
        <v>47</v>
      </c>
      <c r="B618" s="2">
        <v>14.84</v>
      </c>
      <c r="C618" s="2">
        <f>2*Table1[[#This Row],[Photon energy (eV)]]-Threshold</f>
        <v>5.0926112000000003</v>
      </c>
      <c r="D618" s="2" t="s">
        <v>19</v>
      </c>
      <c r="E618" s="3">
        <f>Table1[[#This Row],[Polar ang (deg)]]/180*PI()</f>
        <v>2.9899999999999971</v>
      </c>
      <c r="F618" s="2">
        <v>171.31438074411599</v>
      </c>
      <c r="G618" s="1">
        <f>IF(Table1[[#This Row],[Phase shift (deg)]]="","",Table1[[#This Row],[Phase shift (deg)]]/180*PI())</f>
        <v>4.0603175816737354</v>
      </c>
      <c r="H618" s="2">
        <v>232.63906091267</v>
      </c>
      <c r="I618" s="2"/>
    </row>
    <row r="619" spans="1:9" x14ac:dyDescent="0.2">
      <c r="A619" s="2" t="s">
        <v>47</v>
      </c>
      <c r="B619" s="2">
        <v>14.84</v>
      </c>
      <c r="C619" s="2">
        <f>2*Table1[[#This Row],[Photon energy (eV)]]-Threshold</f>
        <v>5.0926112000000003</v>
      </c>
      <c r="D619" s="2" t="s">
        <v>19</v>
      </c>
      <c r="E619" s="3">
        <f>Table1[[#This Row],[Polar ang (deg)]]/180*PI()</f>
        <v>3.0000000000000004</v>
      </c>
      <c r="F619" s="2">
        <v>171.887338539247</v>
      </c>
      <c r="G619" s="1">
        <f>IF(Table1[[#This Row],[Phase shift (deg)]]="","",Table1[[#This Row],[Phase shift (deg)]]/180*PI())</f>
        <v>4.0594910826618458</v>
      </c>
      <c r="H619" s="2">
        <v>232.59170600751699</v>
      </c>
      <c r="I619" s="2"/>
    </row>
    <row r="620" spans="1:9" x14ac:dyDescent="0.2">
      <c r="A620" s="2" t="s">
        <v>47</v>
      </c>
      <c r="B620" s="2">
        <v>14.84</v>
      </c>
      <c r="C620" s="2">
        <f>2*Table1[[#This Row],[Photon energy (eV)]]-Threshold</f>
        <v>5.0926112000000003</v>
      </c>
      <c r="D620" s="2" t="s">
        <v>19</v>
      </c>
      <c r="E620" s="3">
        <f>Table1[[#This Row],[Polar ang (deg)]]/180*PI()</f>
        <v>3.0100000000000038</v>
      </c>
      <c r="F620" s="2">
        <v>172.460296334378</v>
      </c>
      <c r="G620" s="1">
        <f>IF(Table1[[#This Row],[Phase shift (deg)]]="","",Table1[[#This Row],[Phase shift (deg)]]/180*PI())</f>
        <v>4.0587238709980626</v>
      </c>
      <c r="H620" s="2">
        <v>232.54774801718901</v>
      </c>
      <c r="I620" s="2"/>
    </row>
    <row r="621" spans="1:9" x14ac:dyDescent="0.2">
      <c r="A621" s="2" t="s">
        <v>47</v>
      </c>
      <c r="B621" s="2">
        <v>14.84</v>
      </c>
      <c r="C621" s="2">
        <f>2*Table1[[#This Row],[Photon energy (eV)]]-Threshold</f>
        <v>5.0926112000000003</v>
      </c>
      <c r="D621" s="2" t="s">
        <v>19</v>
      </c>
      <c r="E621" s="3">
        <f>Table1[[#This Row],[Polar ang (deg)]]/180*PI()</f>
        <v>3.0200000000000067</v>
      </c>
      <c r="F621" s="2">
        <v>173.033254129509</v>
      </c>
      <c r="G621" s="1">
        <f>IF(Table1[[#This Row],[Phase shift (deg)]]="","",Table1[[#This Row],[Phase shift (deg)]]/180*PI())</f>
        <v>4.058015320036561</v>
      </c>
      <c r="H621" s="2">
        <v>232.50715103752501</v>
      </c>
      <c r="I621" s="2"/>
    </row>
    <row r="622" spans="1:9" x14ac:dyDescent="0.2">
      <c r="A622" s="2" t="s">
        <v>47</v>
      </c>
      <c r="B622" s="2">
        <v>14.84</v>
      </c>
      <c r="C622" s="2">
        <f>2*Table1[[#This Row],[Photon energy (eV)]]-Threshold</f>
        <v>5.0926112000000003</v>
      </c>
      <c r="D622" s="2" t="s">
        <v>19</v>
      </c>
      <c r="E622" s="3">
        <f>Table1[[#This Row],[Polar ang (deg)]]/180*PI()</f>
        <v>3.0299999999999927</v>
      </c>
      <c r="F622" s="2">
        <v>173.60621192463901</v>
      </c>
      <c r="G622" s="1">
        <f>IF(Table1[[#This Row],[Phase shift (deg)]]="","",Table1[[#This Row],[Phase shift (deg)]]/180*PI())</f>
        <v>4.0573648529945254</v>
      </c>
      <c r="H622" s="2">
        <v>232.46988202130399</v>
      </c>
      <c r="I622" s="2"/>
    </row>
    <row r="623" spans="1:9" x14ac:dyDescent="0.2">
      <c r="A623" s="2" t="s">
        <v>47</v>
      </c>
      <c r="B623" s="2">
        <v>14.84</v>
      </c>
      <c r="C623" s="2">
        <f>2*Table1[[#This Row],[Photon energy (eV)]]-Threshold</f>
        <v>5.0926112000000003</v>
      </c>
      <c r="D623" s="2" t="s">
        <v>19</v>
      </c>
      <c r="E623" s="3">
        <f>Table1[[#This Row],[Polar ang (deg)]]/180*PI()</f>
        <v>3.0399999999999952</v>
      </c>
      <c r="F623" s="2">
        <v>174.17916971976999</v>
      </c>
      <c r="G623" s="1">
        <f>IF(Table1[[#This Row],[Phase shift (deg)]]="","",Table1[[#This Row],[Phase shift (deg)]]/180*PI())</f>
        <v>4.0567719420240191</v>
      </c>
      <c r="H623" s="2">
        <v>232.435910725067</v>
      </c>
      <c r="I623" s="2"/>
    </row>
    <row r="624" spans="1:9" x14ac:dyDescent="0.2">
      <c r="A624" s="2" t="s">
        <v>47</v>
      </c>
      <c r="B624" s="2">
        <v>14.84</v>
      </c>
      <c r="C624" s="2">
        <f>2*Table1[[#This Row],[Photon energy (eV)]]-Threshold</f>
        <v>5.0926112000000003</v>
      </c>
      <c r="D624" s="2" t="s">
        <v>19</v>
      </c>
      <c r="E624" s="3">
        <f>Table1[[#This Row],[Polar ang (deg)]]/180*PI()</f>
        <v>3.0499999999999985</v>
      </c>
      <c r="F624" s="2">
        <v>174.75212751490099</v>
      </c>
      <c r="G624" s="1">
        <f>IF(Table1[[#This Row],[Phase shift (deg)]]="","",Table1[[#This Row],[Phase shift (deg)]]/180*PI())</f>
        <v>4.0562361073646969</v>
      </c>
      <c r="H624" s="2">
        <v>232.40520966057099</v>
      </c>
      <c r="I624" s="2"/>
    </row>
    <row r="625" spans="1:9" x14ac:dyDescent="0.2">
      <c r="A625" s="2" t="s">
        <v>47</v>
      </c>
      <c r="B625" s="2">
        <v>14.84</v>
      </c>
      <c r="C625" s="2">
        <f>2*Table1[[#This Row],[Photon energy (eV)]]-Threshold</f>
        <v>5.0926112000000003</v>
      </c>
      <c r="D625" s="2" t="s">
        <v>19</v>
      </c>
      <c r="E625" s="3">
        <f>Table1[[#This Row],[Polar ang (deg)]]/180*PI()</f>
        <v>3.0600000000000014</v>
      </c>
      <c r="F625" s="2">
        <v>175.32508531003199</v>
      </c>
      <c r="G625" s="1">
        <f>IF(Table1[[#This Row],[Phase shift (deg)]]="","",Table1[[#This Row],[Phase shift (deg)]]/180*PI())</f>
        <v>4.0557569165758585</v>
      </c>
      <c r="H625" s="2">
        <v>232.37775405078901</v>
      </c>
      <c r="I625" s="2"/>
    </row>
    <row r="626" spans="1:9" x14ac:dyDescent="0.2">
      <c r="A626" s="2" t="s">
        <v>47</v>
      </c>
      <c r="B626" s="2">
        <v>14.84</v>
      </c>
      <c r="C626" s="2">
        <f>2*Table1[[#This Row],[Photon energy (eV)]]-Threshold</f>
        <v>5.0926112000000003</v>
      </c>
      <c r="D626" s="2" t="s">
        <v>19</v>
      </c>
      <c r="E626" s="3">
        <f>Table1[[#This Row],[Polar ang (deg)]]/180*PI()</f>
        <v>3.0700000000000047</v>
      </c>
      <c r="F626" s="2">
        <v>175.898043105163</v>
      </c>
      <c r="G626" s="1">
        <f>IF(Table1[[#This Row],[Phase shift (deg)]]="","",Table1[[#This Row],[Phase shift (deg)]]/180*PI())</f>
        <v>4.0553339838457187</v>
      </c>
      <c r="H626" s="2">
        <v>232.35352179033401</v>
      </c>
      <c r="I626" s="2"/>
    </row>
    <row r="627" spans="1:9" x14ac:dyDescent="0.2">
      <c r="A627" s="2" t="s">
        <v>47</v>
      </c>
      <c r="B627" s="2">
        <v>14.84</v>
      </c>
      <c r="C627" s="2">
        <f>2*Table1[[#This Row],[Photon energy (eV)]]-Threshold</f>
        <v>5.0926112000000003</v>
      </c>
      <c r="D627" s="2" t="s">
        <v>19</v>
      </c>
      <c r="E627" s="3">
        <f>Table1[[#This Row],[Polar ang (deg)]]/180*PI()</f>
        <v>3.0800000000000076</v>
      </c>
      <c r="F627" s="2">
        <v>176.471000900294</v>
      </c>
      <c r="G627" s="1">
        <f>IF(Table1[[#This Row],[Phase shift (deg)]]="","",Table1[[#This Row],[Phase shift (deg)]]/180*PI())</f>
        <v>4.0549669693766814</v>
      </c>
      <c r="H627" s="2">
        <v>232.33249341023799</v>
      </c>
      <c r="I627" s="2"/>
    </row>
    <row r="628" spans="1:9" x14ac:dyDescent="0.2">
      <c r="A628" s="2" t="s">
        <v>47</v>
      </c>
      <c r="B628" s="2">
        <v>14.84</v>
      </c>
      <c r="C628" s="2">
        <f>2*Table1[[#This Row],[Photon energy (eV)]]-Threshold</f>
        <v>5.0926112000000003</v>
      </c>
      <c r="D628" s="2" t="s">
        <v>19</v>
      </c>
      <c r="E628" s="3">
        <f>Table1[[#This Row],[Polar ang (deg)]]/180*PI()</f>
        <v>3.0899999999999936</v>
      </c>
      <c r="F628" s="2">
        <v>177.04395869542401</v>
      </c>
      <c r="G628" s="1">
        <f>IF(Table1[[#This Row],[Phase shift (deg)]]="","",Table1[[#This Row],[Phase shift (deg)]]/180*PI())</f>
        <v>4.0546555788447503</v>
      </c>
      <c r="H628" s="2">
        <v>232.31465204697801</v>
      </c>
      <c r="I628" s="2"/>
    </row>
    <row r="629" spans="1:9" x14ac:dyDescent="0.2">
      <c r="A629" s="2" t="s">
        <v>47</v>
      </c>
      <c r="B629" s="2">
        <v>14.84</v>
      </c>
      <c r="C629" s="2">
        <f>2*Table1[[#This Row],[Photon energy (eV)]]-Threshold</f>
        <v>5.0926112000000003</v>
      </c>
      <c r="D629" s="2" t="s">
        <v>19</v>
      </c>
      <c r="E629" s="3">
        <f>Table1[[#This Row],[Polar ang (deg)]]/180*PI()</f>
        <v>3.099999999999997</v>
      </c>
      <c r="F629" s="2">
        <v>177.61691649055501</v>
      </c>
      <c r="G629" s="1">
        <f>IF(Table1[[#This Row],[Phase shift (deg)]]="","",Table1[[#This Row],[Phase shift (deg)]]/180*PI())</f>
        <v>4.0543995629322236</v>
      </c>
      <c r="H629" s="2">
        <v>232.299983415702</v>
      </c>
      <c r="I629" s="2"/>
    </row>
    <row r="630" spans="1:9" x14ac:dyDescent="0.2">
      <c r="A630" s="2" t="s">
        <v>47</v>
      </c>
      <c r="B630" s="2">
        <v>14.84</v>
      </c>
      <c r="C630" s="2">
        <f>2*Table1[[#This Row],[Photon energy (eV)]]-Threshold</f>
        <v>5.0926112000000003</v>
      </c>
      <c r="D630" s="2" t="s">
        <v>19</v>
      </c>
      <c r="E630" s="3">
        <f>Table1[[#This Row],[Polar ang (deg)]]/180*PI()</f>
        <v>3.1099999999999994</v>
      </c>
      <c r="F630" s="2">
        <v>178.18987428568599</v>
      </c>
      <c r="G630" s="1">
        <f>IF(Table1[[#This Row],[Phase shift (deg)]]="","",Table1[[#This Row],[Phase shift (deg)]]/180*PI())</f>
        <v>4.0541987169323646</v>
      </c>
      <c r="H630" s="2">
        <v>232.28847578757799</v>
      </c>
      <c r="I630" s="2"/>
    </row>
    <row r="631" spans="1:9" x14ac:dyDescent="0.2">
      <c r="A631" s="2" t="s">
        <v>47</v>
      </c>
      <c r="B631" s="2">
        <v>14.84</v>
      </c>
      <c r="C631" s="2">
        <f>2*Table1[[#This Row],[Photon energy (eV)]]-Threshold</f>
        <v>5.0926112000000003</v>
      </c>
      <c r="D631" s="2" t="s">
        <v>19</v>
      </c>
      <c r="E631" s="3">
        <f>Table1[[#This Row],[Polar ang (deg)]]/180*PI()</f>
        <v>3.1200000000000023</v>
      </c>
      <c r="F631" s="2">
        <v>178.76283208081699</v>
      </c>
      <c r="G631" s="1">
        <f>IF(Table1[[#This Row],[Phase shift (deg)]]="","",Table1[[#This Row],[Phase shift (deg)]]/180*PI())</f>
        <v>4.0540528804252602</v>
      </c>
      <c r="H631" s="2">
        <v>232.28011997122201</v>
      </c>
      <c r="I631" s="2"/>
    </row>
    <row r="632" spans="1:9" x14ac:dyDescent="0.2">
      <c r="A632" s="2" t="s">
        <v>47</v>
      </c>
      <c r="B632" s="2">
        <v>14.84</v>
      </c>
      <c r="C632" s="2">
        <f>2*Table1[[#This Row],[Photon energy (eV)]]-Threshold</f>
        <v>5.0926112000000003</v>
      </c>
      <c r="D632" s="2" t="s">
        <v>19</v>
      </c>
      <c r="E632" s="3">
        <f>Table1[[#This Row],[Polar ang (deg)]]/180*PI()</f>
        <v>3.1300000000000057</v>
      </c>
      <c r="F632" s="2">
        <v>179.335789875948</v>
      </c>
      <c r="G632" s="1">
        <f>IF(Table1[[#This Row],[Phase shift (deg)]]="","",Table1[[#This Row],[Phase shift (deg)]]/180*PI())</f>
        <v>4.0539619370239954</v>
      </c>
      <c r="H632" s="2">
        <v>232.27490929815499</v>
      </c>
      <c r="I632" s="2"/>
    </row>
    <row r="633" spans="1:9" x14ac:dyDescent="0.2">
      <c r="A633" s="2" t="s">
        <v>47</v>
      </c>
      <c r="B633" s="2">
        <v>14.84</v>
      </c>
      <c r="C633" s="2">
        <f>2*Table1[[#This Row],[Photon energy (eV)]]-Threshold</f>
        <v>5.0926112000000003</v>
      </c>
      <c r="D633" s="2" t="s">
        <v>19</v>
      </c>
      <c r="E633" s="3">
        <f>Table1[[#This Row],[Polar ang (deg)]]/180*PI()</f>
        <v>3.140000000000009</v>
      </c>
      <c r="F633" s="2">
        <v>179.908747671079</v>
      </c>
      <c r="G633" s="1">
        <f>IF(Table1[[#This Row],[Phase shift (deg)]]="","",Table1[[#This Row],[Phase shift (deg)]]/180*PI())</f>
        <v>4.0539258141907331</v>
      </c>
      <c r="H633" s="2">
        <v>232.27283961226499</v>
      </c>
      <c r="I633" s="2"/>
    </row>
    <row r="634" spans="1:9" x14ac:dyDescent="0.2">
      <c r="A634" s="2" t="s">
        <v>47</v>
      </c>
      <c r="B634" s="2">
        <v>15.23</v>
      </c>
      <c r="C634" s="2">
        <f>2*Table1[[#This Row],[Photon energy (eV)]]-Threshold</f>
        <v>5.8726112000000015</v>
      </c>
      <c r="D634" s="2" t="s">
        <v>19</v>
      </c>
      <c r="E634" s="3">
        <f>Table1[[#This Row],[Polar ang (deg)]]/180*PI()</f>
        <v>0</v>
      </c>
      <c r="F634" s="2">
        <v>0</v>
      </c>
      <c r="G634" s="1">
        <f>IF(Table1[[#This Row],[Phase shift (deg)]]="","",Table1[[#This Row],[Phase shift (deg)]]/180*PI())</f>
        <v>0.9262293720713507</v>
      </c>
      <c r="H634" s="2">
        <v>53.069033880740797</v>
      </c>
      <c r="I634" s="2"/>
    </row>
    <row r="635" spans="1:9" x14ac:dyDescent="0.2">
      <c r="A635" s="2" t="s">
        <v>47</v>
      </c>
      <c r="B635" s="2">
        <v>15.23</v>
      </c>
      <c r="C635" s="2">
        <f>2*Table1[[#This Row],[Photon energy (eV)]]-Threshold</f>
        <v>5.8726112000000015</v>
      </c>
      <c r="D635" s="2" t="s">
        <v>19</v>
      </c>
      <c r="E635" s="3">
        <f>Table1[[#This Row],[Polar ang (deg)]]/180*PI()</f>
        <v>9.9999999999999967E-3</v>
      </c>
      <c r="F635" s="2">
        <v>0.57295779513082301</v>
      </c>
      <c r="G635" s="1">
        <f>IF(Table1[[#This Row],[Phase shift (deg)]]="","",Table1[[#This Row],[Phase shift (deg)]]/180*PI())</f>
        <v>0.9262547482863015</v>
      </c>
      <c r="H635" s="2">
        <v>53.0704878307575</v>
      </c>
      <c r="I635" s="2"/>
    </row>
    <row r="636" spans="1:9" x14ac:dyDescent="0.2">
      <c r="A636" s="2" t="s">
        <v>47</v>
      </c>
      <c r="B636" s="2">
        <v>15.23</v>
      </c>
      <c r="C636" s="2">
        <f>2*Table1[[#This Row],[Photon energy (eV)]]-Threshold</f>
        <v>5.8726112000000015</v>
      </c>
      <c r="D636" s="2" t="s">
        <v>19</v>
      </c>
      <c r="E636" s="3">
        <f>Table1[[#This Row],[Polar ang (deg)]]/180*PI()</f>
        <v>2.0000000000000063E-2</v>
      </c>
      <c r="F636" s="2">
        <v>1.14591559026165</v>
      </c>
      <c r="G636" s="1">
        <f>IF(Table1[[#This Row],[Phase shift (deg)]]="","",Table1[[#This Row],[Phase shift (deg)]]/180*PI())</f>
        <v>0.92633089845637828</v>
      </c>
      <c r="H636" s="2">
        <v>53.074850914112098</v>
      </c>
      <c r="I636" s="2"/>
    </row>
    <row r="637" spans="1:9" x14ac:dyDescent="0.2">
      <c r="A637" s="2" t="s">
        <v>47</v>
      </c>
      <c r="B637" s="2">
        <v>15.23</v>
      </c>
      <c r="C637" s="2">
        <f>2*Table1[[#This Row],[Photon energy (eV)]]-Threshold</f>
        <v>5.8726112000000015</v>
      </c>
      <c r="D637" s="2" t="s">
        <v>19</v>
      </c>
      <c r="E637" s="3">
        <f>Table1[[#This Row],[Polar ang (deg)]]/180*PI()</f>
        <v>3.0000000000000009E-2</v>
      </c>
      <c r="F637" s="2">
        <v>1.71887338539247</v>
      </c>
      <c r="G637" s="1">
        <f>IF(Table1[[#This Row],[Phase shift (deg)]]="","",Table1[[#This Row],[Phase shift (deg)]]/180*PI())</f>
        <v>0.92645788719485478</v>
      </c>
      <c r="H637" s="2">
        <v>53.082126832872497</v>
      </c>
      <c r="I637" s="2"/>
    </row>
    <row r="638" spans="1:9" x14ac:dyDescent="0.2">
      <c r="A638" s="2" t="s">
        <v>47</v>
      </c>
      <c r="B638" s="2">
        <v>15.23</v>
      </c>
      <c r="C638" s="2">
        <f>2*Table1[[#This Row],[Photon energy (eV)]]-Threshold</f>
        <v>5.8726112000000015</v>
      </c>
      <c r="D638" s="2" t="s">
        <v>19</v>
      </c>
      <c r="E638" s="3">
        <f>Table1[[#This Row],[Polar ang (deg)]]/180*PI()</f>
        <v>3.9999999999999945E-2</v>
      </c>
      <c r="F638" s="2">
        <v>2.2918311805232898</v>
      </c>
      <c r="G638" s="1">
        <f>IF(Table1[[#This Row],[Phase shift (deg)]]="","",Table1[[#This Row],[Phase shift (deg)]]/180*PI())</f>
        <v>0.92663582231595865</v>
      </c>
      <c r="H638" s="2">
        <v>53.092321764338898</v>
      </c>
      <c r="I638" s="2"/>
    </row>
    <row r="639" spans="1:9" x14ac:dyDescent="0.2">
      <c r="A639" s="2" t="s">
        <v>47</v>
      </c>
      <c r="B639" s="2">
        <v>15.23</v>
      </c>
      <c r="C639" s="2">
        <f>2*Table1[[#This Row],[Photon energy (eV)]]-Threshold</f>
        <v>5.8726112000000015</v>
      </c>
      <c r="D639" s="2" t="s">
        <v>19</v>
      </c>
      <c r="E639" s="3">
        <f>Table1[[#This Row],[Polar ang (deg)]]/180*PI()</f>
        <v>5.0000000000000065E-2</v>
      </c>
      <c r="F639" s="2">
        <v>2.8647889756541201</v>
      </c>
      <c r="G639" s="1">
        <f>IF(Table1[[#This Row],[Phase shift (deg)]]="","",Table1[[#This Row],[Phase shift (deg)]]/180*PI())</f>
        <v>0.92686485502337834</v>
      </c>
      <c r="H639" s="2">
        <v>53.105444371844499</v>
      </c>
      <c r="I639" s="2"/>
    </row>
    <row r="640" spans="1:9" x14ac:dyDescent="0.2">
      <c r="A640" s="2" t="s">
        <v>47</v>
      </c>
      <c r="B640" s="2">
        <v>15.23</v>
      </c>
      <c r="C640" s="2">
        <f>2*Table1[[#This Row],[Photon energy (eV)]]-Threshold</f>
        <v>5.8726112000000015</v>
      </c>
      <c r="D640" s="2" t="s">
        <v>19</v>
      </c>
      <c r="E640" s="3">
        <f>Table1[[#This Row],[Polar ang (deg)]]/180*PI()</f>
        <v>6.0000000000000019E-2</v>
      </c>
      <c r="F640" s="2">
        <v>3.4377467707849401</v>
      </c>
      <c r="G640" s="1">
        <f>IF(Table1[[#This Row],[Phase shift (deg)]]="","",Table1[[#This Row],[Phase shift (deg)]]/180*PI())</f>
        <v>0.9271451801749131</v>
      </c>
      <c r="H640" s="2">
        <v>53.121505819918802</v>
      </c>
      <c r="I640" s="2"/>
    </row>
    <row r="641" spans="1:9" x14ac:dyDescent="0.2">
      <c r="A641" s="2" t="s">
        <v>47</v>
      </c>
      <c r="B641" s="2">
        <v>15.23</v>
      </c>
      <c r="C641" s="2">
        <f>2*Table1[[#This Row],[Photon energy (eV)]]-Threshold</f>
        <v>5.8726112000000015</v>
      </c>
      <c r="D641" s="2" t="s">
        <v>19</v>
      </c>
      <c r="E641" s="3">
        <f>Table1[[#This Row],[Polar ang (deg)]]/180*PI()</f>
        <v>6.9999999999999951E-2</v>
      </c>
      <c r="F641" s="2">
        <v>4.0107045659157601</v>
      </c>
      <c r="G641" s="1">
        <f>IF(Table1[[#This Row],[Phase shift (deg)]]="","",Table1[[#This Row],[Phase shift (deg)]]/180*PI())</f>
        <v>0.92747703662398628</v>
      </c>
      <c r="H641" s="2">
        <v>53.140519793854899</v>
      </c>
      <c r="I641" s="2"/>
    </row>
    <row r="642" spans="1:9" x14ac:dyDescent="0.2">
      <c r="A642" s="2" t="s">
        <v>47</v>
      </c>
      <c r="B642" s="2">
        <v>15.23</v>
      </c>
      <c r="C642" s="2">
        <f>2*Table1[[#This Row],[Photon energy (eV)]]-Threshold</f>
        <v>5.8726112000000015</v>
      </c>
      <c r="D642" s="2" t="s">
        <v>19</v>
      </c>
      <c r="E642" s="3">
        <f>Table1[[#This Row],[Polar ang (deg)]]/180*PI()</f>
        <v>8.0000000000000071E-2</v>
      </c>
      <c r="F642" s="2">
        <v>4.5836623610465903</v>
      </c>
      <c r="G642" s="1">
        <f>IF(Table1[[#This Row],[Phase shift (deg)]]="","",Table1[[#This Row],[Phase shift (deg)]]/180*PI())</f>
        <v>0.92786070763896888</v>
      </c>
      <c r="H642" s="2">
        <v>53.162502523734901</v>
      </c>
      <c r="I642" s="2"/>
    </row>
    <row r="643" spans="1:9" x14ac:dyDescent="0.2">
      <c r="A643" s="2" t="s">
        <v>47</v>
      </c>
      <c r="B643" s="2">
        <v>15.23</v>
      </c>
      <c r="C643" s="2">
        <f>2*Table1[[#This Row],[Photon energy (eV)]]-Threshold</f>
        <v>5.8726112000000015</v>
      </c>
      <c r="D643" s="2" t="s">
        <v>19</v>
      </c>
      <c r="E643" s="3">
        <f>Table1[[#This Row],[Polar ang (deg)]]/180*PI()</f>
        <v>9.0000000000000011E-2</v>
      </c>
      <c r="F643" s="2">
        <v>5.1566201561774099</v>
      </c>
      <c r="G643" s="1">
        <f>IF(Table1[[#This Row],[Phase shift (deg)]]="","",Table1[[#This Row],[Phase shift (deg)]]/180*PI())</f>
        <v>0.9282965214014729</v>
      </c>
      <c r="H643" s="2">
        <v>53.187472812980097</v>
      </c>
      <c r="I643" s="2"/>
    </row>
    <row r="644" spans="1:9" x14ac:dyDescent="0.2">
      <c r="A644" s="2" t="s">
        <v>47</v>
      </c>
      <c r="B644" s="2">
        <v>15.23</v>
      </c>
      <c r="C644" s="2">
        <f>2*Table1[[#This Row],[Photon energy (eV)]]-Threshold</f>
        <v>5.8726112000000015</v>
      </c>
      <c r="D644" s="2" t="s">
        <v>19</v>
      </c>
      <c r="E644" s="3">
        <f>Table1[[#This Row],[Polar ang (deg)]]/180*PI()</f>
        <v>9.9999999999999978E-2</v>
      </c>
      <c r="F644" s="2">
        <v>5.7295779513082303</v>
      </c>
      <c r="G644" s="1">
        <f>IF(Table1[[#This Row],[Phase shift (deg)]]="","",Table1[[#This Row],[Phase shift (deg)]]/180*PI())</f>
        <v>0.92878485158500446</v>
      </c>
      <c r="H644" s="2">
        <v>53.215452071505297</v>
      </c>
      <c r="I644" s="2"/>
    </row>
    <row r="645" spans="1:9" x14ac:dyDescent="0.2">
      <c r="A645" s="2" t="s">
        <v>47</v>
      </c>
      <c r="B645" s="2">
        <v>15.23</v>
      </c>
      <c r="C645" s="2">
        <f>2*Table1[[#This Row],[Photon energy (eV)]]-Threshold</f>
        <v>5.8726112000000015</v>
      </c>
      <c r="D645" s="2" t="s">
        <v>19</v>
      </c>
      <c r="E645" s="3">
        <f>Table1[[#This Row],[Polar ang (deg)]]/180*PI()</f>
        <v>0.11000000000000007</v>
      </c>
      <c r="F645" s="2">
        <v>6.3025357464390597</v>
      </c>
      <c r="G645" s="1">
        <f>IF(Table1[[#This Row],[Phase shift (deg)]]="","",Table1[[#This Row],[Phase shift (deg)]]/180*PI())</f>
        <v>0.92932611801556786</v>
      </c>
      <c r="H645" s="2">
        <v>53.246464353568697</v>
      </c>
      <c r="I645" s="2"/>
    </row>
    <row r="646" spans="1:9" x14ac:dyDescent="0.2">
      <c r="A646" s="2" t="s">
        <v>47</v>
      </c>
      <c r="B646" s="2">
        <v>15.23</v>
      </c>
      <c r="C646" s="2">
        <f>2*Table1[[#This Row],[Photon energy (eV)]]-Threshold</f>
        <v>5.8726112000000015</v>
      </c>
      <c r="D646" s="2" t="s">
        <v>19</v>
      </c>
      <c r="E646" s="3">
        <f>Table1[[#This Row],[Polar ang (deg)]]/180*PI()</f>
        <v>0.12000000000000004</v>
      </c>
      <c r="F646" s="2">
        <v>6.8754935415698801</v>
      </c>
      <c r="G646" s="1">
        <f>IF(Table1[[#This Row],[Phase shift (deg)]]="","",Table1[[#This Row],[Phase shift (deg)]]/180*PI())</f>
        <v>0.92992078741609197</v>
      </c>
      <c r="H646" s="2">
        <v>53.280536400424303</v>
      </c>
      <c r="I646" s="2"/>
    </row>
    <row r="647" spans="1:9" x14ac:dyDescent="0.2">
      <c r="A647" s="2" t="s">
        <v>47</v>
      </c>
      <c r="B647" s="2">
        <v>15.23</v>
      </c>
      <c r="C647" s="2">
        <f>2*Table1[[#This Row],[Photon energy (eV)]]-Threshold</f>
        <v>5.8726112000000015</v>
      </c>
      <c r="D647" s="2" t="s">
        <v>19</v>
      </c>
      <c r="E647" s="3">
        <f>Table1[[#This Row],[Polar ang (deg)]]/180*PI()</f>
        <v>0.12999999999999995</v>
      </c>
      <c r="F647" s="2">
        <v>7.4484513367006997</v>
      </c>
      <c r="G647" s="1">
        <f>IF(Table1[[#This Row],[Phase shift (deg)]]="","",Table1[[#This Row],[Phase shift (deg)]]/180*PI())</f>
        <v>0.93056937423669728</v>
      </c>
      <c r="H647" s="2">
        <v>53.317697687892803</v>
      </c>
      <c r="I647" s="2"/>
    </row>
    <row r="648" spans="1:9" x14ac:dyDescent="0.2">
      <c r="A648" s="2" t="s">
        <v>47</v>
      </c>
      <c r="B648" s="2">
        <v>15.23</v>
      </c>
      <c r="C648" s="2">
        <f>2*Table1[[#This Row],[Photon energy (eV)]]-Threshold</f>
        <v>5.8726112000000015</v>
      </c>
      <c r="D648" s="2" t="s">
        <v>19</v>
      </c>
      <c r="E648" s="3">
        <f>Table1[[#This Row],[Polar ang (deg)]]/180*PI()</f>
        <v>0.1400000000000001</v>
      </c>
      <c r="F648" s="2">
        <v>8.0214091318315308</v>
      </c>
      <c r="G648" s="1">
        <f>IF(Table1[[#This Row],[Phase shift (deg)]]="","",Table1[[#This Row],[Phase shift (deg)]]/180*PI())</f>
        <v>0.93127244157320688</v>
      </c>
      <c r="H648" s="2">
        <v>53.357980478988303</v>
      </c>
      <c r="I648" s="2"/>
    </row>
    <row r="649" spans="1:9" x14ac:dyDescent="0.2">
      <c r="A649" s="2" t="s">
        <v>47</v>
      </c>
      <c r="B649" s="2">
        <v>15.23</v>
      </c>
      <c r="C649" s="2">
        <f>2*Table1[[#This Row],[Photon energy (eV)]]-Threshold</f>
        <v>5.8726112000000015</v>
      </c>
      <c r="D649" s="2" t="s">
        <v>19</v>
      </c>
      <c r="E649" s="3">
        <f>Table1[[#This Row],[Polar ang (deg)]]/180*PI()</f>
        <v>0.15</v>
      </c>
      <c r="F649" s="2">
        <v>8.5943669269623495</v>
      </c>
      <c r="G649" s="1">
        <f>IF(Table1[[#This Row],[Phase shift (deg)]]="","",Table1[[#This Row],[Phase shift (deg)]]/180*PI())</f>
        <v>0.9320306021763799</v>
      </c>
      <c r="H649" s="2">
        <v>53.401419881743202</v>
      </c>
      <c r="I649" s="2"/>
    </row>
    <row r="650" spans="1:9" x14ac:dyDescent="0.2">
      <c r="A650" s="2" t="s">
        <v>47</v>
      </c>
      <c r="B650" s="2">
        <v>15.23</v>
      </c>
      <c r="C650" s="2">
        <f>2*Table1[[#This Row],[Photon energy (eV)]]-Threshold</f>
        <v>5.8726112000000015</v>
      </c>
      <c r="D650" s="2" t="s">
        <v>19</v>
      </c>
      <c r="E650" s="3">
        <f>Table1[[#This Row],[Polar ang (deg)]]/180*PI()</f>
        <v>0.15999999999999998</v>
      </c>
      <c r="F650" s="2">
        <v>9.16732472209317</v>
      </c>
      <c r="G650" s="1">
        <f>IF(Table1[[#This Row],[Phase shift (deg)]]="","",Table1[[#This Row],[Phase shift (deg)]]/180*PI())</f>
        <v>0.93284451955478376</v>
      </c>
      <c r="H650" s="2">
        <v>53.448053912398102</v>
      </c>
      <c r="I650" s="2"/>
    </row>
    <row r="651" spans="1:9" x14ac:dyDescent="0.2">
      <c r="A651" s="2" t="s">
        <v>47</v>
      </c>
      <c r="B651" s="2">
        <v>15.23</v>
      </c>
      <c r="C651" s="2">
        <f>2*Table1[[#This Row],[Photon energy (eV)]]-Threshold</f>
        <v>5.8726112000000015</v>
      </c>
      <c r="D651" s="2" t="s">
        <v>19</v>
      </c>
      <c r="E651" s="3">
        <f>Table1[[#This Row],[Polar ang (deg)]]/180*PI()</f>
        <v>0.1700000000000001</v>
      </c>
      <c r="F651" s="2">
        <v>9.7402825172239993</v>
      </c>
      <c r="G651" s="1">
        <f>IF(Table1[[#This Row],[Phase shift (deg)]]="","",Table1[[#This Row],[Phase shift (deg)]]/180*PI())</f>
        <v>0.93371490917435274</v>
      </c>
      <c r="H651" s="2">
        <v>53.497923564131398</v>
      </c>
      <c r="I651" s="2"/>
    </row>
    <row r="652" spans="1:9" x14ac:dyDescent="0.2">
      <c r="A652" s="2" t="s">
        <v>47</v>
      </c>
      <c r="B652" s="2">
        <v>15.23</v>
      </c>
      <c r="C652" s="2">
        <f>2*Table1[[#This Row],[Photon energy (eV)]]-Threshold</f>
        <v>5.8726112000000015</v>
      </c>
      <c r="D652" s="2" t="s">
        <v>19</v>
      </c>
      <c r="E652" s="3">
        <f>Table1[[#This Row],[Polar ang (deg)]]/180*PI()</f>
        <v>0.17999999999999969</v>
      </c>
      <c r="F652" s="2">
        <v>10.3132403123548</v>
      </c>
      <c r="G652" s="1">
        <f>IF(Table1[[#This Row],[Phase shift (deg)]]="","",Table1[[#This Row],[Phase shift (deg)]]/180*PI())</f>
        <v>0.93464253975805323</v>
      </c>
      <c r="H652" s="2">
        <v>53.551072881524703</v>
      </c>
      <c r="I652" s="2"/>
    </row>
    <row r="653" spans="1:9" x14ac:dyDescent="0.2">
      <c r="A653" s="2" t="s">
        <v>47</v>
      </c>
      <c r="B653" s="2">
        <v>15.23</v>
      </c>
      <c r="C653" s="2">
        <f>2*Table1[[#This Row],[Photon energy (eV)]]-Threshold</f>
        <v>5.8726112000000015</v>
      </c>
      <c r="D653" s="2" t="s">
        <v>19</v>
      </c>
      <c r="E653" s="3">
        <f>Table1[[#This Row],[Polar ang (deg)]]/180*PI()</f>
        <v>0.18999999999999928</v>
      </c>
      <c r="F653" s="2">
        <v>10.886198107485599</v>
      </c>
      <c r="G653" s="1">
        <f>IF(Table1[[#This Row],[Phase shift (deg)]]="","",Table1[[#This Row],[Phase shift (deg)]]/180*PI())</f>
        <v>0.93562823468930567</v>
      </c>
      <c r="H653" s="2">
        <v>53.607549040972899</v>
      </c>
      <c r="I653" s="2"/>
    </row>
    <row r="654" spans="1:9" x14ac:dyDescent="0.2">
      <c r="A654" s="2" t="s">
        <v>47</v>
      </c>
      <c r="B654" s="2">
        <v>15.23</v>
      </c>
      <c r="C654" s="2">
        <f>2*Table1[[#This Row],[Photon energy (eV)]]-Threshold</f>
        <v>5.8726112000000015</v>
      </c>
      <c r="D654" s="2" t="s">
        <v>19</v>
      </c>
      <c r="E654" s="3">
        <f>Table1[[#This Row],[Polar ang (deg)]]/180*PI()</f>
        <v>0.20000000000000059</v>
      </c>
      <c r="F654" s="2">
        <v>11.4591559026165</v>
      </c>
      <c r="G654" s="1">
        <f>IF(Table1[[#This Row],[Phase shift (deg)]]="","",Table1[[#This Row],[Phase shift (deg)]]/180*PI())</f>
        <v>0.93667287352317352</v>
      </c>
      <c r="H654" s="2">
        <v>53.667402437268997</v>
      </c>
      <c r="I654" s="2"/>
    </row>
    <row r="655" spans="1:9" x14ac:dyDescent="0.2">
      <c r="A655" s="2" t="s">
        <v>47</v>
      </c>
      <c r="B655" s="2">
        <v>15.23</v>
      </c>
      <c r="C655" s="2">
        <f>2*Table1[[#This Row],[Photon energy (eV)]]-Threshold</f>
        <v>5.8726112000000015</v>
      </c>
      <c r="D655" s="2" t="s">
        <v>19</v>
      </c>
      <c r="E655" s="3">
        <f>Table1[[#This Row],[Polar ang (deg)]]/180*PI()</f>
        <v>0.21000000000000024</v>
      </c>
      <c r="F655" s="2">
        <v>12.032113697747301</v>
      </c>
      <c r="G655" s="1">
        <f>IF(Table1[[#This Row],[Phase shift (deg)]]="","",Table1[[#This Row],[Phase shift (deg)]]/180*PI())</f>
        <v>0.93777739360958157</v>
      </c>
      <c r="H655" s="2">
        <v>53.730686776607598</v>
      </c>
      <c r="I655" s="2"/>
    </row>
    <row r="656" spans="1:9" x14ac:dyDescent="0.2">
      <c r="A656" s="2" t="s">
        <v>47</v>
      </c>
      <c r="B656" s="2">
        <v>15.23</v>
      </c>
      <c r="C656" s="2">
        <f>2*Table1[[#This Row],[Photon energy (eV)]]-Threshold</f>
        <v>5.8726112000000015</v>
      </c>
      <c r="D656" s="2" t="s">
        <v>19</v>
      </c>
      <c r="E656" s="3">
        <f>Table1[[#This Row],[Polar ang (deg)]]/180*PI()</f>
        <v>0.21999999999999978</v>
      </c>
      <c r="F656" s="2">
        <v>12.6050714928781</v>
      </c>
      <c r="G656" s="1">
        <f>IF(Table1[[#This Row],[Phase shift (deg)]]="","",Table1[[#This Row],[Phase shift (deg)]]/180*PI())</f>
        <v>0.9389427918332387</v>
      </c>
      <c r="H656" s="2">
        <v>53.797459176275197</v>
      </c>
      <c r="I656" s="2"/>
    </row>
    <row r="657" spans="1:9" x14ac:dyDescent="0.2">
      <c r="A657" s="2" t="s">
        <v>47</v>
      </c>
      <c r="B657" s="2">
        <v>15.23</v>
      </c>
      <c r="C657" s="2">
        <f>2*Table1[[#This Row],[Photon energy (eV)]]-Threshold</f>
        <v>5.8726112000000015</v>
      </c>
      <c r="D657" s="2" t="s">
        <v>19</v>
      </c>
      <c r="E657" s="3">
        <f>Table1[[#This Row],[Polar ang (deg)]]/180*PI()</f>
        <v>0.22999999999999943</v>
      </c>
      <c r="F657" s="2">
        <v>13.178029288008901</v>
      </c>
      <c r="G657" s="1">
        <f>IF(Table1[[#This Row],[Phase shift (deg)]]="","",Table1[[#This Row],[Phase shift (deg)]]/180*PI())</f>
        <v>0.9401701264751986</v>
      </c>
      <c r="H657" s="2">
        <v>53.867780271309698</v>
      </c>
      <c r="I657" s="2"/>
    </row>
    <row r="658" spans="1:9" x14ac:dyDescent="0.2">
      <c r="A658" s="2" t="s">
        <v>47</v>
      </c>
      <c r="B658" s="2">
        <v>15.23</v>
      </c>
      <c r="C658" s="2">
        <f>2*Table1[[#This Row],[Photon energy (eV)]]-Threshold</f>
        <v>5.8726112000000015</v>
      </c>
      <c r="D658" s="2" t="s">
        <v>19</v>
      </c>
      <c r="E658" s="3">
        <f>Table1[[#This Row],[Polar ang (deg)]]/180*PI()</f>
        <v>0.24000000000000071</v>
      </c>
      <c r="F658" s="2">
        <v>13.750987083139799</v>
      </c>
      <c r="G658" s="1">
        <f>IF(Table1[[#This Row],[Phase shift (deg)]]="","",Table1[[#This Row],[Phase shift (deg)]]/180*PI())</f>
        <v>0.9414605192014136</v>
      </c>
      <c r="H658" s="2">
        <v>53.941714328436198</v>
      </c>
      <c r="I658" s="2"/>
    </row>
    <row r="659" spans="1:9" x14ac:dyDescent="0.2">
      <c r="A659" s="2" t="s">
        <v>47</v>
      </c>
      <c r="B659" s="2">
        <v>15.23</v>
      </c>
      <c r="C659" s="2">
        <f>2*Table1[[#This Row],[Photon energy (eV)]]-Threshold</f>
        <v>5.8726112000000015</v>
      </c>
      <c r="D659" s="2" t="s">
        <v>19</v>
      </c>
      <c r="E659" s="3">
        <f>Table1[[#This Row],[Polar ang (deg)]]/180*PI()</f>
        <v>0.25000000000000033</v>
      </c>
      <c r="F659" s="2">
        <v>14.3239448782706</v>
      </c>
      <c r="G659" s="1">
        <f>IF(Table1[[#This Row],[Phase shift (deg)]]="","",Table1[[#This Row],[Phase shift (deg)]]/180*PI())</f>
        <v>0.94281515718400144</v>
      </c>
      <c r="H659" s="2">
        <v>54.019329367606602</v>
      </c>
      <c r="I659" s="2"/>
    </row>
    <row r="660" spans="1:9" x14ac:dyDescent="0.2">
      <c r="A660" s="2" t="s">
        <v>47</v>
      </c>
      <c r="B660" s="2">
        <v>15.23</v>
      </c>
      <c r="C660" s="2">
        <f>2*Table1[[#This Row],[Photon energy (eV)]]-Threshold</f>
        <v>5.8726112000000015</v>
      </c>
      <c r="D660" s="2" t="s">
        <v>19</v>
      </c>
      <c r="E660" s="3">
        <f>Table1[[#This Row],[Polar ang (deg)]]/180*PI()</f>
        <v>0.2599999999999999</v>
      </c>
      <c r="F660" s="2">
        <v>14.896902673401399</v>
      </c>
      <c r="G660" s="1">
        <f>IF(Table1[[#This Row],[Phase shift (deg)]]="","",Table1[[#This Row],[Phase shift (deg)]]/180*PI())</f>
        <v>0.94423529536132078</v>
      </c>
      <c r="H660" s="2">
        <v>54.100697291492402</v>
      </c>
      <c r="I660" s="2"/>
    </row>
    <row r="661" spans="1:9" x14ac:dyDescent="0.2">
      <c r="A661" s="2" t="s">
        <v>47</v>
      </c>
      <c r="B661" s="2">
        <v>15.23</v>
      </c>
      <c r="C661" s="2">
        <f>2*Table1[[#This Row],[Photon energy (eV)]]-Threshold</f>
        <v>5.8726112000000015</v>
      </c>
      <c r="D661" s="2" t="s">
        <v>19</v>
      </c>
      <c r="E661" s="3">
        <f>Table1[[#This Row],[Polar ang (deg)]]/180*PI()</f>
        <v>0.26999999999999952</v>
      </c>
      <c r="F661" s="2">
        <v>15.4698604685322</v>
      </c>
      <c r="G661" s="1">
        <f>IF(Table1[[#This Row],[Phase shift (deg)]]="","",Table1[[#This Row],[Phase shift (deg)]]/180*PI())</f>
        <v>0.94572225884337702</v>
      </c>
      <c r="H661" s="2">
        <v>54.1858940233043</v>
      </c>
      <c r="I661" s="2"/>
    </row>
    <row r="662" spans="1:9" x14ac:dyDescent="0.2">
      <c r="A662" s="2" t="s">
        <v>47</v>
      </c>
      <c r="B662" s="2">
        <v>15.23</v>
      </c>
      <c r="C662" s="2">
        <f>2*Table1[[#This Row],[Photon energy (eV)]]-Threshold</f>
        <v>5.8726112000000015</v>
      </c>
      <c r="D662" s="2" t="s">
        <v>19</v>
      </c>
      <c r="E662" s="3">
        <f>Table1[[#This Row],[Polar ang (deg)]]/180*PI()</f>
        <v>0.28000000000000086</v>
      </c>
      <c r="F662" s="2">
        <v>16.042818263663101</v>
      </c>
      <c r="G662" s="1">
        <f>IF(Table1[[#This Row],[Phase shift (deg)]]="","",Table1[[#This Row],[Phase shift (deg)]]/180*PI())</f>
        <v>0.94727744546952386</v>
      </c>
      <c r="H662" s="2">
        <v>54.274999653337701</v>
      </c>
      <c r="I662" s="2"/>
    </row>
    <row r="663" spans="1:9" x14ac:dyDescent="0.2">
      <c r="A663" s="2" t="s">
        <v>47</v>
      </c>
      <c r="B663" s="2">
        <v>15.23</v>
      </c>
      <c r="C663" s="2">
        <f>2*Table1[[#This Row],[Photon energy (eV)]]-Threshold</f>
        <v>5.8726112000000015</v>
      </c>
      <c r="D663" s="2" t="s">
        <v>19</v>
      </c>
      <c r="E663" s="3">
        <f>Table1[[#This Row],[Polar ang (deg)]]/180*PI()</f>
        <v>0.29000000000000048</v>
      </c>
      <c r="F663" s="2">
        <v>16.615776058793902</v>
      </c>
      <c r="G663" s="1">
        <f>IF(Table1[[#This Row],[Phase shift (deg)]]="","",Table1[[#This Row],[Phase shift (deg)]]/180*PI())</f>
        <v>0.94890232852583944</v>
      </c>
      <c r="H663" s="2">
        <v>54.368098594666897</v>
      </c>
      <c r="I663" s="2"/>
    </row>
    <row r="664" spans="1:9" x14ac:dyDescent="0.2">
      <c r="A664" s="2" t="s">
        <v>47</v>
      </c>
      <c r="B664" s="2">
        <v>15.23</v>
      </c>
      <c r="C664" s="2">
        <f>2*Table1[[#This Row],[Photon energy (eV)]]-Threshold</f>
        <v>5.8726112000000015</v>
      </c>
      <c r="D664" s="2" t="s">
        <v>19</v>
      </c>
      <c r="E664" s="3">
        <f>Table1[[#This Row],[Polar ang (deg)]]/180*PI()</f>
        <v>0.3</v>
      </c>
      <c r="F664" s="2">
        <v>17.188733853924699</v>
      </c>
      <c r="G664" s="1">
        <f>IF(Table1[[#This Row],[Phase shift (deg)]]="","",Table1[[#This Row],[Phase shift (deg)]]/180*PI())</f>
        <v>0.95059845963007206</v>
      </c>
      <c r="H664" s="2">
        <v>54.465279748440302</v>
      </c>
      <c r="I664" s="2"/>
    </row>
    <row r="665" spans="1:9" x14ac:dyDescent="0.2">
      <c r="A665" s="2" t="s">
        <v>47</v>
      </c>
      <c r="B665" s="2">
        <v>15.23</v>
      </c>
      <c r="C665" s="2">
        <f>2*Table1[[#This Row],[Photon energy (eV)]]-Threshold</f>
        <v>5.8726112000000015</v>
      </c>
      <c r="D665" s="2" t="s">
        <v>19</v>
      </c>
      <c r="E665" s="3">
        <f>Table1[[#This Row],[Polar ang (deg)]]/180*PI()</f>
        <v>0.30999999999999966</v>
      </c>
      <c r="F665" s="2">
        <v>17.7616916490555</v>
      </c>
      <c r="G665" s="1">
        <f>IF(Table1[[#This Row],[Phase shift (deg)]]="","",Table1[[#This Row],[Phase shift (deg)]]/180*PI())</f>
        <v>0.95236747179248205</v>
      </c>
      <c r="H665" s="2">
        <v>54.566636679253698</v>
      </c>
      <c r="I665" s="2"/>
    </row>
    <row r="666" spans="1:9" x14ac:dyDescent="0.2">
      <c r="A666" s="2" t="s">
        <v>47</v>
      </c>
      <c r="B666" s="2">
        <v>15.23</v>
      </c>
      <c r="C666" s="2">
        <f>2*Table1[[#This Row],[Photon energy (eV)]]-Threshold</f>
        <v>5.8726112000000015</v>
      </c>
      <c r="D666" s="2" t="s">
        <v>19</v>
      </c>
      <c r="E666" s="3">
        <f>Table1[[#This Row],[Polar ang (deg)]]/180*PI()</f>
        <v>0.31999999999999923</v>
      </c>
      <c r="F666" s="2">
        <v>18.334649444186301</v>
      </c>
      <c r="G666" s="1">
        <f>IF(Table1[[#This Row],[Phase shift (deg)]]="","",Table1[[#This Row],[Phase shift (deg)]]/180*PI())</f>
        <v>0.95421108266149524</v>
      </c>
      <c r="H666" s="2">
        <v>54.672267801112604</v>
      </c>
      <c r="I666" s="2"/>
    </row>
    <row r="667" spans="1:9" x14ac:dyDescent="0.2">
      <c r="A667" s="2" t="s">
        <v>47</v>
      </c>
      <c r="B667" s="2">
        <v>15.23</v>
      </c>
      <c r="C667" s="2">
        <f>2*Table1[[#This Row],[Photon energy (eV)]]-Threshold</f>
        <v>5.8726112000000015</v>
      </c>
      <c r="D667" s="2" t="s">
        <v>19</v>
      </c>
      <c r="E667" s="3">
        <f>Table1[[#This Row],[Polar ang (deg)]]/180*PI()</f>
        <v>0.33000000000000063</v>
      </c>
      <c r="F667" s="2">
        <v>18.907607239317201</v>
      </c>
      <c r="G667" s="1">
        <f>IF(Table1[[#This Row],[Phase shift (deg)]]="","",Table1[[#This Row],[Phase shift (deg)]]/180*PI())</f>
        <v>0.95613109796351359</v>
      </c>
      <c r="H667" s="2">
        <v>54.782276574518797</v>
      </c>
      <c r="I667" s="2"/>
    </row>
    <row r="668" spans="1:9" x14ac:dyDescent="0.2">
      <c r="A668" s="2" t="s">
        <v>47</v>
      </c>
      <c r="B668" s="2">
        <v>15.23</v>
      </c>
      <c r="C668" s="2">
        <f>2*Table1[[#This Row],[Photon energy (eV)]]-Threshold</f>
        <v>5.8726112000000015</v>
      </c>
      <c r="D668" s="2" t="s">
        <v>19</v>
      </c>
      <c r="E668" s="3">
        <f>Table1[[#This Row],[Polar ang (deg)]]/180*PI()</f>
        <v>0.34000000000000019</v>
      </c>
      <c r="F668" s="2">
        <v>19.480565034447999</v>
      </c>
      <c r="G668" s="1">
        <f>IF(Table1[[#This Row],[Phase shift (deg)]]="","",Table1[[#This Row],[Phase shift (deg)]]/180*PI())</f>
        <v>0.95812941514686512</v>
      </c>
      <c r="H668" s="2">
        <v>54.896771715253301</v>
      </c>
      <c r="I668" s="2"/>
    </row>
    <row r="669" spans="1:9" x14ac:dyDescent="0.2">
      <c r="A669" s="2" t="s">
        <v>47</v>
      </c>
      <c r="B669" s="2">
        <v>15.23</v>
      </c>
      <c r="C669" s="2">
        <f>2*Table1[[#This Row],[Photon energy (eV)]]-Threshold</f>
        <v>5.8726112000000015</v>
      </c>
      <c r="D669" s="2" t="s">
        <v>19</v>
      </c>
      <c r="E669" s="3">
        <f>Table1[[#This Row],[Polar ang (deg)]]/180*PI()</f>
        <v>0.34999999999999976</v>
      </c>
      <c r="F669" s="2">
        <v>20.0535228295788</v>
      </c>
      <c r="G669" s="1">
        <f>IF(Table1[[#This Row],[Phase shift (deg)]]="","",Table1[[#This Row],[Phase shift (deg)]]/180*PI())</f>
        <v>0.96020802724038956</v>
      </c>
      <c r="H669" s="2">
        <v>55.015867415457102</v>
      </c>
      <c r="I669" s="2"/>
    </row>
    <row r="670" spans="1:9" x14ac:dyDescent="0.2">
      <c r="A670" s="2" t="s">
        <v>47</v>
      </c>
      <c r="B670" s="2">
        <v>15.23</v>
      </c>
      <c r="C670" s="2">
        <f>2*Table1[[#This Row],[Photon energy (eV)]]-Threshold</f>
        <v>5.8726112000000015</v>
      </c>
      <c r="D670" s="2" t="s">
        <v>19</v>
      </c>
      <c r="E670" s="3">
        <f>Table1[[#This Row],[Polar ang (deg)]]/180*PI()</f>
        <v>0.35999999999999938</v>
      </c>
      <c r="F670" s="2">
        <v>20.6264806247096</v>
      </c>
      <c r="G670" s="1">
        <f>IF(Table1[[#This Row],[Phase shift (deg)]]="","",Table1[[#This Row],[Phase shift (deg)]]/180*PI())</f>
        <v>0.96236902693775517</v>
      </c>
      <c r="H670" s="2">
        <v>55.139683577645201</v>
      </c>
      <c r="I670" s="2"/>
    </row>
    <row r="671" spans="1:9" x14ac:dyDescent="0.2">
      <c r="A671" s="2" t="s">
        <v>47</v>
      </c>
      <c r="B671" s="2">
        <v>15.23</v>
      </c>
      <c r="C671" s="2">
        <f>2*Table1[[#This Row],[Photon energy (eV)]]-Threshold</f>
        <v>5.8726112000000015</v>
      </c>
      <c r="D671" s="2" t="s">
        <v>19</v>
      </c>
      <c r="E671" s="3">
        <f>Table1[[#This Row],[Polar ang (deg)]]/180*PI()</f>
        <v>0.37000000000000072</v>
      </c>
      <c r="F671" s="2">
        <v>21.199438419840501</v>
      </c>
      <c r="G671" s="1">
        <f>IF(Table1[[#This Row],[Phase shift (deg)]]="","",Table1[[#This Row],[Phase shift (deg)]]/180*PI())</f>
        <v>0.9646146109192143</v>
      </c>
      <c r="H671" s="2">
        <v>55.268346062325001</v>
      </c>
      <c r="I671" s="2"/>
    </row>
    <row r="672" spans="1:9" x14ac:dyDescent="0.2">
      <c r="A672" s="2" t="s">
        <v>47</v>
      </c>
      <c r="B672" s="2">
        <v>15.23</v>
      </c>
      <c r="C672" s="2">
        <f>2*Table1[[#This Row],[Photon energy (eV)]]-Threshold</f>
        <v>5.8726112000000015</v>
      </c>
      <c r="D672" s="2" t="s">
        <v>19</v>
      </c>
      <c r="E672" s="3">
        <f>Table1[[#This Row],[Polar ang (deg)]]/180*PI()</f>
        <v>0.38000000000000034</v>
      </c>
      <c r="F672" s="2">
        <v>21.772396214971302</v>
      </c>
      <c r="G672" s="1">
        <f>IF(Table1[[#This Row],[Phase shift (deg)]]="","",Table1[[#This Row],[Phase shift (deg)]]/180*PI())</f>
        <v>0.96694708442308885</v>
      </c>
      <c r="H672" s="2">
        <v>55.401986949923099</v>
      </c>
      <c r="I672" s="2"/>
    </row>
    <row r="673" spans="1:9" x14ac:dyDescent="0.2">
      <c r="A673" s="2" t="s">
        <v>47</v>
      </c>
      <c r="B673" s="2">
        <v>15.23</v>
      </c>
      <c r="C673" s="2">
        <f>2*Table1[[#This Row],[Photon energy (eV)]]-Threshold</f>
        <v>5.8726112000000015</v>
      </c>
      <c r="D673" s="2" t="s">
        <v>19</v>
      </c>
      <c r="E673" s="3">
        <f>Table1[[#This Row],[Polar ang (deg)]]/180*PI()</f>
        <v>0.3899999999999999</v>
      </c>
      <c r="F673" s="2">
        <v>22.345354010102099</v>
      </c>
      <c r="G673" s="1">
        <f>IF(Table1[[#This Row],[Phase shift (deg)]]="","",Table1[[#This Row],[Phase shift (deg)]]/180*PI())</f>
        <v>0.96936886607993356</v>
      </c>
      <c r="H673" s="2">
        <v>55.540744817762501</v>
      </c>
      <c r="I673" s="2"/>
    </row>
    <row r="674" spans="1:9" x14ac:dyDescent="0.2">
      <c r="A674" s="2" t="s">
        <v>47</v>
      </c>
      <c r="B674" s="2">
        <v>15.23</v>
      </c>
      <c r="C674" s="2">
        <f>2*Table1[[#This Row],[Photon energy (eV)]]-Threshold</f>
        <v>5.8726112000000015</v>
      </c>
      <c r="D674" s="2" t="s">
        <v>19</v>
      </c>
      <c r="E674" s="3">
        <f>Table1[[#This Row],[Polar ang (deg)]]/180*PI()</f>
        <v>0.39999999999999947</v>
      </c>
      <c r="F674" s="2">
        <v>22.9183118052329</v>
      </c>
      <c r="G674" s="1">
        <f>IF(Table1[[#This Row],[Phase shift (deg)]]="","",Table1[[#This Row],[Phase shift (deg)]]/180*PI())</f>
        <v>0.97188249302292895</v>
      </c>
      <c r="H674" s="2">
        <v>55.684765032866501</v>
      </c>
      <c r="I674" s="2"/>
    </row>
    <row r="675" spans="1:9" x14ac:dyDescent="0.2">
      <c r="A675" s="2" t="s">
        <v>47</v>
      </c>
      <c r="B675" s="2">
        <v>15.23</v>
      </c>
      <c r="C675" s="2">
        <f>2*Table1[[#This Row],[Photon energy (eV)]]-Threshold</f>
        <v>5.8726112000000015</v>
      </c>
      <c r="D675" s="2" t="s">
        <v>19</v>
      </c>
      <c r="E675" s="3">
        <f>Table1[[#This Row],[Polar ang (deg)]]/180*PI()</f>
        <v>0.41000000000000086</v>
      </c>
      <c r="F675" s="2">
        <v>23.4912696003638</v>
      </c>
      <c r="G675" s="1">
        <f>IF(Table1[[#This Row],[Phase shift (deg)]]="","",Table1[[#This Row],[Phase shift (deg)]]/180*PI())</f>
        <v>0.97449062628871463</v>
      </c>
      <c r="H675" s="2">
        <v>55.834200061403699</v>
      </c>
      <c r="I675" s="2"/>
    </row>
    <row r="676" spans="1:9" x14ac:dyDescent="0.2">
      <c r="A676" s="2" t="s">
        <v>47</v>
      </c>
      <c r="B676" s="2">
        <v>15.23</v>
      </c>
      <c r="C676" s="2">
        <f>2*Table1[[#This Row],[Photon energy (eV)]]-Threshold</f>
        <v>5.8726112000000015</v>
      </c>
      <c r="D676" s="2" t="s">
        <v>19</v>
      </c>
      <c r="E676" s="3">
        <f>Table1[[#This Row],[Polar ang (deg)]]/180*PI()</f>
        <v>0.42000000000000048</v>
      </c>
      <c r="F676" s="2">
        <v>24.064227395494601</v>
      </c>
      <c r="G676" s="1">
        <f>IF(Table1[[#This Row],[Phase shift (deg)]]="","",Table1[[#This Row],[Phase shift (deg)]]/180*PI())</f>
        <v>0.97719605652345143</v>
      </c>
      <c r="H676" s="2">
        <v>55.9892097956212</v>
      </c>
      <c r="I676" s="2"/>
    </row>
    <row r="677" spans="1:9" x14ac:dyDescent="0.2">
      <c r="A677" s="2" t="s">
        <v>47</v>
      </c>
      <c r="B677" s="2">
        <v>15.23</v>
      </c>
      <c r="C677" s="2">
        <f>2*Table1[[#This Row],[Photon energy (eV)]]-Threshold</f>
        <v>5.8726112000000015</v>
      </c>
      <c r="D677" s="2" t="s">
        <v>19</v>
      </c>
      <c r="E677" s="3">
        <f>Table1[[#This Row],[Polar ang (deg)]]/180*PI()</f>
        <v>0.43000000000000005</v>
      </c>
      <c r="F677" s="2">
        <v>24.637185190625399</v>
      </c>
      <c r="G677" s="1">
        <f>IF(Table1[[#This Row],[Phase shift (deg)]]="","",Table1[[#This Row],[Phase shift (deg)]]/180*PI())</f>
        <v>0.98000171000957925</v>
      </c>
      <c r="H677" s="2">
        <v>56.149961899152501</v>
      </c>
      <c r="I677" s="2"/>
    </row>
    <row r="678" spans="1:9" x14ac:dyDescent="0.2">
      <c r="A678" s="2" t="s">
        <v>47</v>
      </c>
      <c r="B678" s="2">
        <v>15.23</v>
      </c>
      <c r="C678" s="2">
        <f>2*Table1[[#This Row],[Photon energy (eV)]]-Threshold</f>
        <v>5.8726112000000015</v>
      </c>
      <c r="D678" s="2" t="s">
        <v>19</v>
      </c>
      <c r="E678" s="3">
        <f>Table1[[#This Row],[Polar ang (deg)]]/180*PI()</f>
        <v>0.43999999999999956</v>
      </c>
      <c r="F678" s="2">
        <v>25.2101429857562</v>
      </c>
      <c r="G678" s="1">
        <f>IF(Table1[[#This Row],[Phase shift (deg)]]="","",Table1[[#This Row],[Phase shift (deg)]]/180*PI())</f>
        <v>0.98291065502926511</v>
      </c>
      <c r="H678" s="2">
        <v>56.316632171616099</v>
      </c>
      <c r="I678" s="2"/>
    </row>
    <row r="679" spans="1:9" x14ac:dyDescent="0.2">
      <c r="A679" s="2" t="s">
        <v>47</v>
      </c>
      <c r="B679" s="2">
        <v>15.23</v>
      </c>
      <c r="C679" s="2">
        <f>2*Table1[[#This Row],[Photon energy (eV)]]-Threshold</f>
        <v>5.8726112000000015</v>
      </c>
      <c r="D679" s="2" t="s">
        <v>19</v>
      </c>
      <c r="E679" s="3">
        <f>Table1[[#This Row],[Polar ang (deg)]]/180*PI()</f>
        <v>0.44999999999999923</v>
      </c>
      <c r="F679" s="2">
        <v>25.783100780887001</v>
      </c>
      <c r="G679" s="1">
        <f>IF(Table1[[#This Row],[Phase shift (deg)]]="","",Table1[[#This Row],[Phase shift (deg)]]/180*PI())</f>
        <v>0.98592610858114249</v>
      </c>
      <c r="H679" s="2">
        <v>56.489404933456399</v>
      </c>
      <c r="I679" s="2"/>
    </row>
    <row r="680" spans="1:9" x14ac:dyDescent="0.2">
      <c r="A680" s="2" t="s">
        <v>47</v>
      </c>
      <c r="B680" s="2">
        <v>15.23</v>
      </c>
      <c r="C680" s="2">
        <f>2*Table1[[#This Row],[Photon energy (eV)]]-Threshold</f>
        <v>5.8726112000000015</v>
      </c>
      <c r="D680" s="2" t="s">
        <v>19</v>
      </c>
      <c r="E680" s="3">
        <f>Table1[[#This Row],[Polar ang (deg)]]/180*PI()</f>
        <v>0.46000000000000058</v>
      </c>
      <c r="F680" s="2">
        <v>26.356058576017901</v>
      </c>
      <c r="G680" s="1">
        <f>IF(Table1[[#This Row],[Phase shift (deg)]]="","",Table1[[#This Row],[Phase shift (deg)]]/180*PI())</f>
        <v>0.9890514434673886</v>
      </c>
      <c r="H680" s="2">
        <v>56.668473432003303</v>
      </c>
      <c r="I680" s="2"/>
    </row>
    <row r="681" spans="1:9" x14ac:dyDescent="0.2">
      <c r="A681" s="2" t="s">
        <v>47</v>
      </c>
      <c r="B681" s="2">
        <v>15.23</v>
      </c>
      <c r="C681" s="2">
        <f>2*Table1[[#This Row],[Photon energy (eV)]]-Threshold</f>
        <v>5.8726112000000015</v>
      </c>
      <c r="D681" s="2" t="s">
        <v>19</v>
      </c>
      <c r="E681" s="3">
        <f>Table1[[#This Row],[Polar ang (deg)]]/180*PI()</f>
        <v>0.47000000000000014</v>
      </c>
      <c r="F681" s="2">
        <v>26.929016371148698</v>
      </c>
      <c r="G681" s="1">
        <f>IF(Table1[[#This Row],[Phase shift (deg)]]="","",Table1[[#This Row],[Phase shift (deg)]]/180*PI())</f>
        <v>0.99229019576871169</v>
      </c>
      <c r="H681" s="2">
        <v>56.854040269757398</v>
      </c>
      <c r="I681" s="2"/>
    </row>
    <row r="682" spans="1:9" x14ac:dyDescent="0.2">
      <c r="A682" s="2" t="s">
        <v>47</v>
      </c>
      <c r="B682" s="2">
        <v>15.23</v>
      </c>
      <c r="C682" s="2">
        <f>2*Table1[[#This Row],[Photon energy (eV)]]-Threshold</f>
        <v>5.8726112000000015</v>
      </c>
      <c r="D682" s="2" t="s">
        <v>19</v>
      </c>
      <c r="E682" s="3">
        <f>Table1[[#This Row],[Polar ang (deg)]]/180*PI()</f>
        <v>0.4799999999999997</v>
      </c>
      <c r="F682" s="2">
        <v>27.501974166279499</v>
      </c>
      <c r="G682" s="1">
        <f>IF(Table1[[#This Row],[Phase shift (deg)]]="","",Table1[[#This Row],[Phase shift (deg)]]/180*PI())</f>
        <v>0.99564607272507455</v>
      </c>
      <c r="H682" s="2">
        <v>57.046317855922197</v>
      </c>
      <c r="I682" s="2"/>
    </row>
    <row r="683" spans="1:9" x14ac:dyDescent="0.2">
      <c r="A683" s="2" t="s">
        <v>47</v>
      </c>
      <c r="B683" s="2">
        <v>15.23</v>
      </c>
      <c r="C683" s="2">
        <f>2*Table1[[#This Row],[Photon energy (eV)]]-Threshold</f>
        <v>5.8726112000000015</v>
      </c>
      <c r="D683" s="2" t="s">
        <v>19</v>
      </c>
      <c r="E683" s="3">
        <f>Table1[[#This Row],[Polar ang (deg)]]/180*PI()</f>
        <v>0.48999999999999932</v>
      </c>
      <c r="F683" s="2">
        <v>28.0749319614103</v>
      </c>
      <c r="G683" s="1">
        <f>IF(Table1[[#This Row],[Phase shift (deg)]]="","",Table1[[#This Row],[Phase shift (deg)]]/180*PI())</f>
        <v>0.99912296104028486</v>
      </c>
      <c r="H683" s="2">
        <v>57.245528882222096</v>
      </c>
      <c r="I683" s="2"/>
    </row>
    <row r="684" spans="1:9" x14ac:dyDescent="0.2">
      <c r="A684" s="2" t="s">
        <v>47</v>
      </c>
      <c r="B684" s="2">
        <v>15.23</v>
      </c>
      <c r="C684" s="2">
        <f>2*Table1[[#This Row],[Photon energy (eV)]]-Threshold</f>
        <v>5.8726112000000015</v>
      </c>
      <c r="D684" s="2" t="s">
        <v>19</v>
      </c>
      <c r="E684" s="3">
        <f>Table1[[#This Row],[Polar ang (deg)]]/180*PI()</f>
        <v>0.50000000000000067</v>
      </c>
      <c r="F684" s="2">
        <v>28.647889756541201</v>
      </c>
      <c r="G684" s="1">
        <f>IF(Table1[[#This Row],[Phase shift (deg)]]="","",Table1[[#This Row],[Phase shift (deg)]]/180*PI())</f>
        <v>1.0027249356286709</v>
      </c>
      <c r="H684" s="2">
        <v>57.451906824049999</v>
      </c>
      <c r="I684" s="2"/>
    </row>
    <row r="685" spans="1:9" x14ac:dyDescent="0.2">
      <c r="A685" s="2" t="s">
        <v>47</v>
      </c>
      <c r="B685" s="2">
        <v>15.23</v>
      </c>
      <c r="C685" s="2">
        <f>2*Table1[[#This Row],[Photon energy (eV)]]-Threshold</f>
        <v>5.8726112000000015</v>
      </c>
      <c r="D685" s="2" t="s">
        <v>19</v>
      </c>
      <c r="E685" s="3">
        <f>Table1[[#This Row],[Polar ang (deg)]]/180*PI()</f>
        <v>0.51000000000000023</v>
      </c>
      <c r="F685" s="2">
        <v>29.220847551672001</v>
      </c>
      <c r="G685" s="1">
        <f>IF(Table1[[#This Row],[Phase shift (deg)]]="","",Table1[[#This Row],[Phase shift (deg)]]/180*PI())</f>
        <v>1.0064562688219418</v>
      </c>
      <c r="H685" s="2">
        <v>57.665696467981498</v>
      </c>
      <c r="I685" s="2"/>
    </row>
    <row r="686" spans="1:9" x14ac:dyDescent="0.2">
      <c r="A686" s="2" t="s">
        <v>47</v>
      </c>
      <c r="B686" s="2">
        <v>15.23</v>
      </c>
      <c r="C686" s="2">
        <f>2*Table1[[#This Row],[Photon energy (eV)]]-Threshold</f>
        <v>5.8726112000000015</v>
      </c>
      <c r="D686" s="2" t="s">
        <v>19</v>
      </c>
      <c r="E686" s="3">
        <f>Table1[[#This Row],[Polar ang (deg)]]/180*PI()</f>
        <v>0.5199999999999998</v>
      </c>
      <c r="F686" s="2">
        <v>29.793805346802799</v>
      </c>
      <c r="G686" s="1">
        <f>IF(Table1[[#This Row],[Phase shift (deg)]]="","",Table1[[#This Row],[Phase shift (deg)]]/180*PI())</f>
        <v>1.0103214400540681</v>
      </c>
      <c r="H686" s="2">
        <v>57.8871544666777</v>
      </c>
      <c r="I686" s="2"/>
    </row>
    <row r="687" spans="1:9" x14ac:dyDescent="0.2">
      <c r="A687" s="2" t="s">
        <v>47</v>
      </c>
      <c r="B687" s="2">
        <v>15.23</v>
      </c>
      <c r="C687" s="2">
        <f>2*Table1[[#This Row],[Photon energy (eV)]]-Threshold</f>
        <v>5.8726112000000015</v>
      </c>
      <c r="D687" s="2" t="s">
        <v>19</v>
      </c>
      <c r="E687" s="3">
        <f>Table1[[#This Row],[Polar ang (deg)]]/180*PI()</f>
        <v>0.52999999999999947</v>
      </c>
      <c r="F687" s="2">
        <v>30.3667631419336</v>
      </c>
      <c r="G687" s="1">
        <f>IF(Table1[[#This Row],[Phase shift (deg)]]="","",Table1[[#This Row],[Phase shift (deg)]]/180*PI())</f>
        <v>1.014325146041402</v>
      </c>
      <c r="H687" s="2">
        <v>58.116549922163202</v>
      </c>
      <c r="I687" s="2"/>
    </row>
    <row r="688" spans="1:9" x14ac:dyDescent="0.2">
      <c r="A688" s="2" t="s">
        <v>47</v>
      </c>
      <c r="B688" s="2">
        <v>15.23</v>
      </c>
      <c r="C688" s="2">
        <f>2*Table1[[#This Row],[Photon energy (eV)]]-Threshold</f>
        <v>5.8726112000000015</v>
      </c>
      <c r="D688" s="2" t="s">
        <v>19</v>
      </c>
      <c r="E688" s="3">
        <f>Table1[[#This Row],[Polar ang (deg)]]/180*PI()</f>
        <v>0.54000000000000081</v>
      </c>
      <c r="F688" s="2">
        <v>30.9397209370645</v>
      </c>
      <c r="G688" s="1">
        <f>IF(Table1[[#This Row],[Phase shift (deg)]]="","",Table1[[#This Row],[Phase shift (deg)]]/180*PI())</f>
        <v>1.018472311474391</v>
      </c>
      <c r="H688" s="2">
        <v>58.354164998416003</v>
      </c>
      <c r="I688" s="2"/>
    </row>
    <row r="689" spans="1:9" x14ac:dyDescent="0.2">
      <c r="A689" s="2" t="s">
        <v>47</v>
      </c>
      <c r="B689" s="2">
        <v>15.23</v>
      </c>
      <c r="C689" s="2">
        <f>2*Table1[[#This Row],[Photon energy (eV)]]-Threshold</f>
        <v>5.8726112000000015</v>
      </c>
      <c r="D689" s="2" t="s">
        <v>19</v>
      </c>
      <c r="E689" s="3">
        <f>Table1[[#This Row],[Polar ang (deg)]]/180*PI()</f>
        <v>0.55000000000000038</v>
      </c>
      <c r="F689" s="2">
        <v>31.512678732195301</v>
      </c>
      <c r="G689" s="1">
        <f>IF(Table1[[#This Row],[Phase shift (deg)]]="","",Table1[[#This Row],[Phase shift (deg)]]/180*PI())</f>
        <v>1.0227681002358946</v>
      </c>
      <c r="H689" s="2">
        <v>58.600295564129901</v>
      </c>
      <c r="I689" s="2"/>
    </row>
    <row r="690" spans="1:9" x14ac:dyDescent="0.2">
      <c r="A690" s="2" t="s">
        <v>47</v>
      </c>
      <c r="B690" s="2">
        <v>15.23</v>
      </c>
      <c r="C690" s="2">
        <f>2*Table1[[#This Row],[Photon energy (eV)]]-Threshold</f>
        <v>5.8726112000000015</v>
      </c>
      <c r="D690" s="2" t="s">
        <v>19</v>
      </c>
      <c r="E690" s="3">
        <f>Table1[[#This Row],[Polar ang (deg)]]/180*PI()</f>
        <v>0.56000000000000005</v>
      </c>
      <c r="F690" s="2">
        <v>32.085636527326102</v>
      </c>
      <c r="G690" s="1">
        <f>IF(Table1[[#This Row],[Phase shift (deg)]]="","",Table1[[#This Row],[Phase shift (deg)]]/180*PI())</f>
        <v>1.0272179271593052</v>
      </c>
      <c r="H690" s="2">
        <v>58.855251866404998</v>
      </c>
      <c r="I690" s="2"/>
    </row>
    <row r="691" spans="1:9" x14ac:dyDescent="0.2">
      <c r="A691" s="2" t="s">
        <v>47</v>
      </c>
      <c r="B691" s="2">
        <v>15.23</v>
      </c>
      <c r="C691" s="2">
        <f>2*Table1[[#This Row],[Photon energy (eV)]]-Threshold</f>
        <v>5.8726112000000015</v>
      </c>
      <c r="D691" s="2" t="s">
        <v>19</v>
      </c>
      <c r="E691" s="3">
        <f>Table1[[#This Row],[Polar ang (deg)]]/180*PI()</f>
        <v>0.56999999999999951</v>
      </c>
      <c r="F691" s="2">
        <v>32.658594322456899</v>
      </c>
      <c r="G691" s="1">
        <f>IF(Table1[[#This Row],[Phase shift (deg)]]="","",Table1[[#This Row],[Phase shift (deg)]]/180*PI())</f>
        <v>1.0318274703373502</v>
      </c>
      <c r="H691" s="2">
        <v>59.119359235990302</v>
      </c>
      <c r="I691" s="2"/>
    </row>
    <row r="692" spans="1:9" x14ac:dyDescent="0.2">
      <c r="A692" s="2" t="s">
        <v>47</v>
      </c>
      <c r="B692" s="2">
        <v>15.23</v>
      </c>
      <c r="C692" s="2">
        <f>2*Table1[[#This Row],[Photon energy (eV)]]-Threshold</f>
        <v>5.8726112000000015</v>
      </c>
      <c r="D692" s="2" t="s">
        <v>19</v>
      </c>
      <c r="E692" s="3">
        <f>Table1[[#This Row],[Polar ang (deg)]]/180*PI()</f>
        <v>0.57999999999999907</v>
      </c>
      <c r="F692" s="2">
        <v>33.231552117587697</v>
      </c>
      <c r="G692" s="1">
        <f>IF(Table1[[#This Row],[Phase shift (deg)]]="","",Table1[[#This Row],[Phase shift (deg)]]/180*PI())</f>
        <v>1.0366026839893194</v>
      </c>
      <c r="H692" s="2">
        <v>59.392958824521401</v>
      </c>
      <c r="I692" s="2"/>
    </row>
    <row r="693" spans="1:9" x14ac:dyDescent="0.2">
      <c r="A693" s="2" t="s">
        <v>47</v>
      </c>
      <c r="B693" s="2">
        <v>15.23</v>
      </c>
      <c r="C693" s="2">
        <f>2*Table1[[#This Row],[Photon energy (eV)]]-Threshold</f>
        <v>5.8726112000000015</v>
      </c>
      <c r="D693" s="2" t="s">
        <v>19</v>
      </c>
      <c r="E693" s="3">
        <f>Table1[[#This Row],[Polar ang (deg)]]/180*PI()</f>
        <v>0.59000000000000052</v>
      </c>
      <c r="F693" s="2">
        <v>33.804509912718601</v>
      </c>
      <c r="G693" s="1">
        <f>IF(Table1[[#This Row],[Phase shift (deg)]]="","",Table1[[#This Row],[Phase shift (deg)]]/180*PI())</f>
        <v>1.0415498118905793</v>
      </c>
      <c r="H693" s="2">
        <v>59.676408373975001</v>
      </c>
      <c r="I693" s="2"/>
    </row>
    <row r="694" spans="1:9" x14ac:dyDescent="0.2">
      <c r="A694" s="2" t="s">
        <v>47</v>
      </c>
      <c r="B694" s="2">
        <v>15.23</v>
      </c>
      <c r="C694" s="2">
        <f>2*Table1[[#This Row],[Photon energy (eV)]]-Threshold</f>
        <v>5.8726112000000015</v>
      </c>
      <c r="D694" s="2" t="s">
        <v>19</v>
      </c>
      <c r="E694" s="3">
        <f>Table1[[#This Row],[Polar ang (deg)]]/180*PI()</f>
        <v>0.6</v>
      </c>
      <c r="F694" s="2">
        <v>34.377467707849398</v>
      </c>
      <c r="G694" s="1">
        <f>IF(Table1[[#This Row],[Phase shift (deg)]]="","",Table1[[#This Row],[Phase shift (deg)]]/180*PI())</f>
        <v>1.0466754013633701</v>
      </c>
      <c r="H694" s="2">
        <v>59.970083018282601</v>
      </c>
      <c r="I694" s="2"/>
    </row>
    <row r="695" spans="1:9" x14ac:dyDescent="0.2">
      <c r="A695" s="2" t="s">
        <v>47</v>
      </c>
      <c r="B695" s="2">
        <v>15.23</v>
      </c>
      <c r="C695" s="2">
        <f>2*Table1[[#This Row],[Photon energy (eV)]]-Threshold</f>
        <v>5.8726112000000015</v>
      </c>
      <c r="D695" s="2" t="s">
        <v>19</v>
      </c>
      <c r="E695" s="3">
        <f>Table1[[#This Row],[Polar ang (deg)]]/180*PI()</f>
        <v>0.60999999999999976</v>
      </c>
      <c r="F695" s="2">
        <v>34.950425502980202</v>
      </c>
      <c r="G695" s="1">
        <f>IF(Table1[[#This Row],[Phase shift (deg)]]="","",Table1[[#This Row],[Phase shift (deg)]]/180*PI())</f>
        <v>1.0519863178217808</v>
      </c>
      <c r="H695" s="2">
        <v>60.274376116696097</v>
      </c>
      <c r="I695" s="2"/>
    </row>
    <row r="696" spans="1:9" x14ac:dyDescent="0.2">
      <c r="A696" s="2" t="s">
        <v>47</v>
      </c>
      <c r="B696" s="2">
        <v>15.23</v>
      </c>
      <c r="C696" s="2">
        <f>2*Table1[[#This Row],[Photon energy (eV)]]-Threshold</f>
        <v>5.8726112000000015</v>
      </c>
      <c r="D696" s="2" t="s">
        <v>19</v>
      </c>
      <c r="E696" s="3">
        <f>Table1[[#This Row],[Polar ang (deg)]]/180*PI()</f>
        <v>0.61999999999999933</v>
      </c>
      <c r="F696" s="2">
        <v>35.523383298111</v>
      </c>
      <c r="G696" s="1">
        <f>IF(Table1[[#This Row],[Phase shift (deg)]]="","",Table1[[#This Row],[Phase shift (deg)]]/180*PI())</f>
        <v>1.0574897598564075</v>
      </c>
      <c r="H696" s="2">
        <v>60.5897001180751</v>
      </c>
      <c r="I696" s="2"/>
    </row>
    <row r="697" spans="1:9" x14ac:dyDescent="0.2">
      <c r="A697" s="2" t="s">
        <v>47</v>
      </c>
      <c r="B697" s="2">
        <v>15.23</v>
      </c>
      <c r="C697" s="2">
        <f>2*Table1[[#This Row],[Photon energy (eV)]]-Threshold</f>
        <v>5.8726112000000015</v>
      </c>
      <c r="D697" s="2" t="s">
        <v>19</v>
      </c>
      <c r="E697" s="3">
        <f>Table1[[#This Row],[Polar ang (deg)]]/180*PI()</f>
        <v>0.63000000000000056</v>
      </c>
      <c r="F697" s="2">
        <v>36.096341093241897</v>
      </c>
      <c r="G697" s="1">
        <f>IF(Table1[[#This Row],[Phase shift (deg)]]="","",Table1[[#This Row],[Phase shift (deg)]]/180*PI())</f>
        <v>1.0631932748351414</v>
      </c>
      <c r="H697" s="2">
        <v>60.916487454746203</v>
      </c>
      <c r="I697" s="2"/>
    </row>
    <row r="698" spans="1:9" x14ac:dyDescent="0.2">
      <c r="A698" s="2" t="s">
        <v>47</v>
      </c>
      <c r="B698" s="2">
        <v>15.23</v>
      </c>
      <c r="C698" s="2">
        <f>2*Table1[[#This Row],[Photon energy (eV)]]-Threshold</f>
        <v>5.8726112000000015</v>
      </c>
      <c r="D698" s="2" t="s">
        <v>19</v>
      </c>
      <c r="E698" s="3">
        <f>Table1[[#This Row],[Polar ang (deg)]]/180*PI()</f>
        <v>0.64000000000000024</v>
      </c>
      <c r="F698" s="2">
        <v>36.669298888372701</v>
      </c>
      <c r="G698" s="1">
        <f>IF(Table1[[#This Row],[Phase shift (deg)]]="","",Table1[[#This Row],[Phase shift (deg)]]/180*PI())</f>
        <v>1.0691047749855873</v>
      </c>
      <c r="H698" s="2">
        <v>61.255191463957701</v>
      </c>
      <c r="I698" s="2"/>
    </row>
    <row r="699" spans="1:9" x14ac:dyDescent="0.2">
      <c r="A699" s="2" t="s">
        <v>47</v>
      </c>
      <c r="B699" s="2">
        <v>15.23</v>
      </c>
      <c r="C699" s="2">
        <f>2*Table1[[#This Row],[Photon energy (eV)]]-Threshold</f>
        <v>5.8726112000000015</v>
      </c>
      <c r="D699" s="2" t="s">
        <v>19</v>
      </c>
      <c r="E699" s="3">
        <f>Table1[[#This Row],[Polar ang (deg)]]/180*PI()</f>
        <v>0.6499999999999998</v>
      </c>
      <c r="F699" s="2">
        <v>37.242256683503498</v>
      </c>
      <c r="G699" s="1">
        <f>IF(Table1[[#This Row],[Phase shift (deg)]]="","",Table1[[#This Row],[Phase shift (deg)]]/180*PI())</f>
        <v>1.0752325539114616</v>
      </c>
      <c r="H699" s="2">
        <v>61.6062873341995</v>
      </c>
      <c r="I699" s="2"/>
    </row>
    <row r="700" spans="1:9" x14ac:dyDescent="0.2">
      <c r="A700" s="2" t="s">
        <v>47</v>
      </c>
      <c r="B700" s="2">
        <v>15.23</v>
      </c>
      <c r="C700" s="2">
        <f>2*Table1[[#This Row],[Photon energy (eV)]]-Threshold</f>
        <v>5.8726112000000015</v>
      </c>
      <c r="D700" s="2" t="s">
        <v>19</v>
      </c>
      <c r="E700" s="3">
        <f>Table1[[#This Row],[Polar ang (deg)]]/180*PI()</f>
        <v>0.65999999999999948</v>
      </c>
      <c r="F700" s="2">
        <v>37.815214478634303</v>
      </c>
      <c r="G700" s="1">
        <f>IF(Table1[[#This Row],[Phase shift (deg)]]="","",Table1[[#This Row],[Phase shift (deg)]]/180*PI())</f>
        <v>1.0815853034795635</v>
      </c>
      <c r="H700" s="2">
        <v>61.970273072755298</v>
      </c>
      <c r="I700" s="2"/>
    </row>
    <row r="701" spans="1:9" x14ac:dyDescent="0.2">
      <c r="A701" s="2" t="s">
        <v>47</v>
      </c>
      <c r="B701" s="2">
        <v>15.23</v>
      </c>
      <c r="C701" s="2">
        <f>2*Table1[[#This Row],[Photon energy (eV)]]-Threshold</f>
        <v>5.8726112000000015</v>
      </c>
      <c r="D701" s="2" t="s">
        <v>19</v>
      </c>
      <c r="E701" s="3">
        <f>Table1[[#This Row],[Polar ang (deg)]]/180*PI()</f>
        <v>0.67000000000000082</v>
      </c>
      <c r="F701" s="2">
        <v>38.3881722737652</v>
      </c>
      <c r="G701" s="1">
        <f>IF(Table1[[#This Row],[Phase shift (deg)]]="","",Table1[[#This Row],[Phase shift (deg)]]/180*PI())</f>
        <v>1.0881721309951613</v>
      </c>
      <c r="H701" s="2">
        <v>62.347670489779702</v>
      </c>
      <c r="I701" s="2"/>
    </row>
    <row r="702" spans="1:9" x14ac:dyDescent="0.2">
      <c r="A702" s="2" t="s">
        <v>47</v>
      </c>
      <c r="B702" s="2">
        <v>15.23</v>
      </c>
      <c r="C702" s="2">
        <f>2*Table1[[#This Row],[Photon energy (eV)]]-Threshold</f>
        <v>5.8726112000000015</v>
      </c>
      <c r="D702" s="2" t="s">
        <v>19</v>
      </c>
      <c r="E702" s="3">
        <f>Table1[[#This Row],[Polar ang (deg)]]/180*PI()</f>
        <v>0.68000000000000038</v>
      </c>
      <c r="F702" s="2">
        <v>38.961130068895997</v>
      </c>
      <c r="G702" s="1">
        <f>IF(Table1[[#This Row],[Phase shift (deg)]]="","",Table1[[#This Row],[Phase shift (deg)]]/180*PI())</f>
        <v>1.0950025765614118</v>
      </c>
      <c r="H702" s="2">
        <v>62.739026192919702</v>
      </c>
      <c r="I702" s="2"/>
    </row>
    <row r="703" spans="1:9" x14ac:dyDescent="0.2">
      <c r="A703" s="2" t="s">
        <v>47</v>
      </c>
      <c r="B703" s="2">
        <v>15.23</v>
      </c>
      <c r="C703" s="2">
        <f>2*Table1[[#This Row],[Photon energy (eV)]]-Threshold</f>
        <v>5.8726112000000015</v>
      </c>
      <c r="D703" s="2" t="s">
        <v>19</v>
      </c>
      <c r="E703" s="3">
        <f>Table1[[#This Row],[Polar ang (deg)]]/180*PI()</f>
        <v>0.69</v>
      </c>
      <c r="F703" s="2">
        <v>39.534087864026802</v>
      </c>
      <c r="G703" s="1">
        <f>IF(Table1[[#This Row],[Phase shift (deg)]]="","",Table1[[#This Row],[Phase shift (deg)]]/180*PI())</f>
        <v>1.1020866304921526</v>
      </c>
      <c r="H703" s="2">
        <v>63.144912584994202</v>
      </c>
      <c r="I703" s="2"/>
    </row>
    <row r="704" spans="1:9" x14ac:dyDescent="0.2">
      <c r="A704" s="2" t="s">
        <v>47</v>
      </c>
      <c r="B704" s="2">
        <v>15.23</v>
      </c>
      <c r="C704" s="2">
        <f>2*Table1[[#This Row],[Photon energy (eV)]]-Threshold</f>
        <v>5.8726112000000015</v>
      </c>
      <c r="D704" s="2" t="s">
        <v>19</v>
      </c>
      <c r="E704" s="3">
        <f>Table1[[#This Row],[Polar ang (deg)]]/180*PI()</f>
        <v>0.69999999999999951</v>
      </c>
      <c r="F704" s="2">
        <v>40.107045659157599</v>
      </c>
      <c r="G704" s="1">
        <f>IF(Table1[[#This Row],[Phase shift (deg)]]="","",Table1[[#This Row],[Phase shift (deg)]]/180*PI())</f>
        <v>1.1094347506165216</v>
      </c>
      <c r="H704" s="2">
        <v>63.565928855475697</v>
      </c>
      <c r="I704" s="2"/>
    </row>
    <row r="705" spans="1:9" x14ac:dyDescent="0.2">
      <c r="A705" s="2" t="s">
        <v>47</v>
      </c>
      <c r="B705" s="2">
        <v>15.23</v>
      </c>
      <c r="C705" s="2">
        <f>2*Table1[[#This Row],[Photon energy (eV)]]-Threshold</f>
        <v>5.8726112000000015</v>
      </c>
      <c r="D705" s="2" t="s">
        <v>19</v>
      </c>
      <c r="E705" s="3">
        <f>Table1[[#This Row],[Polar ang (deg)]]/180*PI()</f>
        <v>0.70999999999999919</v>
      </c>
      <c r="F705" s="2">
        <v>40.680003454288403</v>
      </c>
      <c r="G705" s="1">
        <f>IF(Table1[[#This Row],[Phase shift (deg)]]="","",Table1[[#This Row],[Phase shift (deg)]]/180*PI())</f>
        <v>1.1170578792777066</v>
      </c>
      <c r="H705" s="2">
        <v>64.002701954446806</v>
      </c>
      <c r="I705" s="2"/>
    </row>
    <row r="706" spans="1:9" x14ac:dyDescent="0.2">
      <c r="A706" s="2" t="s">
        <v>47</v>
      </c>
      <c r="B706" s="2">
        <v>15.23</v>
      </c>
      <c r="C706" s="2">
        <f>2*Table1[[#This Row],[Photon energy (eV)]]-Threshold</f>
        <v>5.8726112000000015</v>
      </c>
      <c r="D706" s="2" t="s">
        <v>19</v>
      </c>
      <c r="E706" s="3">
        <f>Table1[[#This Row],[Polar ang (deg)]]/180*PI()</f>
        <v>0.72000000000000042</v>
      </c>
      <c r="F706" s="2">
        <v>41.2529612494193</v>
      </c>
      <c r="G706" s="1">
        <f>IF(Table1[[#This Row],[Phase shift (deg)]]="","",Table1[[#This Row],[Phase shift (deg)]]/180*PI())</f>
        <v>1.1249674597858577</v>
      </c>
      <c r="H706" s="2">
        <v>64.455887535282798</v>
      </c>
      <c r="I706" s="2"/>
    </row>
    <row r="707" spans="1:9" x14ac:dyDescent="0.2">
      <c r="A707" s="2" t="s">
        <v>47</v>
      </c>
      <c r="B707" s="2">
        <v>15.23</v>
      </c>
      <c r="C707" s="2">
        <f>2*Table1[[#This Row],[Photon energy (eV)]]-Threshold</f>
        <v>5.8726112000000015</v>
      </c>
      <c r="D707" s="2" t="s">
        <v>19</v>
      </c>
      <c r="E707" s="3">
        <f>Table1[[#This Row],[Polar ang (deg)]]/180*PI()</f>
        <v>0.73</v>
      </c>
      <c r="F707" s="2">
        <v>41.825919044550098</v>
      </c>
      <c r="G707" s="1">
        <f>IF(Table1[[#This Row],[Phase shift (deg)]]="","",Table1[[#This Row],[Phase shift (deg)]]/180*PI())</f>
        <v>1.1331754520361754</v>
      </c>
      <c r="H707" s="2">
        <v>64.9261708495021</v>
      </c>
      <c r="I707" s="2"/>
    </row>
    <row r="708" spans="1:9" x14ac:dyDescent="0.2">
      <c r="A708" s="2" t="s">
        <v>47</v>
      </c>
      <c r="B708" s="2">
        <v>15.23</v>
      </c>
      <c r="C708" s="2">
        <f>2*Table1[[#This Row],[Photon energy (eV)]]-Threshold</f>
        <v>5.8726112000000015</v>
      </c>
      <c r="D708" s="2" t="s">
        <v>19</v>
      </c>
      <c r="E708" s="3">
        <f>Table1[[#This Row],[Polar ang (deg)]]/180*PI()</f>
        <v>0.73999999999999977</v>
      </c>
      <c r="F708" s="2">
        <v>42.398876839680902</v>
      </c>
      <c r="G708" s="1">
        <f>IF(Table1[[#This Row],[Phase shift (deg)]]="","",Table1[[#This Row],[Phase shift (deg)]]/180*PI())</f>
        <v>1.1416943469463661</v>
      </c>
      <c r="H708" s="2">
        <v>65.4142675739715</v>
      </c>
      <c r="I708" s="2"/>
    </row>
    <row r="709" spans="1:9" x14ac:dyDescent="0.2">
      <c r="A709" s="2" t="s">
        <v>47</v>
      </c>
      <c r="B709" s="2">
        <v>15.23</v>
      </c>
      <c r="C709" s="2">
        <f>2*Table1[[#This Row],[Photon energy (eV)]]-Threshold</f>
        <v>5.8726112000000015</v>
      </c>
      <c r="D709" s="2" t="s">
        <v>19</v>
      </c>
      <c r="E709" s="3">
        <f>Table1[[#This Row],[Polar ang (deg)]]/180*PI()</f>
        <v>0.74999999999999922</v>
      </c>
      <c r="F709" s="2">
        <v>42.9718346348117</v>
      </c>
      <c r="G709" s="1">
        <f>IF(Table1[[#This Row],[Phase shift (deg)]]="","",Table1[[#This Row],[Phase shift (deg)]]/180*PI())</f>
        <v>1.1505371793022783</v>
      </c>
      <c r="H709" s="2">
        <v>65.920924546907003</v>
      </c>
      <c r="I709" s="2"/>
    </row>
    <row r="710" spans="1:9" x14ac:dyDescent="0.2">
      <c r="A710" s="2" t="s">
        <v>47</v>
      </c>
      <c r="B710" s="2">
        <v>15.23</v>
      </c>
      <c r="C710" s="2">
        <f>2*Table1[[#This Row],[Photon energy (eV)]]-Threshold</f>
        <v>5.8726112000000015</v>
      </c>
      <c r="D710" s="2" t="s">
        <v>19</v>
      </c>
      <c r="E710" s="3">
        <f>Table1[[#This Row],[Polar ang (deg)]]/180*PI()</f>
        <v>0.76000000000000068</v>
      </c>
      <c r="F710" s="2">
        <v>43.544792429942603</v>
      </c>
      <c r="G710" s="1">
        <f>IF(Table1[[#This Row],[Phase shift (deg)]]="","",Table1[[#This Row],[Phase shift (deg)]]/180*PI())</f>
        <v>1.1597175385254948</v>
      </c>
      <c r="H710" s="2">
        <v>66.446920384811307</v>
      </c>
      <c r="I710" s="2"/>
    </row>
    <row r="711" spans="1:9" x14ac:dyDescent="0.2">
      <c r="A711" s="2" t="s">
        <v>47</v>
      </c>
      <c r="B711" s="2">
        <v>15.23</v>
      </c>
      <c r="C711" s="2">
        <f>2*Table1[[#This Row],[Photon energy (eV)]]-Threshold</f>
        <v>5.8726112000000015</v>
      </c>
      <c r="D711" s="2" t="s">
        <v>19</v>
      </c>
      <c r="E711" s="3">
        <f>Table1[[#This Row],[Polar ang (deg)]]/180*PI()</f>
        <v>0.77000000000000024</v>
      </c>
      <c r="F711" s="2">
        <v>44.117750225073401</v>
      </c>
      <c r="G711" s="1">
        <f>IF(Table1[[#This Row],[Phase shift (deg)]]="","",Table1[[#This Row],[Phase shift (deg)]]/180*PI())</f>
        <v>1.1692495767912068</v>
      </c>
      <c r="H711" s="2">
        <v>66.993065947593806</v>
      </c>
      <c r="I711" s="2"/>
    </row>
    <row r="712" spans="1:9" x14ac:dyDescent="0.2">
      <c r="A712" s="2" t="s">
        <v>47</v>
      </c>
      <c r="B712" s="2">
        <v>15.23</v>
      </c>
      <c r="C712" s="2">
        <f>2*Table1[[#This Row],[Photon energy (eV)]]-Threshold</f>
        <v>5.8726112000000015</v>
      </c>
      <c r="D712" s="2" t="s">
        <v>19</v>
      </c>
      <c r="E712" s="3">
        <f>Table1[[#This Row],[Polar ang (deg)]]/180*PI()</f>
        <v>0.7799999999999998</v>
      </c>
      <c r="F712" s="2">
        <v>44.690708020204198</v>
      </c>
      <c r="G712" s="1">
        <f>IF(Table1[[#This Row],[Phase shift (deg)]]="","",Table1[[#This Row],[Phase shift (deg)]]/180*PI())</f>
        <v>1.1791480138276642</v>
      </c>
      <c r="H712" s="2">
        <v>67.560204613558795</v>
      </c>
      <c r="I712" s="2"/>
    </row>
    <row r="713" spans="1:9" x14ac:dyDescent="0.2">
      <c r="A713" s="2" t="s">
        <v>47</v>
      </c>
      <c r="B713" s="2">
        <v>15.23</v>
      </c>
      <c r="C713" s="2">
        <f>2*Table1[[#This Row],[Photon energy (eV)]]-Threshold</f>
        <v>5.8726112000000015</v>
      </c>
      <c r="D713" s="2" t="s">
        <v>19</v>
      </c>
      <c r="E713" s="3">
        <f>Table1[[#This Row],[Polar ang (deg)]]/180*PI()</f>
        <v>0.78999999999999937</v>
      </c>
      <c r="F713" s="2">
        <v>45.263665815335003</v>
      </c>
      <c r="G713" s="1">
        <f>IF(Table1[[#This Row],[Phase shift (deg)]]="","",Table1[[#This Row],[Phase shift (deg)]]/180*PI())</f>
        <v>1.1894281376194509</v>
      </c>
      <c r="H713" s="2">
        <v>68.149212319700197</v>
      </c>
      <c r="I713" s="2"/>
    </row>
    <row r="714" spans="1:9" x14ac:dyDescent="0.2">
      <c r="A714" s="2" t="s">
        <v>47</v>
      </c>
      <c r="B714" s="2">
        <v>15.23</v>
      </c>
      <c r="C714" s="2">
        <f>2*Table1[[#This Row],[Photon energy (eV)]]-Threshold</f>
        <v>5.8726112000000015</v>
      </c>
      <c r="D714" s="2" t="s">
        <v>19</v>
      </c>
      <c r="E714" s="3">
        <f>Table1[[#This Row],[Polar ang (deg)]]/180*PI()</f>
        <v>0.80000000000000071</v>
      </c>
      <c r="F714" s="2">
        <v>45.8366236104659</v>
      </c>
      <c r="G714" s="1">
        <f>IF(Table1[[#This Row],[Phase shift (deg)]]="","",Table1[[#This Row],[Phase shift (deg)]]/180*PI())</f>
        <v>1.2001058001147453</v>
      </c>
      <c r="H714" s="2">
        <v>68.760997315745698</v>
      </c>
      <c r="I714" s="2"/>
    </row>
    <row r="715" spans="1:9" x14ac:dyDescent="0.2">
      <c r="A715" s="2" t="s">
        <v>47</v>
      </c>
      <c r="B715" s="2">
        <v>15.23</v>
      </c>
      <c r="C715" s="2">
        <f>2*Table1[[#This Row],[Photon energy (eV)]]-Threshold</f>
        <v>5.8726112000000015</v>
      </c>
      <c r="D715" s="2" t="s">
        <v>19</v>
      </c>
      <c r="E715" s="3">
        <f>Table1[[#This Row],[Polar ang (deg)]]/180*PI()</f>
        <v>0.81000000000000028</v>
      </c>
      <c r="F715" s="2">
        <v>46.409581405596697</v>
      </c>
      <c r="G715" s="1">
        <f>IF(Table1[[#This Row],[Phase shift (deg)]]="","",Table1[[#This Row],[Phase shift (deg)]]/180*PI())</f>
        <v>1.2111974069017235</v>
      </c>
      <c r="H715" s="2">
        <v>69.3964995726582</v>
      </c>
      <c r="I715" s="2"/>
    </row>
    <row r="716" spans="1:9" x14ac:dyDescent="0.2">
      <c r="A716" s="2" t="s">
        <v>47</v>
      </c>
      <c r="B716" s="2">
        <v>15.23</v>
      </c>
      <c r="C716" s="2">
        <f>2*Table1[[#This Row],[Photon energy (eV)]]-Threshold</f>
        <v>5.8726112000000015</v>
      </c>
      <c r="D716" s="2" t="s">
        <v>19</v>
      </c>
      <c r="E716" s="3">
        <f>Table1[[#This Row],[Polar ang (deg)]]/180*PI()</f>
        <v>0.82</v>
      </c>
      <c r="F716" s="2">
        <v>46.982539200727501</v>
      </c>
      <c r="G716" s="1">
        <f>IF(Table1[[#This Row],[Phase shift (deg)]]="","",Table1[[#This Row],[Phase shift (deg)]]/180*PI())</f>
        <v>1.22271989967109</v>
      </c>
      <c r="H716" s="2">
        <v>70.056689777812906</v>
      </c>
      <c r="I716" s="2"/>
    </row>
    <row r="717" spans="1:9" x14ac:dyDescent="0.2">
      <c r="A717" s="2" t="s">
        <v>47</v>
      </c>
      <c r="B717" s="2">
        <v>15.23</v>
      </c>
      <c r="C717" s="2">
        <f>2*Table1[[#This Row],[Photon energy (eV)]]-Threshold</f>
        <v>5.8726112000000015</v>
      </c>
      <c r="D717" s="2" t="s">
        <v>19</v>
      </c>
      <c r="E717" s="3">
        <f>Table1[[#This Row],[Polar ang (deg)]]/180*PI()</f>
        <v>0.82999999999999952</v>
      </c>
      <c r="F717" s="2">
        <v>47.555496995858299</v>
      </c>
      <c r="G717" s="1">
        <f>IF(Table1[[#This Row],[Phase shift (deg)]]="","",Table1[[#This Row],[Phase shift (deg)]]/180*PI())</f>
        <v>1.2346907301215453</v>
      </c>
      <c r="H717" s="2">
        <v>70.742567839890697</v>
      </c>
      <c r="I717" s="2"/>
    </row>
    <row r="718" spans="1:9" x14ac:dyDescent="0.2">
      <c r="A718" s="2" t="s">
        <v>47</v>
      </c>
      <c r="B718" s="2">
        <v>15.23</v>
      </c>
      <c r="C718" s="2">
        <f>2*Table1[[#This Row],[Photon energy (eV)]]-Threshold</f>
        <v>5.8726112000000015</v>
      </c>
      <c r="D718" s="2" t="s">
        <v>19</v>
      </c>
      <c r="E718" s="3">
        <f>Table1[[#This Row],[Polar ang (deg)]]/180*PI()</f>
        <v>0.83999999999999919</v>
      </c>
      <c r="F718" s="2">
        <v>48.128454790989103</v>
      </c>
      <c r="G718" s="1">
        <f>IF(Table1[[#This Row],[Phase shift (deg)]]="","",Table1[[#This Row],[Phase shift (deg)]]/180*PI())</f>
        <v>1.247127823794026</v>
      </c>
      <c r="H718" s="2">
        <v>71.4551608167327</v>
      </c>
      <c r="I718" s="2"/>
    </row>
    <row r="719" spans="1:9" x14ac:dyDescent="0.2">
      <c r="A719" s="2" t="s">
        <v>47</v>
      </c>
      <c r="B719" s="2">
        <v>15.23</v>
      </c>
      <c r="C719" s="2">
        <f>2*Table1[[#This Row],[Photon energy (eV)]]-Threshold</f>
        <v>5.8726112000000015</v>
      </c>
      <c r="D719" s="2" t="s">
        <v>19</v>
      </c>
      <c r="E719" s="3">
        <f>Table1[[#This Row],[Polar ang (deg)]]/180*PI()</f>
        <v>0.85000000000000053</v>
      </c>
      <c r="F719" s="2">
        <v>48.70141258612</v>
      </c>
      <c r="G719" s="1">
        <f>IF(Table1[[#This Row],[Phase shift (deg)]]="","",Table1[[#This Row],[Phase shift (deg)]]/180*PI())</f>
        <v>1.2600495321420337</v>
      </c>
      <c r="H719" s="2">
        <v>72.195520169172497</v>
      </c>
      <c r="I719" s="2"/>
    </row>
    <row r="720" spans="1:9" x14ac:dyDescent="0.2">
      <c r="A720" s="2" t="s">
        <v>47</v>
      </c>
      <c r="B720" s="2">
        <v>15.23</v>
      </c>
      <c r="C720" s="2">
        <f>2*Table1[[#This Row],[Photon energy (eV)]]-Threshold</f>
        <v>5.8726112000000015</v>
      </c>
      <c r="D720" s="2" t="s">
        <v>19</v>
      </c>
      <c r="E720" s="3">
        <f>Table1[[#This Row],[Polar ang (deg)]]/180*PI()</f>
        <v>0.8600000000000001</v>
      </c>
      <c r="F720" s="2">
        <v>49.274370381250797</v>
      </c>
      <c r="G720" s="1">
        <f>IF(Table1[[#This Row],[Phase shift (deg)]]="","",Table1[[#This Row],[Phase shift (deg)]]/180*PI())</f>
        <v>1.2734745709631787</v>
      </c>
      <c r="H720" s="2">
        <v>72.964718233423397</v>
      </c>
      <c r="I720" s="2"/>
    </row>
    <row r="721" spans="1:9" x14ac:dyDescent="0.2">
      <c r="A721" s="2" t="s">
        <v>47</v>
      </c>
      <c r="B721" s="2">
        <v>15.23</v>
      </c>
      <c r="C721" s="2">
        <f>2*Table1[[#This Row],[Photon energy (eV)]]-Threshold</f>
        <v>5.8726112000000015</v>
      </c>
      <c r="D721" s="2" t="s">
        <v>19</v>
      </c>
      <c r="E721" s="3">
        <f>Table1[[#This Row],[Polar ang (deg)]]/180*PI()</f>
        <v>0.86999999999999966</v>
      </c>
      <c r="F721" s="2">
        <v>49.847328176381602</v>
      </c>
      <c r="G721" s="1">
        <f>IF(Table1[[#This Row],[Phase shift (deg)]]="","",Table1[[#This Row],[Phase shift (deg)]]/180*PI())</f>
        <v>1.2874219431375959</v>
      </c>
      <c r="H721" s="2">
        <v>73.763843794315704</v>
      </c>
      <c r="I721" s="2"/>
    </row>
    <row r="722" spans="1:9" x14ac:dyDescent="0.2">
      <c r="A722" s="2" t="s">
        <v>47</v>
      </c>
      <c r="B722" s="2">
        <v>15.23</v>
      </c>
      <c r="C722" s="2">
        <f>2*Table1[[#This Row],[Photon energy (eV)]]-Threshold</f>
        <v>5.8726112000000015</v>
      </c>
      <c r="D722" s="2" t="s">
        <v>19</v>
      </c>
      <c r="E722" s="3">
        <f>Table1[[#This Row],[Polar ang (deg)]]/180*PI()</f>
        <v>0.88000000000000089</v>
      </c>
      <c r="F722" s="2">
        <v>50.420285971512499</v>
      </c>
      <c r="G722" s="1">
        <f>IF(Table1[[#This Row],[Phase shift (deg)]]="","",Table1[[#This Row],[Phase shift (deg)]]/180*PI())</f>
        <v>1.3019108434505962</v>
      </c>
      <c r="H722" s="2">
        <v>74.593996632036394</v>
      </c>
      <c r="I722" s="2"/>
    </row>
    <row r="723" spans="1:9" x14ac:dyDescent="0.2">
      <c r="A723" s="2" t="s">
        <v>47</v>
      </c>
      <c r="B723" s="2">
        <v>15.23</v>
      </c>
      <c r="C723" s="2">
        <f>2*Table1[[#This Row],[Photon energy (eV)]]-Threshold</f>
        <v>5.8726112000000015</v>
      </c>
      <c r="D723" s="2" t="s">
        <v>19</v>
      </c>
      <c r="E723" s="3">
        <f>Table1[[#This Row],[Polar ang (deg)]]/180*PI()</f>
        <v>0.89000000000000068</v>
      </c>
      <c r="F723" s="2">
        <v>50.993243766643303</v>
      </c>
      <c r="G723" s="1">
        <f>IF(Table1[[#This Row],[Phase shift (deg)]]="","",Table1[[#This Row],[Phase shift (deg)]]/180*PI())</f>
        <v>1.3169605431310782</v>
      </c>
      <c r="H723" s="2">
        <v>75.456280906667402</v>
      </c>
      <c r="I723" s="2"/>
    </row>
    <row r="724" spans="1:9" x14ac:dyDescent="0.2">
      <c r="A724" s="2" t="s">
        <v>47</v>
      </c>
      <c r="B724" s="2">
        <v>15.23</v>
      </c>
      <c r="C724" s="2">
        <f>2*Table1[[#This Row],[Photon energy (eV)]]-Threshold</f>
        <v>5.8726112000000015</v>
      </c>
      <c r="D724" s="2" t="s">
        <v>19</v>
      </c>
      <c r="E724" s="3">
        <f>Table1[[#This Row],[Polar ang (deg)]]/180*PI()</f>
        <v>0.90000000000000013</v>
      </c>
      <c r="F724" s="2">
        <v>51.566201561774101</v>
      </c>
      <c r="G724" s="1">
        <f>IF(Table1[[#This Row],[Phase shift (deg)]]="","",Table1[[#This Row],[Phase shift (deg)]]/180*PI())</f>
        <v>1.3325902516285293</v>
      </c>
      <c r="H724" s="2">
        <v>76.351797238591104</v>
      </c>
      <c r="I724" s="2"/>
    </row>
    <row r="725" spans="1:9" x14ac:dyDescent="0.2">
      <c r="A725" s="2" t="s">
        <v>47</v>
      </c>
      <c r="B725" s="2">
        <v>15.23</v>
      </c>
      <c r="C725" s="2">
        <f>2*Table1[[#This Row],[Photon energy (eV)]]-Threshold</f>
        <v>5.8726112000000015</v>
      </c>
      <c r="D725" s="2" t="s">
        <v>19</v>
      </c>
      <c r="E725" s="3">
        <f>Table1[[#This Row],[Polar ang (deg)]]/180*PI()</f>
        <v>0.9099999999999997</v>
      </c>
      <c r="F725" s="2">
        <v>52.139159356904898</v>
      </c>
      <c r="G725" s="1">
        <f>IF(Table1[[#This Row],[Phase shift (deg)]]="","",Table1[[#This Row],[Phase shift (deg)]]/180*PI())</f>
        <v>1.348818953098373</v>
      </c>
      <c r="H725" s="2">
        <v>77.281633339790901</v>
      </c>
      <c r="I725" s="2"/>
    </row>
    <row r="726" spans="1:9" x14ac:dyDescent="0.2">
      <c r="A726" s="2" t="s">
        <v>47</v>
      </c>
      <c r="B726" s="2">
        <v>15.23</v>
      </c>
      <c r="C726" s="2">
        <f>2*Table1[[#This Row],[Photon energy (eV)]]-Threshold</f>
        <v>5.8726112000000015</v>
      </c>
      <c r="D726" s="2" t="s">
        <v>19</v>
      </c>
      <c r="E726" s="3">
        <f>Table1[[#This Row],[Polar ang (deg)]]/180*PI()</f>
        <v>0.91999999999999948</v>
      </c>
      <c r="F726" s="2">
        <v>52.712117152035702</v>
      </c>
      <c r="G726" s="1">
        <f>IF(Table1[[#This Row],[Phase shift (deg)]]="","",Table1[[#This Row],[Phase shift (deg)]]/180*PI())</f>
        <v>1.3656652150904891</v>
      </c>
      <c r="H726" s="2">
        <v>78.246853052510801</v>
      </c>
      <c r="I726" s="2"/>
    </row>
    <row r="727" spans="1:9" x14ac:dyDescent="0.2">
      <c r="A727" s="2" t="s">
        <v>47</v>
      </c>
      <c r="B727" s="2">
        <v>15.23</v>
      </c>
      <c r="C727" s="2">
        <f>2*Table1[[#This Row],[Photon energy (eV)]]-Threshold</f>
        <v>5.8726112000000015</v>
      </c>
      <c r="D727" s="2" t="s">
        <v>19</v>
      </c>
      <c r="E727" s="3">
        <f>Table1[[#This Row],[Polar ang (deg)]]/180*PI()</f>
        <v>0.93000000000000071</v>
      </c>
      <c r="F727" s="2">
        <v>53.285074947166599</v>
      </c>
      <c r="G727" s="1">
        <f>IF(Table1[[#This Row],[Phase shift (deg)]]="","",Table1[[#This Row],[Phase shift (deg)]]/180*PI())</f>
        <v>1.3831469670660022</v>
      </c>
      <c r="H727" s="2">
        <v>79.248483659202194</v>
      </c>
      <c r="I727" s="2"/>
    </row>
    <row r="728" spans="1:9" x14ac:dyDescent="0.2">
      <c r="A728" s="2" t="s">
        <v>47</v>
      </c>
      <c r="B728" s="2">
        <v>15.23</v>
      </c>
      <c r="C728" s="2">
        <f>2*Table1[[#This Row],[Photon energy (eV)]]-Threshold</f>
        <v>5.8726112000000015</v>
      </c>
      <c r="D728" s="2" t="s">
        <v>19</v>
      </c>
      <c r="E728" s="3">
        <f>Table1[[#This Row],[Polar ang (deg)]]/180*PI()</f>
        <v>0.94000000000000028</v>
      </c>
      <c r="F728" s="2">
        <v>53.858032742297397</v>
      </c>
      <c r="G728" s="1">
        <f>IF(Table1[[#This Row],[Phase shift (deg)]]="","",Table1[[#This Row],[Phase shift (deg)]]/180*PI())</f>
        <v>1.4012812466339704</v>
      </c>
      <c r="H728" s="2">
        <v>80.2875013429571</v>
      </c>
      <c r="I728" s="2"/>
    </row>
    <row r="729" spans="1:9" x14ac:dyDescent="0.2">
      <c r="A729" s="2" t="s">
        <v>47</v>
      </c>
      <c r="B729" s="2">
        <v>15.23</v>
      </c>
      <c r="C729" s="2">
        <f>2*Table1[[#This Row],[Photon energy (eV)]]-Threshold</f>
        <v>5.8726112000000015</v>
      </c>
      <c r="D729" s="2" t="s">
        <v>19</v>
      </c>
      <c r="E729" s="3">
        <f>Table1[[#This Row],[Polar ang (deg)]]/180*PI()</f>
        <v>0.94999999999999984</v>
      </c>
      <c r="F729" s="2">
        <v>54.430990537428201</v>
      </c>
      <c r="G729" s="1">
        <f>IF(Table1[[#This Row],[Phase shift (deg)]]="","",Table1[[#This Row],[Phase shift (deg)]]/180*PI())</f>
        <v>1.4200839118370527</v>
      </c>
      <c r="H729" s="2">
        <v>81.364814702691206</v>
      </c>
      <c r="I729" s="2"/>
    </row>
    <row r="730" spans="1:9" x14ac:dyDescent="0.2">
      <c r="A730" s="2" t="s">
        <v>47</v>
      </c>
      <c r="B730" s="2">
        <v>15.23</v>
      </c>
      <c r="C730" s="2">
        <f>2*Table1[[#This Row],[Photon energy (eV)]]-Threshold</f>
        <v>5.8726112000000015</v>
      </c>
      <c r="D730" s="2" t="s">
        <v>19</v>
      </c>
      <c r="E730" s="3">
        <f>Table1[[#This Row],[Polar ang (deg)]]/180*PI()</f>
        <v>0.95999999999999941</v>
      </c>
      <c r="F730" s="2">
        <v>55.003948332558998</v>
      </c>
      <c r="G730" s="1">
        <f>IF(Table1[[#This Row],[Phase shift (deg)]]="","",Table1[[#This Row],[Phase shift (deg)]]/180*PI())</f>
        <v>1.4395693184606362</v>
      </c>
      <c r="H730" s="2">
        <v>82.481246264318798</v>
      </c>
      <c r="I730" s="2"/>
    </row>
    <row r="731" spans="1:9" x14ac:dyDescent="0.2">
      <c r="A731" s="2" t="s">
        <v>47</v>
      </c>
      <c r="B731" s="2">
        <v>15.23</v>
      </c>
      <c r="C731" s="2">
        <f>2*Table1[[#This Row],[Photon energy (eV)]]-Threshold</f>
        <v>5.8726112000000015</v>
      </c>
      <c r="D731" s="2" t="s">
        <v>19</v>
      </c>
      <c r="E731" s="3">
        <f>Table1[[#This Row],[Polar ang (deg)]]/180*PI()</f>
        <v>0.97000000000000086</v>
      </c>
      <c r="F731" s="2">
        <v>55.576906127689902</v>
      </c>
      <c r="G731" s="1">
        <f>IF(Table1[[#This Row],[Phase shift (deg)]]="","",Table1[[#This Row],[Phase shift (deg)]]/180*PI())</f>
        <v>1.4597499622300623</v>
      </c>
      <c r="H731" s="2">
        <v>83.637511980163893</v>
      </c>
      <c r="I731" s="2"/>
    </row>
    <row r="732" spans="1:9" x14ac:dyDescent="0.2">
      <c r="A732" s="2" t="s">
        <v>47</v>
      </c>
      <c r="B732" s="2">
        <v>15.23</v>
      </c>
      <c r="C732" s="2">
        <f>2*Table1[[#This Row],[Photon energy (eV)]]-Threshold</f>
        <v>5.8726112000000015</v>
      </c>
      <c r="D732" s="2" t="s">
        <v>19</v>
      </c>
      <c r="E732" s="3">
        <f>Table1[[#This Row],[Polar ang (deg)]]/180*PI()</f>
        <v>0.98000000000000043</v>
      </c>
      <c r="F732" s="2">
        <v>56.1498639228207</v>
      </c>
      <c r="G732" s="1">
        <f>IF(Table1[[#This Row],[Phase shift (deg)]]="","",Table1[[#This Row],[Phase shift (deg)]]/180*PI())</f>
        <v>1.4806360869292656</v>
      </c>
      <c r="H732" s="2">
        <v>84.834198775812197</v>
      </c>
      <c r="I732" s="2"/>
    </row>
    <row r="733" spans="1:9" x14ac:dyDescent="0.2">
      <c r="A733" s="2" t="s">
        <v>47</v>
      </c>
      <c r="B733" s="2">
        <v>15.23</v>
      </c>
      <c r="C733" s="2">
        <f>2*Table1[[#This Row],[Photon energy (eV)]]-Threshold</f>
        <v>5.8726112000000015</v>
      </c>
      <c r="D733" s="2" t="s">
        <v>19</v>
      </c>
      <c r="E733" s="3">
        <f>Table1[[#This Row],[Polar ang (deg)]]/180*PI()</f>
        <v>0.99</v>
      </c>
      <c r="F733" s="2">
        <v>56.722821717951497</v>
      </c>
      <c r="G733" s="1">
        <f>IF(Table1[[#This Row],[Phase shift (deg)]]="","",Table1[[#This Row],[Phase shift (deg)]]/180*PI())</f>
        <v>1.5022352609470313</v>
      </c>
      <c r="H733" s="2">
        <v>86.071740287998793</v>
      </c>
      <c r="I733" s="2"/>
    </row>
    <row r="734" spans="1:9" x14ac:dyDescent="0.2">
      <c r="A734" s="2" t="s">
        <v>47</v>
      </c>
      <c r="B734" s="2">
        <v>15.23</v>
      </c>
      <c r="C734" s="2">
        <f>2*Table1[[#This Row],[Photon energy (eV)]]-Threshold</f>
        <v>5.8726112000000015</v>
      </c>
      <c r="D734" s="2" t="s">
        <v>19</v>
      </c>
      <c r="E734" s="3">
        <f>Table1[[#This Row],[Polar ang (deg)]]/180*PI()</f>
        <v>0.99999999999999967</v>
      </c>
      <c r="F734" s="2">
        <v>57.295779513082302</v>
      </c>
      <c r="G734" s="1">
        <f>IF(Table1[[#This Row],[Phase shift (deg)]]="","",Table1[[#This Row],[Phase shift (deg)]]/180*PI())</f>
        <v>1.5245519265463494</v>
      </c>
      <c r="H734" s="2">
        <v>87.350391039644506</v>
      </c>
      <c r="I734" s="2"/>
    </row>
    <row r="735" spans="1:9" x14ac:dyDescent="0.2">
      <c r="A735" s="2" t="s">
        <v>47</v>
      </c>
      <c r="B735" s="2">
        <v>15.23</v>
      </c>
      <c r="C735" s="2">
        <f>2*Table1[[#This Row],[Photon energy (eV)]]-Threshold</f>
        <v>5.8726112000000015</v>
      </c>
      <c r="D735" s="2" t="s">
        <v>19</v>
      </c>
      <c r="E735" s="3">
        <f>Table1[[#This Row],[Polar ang (deg)]]/180*PI()</f>
        <v>1.0100000000000009</v>
      </c>
      <c r="F735" s="2">
        <v>57.868737308213198</v>
      </c>
      <c r="G735" s="1">
        <f>IF(Table1[[#This Row],[Phase shift (deg)]]="","",Table1[[#This Row],[Phase shift (deg)]]/180*PI())</f>
        <v>1.5475869282488488</v>
      </c>
      <c r="H735" s="2">
        <v>88.670199418274393</v>
      </c>
      <c r="I735" s="2"/>
    </row>
    <row r="736" spans="1:9" x14ac:dyDescent="0.2">
      <c r="A736" s="2" t="s">
        <v>47</v>
      </c>
      <c r="B736" s="2">
        <v>15.23</v>
      </c>
      <c r="C736" s="2">
        <f>2*Table1[[#This Row],[Photon energy (eV)]]-Threshold</f>
        <v>5.8726112000000015</v>
      </c>
      <c r="D736" s="2" t="s">
        <v>19</v>
      </c>
      <c r="E736" s="3">
        <f>Table1[[#This Row],[Polar ang (deg)]]/180*PI()</f>
        <v>1.0200000000000005</v>
      </c>
      <c r="F736" s="2">
        <v>58.441695103344003</v>
      </c>
      <c r="G736" s="1">
        <f>IF(Table1[[#This Row],[Phase shift (deg)]]="","",Table1[[#This Row],[Phase shift (deg)]]/180*PI())</f>
        <v>1.5713370290926691</v>
      </c>
      <c r="H736" s="2">
        <v>90.030979959635403</v>
      </c>
      <c r="I736" s="2"/>
    </row>
    <row r="737" spans="1:9" x14ac:dyDescent="0.2">
      <c r="A737" s="2" t="s">
        <v>47</v>
      </c>
      <c r="B737" s="2">
        <v>15.23</v>
      </c>
      <c r="C737" s="2">
        <f>2*Table1[[#This Row],[Photon energy (eV)]]-Threshold</f>
        <v>5.8726112000000015</v>
      </c>
      <c r="D737" s="2" t="s">
        <v>19</v>
      </c>
      <c r="E737" s="3">
        <f>Table1[[#This Row],[Polar ang (deg)]]/180*PI()</f>
        <v>1.03</v>
      </c>
      <c r="F737" s="2">
        <v>59.0146528984748</v>
      </c>
      <c r="G737" s="1">
        <f>IF(Table1[[#This Row],[Phase shift (deg)]]="","",Table1[[#This Row],[Phase shift (deg)]]/180*PI())</f>
        <v>1.5957944260831587</v>
      </c>
      <c r="H737" s="2">
        <v>91.432285585066396</v>
      </c>
      <c r="I737" s="2"/>
    </row>
    <row r="738" spans="1:9" x14ac:dyDescent="0.2">
      <c r="A738" s="2" t="s">
        <v>47</v>
      </c>
      <c r="B738" s="2">
        <v>15.23</v>
      </c>
      <c r="C738" s="2">
        <f>2*Table1[[#This Row],[Photon energy (eV)]]-Threshold</f>
        <v>5.8726112000000015</v>
      </c>
      <c r="D738" s="2" t="s">
        <v>19</v>
      </c>
      <c r="E738" s="3">
        <f>Table1[[#This Row],[Polar ang (deg)]]/180*PI()</f>
        <v>1.0399999999999996</v>
      </c>
      <c r="F738" s="2">
        <v>59.587610693605598</v>
      </c>
      <c r="G738" s="1">
        <f>IF(Table1[[#This Row],[Phase shift (deg)]]="","",Table1[[#This Row],[Phase shift (deg)]]/180*PI())</f>
        <v>1.620946278793618</v>
      </c>
      <c r="H738" s="2">
        <v>92.873380592310397</v>
      </c>
      <c r="I738" s="2"/>
    </row>
    <row r="739" spans="1:9" x14ac:dyDescent="0.2">
      <c r="A739" s="2" t="s">
        <v>47</v>
      </c>
      <c r="B739" s="2">
        <v>15.23</v>
      </c>
      <c r="C739" s="2">
        <f>2*Table1[[#This Row],[Photon energy (eV)]]-Threshold</f>
        <v>5.8726112000000015</v>
      </c>
      <c r="D739" s="2" t="s">
        <v>19</v>
      </c>
      <c r="E739" s="3">
        <f>Table1[[#This Row],[Polar ang (deg)]]/180*PI()</f>
        <v>1.0499999999999994</v>
      </c>
      <c r="F739" s="2">
        <v>60.160568488736402</v>
      </c>
      <c r="G739" s="1">
        <f>IF(Table1[[#This Row],[Phase shift (deg)]]="","",Table1[[#This Row],[Phase shift (deg)]]/180*PI())</f>
        <v>1.6467742676207393</v>
      </c>
      <c r="H739" s="2">
        <v>94.353215345415506</v>
      </c>
      <c r="I739" s="2"/>
    </row>
    <row r="740" spans="1:9" x14ac:dyDescent="0.2">
      <c r="A740" s="2" t="s">
        <v>47</v>
      </c>
      <c r="B740" s="2">
        <v>15.23</v>
      </c>
      <c r="C740" s="2">
        <f>2*Table1[[#This Row],[Photon energy (eV)]]-Threshold</f>
        <v>5.8726112000000015</v>
      </c>
      <c r="D740" s="2" t="s">
        <v>19</v>
      </c>
      <c r="E740" s="3">
        <f>Table1[[#This Row],[Polar ang (deg)]]/180*PI()</f>
        <v>1.0600000000000007</v>
      </c>
      <c r="F740" s="2">
        <v>60.733526283867299</v>
      </c>
      <c r="G740" s="1">
        <f>IF(Table1[[#This Row],[Phase shift (deg)]]="","",Table1[[#This Row],[Phase shift (deg)]]/180*PI())</f>
        <v>1.6732542004428168</v>
      </c>
      <c r="H740" s="2">
        <v>95.870403737910493</v>
      </c>
      <c r="I740" s="2"/>
    </row>
    <row r="741" spans="1:9" x14ac:dyDescent="0.2">
      <c r="A741" s="2" t="s">
        <v>47</v>
      </c>
      <c r="B741" s="2">
        <v>15.23</v>
      </c>
      <c r="C741" s="2">
        <f>2*Table1[[#This Row],[Photon energy (eV)]]-Threshold</f>
        <v>5.8726112000000015</v>
      </c>
      <c r="D741" s="2" t="s">
        <v>19</v>
      </c>
      <c r="E741" s="3">
        <f>Table1[[#This Row],[Polar ang (deg)]]/180*PI()</f>
        <v>1.0700000000000003</v>
      </c>
      <c r="F741" s="2">
        <v>61.306484078998103</v>
      </c>
      <c r="G741" s="1">
        <f>IF(Table1[[#This Row],[Phase shift (deg)]]="","",Table1[[#This Row],[Phase shift (deg)]]/180*PI())</f>
        <v>1.7003556881134081</v>
      </c>
      <c r="H741" s="2">
        <v>97.423204599961196</v>
      </c>
      <c r="I741" s="2"/>
    </row>
    <row r="742" spans="1:9" x14ac:dyDescent="0.2">
      <c r="A742" s="2" t="s">
        <v>47</v>
      </c>
      <c r="B742" s="2">
        <v>15.23</v>
      </c>
      <c r="C742" s="2">
        <f>2*Table1[[#This Row],[Photon energy (eV)]]-Threshold</f>
        <v>5.8726112000000015</v>
      </c>
      <c r="D742" s="2" t="s">
        <v>19</v>
      </c>
      <c r="E742" s="3">
        <f>Table1[[#This Row],[Polar ang (deg)]]/180*PI()</f>
        <v>1.0799999999999998</v>
      </c>
      <c r="F742" s="2">
        <v>61.879441874128901</v>
      </c>
      <c r="G742" s="1">
        <f>IF(Table1[[#This Row],[Phase shift (deg)]]="","",Table1[[#This Row],[Phase shift (deg)]]/180*PI())</f>
        <v>1.7280419100701492</v>
      </c>
      <c r="H742" s="2">
        <v>99.009508268744895</v>
      </c>
      <c r="I742" s="2"/>
    </row>
    <row r="743" spans="1:9" x14ac:dyDescent="0.2">
      <c r="A743" s="2" t="s">
        <v>47</v>
      </c>
      <c r="B743" s="2">
        <v>15.23</v>
      </c>
      <c r="C743" s="2">
        <f>2*Table1[[#This Row],[Photon energy (eV)]]-Threshold</f>
        <v>5.8726112000000015</v>
      </c>
      <c r="D743" s="2" t="s">
        <v>19</v>
      </c>
      <c r="E743" s="3">
        <f>Table1[[#This Row],[Polar ang (deg)]]/180*PI()</f>
        <v>1.0899999999999994</v>
      </c>
      <c r="F743" s="2">
        <v>62.452399669259698</v>
      </c>
      <c r="G743" s="1">
        <f>IF(Table1[[#This Row],[Phase shift (deg)]]="","",Table1[[#This Row],[Phase shift (deg)]]/180*PI())</f>
        <v>1.7562694910695285</v>
      </c>
      <c r="H743" s="2">
        <v>100.62682952587301</v>
      </c>
      <c r="I743" s="2"/>
    </row>
    <row r="744" spans="1:9" x14ac:dyDescent="0.2">
      <c r="A744" s="2" t="s">
        <v>47</v>
      </c>
      <c r="B744" s="2">
        <v>15.23</v>
      </c>
      <c r="C744" s="2">
        <f>2*Table1[[#This Row],[Photon energy (eV)]]-Threshold</f>
        <v>5.8726112000000015</v>
      </c>
      <c r="D744" s="2" t="s">
        <v>19</v>
      </c>
      <c r="E744" s="3">
        <f>Table1[[#This Row],[Polar ang (deg)]]/180*PI()</f>
        <v>1.1000000000000008</v>
      </c>
      <c r="F744" s="2">
        <v>63.025357464390602</v>
      </c>
      <c r="G744" s="1">
        <f>IF(Table1[[#This Row],[Phase shift (deg)]]="","",Table1[[#This Row],[Phase shift (deg)]]/180*PI())</f>
        <v>1.7849885084303321</v>
      </c>
      <c r="H744" s="2">
        <v>102.27230801240999</v>
      </c>
      <c r="I744" s="2"/>
    </row>
    <row r="745" spans="1:9" x14ac:dyDescent="0.2">
      <c r="A745" s="2" t="s">
        <v>47</v>
      </c>
      <c r="B745" s="2">
        <v>15.23</v>
      </c>
      <c r="C745" s="2">
        <f>2*Table1[[#This Row],[Photon energy (eV)]]-Threshold</f>
        <v>5.8726112000000015</v>
      </c>
      <c r="D745" s="2" t="s">
        <v>19</v>
      </c>
      <c r="E745" s="3">
        <f>Table1[[#This Row],[Polar ang (deg)]]/180*PI()</f>
        <v>1.1100000000000003</v>
      </c>
      <c r="F745" s="2">
        <v>63.598315259521399</v>
      </c>
      <c r="G745" s="1">
        <f>IF(Table1[[#This Row],[Phase shift (deg)]]="","",Table1[[#This Row],[Phase shift (deg)]]/180*PI())</f>
        <v>1.8141426460129195</v>
      </c>
      <c r="H745" s="2">
        <v>103.942717051236</v>
      </c>
      <c r="I745" s="2"/>
    </row>
    <row r="746" spans="1:9" x14ac:dyDescent="0.2">
      <c r="A746" s="2" t="s">
        <v>47</v>
      </c>
      <c r="B746" s="2">
        <v>15.23</v>
      </c>
      <c r="C746" s="2">
        <f>2*Table1[[#This Row],[Photon energy (eV)]]-Threshold</f>
        <v>5.8726112000000015</v>
      </c>
      <c r="D746" s="2" t="s">
        <v>19</v>
      </c>
      <c r="E746" s="3">
        <f>Table1[[#This Row],[Polar ang (deg)]]/180*PI()</f>
        <v>1.1200000000000001</v>
      </c>
      <c r="F746" s="2">
        <v>64.171273054652204</v>
      </c>
      <c r="G746" s="1">
        <f>IF(Table1[[#This Row],[Phase shift (deg)]]="","",Table1[[#This Row],[Phase shift (deg)]]/180*PI())</f>
        <v>1.8436695064280524</v>
      </c>
      <c r="H746" s="2">
        <v>105.634481535295</v>
      </c>
      <c r="I746" s="2"/>
    </row>
    <row r="747" spans="1:9" x14ac:dyDescent="0.2">
      <c r="A747" s="2" t="s">
        <v>47</v>
      </c>
      <c r="B747" s="2">
        <v>15.23</v>
      </c>
      <c r="C747" s="2">
        <f>2*Table1[[#This Row],[Photon energy (eV)]]-Threshold</f>
        <v>5.8726112000000015</v>
      </c>
      <c r="D747" s="2" t="s">
        <v>19</v>
      </c>
      <c r="E747" s="3">
        <f>Table1[[#This Row],[Polar ang (deg)]]/180*PI()</f>
        <v>1.1299999999999994</v>
      </c>
      <c r="F747" s="2">
        <v>64.744230849782994</v>
      </c>
      <c r="G747" s="1">
        <f>IF(Table1[[#This Row],[Phase shift (deg)]]="","",Table1[[#This Row],[Phase shift (deg)]]/180*PI())</f>
        <v>1.8735010867580961</v>
      </c>
      <c r="H747" s="2">
        <v>107.343705184412</v>
      </c>
      <c r="I747" s="2"/>
    </row>
    <row r="748" spans="1:9" x14ac:dyDescent="0.2">
      <c r="A748" s="2" t="s">
        <v>47</v>
      </c>
      <c r="B748" s="2">
        <v>15.23</v>
      </c>
      <c r="C748" s="2">
        <f>2*Table1[[#This Row],[Photon energy (eV)]]-Threshold</f>
        <v>5.8726112000000015</v>
      </c>
      <c r="D748" s="2" t="s">
        <v>19</v>
      </c>
      <c r="E748" s="3">
        <f>Table1[[#This Row],[Polar ang (deg)]]/180*PI()</f>
        <v>1.1400000000000008</v>
      </c>
      <c r="F748" s="2">
        <v>65.317188644913898</v>
      </c>
      <c r="G748" s="1">
        <f>IF(Table1[[#This Row],[Phase shift (deg)]]="","",Table1[[#This Row],[Phase shift (deg)]]/180*PI())</f>
        <v>1.9035644156627969</v>
      </c>
      <c r="H748" s="2">
        <v>109.06620704876499</v>
      </c>
      <c r="I748" s="2"/>
    </row>
    <row r="749" spans="1:9" x14ac:dyDescent="0.2">
      <c r="A749" s="2" t="s">
        <v>47</v>
      </c>
      <c r="B749" s="2">
        <v>15.23</v>
      </c>
      <c r="C749" s="2">
        <f>2*Table1[[#This Row],[Photon energy (eV)]]-Threshold</f>
        <v>5.8726112000000015</v>
      </c>
      <c r="D749" s="2" t="s">
        <v>19</v>
      </c>
      <c r="E749" s="3">
        <f>Table1[[#This Row],[Polar ang (deg)]]/180*PI()</f>
        <v>1.1500000000000006</v>
      </c>
      <c r="F749" s="2">
        <v>65.890146440044703</v>
      </c>
      <c r="G749" s="1">
        <f>IF(Table1[[#This Row],[Phase shift (deg)]]="","",Table1[[#This Row],[Phase shift (deg)]]/180*PI())</f>
        <v>1.9337823415807551</v>
      </c>
      <c r="H749" s="2">
        <v>110.797566669503</v>
      </c>
      <c r="I749" s="2"/>
    </row>
    <row r="750" spans="1:9" x14ac:dyDescent="0.2">
      <c r="A750" s="2" t="s">
        <v>47</v>
      </c>
      <c r="B750" s="2">
        <v>15.23</v>
      </c>
      <c r="C750" s="2">
        <f>2*Table1[[#This Row],[Photon energy (eV)]]-Threshold</f>
        <v>5.8726112000000015</v>
      </c>
      <c r="D750" s="2" t="s">
        <v>19</v>
      </c>
      <c r="E750" s="3">
        <f>Table1[[#This Row],[Polar ang (deg)]]/180*PI()</f>
        <v>1.1600000000000004</v>
      </c>
      <c r="F750" s="2">
        <v>66.463104235175507</v>
      </c>
      <c r="G750" s="1">
        <f>IF(Table1[[#This Row],[Phase shift (deg)]]="","",Table1[[#This Row],[Phase shift (deg)]]/180*PI())</f>
        <v>1.9640744534251837</v>
      </c>
      <c r="H750" s="2">
        <v>112.533176830727</v>
      </c>
      <c r="I750" s="2"/>
    </row>
    <row r="751" spans="1:9" x14ac:dyDescent="0.2">
      <c r="A751" s="2" t="s">
        <v>47</v>
      </c>
      <c r="B751" s="2">
        <v>15.23</v>
      </c>
      <c r="C751" s="2">
        <f>2*Table1[[#This Row],[Photon energy (eV)]]-Threshold</f>
        <v>5.8726112000000015</v>
      </c>
      <c r="D751" s="2" t="s">
        <v>19</v>
      </c>
      <c r="E751" s="3">
        <f>Table1[[#This Row],[Polar ang (deg)]]/180*PI()</f>
        <v>1.1699999999999997</v>
      </c>
      <c r="F751" s="2">
        <v>67.036062030306297</v>
      </c>
      <c r="G751" s="1">
        <f>IF(Table1[[#This Row],[Phase shift (deg)]]="","",Table1[[#This Row],[Phase shift (deg)]]/180*PI())</f>
        <v>1.9943581073980705</v>
      </c>
      <c r="H751" s="2">
        <v>114.268302391608</v>
      </c>
      <c r="I751" s="2"/>
    </row>
    <row r="752" spans="1:9" x14ac:dyDescent="0.2">
      <c r="A752" s="2" t="s">
        <v>47</v>
      </c>
      <c r="B752" s="2">
        <v>15.23</v>
      </c>
      <c r="C752" s="2">
        <f>2*Table1[[#This Row],[Photon energy (eV)]]-Threshold</f>
        <v>5.8726112000000015</v>
      </c>
      <c r="D752" s="2" t="s">
        <v>19</v>
      </c>
      <c r="E752" s="3">
        <f>Table1[[#This Row],[Polar ang (deg)]]/180*PI()</f>
        <v>1.1799999999999995</v>
      </c>
      <c r="F752" s="2">
        <v>67.609019825437102</v>
      </c>
      <c r="G752" s="1">
        <f>IF(Table1[[#This Row],[Phase shift (deg)]]="","",Table1[[#This Row],[Phase shift (deg)]]/180*PI())</f>
        <v>2.0245495270145542</v>
      </c>
      <c r="H752" s="2">
        <v>115.998143313141</v>
      </c>
      <c r="I752" s="2"/>
    </row>
    <row r="753" spans="1:9" x14ac:dyDescent="0.2">
      <c r="A753" s="2" t="s">
        <v>47</v>
      </c>
      <c r="B753" s="2">
        <v>15.23</v>
      </c>
      <c r="C753" s="2">
        <f>2*Table1[[#This Row],[Photon energy (eV)]]-Threshold</f>
        <v>5.8726112000000015</v>
      </c>
      <c r="D753" s="2" t="s">
        <v>19</v>
      </c>
      <c r="E753" s="3">
        <f>Table1[[#This Row],[Polar ang (deg)]]/180*PI()</f>
        <v>1.1900000000000006</v>
      </c>
      <c r="F753" s="2">
        <v>68.181977620568006</v>
      </c>
      <c r="G753" s="1">
        <f>IF(Table1[[#This Row],[Phase shift (deg)]]="","",Table1[[#This Row],[Phase shift (deg)]]/180*PI())</f>
        <v>2.0545649387703593</v>
      </c>
      <c r="H753" s="2">
        <v>117.717899727096</v>
      </c>
      <c r="I753" s="2"/>
    </row>
    <row r="754" spans="1:9" x14ac:dyDescent="0.2">
      <c r="A754" s="2" t="s">
        <v>47</v>
      </c>
      <c r="B754" s="2">
        <v>15.23</v>
      </c>
      <c r="C754" s="2">
        <f>2*Table1[[#This Row],[Photon energy (eV)]]-Threshold</f>
        <v>5.8726112000000015</v>
      </c>
      <c r="D754" s="2" t="s">
        <v>19</v>
      </c>
      <c r="E754" s="3">
        <f>Table1[[#This Row],[Polar ang (deg)]]/180*PI()</f>
        <v>1.2</v>
      </c>
      <c r="F754" s="2">
        <v>68.754935415698796</v>
      </c>
      <c r="G754" s="1">
        <f>IF(Table1[[#This Row],[Phase shift (deg)]]="","",Table1[[#This Row],[Phase shift (deg)]]/180*PI())</f>
        <v>2.0843217035646968</v>
      </c>
      <c r="H754" s="2">
        <v>119.422836761775</v>
      </c>
      <c r="I754" s="2"/>
    </row>
    <row r="755" spans="1:9" x14ac:dyDescent="0.2">
      <c r="A755" s="2" t="s">
        <v>47</v>
      </c>
      <c r="B755" s="2">
        <v>15.23</v>
      </c>
      <c r="C755" s="2">
        <f>2*Table1[[#This Row],[Photon energy (eV)]]-Threshold</f>
        <v>5.8726112000000015</v>
      </c>
      <c r="D755" s="2" t="s">
        <v>19</v>
      </c>
      <c r="E755" s="3">
        <f>Table1[[#This Row],[Polar ang (deg)]]/180*PI()</f>
        <v>1.2099999999999997</v>
      </c>
      <c r="F755" s="2">
        <v>69.3278932108296</v>
      </c>
      <c r="G755" s="1">
        <f>IF(Table1[[#This Row],[Phase shift (deg)]]="","",Table1[[#This Row],[Phase shift (deg)]]/180*PI())</f>
        <v>2.1137394042480979</v>
      </c>
      <c r="H755" s="2">
        <v>121.10834685391301</v>
      </c>
      <c r="I755" s="2"/>
    </row>
    <row r="756" spans="1:9" x14ac:dyDescent="0.2">
      <c r="A756" s="2" t="s">
        <v>47</v>
      </c>
      <c r="B756" s="2">
        <v>15.23</v>
      </c>
      <c r="C756" s="2">
        <f>2*Table1[[#This Row],[Photon energy (eV)]]-Threshold</f>
        <v>5.8726112000000015</v>
      </c>
      <c r="D756" s="2" t="s">
        <v>19</v>
      </c>
      <c r="E756" s="3">
        <f>Table1[[#This Row],[Polar ang (deg)]]/180*PI()</f>
        <v>1.2199999999999995</v>
      </c>
      <c r="F756" s="2">
        <v>69.900851005960405</v>
      </c>
      <c r="G756" s="1">
        <f>IF(Table1[[#This Row],[Phase shift (deg)]]="","",Table1[[#This Row],[Phase shift (deg)]]/180*PI())</f>
        <v>2.1427408524743781</v>
      </c>
      <c r="H756" s="2">
        <v>122.770007437046</v>
      </c>
      <c r="I756" s="2"/>
    </row>
    <row r="757" spans="1:9" x14ac:dyDescent="0.2">
      <c r="A757" s="2" t="s">
        <v>47</v>
      </c>
      <c r="B757" s="2">
        <v>15.23</v>
      </c>
      <c r="C757" s="2">
        <f>2*Table1[[#This Row],[Photon energy (eV)]]-Threshold</f>
        <v>5.8726112000000015</v>
      </c>
      <c r="D757" s="2" t="s">
        <v>19</v>
      </c>
      <c r="E757" s="3">
        <f>Table1[[#This Row],[Polar ang (deg)]]/180*PI()</f>
        <v>1.2300000000000006</v>
      </c>
      <c r="F757" s="2">
        <v>70.473808801091295</v>
      </c>
      <c r="G757" s="1">
        <f>IF(Table1[[#This Row],[Phase shift (deg)]]="","",Table1[[#This Row],[Phase shift (deg)]]/180*PI())</f>
        <v>2.171252983106966</v>
      </c>
      <c r="H757" s="2">
        <v>124.403632187219</v>
      </c>
      <c r="I757" s="2"/>
    </row>
    <row r="758" spans="1:9" x14ac:dyDescent="0.2">
      <c r="A758" s="2" t="s">
        <v>47</v>
      </c>
      <c r="B758" s="2">
        <v>15.23</v>
      </c>
      <c r="C758" s="2">
        <f>2*Table1[[#This Row],[Photon energy (eV)]]-Threshold</f>
        <v>5.8726112000000015</v>
      </c>
      <c r="D758" s="2" t="s">
        <v>19</v>
      </c>
      <c r="E758" s="3">
        <f>Table1[[#This Row],[Polar ang (deg)]]/180*PI()</f>
        <v>1.2400000000000004</v>
      </c>
      <c r="F758" s="2">
        <v>71.046766596222099</v>
      </c>
      <c r="G758" s="1">
        <f>IF(Table1[[#This Row],[Phase shift (deg)]]="","",Table1[[#This Row],[Phase shift (deg)]]/180*PI())</f>
        <v>2.1992076112604289</v>
      </c>
      <c r="H758" s="2">
        <v>126.00531439827</v>
      </c>
      <c r="I758" s="2"/>
    </row>
    <row r="759" spans="1:9" x14ac:dyDescent="0.2">
      <c r="A759" s="2" t="s">
        <v>47</v>
      </c>
      <c r="B759" s="2">
        <v>15.23</v>
      </c>
      <c r="C759" s="2">
        <f>2*Table1[[#This Row],[Photon energy (eV)]]-Threshold</f>
        <v>5.8726112000000015</v>
      </c>
      <c r="D759" s="2" t="s">
        <v>19</v>
      </c>
      <c r="E759" s="3">
        <f>Table1[[#This Row],[Polar ang (deg)]]/180*PI()</f>
        <v>1.25</v>
      </c>
      <c r="F759" s="2">
        <v>71.619724391352904</v>
      </c>
      <c r="G759" s="1">
        <f>IF(Table1[[#This Row],[Phase shift (deg)]]="","",Table1[[#This Row],[Phase shift (deg)]]/180*PI())</f>
        <v>2.226542034994631</v>
      </c>
      <c r="H759" s="2">
        <v>127.571461513662</v>
      </c>
      <c r="I759" s="2"/>
    </row>
    <row r="760" spans="1:9" x14ac:dyDescent="0.2">
      <c r="A760" s="2" t="s">
        <v>47</v>
      </c>
      <c r="B760" s="2">
        <v>15.23</v>
      </c>
      <c r="C760" s="2">
        <f>2*Table1[[#This Row],[Photon energy (eV)]]-Threshold</f>
        <v>5.8726112000000015</v>
      </c>
      <c r="D760" s="2" t="s">
        <v>19</v>
      </c>
      <c r="E760" s="3">
        <f>Table1[[#This Row],[Polar ang (deg)]]/180*PI()</f>
        <v>1.2599999999999993</v>
      </c>
      <c r="F760" s="2">
        <v>72.192682186483694</v>
      </c>
      <c r="G760" s="1">
        <f>IF(Table1[[#This Row],[Phase shift (deg)]]="","",Table1[[#This Row],[Phase shift (deg)]]/180*PI())</f>
        <v>2.2531994750131625</v>
      </c>
      <c r="H760" s="2">
        <v>129.098820319347</v>
      </c>
      <c r="I760" s="2"/>
    </row>
    <row r="761" spans="1:9" x14ac:dyDescent="0.2">
      <c r="A761" s="2" t="s">
        <v>47</v>
      </c>
      <c r="B761" s="2">
        <v>15.23</v>
      </c>
      <c r="C761" s="2">
        <f>2*Table1[[#This Row],[Photon energy (eV)]]-Threshold</f>
        <v>5.8726112000000015</v>
      </c>
      <c r="D761" s="2" t="s">
        <v>19</v>
      </c>
      <c r="E761" s="3">
        <f>Table1[[#This Row],[Polar ang (deg)]]/180*PI()</f>
        <v>1.2700000000000009</v>
      </c>
      <c r="F761" s="2">
        <v>72.765639981614598</v>
      </c>
      <c r="G761" s="1">
        <f>IF(Table1[[#This Row],[Phase shift (deg)]]="","",Table1[[#This Row],[Phase shift (deg)]]/180*PI())</f>
        <v>2.279129350772489</v>
      </c>
      <c r="H761" s="2">
        <v>130.58449276365499</v>
      </c>
      <c r="I761" s="2"/>
    </row>
    <row r="762" spans="1:9" x14ac:dyDescent="0.2">
      <c r="A762" s="2" t="s">
        <v>47</v>
      </c>
      <c r="B762" s="2">
        <v>15.23</v>
      </c>
      <c r="C762" s="2">
        <f>2*Table1[[#This Row],[Photon energy (eV)]]-Threshold</f>
        <v>5.8726112000000015</v>
      </c>
      <c r="D762" s="2" t="s">
        <v>19</v>
      </c>
      <c r="E762" s="3">
        <f>Table1[[#This Row],[Polar ang (deg)]]/180*PI()</f>
        <v>1.2800000000000005</v>
      </c>
      <c r="F762" s="2">
        <v>73.338597776745402</v>
      </c>
      <c r="G762" s="1">
        <f>IF(Table1[[#This Row],[Phase shift (deg)]]="","",Table1[[#This Row],[Phase shift (deg)]]/180*PI())</f>
        <v>2.3042873996115993</v>
      </c>
      <c r="H762" s="2">
        <v>132.02594278292</v>
      </c>
      <c r="I762" s="2"/>
    </row>
    <row r="763" spans="1:9" x14ac:dyDescent="0.2">
      <c r="A763" s="2" t="s">
        <v>47</v>
      </c>
      <c r="B763" s="2">
        <v>15.23</v>
      </c>
      <c r="C763" s="2">
        <f>2*Table1[[#This Row],[Photon energy (eV)]]-Threshold</f>
        <v>5.8726112000000015</v>
      </c>
      <c r="D763" s="2" t="s">
        <v>19</v>
      </c>
      <c r="E763" s="3">
        <f>Table1[[#This Row],[Polar ang (deg)]]/180*PI()</f>
        <v>1.2900000000000003</v>
      </c>
      <c r="F763" s="2">
        <v>73.911555571876207</v>
      </c>
      <c r="G763" s="1">
        <f>IF(Table1[[#This Row],[Phase shift (deg)]]="","",Table1[[#This Row],[Phase shift (deg)]]/180*PI())</f>
        <v>2.3286356514453219</v>
      </c>
      <c r="H763" s="2">
        <v>133.420994851514</v>
      </c>
      <c r="I763" s="2"/>
    </row>
    <row r="764" spans="1:9" x14ac:dyDescent="0.2">
      <c r="A764" s="2" t="s">
        <v>47</v>
      </c>
      <c r="B764" s="2">
        <v>15.23</v>
      </c>
      <c r="C764" s="2">
        <f>2*Table1[[#This Row],[Photon energy (eV)]]-Threshold</f>
        <v>5.8726112000000015</v>
      </c>
      <c r="D764" s="2" t="s">
        <v>19</v>
      </c>
      <c r="E764" s="3">
        <f>Table1[[#This Row],[Polar ang (deg)]]/180*PI()</f>
        <v>1.2999999999999996</v>
      </c>
      <c r="F764" s="2">
        <v>74.484513367006997</v>
      </c>
      <c r="G764" s="1">
        <f>IF(Table1[[#This Row],[Phase shift (deg)]]="","",Table1[[#This Row],[Phase shift (deg)]]/180*PI())</f>
        <v>2.3521422759885922</v>
      </c>
      <c r="H764" s="2">
        <v>134.76782522844201</v>
      </c>
      <c r="I764" s="2"/>
    </row>
    <row r="765" spans="1:9" x14ac:dyDescent="0.2">
      <c r="A765" s="2" t="s">
        <v>47</v>
      </c>
      <c r="B765" s="2">
        <v>15.23</v>
      </c>
      <c r="C765" s="2">
        <f>2*Table1[[#This Row],[Photon energy (eV)]]-Threshold</f>
        <v>5.8726112000000015</v>
      </c>
      <c r="D765" s="2" t="s">
        <v>19</v>
      </c>
      <c r="E765" s="3">
        <f>Table1[[#This Row],[Polar ang (deg)]]/180*PI()</f>
        <v>1.3099999999999994</v>
      </c>
      <c r="F765" s="2">
        <v>75.057471162137801</v>
      </c>
      <c r="G765" s="1">
        <f>IF(Table1[[#This Row],[Phase shift (deg)]]="","",Table1[[#This Row],[Phase shift (deg)]]/180*PI())</f>
        <v>2.3747813223230225</v>
      </c>
      <c r="H765" s="2">
        <v>136.064947035606</v>
      </c>
      <c r="I765" s="2"/>
    </row>
    <row r="766" spans="1:9" x14ac:dyDescent="0.2">
      <c r="A766" s="2" t="s">
        <v>47</v>
      </c>
      <c r="B766" s="2">
        <v>15.23</v>
      </c>
      <c r="C766" s="2">
        <f>2*Table1[[#This Row],[Photon energy (eV)]]-Threshold</f>
        <v>5.8726112000000015</v>
      </c>
      <c r="D766" s="2" t="s">
        <v>19</v>
      </c>
      <c r="E766" s="3">
        <f>Table1[[#This Row],[Polar ang (deg)]]/180*PI()</f>
        <v>1.3200000000000007</v>
      </c>
      <c r="F766" s="2">
        <v>75.630428957268705</v>
      </c>
      <c r="G766" s="1">
        <f>IF(Table1[[#This Row],[Phase shift (deg)]]="","",Table1[[#This Row],[Phase shift (deg)]]/180*PI())</f>
        <v>2.3965323719602383</v>
      </c>
      <c r="H766" s="2">
        <v>137.31119037979801</v>
      </c>
      <c r="I766" s="2"/>
    </row>
    <row r="767" spans="1:9" x14ac:dyDescent="0.2">
      <c r="A767" s="2" t="s">
        <v>47</v>
      </c>
      <c r="B767" s="2">
        <v>15.23</v>
      </c>
      <c r="C767" s="2">
        <f>2*Table1[[#This Row],[Photon energy (eV)]]-Threshold</f>
        <v>5.8726112000000015</v>
      </c>
      <c r="D767" s="2" t="s">
        <v>19</v>
      </c>
      <c r="E767" s="3">
        <f>Table1[[#This Row],[Polar ang (deg)]]/180*PI()</f>
        <v>1.33</v>
      </c>
      <c r="F767" s="2">
        <v>76.203386752399496</v>
      </c>
      <c r="G767" s="1">
        <f>IF(Table1[[#This Row],[Phase shift (deg)]]="","",Table1[[#This Row],[Phase shift (deg)]]/180*PI())</f>
        <v>2.4173801265831467</v>
      </c>
      <c r="H767" s="2">
        <v>138.50567873201501</v>
      </c>
      <c r="I767" s="2"/>
    </row>
    <row r="768" spans="1:9" x14ac:dyDescent="0.2">
      <c r="A768" s="2" t="s">
        <v>47</v>
      </c>
      <c r="B768" s="2">
        <v>15.23</v>
      </c>
      <c r="C768" s="2">
        <f>2*Table1[[#This Row],[Photon energy (eV)]]-Threshold</f>
        <v>5.8726112000000015</v>
      </c>
      <c r="D768" s="2" t="s">
        <v>19</v>
      </c>
      <c r="E768" s="3">
        <f>Table1[[#This Row],[Polar ang (deg)]]/180*PI()</f>
        <v>1.3399999999999999</v>
      </c>
      <c r="F768" s="2">
        <v>76.7763445475303</v>
      </c>
      <c r="G768" s="1">
        <f>IF(Table1[[#This Row],[Phase shift (deg)]]="","",Table1[[#This Row],[Phase shift (deg)]]/180*PI())</f>
        <v>2.4373139506122485</v>
      </c>
      <c r="H768" s="2">
        <v>139.64780271843901</v>
      </c>
      <c r="I768" s="2"/>
    </row>
    <row r="769" spans="1:9" x14ac:dyDescent="0.2">
      <c r="A769" s="2" t="s">
        <v>47</v>
      </c>
      <c r="B769" s="2">
        <v>15.23</v>
      </c>
      <c r="C769" s="2">
        <f>2*Table1[[#This Row],[Photon energy (eV)]]-Threshold</f>
        <v>5.8726112000000015</v>
      </c>
      <c r="D769" s="2" t="s">
        <v>19</v>
      </c>
      <c r="E769" s="3">
        <f>Table1[[#This Row],[Polar ang (deg)]]/180*PI()</f>
        <v>1.3500000000000012</v>
      </c>
      <c r="F769" s="2">
        <v>77.349302342661204</v>
      </c>
      <c r="G769" s="1">
        <f>IF(Table1[[#This Row],[Phase shift (deg)]]="","",Table1[[#This Row],[Phase shift (deg)]]/180*PI())</f>
        <v>2.4563273869268945</v>
      </c>
      <c r="H769" s="2">
        <v>140.737192373309</v>
      </c>
      <c r="I769" s="2"/>
    </row>
    <row r="770" spans="1:9" x14ac:dyDescent="0.2">
      <c r="A770" s="2" t="s">
        <v>47</v>
      </c>
      <c r="B770" s="2">
        <v>15.23</v>
      </c>
      <c r="C770" s="2">
        <f>2*Table1[[#This Row],[Photon energy (eV)]]-Threshold</f>
        <v>5.8726112000000015</v>
      </c>
      <c r="D770" s="2" t="s">
        <v>19</v>
      </c>
      <c r="E770" s="3">
        <f>Table1[[#This Row],[Polar ang (deg)]]/180*PI()</f>
        <v>1.3600000000000008</v>
      </c>
      <c r="F770" s="2">
        <v>77.922260137791994</v>
      </c>
      <c r="G770" s="1">
        <f>IF(Table1[[#This Row],[Phase shift (deg)]]="","",Table1[[#This Row],[Phase shift (deg)]]/180*PI())</f>
        <v>2.4744176617512617</v>
      </c>
      <c r="H770" s="2">
        <v>141.773688770977</v>
      </c>
      <c r="I770" s="2"/>
    </row>
    <row r="771" spans="1:9" x14ac:dyDescent="0.2">
      <c r="A771" s="2" t="s">
        <v>47</v>
      </c>
      <c r="B771" s="2">
        <v>15.23</v>
      </c>
      <c r="C771" s="2">
        <f>2*Table1[[#This Row],[Photon energy (eV)]]-Threshold</f>
        <v>5.8726112000000015</v>
      </c>
      <c r="D771" s="2" t="s">
        <v>19</v>
      </c>
      <c r="E771" s="3">
        <f>Table1[[#This Row],[Polar ang (deg)]]/180*PI()</f>
        <v>1.3700000000000003</v>
      </c>
      <c r="F771" s="2">
        <v>78.495217932922799</v>
      </c>
      <c r="G771" s="1">
        <f>IF(Table1[[#This Row],[Phase shift (deg)]]="","",Table1[[#This Row],[Phase shift (deg)]]/180*PI())</f>
        <v>2.4915851921346892</v>
      </c>
      <c r="H771" s="2">
        <v>142.75731580660999</v>
      </c>
      <c r="I771" s="2"/>
    </row>
    <row r="772" spans="1:9" x14ac:dyDescent="0.2">
      <c r="A772" s="2" t="s">
        <v>47</v>
      </c>
      <c r="B772" s="2">
        <v>15.23</v>
      </c>
      <c r="C772" s="2">
        <f>2*Table1[[#This Row],[Photon energy (eV)]]-Threshold</f>
        <v>5.8726112000000015</v>
      </c>
      <c r="D772" s="2" t="s">
        <v>19</v>
      </c>
      <c r="E772" s="3">
        <f>Table1[[#This Row],[Polar ang (deg)]]/180*PI()</f>
        <v>1.38</v>
      </c>
      <c r="F772" s="2">
        <v>79.068175728053603</v>
      </c>
      <c r="G772" s="1">
        <f>IF(Table1[[#This Row],[Phase shift (deg)]]="","",Table1[[#This Row],[Phase shift (deg)]]/180*PI())</f>
        <v>2.5078331068249748</v>
      </c>
      <c r="H772" s="2">
        <v>143.688252744252</v>
      </c>
      <c r="I772" s="2"/>
    </row>
    <row r="773" spans="1:9" x14ac:dyDescent="0.2">
      <c r="A773" s="2" t="s">
        <v>47</v>
      </c>
      <c r="B773" s="2">
        <v>15.23</v>
      </c>
      <c r="C773" s="2">
        <f>2*Table1[[#This Row],[Photon energy (eV)]]-Threshold</f>
        <v>5.8726112000000015</v>
      </c>
      <c r="D773" s="2" t="s">
        <v>19</v>
      </c>
      <c r="E773" s="3">
        <f>Table1[[#This Row],[Polar ang (deg)]]/180*PI()</f>
        <v>1.3899999999999992</v>
      </c>
      <c r="F773" s="2">
        <v>79.641133523184394</v>
      </c>
      <c r="G773" s="1">
        <f>IF(Table1[[#This Row],[Phase shift (deg)]]="","",Table1[[#This Row],[Phase shift (deg)]]/180*PI())</f>
        <v>2.5231667888055376</v>
      </c>
      <c r="H773" s="2">
        <v>144.56680800613401</v>
      </c>
      <c r="I773" s="2"/>
    </row>
    <row r="774" spans="1:9" x14ac:dyDescent="0.2">
      <c r="A774" s="2" t="s">
        <v>47</v>
      </c>
      <c r="B774" s="2">
        <v>15.23</v>
      </c>
      <c r="C774" s="2">
        <f>2*Table1[[#This Row],[Photon energy (eV)]]-Threshold</f>
        <v>5.8726112000000015</v>
      </c>
      <c r="D774" s="2" t="s">
        <v>19</v>
      </c>
      <c r="E774" s="3">
        <f>Table1[[#This Row],[Polar ang (deg)]]/180*PI()</f>
        <v>1.4000000000000008</v>
      </c>
      <c r="F774" s="2">
        <v>80.214091318315297</v>
      </c>
      <c r="G774" s="1">
        <f>IF(Table1[[#This Row],[Phase shift (deg)]]="","",Table1[[#This Row],[Phase shift (deg)]]/180*PI())</f>
        <v>2.537593445454065</v>
      </c>
      <c r="H774" s="2">
        <v>145.393394544579</v>
      </c>
      <c r="I774" s="2"/>
    </row>
    <row r="775" spans="1:9" x14ac:dyDescent="0.2">
      <c r="A775" s="2" t="s">
        <v>47</v>
      </c>
      <c r="B775" s="2">
        <v>15.23</v>
      </c>
      <c r="C775" s="2">
        <f>2*Table1[[#This Row],[Photon energy (eV)]]-Threshold</f>
        <v>5.8726112000000015</v>
      </c>
      <c r="D775" s="2" t="s">
        <v>19</v>
      </c>
      <c r="E775" s="3">
        <f>Table1[[#This Row],[Polar ang (deg)]]/180*PI()</f>
        <v>1.4100000000000006</v>
      </c>
      <c r="F775" s="2">
        <v>80.787049113446102</v>
      </c>
      <c r="G775" s="1">
        <f>IF(Table1[[#This Row],[Phase shift (deg)]]="","",Table1[[#This Row],[Phase shift (deg)]]/180*PI())</f>
        <v>2.5511217102482284</v>
      </c>
      <c r="H775" s="2">
        <v>146.16850702142</v>
      </c>
      <c r="I775" s="2"/>
    </row>
    <row r="776" spans="1:9" x14ac:dyDescent="0.2">
      <c r="A776" s="2" t="s">
        <v>47</v>
      </c>
      <c r="B776" s="2">
        <v>15.23</v>
      </c>
      <c r="C776" s="2">
        <f>2*Table1[[#This Row],[Photon energy (eV)]]-Threshold</f>
        <v>5.8726112000000015</v>
      </c>
      <c r="D776" s="2" t="s">
        <v>19</v>
      </c>
      <c r="E776" s="3">
        <f>Table1[[#This Row],[Polar ang (deg)]]/180*PI()</f>
        <v>1.4200000000000002</v>
      </c>
      <c r="F776" s="2">
        <v>81.360006908576906</v>
      </c>
      <c r="G776" s="1">
        <f>IF(Table1[[#This Row],[Phase shift (deg)]]="","",Table1[[#This Row],[Phase shift (deg)]]/180*PI())</f>
        <v>2.5637612782233994</v>
      </c>
      <c r="H776" s="2">
        <v>146.892700921266</v>
      </c>
      <c r="I776" s="2"/>
    </row>
    <row r="777" spans="1:9" x14ac:dyDescent="0.2">
      <c r="A777" s="2" t="s">
        <v>47</v>
      </c>
      <c r="B777" s="2">
        <v>15.23</v>
      </c>
      <c r="C777" s="2">
        <f>2*Table1[[#This Row],[Photon energy (eV)]]-Threshold</f>
        <v>5.8726112000000015</v>
      </c>
      <c r="D777" s="2" t="s">
        <v>19</v>
      </c>
      <c r="E777" s="3">
        <f>Table1[[#This Row],[Polar ang (deg)]]/180*PI()</f>
        <v>1.4299999999999997</v>
      </c>
      <c r="F777" s="2">
        <v>81.932964703707697</v>
      </c>
      <c r="G777" s="1">
        <f>IF(Table1[[#This Row],[Phase shift (deg)]]="","",Table1[[#This Row],[Phase shift (deg)]]/180*PI())</f>
        <v>2.5755225759849414</v>
      </c>
      <c r="H777" s="2">
        <v>147.566573644599</v>
      </c>
      <c r="I777" s="2"/>
    </row>
    <row r="778" spans="1:9" x14ac:dyDescent="0.2">
      <c r="A778" s="2" t="s">
        <v>47</v>
      </c>
      <c r="B778" s="2">
        <v>15.23</v>
      </c>
      <c r="C778" s="2">
        <f>2*Table1[[#This Row],[Photon energy (eV)]]-Threshold</f>
        <v>5.8726112000000015</v>
      </c>
      <c r="D778" s="2" t="s">
        <v>19</v>
      </c>
      <c r="E778" s="3">
        <f>Table1[[#This Row],[Polar ang (deg)]]/180*PI()</f>
        <v>1.4399999999999991</v>
      </c>
      <c r="F778" s="2">
        <v>82.505922498838501</v>
      </c>
      <c r="G778" s="1">
        <f>IF(Table1[[#This Row],[Phase shift (deg)]]="","",Table1[[#This Row],[Phase shift (deg)]]/180*PI())</f>
        <v>2.5864164659758164</v>
      </c>
      <c r="H778" s="2">
        <v>148.19074756355599</v>
      </c>
      <c r="I778" s="2"/>
    </row>
    <row r="779" spans="1:9" x14ac:dyDescent="0.2">
      <c r="A779" s="2" t="s">
        <v>47</v>
      </c>
      <c r="B779" s="2">
        <v>15.23</v>
      </c>
      <c r="C779" s="2">
        <f>2*Table1[[#This Row],[Photon energy (eV)]]-Threshold</f>
        <v>5.8726112000000015</v>
      </c>
      <c r="D779" s="2" t="s">
        <v>19</v>
      </c>
      <c r="E779" s="3">
        <f>Table1[[#This Row],[Polar ang (deg)]]/180*PI()</f>
        <v>1.4500000000000006</v>
      </c>
      <c r="F779" s="2">
        <v>83.078880293969405</v>
      </c>
      <c r="G779" s="1">
        <f>IF(Table1[[#This Row],[Phase shift (deg)]]="","",Table1[[#This Row],[Phase shift (deg)]]/180*PI())</f>
        <v>2.5964539838738969</v>
      </c>
      <c r="H779" s="2">
        <v>148.76585497590301</v>
      </c>
      <c r="I779" s="2"/>
    </row>
    <row r="780" spans="1:9" x14ac:dyDescent="0.2">
      <c r="A780" s="2" t="s">
        <v>47</v>
      </c>
      <c r="B780" s="2">
        <v>15.23</v>
      </c>
      <c r="C780" s="2">
        <f>2*Table1[[#This Row],[Photon energy (eV)]]-Threshold</f>
        <v>5.8726112000000015</v>
      </c>
      <c r="D780" s="2" t="s">
        <v>19</v>
      </c>
      <c r="E780" s="3">
        <f>Table1[[#This Row],[Polar ang (deg)]]/180*PI()</f>
        <v>1.46</v>
      </c>
      <c r="F780" s="2">
        <v>83.651838089100195</v>
      </c>
      <c r="G780" s="1">
        <f>IF(Table1[[#This Row],[Phase shift (deg)]]="","",Table1[[#This Row],[Phase shift (deg)]]/180*PI())</f>
        <v>2.6056461074063249</v>
      </c>
      <c r="H780" s="2">
        <v>149.29252485907401</v>
      </c>
      <c r="I780" s="2"/>
    </row>
    <row r="781" spans="1:9" x14ac:dyDescent="0.2">
      <c r="A781" s="2" t="s">
        <v>47</v>
      </c>
      <c r="B781" s="2">
        <v>15.23</v>
      </c>
      <c r="C781" s="2">
        <f>2*Table1[[#This Row],[Photon energy (eV)]]-Threshold</f>
        <v>5.8726112000000015</v>
      </c>
      <c r="D781" s="2" t="s">
        <v>19</v>
      </c>
      <c r="E781" s="3">
        <f>Table1[[#This Row],[Polar ang (deg)]]/180*PI()</f>
        <v>1.4699999999999998</v>
      </c>
      <c r="F781" s="2">
        <v>84.224795884231</v>
      </c>
      <c r="G781" s="1">
        <f>IF(Table1[[#This Row],[Phase shift (deg)]]="","",Table1[[#This Row],[Phase shift (deg)]]/180*PI())</f>
        <v>2.6140035544849995</v>
      </c>
      <c r="H781" s="2">
        <v>149.771371304186</v>
      </c>
      <c r="I781" s="2"/>
    </row>
    <row r="782" spans="1:9" x14ac:dyDescent="0.2">
      <c r="A782" s="2" t="s">
        <v>47</v>
      </c>
      <c r="B782" s="2">
        <v>15.23</v>
      </c>
      <c r="C782" s="2">
        <f>2*Table1[[#This Row],[Photon energy (eV)]]-Threshold</f>
        <v>5.8726112000000015</v>
      </c>
      <c r="D782" s="2" t="s">
        <v>19</v>
      </c>
      <c r="E782" s="3">
        <f>Table1[[#This Row],[Polar ang (deg)]]/180*PI()</f>
        <v>1.4799999999999995</v>
      </c>
      <c r="F782" s="2">
        <v>84.797753679361804</v>
      </c>
      <c r="G782" s="1">
        <f>IF(Table1[[#This Row],[Phase shift (deg)]]="","",Table1[[#This Row],[Phase shift (deg)]]/180*PI())</f>
        <v>2.6215366083511649</v>
      </c>
      <c r="H782" s="2">
        <v>150.202983497562</v>
      </c>
      <c r="I782" s="2"/>
    </row>
    <row r="783" spans="1:9" x14ac:dyDescent="0.2">
      <c r="A783" s="2" t="s">
        <v>47</v>
      </c>
      <c r="B783" s="2">
        <v>15.23</v>
      </c>
      <c r="C783" s="2">
        <f>2*Table1[[#This Row],[Photon energy (eV)]]-Threshold</f>
        <v>5.8726112000000015</v>
      </c>
      <c r="D783" s="2" t="s">
        <v>19</v>
      </c>
      <c r="E783" s="3">
        <f>Table1[[#This Row],[Polar ang (deg)]]/180*PI()</f>
        <v>1.4900000000000007</v>
      </c>
      <c r="F783" s="2">
        <v>85.370711474492694</v>
      </c>
      <c r="G783" s="1">
        <f>IF(Table1[[#This Row],[Phase shift (deg)]]="","",Table1[[#This Row],[Phase shift (deg)]]/180*PI())</f>
        <v>2.6282549673341524</v>
      </c>
      <c r="H783" s="2">
        <v>150.58791711254099</v>
      </c>
      <c r="I783" s="2"/>
    </row>
    <row r="784" spans="1:9" x14ac:dyDescent="0.2">
      <c r="A784" s="2" t="s">
        <v>47</v>
      </c>
      <c r="B784" s="2">
        <v>15.23</v>
      </c>
      <c r="C784" s="2">
        <f>2*Table1[[#This Row],[Photon energy (eV)]]-Threshold</f>
        <v>5.8726112000000015</v>
      </c>
      <c r="D784" s="2" t="s">
        <v>19</v>
      </c>
      <c r="E784" s="3">
        <f>Table1[[#This Row],[Polar ang (deg)]]/180*PI()</f>
        <v>1.5000000000000002</v>
      </c>
      <c r="F784" s="2">
        <v>85.943669269623499</v>
      </c>
      <c r="G784" s="1">
        <f>IF(Table1[[#This Row],[Phase shift (deg)]]="","",Table1[[#This Row],[Phase shift (deg)]]/180*PI())</f>
        <v>2.6341676168513422</v>
      </c>
      <c r="H784" s="2">
        <v>150.92668697561601</v>
      </c>
      <c r="I784" s="2"/>
    </row>
    <row r="785" spans="1:9" x14ac:dyDescent="0.2">
      <c r="A785" s="2" t="s">
        <v>47</v>
      </c>
      <c r="B785" s="2">
        <v>15.23</v>
      </c>
      <c r="C785" s="2">
        <f>2*Table1[[#This Row],[Photon energy (eV)]]-Threshold</f>
        <v>5.8726112000000015</v>
      </c>
      <c r="D785" s="2" t="s">
        <v>19</v>
      </c>
      <c r="E785" s="3">
        <f>Table1[[#This Row],[Polar ang (deg)]]/180*PI()</f>
        <v>1.5099999999999998</v>
      </c>
      <c r="F785" s="2">
        <v>86.516627064754303</v>
      </c>
      <c r="G785" s="1">
        <f>IF(Table1[[#This Row],[Phase shift (deg)]]="","",Table1[[#This Row],[Phase shift (deg)]]/180*PI())</f>
        <v>2.6392827213751762</v>
      </c>
      <c r="H785" s="2">
        <v>151.21976087659999</v>
      </c>
      <c r="I785" s="2"/>
    </row>
    <row r="786" spans="1:9" x14ac:dyDescent="0.2">
      <c r="A786" s="2" t="s">
        <v>47</v>
      </c>
      <c r="B786" s="2">
        <v>15.23</v>
      </c>
      <c r="C786" s="2">
        <f>2*Table1[[#This Row],[Photon energy (eV)]]-Threshold</f>
        <v>5.8726112000000015</v>
      </c>
      <c r="D786" s="2" t="s">
        <v>19</v>
      </c>
      <c r="E786" s="3">
        <f>Table1[[#This Row],[Polar ang (deg)]]/180*PI()</f>
        <v>1.5199999999999994</v>
      </c>
      <c r="F786" s="2">
        <v>87.089584859885093</v>
      </c>
      <c r="G786" s="1">
        <f>IF(Table1[[#This Row],[Phase shift (deg)]]="","",Table1[[#This Row],[Phase shift (deg)]]/180*PI())</f>
        <v>2.643607534251375</v>
      </c>
      <c r="H786" s="2">
        <v>151.46755440159001</v>
      </c>
      <c r="I786" s="2"/>
    </row>
    <row r="787" spans="1:9" x14ac:dyDescent="0.2">
      <c r="A787" s="2" t="s">
        <v>47</v>
      </c>
      <c r="B787" s="2">
        <v>15.23</v>
      </c>
      <c r="C787" s="2">
        <f>2*Table1[[#This Row],[Photon energy (eV)]]-Threshold</f>
        <v>5.8726112000000015</v>
      </c>
      <c r="D787" s="2" t="s">
        <v>19</v>
      </c>
      <c r="E787" s="3">
        <f>Table1[[#This Row],[Polar ang (deg)]]/180*PI()</f>
        <v>1.5299999999999989</v>
      </c>
      <c r="F787" s="2">
        <v>87.662542655015898</v>
      </c>
      <c r="G787" s="1">
        <f>IF(Table1[[#This Row],[Phase shift (deg)]]="","",Table1[[#This Row],[Phase shift (deg)]]/180*PI())</f>
        <v>2.6471483234491848</v>
      </c>
      <c r="H787" s="2">
        <v>151.67042667877001</v>
      </c>
      <c r="I787" s="2"/>
    </row>
    <row r="788" spans="1:9" x14ac:dyDescent="0.2">
      <c r="A788" s="2" t="s">
        <v>47</v>
      </c>
      <c r="B788" s="2">
        <v>15.23</v>
      </c>
      <c r="C788" s="2">
        <f>2*Table1[[#This Row],[Photon energy (eV)]]-Threshold</f>
        <v>5.8726112000000015</v>
      </c>
      <c r="D788" s="2" t="s">
        <v>19</v>
      </c>
      <c r="E788" s="3">
        <f>Table1[[#This Row],[Polar ang (deg)]]/180*PI()</f>
        <v>1.5400000000000005</v>
      </c>
      <c r="F788" s="2">
        <v>88.235500450146802</v>
      </c>
      <c r="G788" s="1">
        <f>IF(Table1[[#This Row],[Phase shift (deg)]]="","",Table1[[#This Row],[Phase shift (deg)]]/180*PI())</f>
        <v>2.6499103115499985</v>
      </c>
      <c r="H788" s="2">
        <v>151.828676940012</v>
      </c>
      <c r="I788" s="2"/>
    </row>
    <row r="789" spans="1:9" x14ac:dyDescent="0.2">
      <c r="A789" s="2" t="s">
        <v>47</v>
      </c>
      <c r="B789" s="2">
        <v>15.23</v>
      </c>
      <c r="C789" s="2">
        <f>2*Table1[[#This Row],[Photon energy (eV)]]-Threshold</f>
        <v>5.8726112000000015</v>
      </c>
      <c r="D789" s="2" t="s">
        <v>19</v>
      </c>
      <c r="E789" s="3">
        <f>Table1[[#This Row],[Polar ang (deg)]]/180*PI()</f>
        <v>1.55</v>
      </c>
      <c r="F789" s="2">
        <v>88.808458245277606</v>
      </c>
      <c r="G789" s="1">
        <f>IF(Table1[[#This Row],[Phase shift (deg)]]="","",Table1[[#This Row],[Phase shift (deg)]]/180*PI())</f>
        <v>2.6518976285234763</v>
      </c>
      <c r="H789" s="2">
        <v>151.942541815147</v>
      </c>
      <c r="I789" s="2"/>
    </row>
    <row r="790" spans="1:9" x14ac:dyDescent="0.2">
      <c r="A790" s="2" t="s">
        <v>47</v>
      </c>
      <c r="B790" s="2">
        <v>15.23</v>
      </c>
      <c r="C790" s="2">
        <f>2*Table1[[#This Row],[Photon energy (eV)]]-Threshold</f>
        <v>5.8726112000000015</v>
      </c>
      <c r="D790" s="2" t="s">
        <v>19</v>
      </c>
      <c r="E790" s="3">
        <f>Table1[[#This Row],[Polar ang (deg)]]/180*PI()</f>
        <v>1.5599999999999996</v>
      </c>
      <c r="F790" s="2">
        <v>89.381416040408396</v>
      </c>
      <c r="G790" s="1">
        <f>IF(Table1[[#This Row],[Phase shift (deg)]]="","",Table1[[#This Row],[Phase shift (deg)]]/180*PI())</f>
        <v>2.6531132760930691</v>
      </c>
      <c r="H790" s="2">
        <v>152.01219329026</v>
      </c>
      <c r="I790" s="2"/>
    </row>
    <row r="791" spans="1:9" x14ac:dyDescent="0.2">
      <c r="A791" s="2" t="s">
        <v>47</v>
      </c>
      <c r="B791" s="2">
        <v>15.23</v>
      </c>
      <c r="C791" s="2">
        <f>2*Table1[[#This Row],[Photon energy (eV)]]-Threshold</f>
        <v>5.8726112000000015</v>
      </c>
      <c r="D791" s="2" t="s">
        <v>19</v>
      </c>
      <c r="E791" s="3">
        <f>Table1[[#This Row],[Polar ang (deg)]]/180*PI()</f>
        <v>1.570000000000001</v>
      </c>
      <c r="F791" s="2">
        <v>89.9543738355393</v>
      </c>
      <c r="G791" s="1">
        <f>IF(Table1[[#This Row],[Phase shift (deg)]]="","",Table1[[#This Row],[Phase shift (deg)]]/180*PI())</f>
        <v>2.653559102751788</v>
      </c>
      <c r="H791" s="2">
        <v>152.03773727619901</v>
      </c>
      <c r="I791" s="2"/>
    </row>
    <row r="792" spans="1:9" x14ac:dyDescent="0.2">
      <c r="A792" s="2" t="s">
        <v>47</v>
      </c>
      <c r="B792" s="7">
        <v>15.23</v>
      </c>
      <c r="C792" s="2">
        <f>2*Table1[[#This Row],[Photon energy (eV)]]-Threshold</f>
        <v>5.8726112000000015</v>
      </c>
      <c r="D792" s="2" t="s">
        <v>19</v>
      </c>
      <c r="E792" s="3">
        <f>Table1[[#This Row],[Polar ang (deg)]]/180*PI()</f>
        <v>1.5707963267948966</v>
      </c>
      <c r="F792" s="2">
        <v>90</v>
      </c>
      <c r="G792" s="1" t="str">
        <f>IF(Table1[[#This Row],[Phase shift (deg)]]="","",Table1[[#This Row],[Phase shift (deg)]]/180*PI())</f>
        <v/>
      </c>
      <c r="I792" s="2"/>
    </row>
    <row r="793" spans="1:9" x14ac:dyDescent="0.2">
      <c r="A793" s="2" t="s">
        <v>47</v>
      </c>
      <c r="B793" s="2">
        <v>15.23</v>
      </c>
      <c r="C793" s="2">
        <f>2*Table1[[#This Row],[Photon energy (eV)]]-Threshold</f>
        <v>5.8726112000000015</v>
      </c>
      <c r="D793" s="2" t="s">
        <v>19</v>
      </c>
      <c r="E793" s="3">
        <f>Table1[[#This Row],[Polar ang (deg)]]/180*PI()</f>
        <v>1.5800000000000005</v>
      </c>
      <c r="F793" s="2">
        <v>90.527331630670105</v>
      </c>
      <c r="G793" s="1">
        <f>IF(Table1[[#This Row],[Phase shift (deg)]]="","",Table1[[#This Row],[Phase shift (deg)]]/180*PI())</f>
        <v>5.7948284423408207</v>
      </c>
      <c r="H793" s="2">
        <v>332.01921274849798</v>
      </c>
      <c r="I793" s="2"/>
    </row>
    <row r="794" spans="1:9" x14ac:dyDescent="0.2">
      <c r="A794" s="2" t="s">
        <v>47</v>
      </c>
      <c r="B794" s="2">
        <v>15.23</v>
      </c>
      <c r="C794" s="2">
        <f>2*Table1[[#This Row],[Photon energy (eV)]]-Threshold</f>
        <v>5.8726112000000015</v>
      </c>
      <c r="D794" s="2" t="s">
        <v>19</v>
      </c>
      <c r="E794" s="3">
        <f>Table1[[#This Row],[Polar ang (deg)]]/180*PI()</f>
        <v>1.59</v>
      </c>
      <c r="F794" s="2">
        <v>91.100289425800895</v>
      </c>
      <c r="G794" s="1">
        <f>IF(Table1[[#This Row],[Phase shift (deg)]]="","",Table1[[#This Row],[Phase shift (deg)]]/180*PI())</f>
        <v>5.7937354942368389</v>
      </c>
      <c r="H794" s="2">
        <v>331.95659143491298</v>
      </c>
      <c r="I794" s="2"/>
    </row>
    <row r="795" spans="1:9" x14ac:dyDescent="0.2">
      <c r="A795" s="2" t="s">
        <v>47</v>
      </c>
      <c r="B795" s="2">
        <v>15.23</v>
      </c>
      <c r="C795" s="2">
        <f>2*Table1[[#This Row],[Photon energy (eV)]]-Threshold</f>
        <v>5.8726112000000015</v>
      </c>
      <c r="D795" s="2" t="s">
        <v>19</v>
      </c>
      <c r="E795" s="3">
        <f>Table1[[#This Row],[Polar ang (deg)]]/180*PI()</f>
        <v>1.5999999999999996</v>
      </c>
      <c r="F795" s="2">
        <v>91.6732472209317</v>
      </c>
      <c r="G795" s="1">
        <f>IF(Table1[[#This Row],[Phase shift (deg)]]="","",Table1[[#This Row],[Phase shift (deg)]]/180*PI())</f>
        <v>5.7918712488428898</v>
      </c>
      <c r="H795" s="2">
        <v>331.84977804186298</v>
      </c>
      <c r="I795" s="2"/>
    </row>
    <row r="796" spans="1:9" x14ac:dyDescent="0.2">
      <c r="A796" s="2" t="s">
        <v>47</v>
      </c>
      <c r="B796" s="2">
        <v>15.23</v>
      </c>
      <c r="C796" s="2">
        <f>2*Table1[[#This Row],[Photon energy (eV)]]-Threshold</f>
        <v>5.8726112000000015</v>
      </c>
      <c r="D796" s="2" t="s">
        <v>19</v>
      </c>
      <c r="E796" s="3">
        <f>Table1[[#This Row],[Polar ang (deg)]]/180*PI()</f>
        <v>1.6100000000000012</v>
      </c>
      <c r="F796" s="2">
        <v>92.246205016062603</v>
      </c>
      <c r="G796" s="1">
        <f>IF(Table1[[#This Row],[Phase shift (deg)]]="","",Table1[[#This Row],[Phase shift (deg)]]/180*PI())</f>
        <v>5.7892328866972376</v>
      </c>
      <c r="H796" s="2">
        <v>331.69861102609002</v>
      </c>
      <c r="I796" s="2"/>
    </row>
    <row r="797" spans="1:9" x14ac:dyDescent="0.2">
      <c r="A797" s="2" t="s">
        <v>47</v>
      </c>
      <c r="B797" s="2">
        <v>15.23</v>
      </c>
      <c r="C797" s="2">
        <f>2*Table1[[#This Row],[Photon energy (eV)]]-Threshold</f>
        <v>5.8726112000000015</v>
      </c>
      <c r="D797" s="2" t="s">
        <v>19</v>
      </c>
      <c r="E797" s="3">
        <f>Table1[[#This Row],[Polar ang (deg)]]/180*PI()</f>
        <v>1.6200000000000006</v>
      </c>
      <c r="F797" s="2">
        <v>92.819162811193394</v>
      </c>
      <c r="G797" s="1">
        <f>IF(Table1[[#This Row],[Phase shift (deg)]]="","",Table1[[#This Row],[Phase shift (deg)]]/180*PI())</f>
        <v>5.7858164554204397</v>
      </c>
      <c r="H797" s="2">
        <v>331.502863932933</v>
      </c>
      <c r="I797" s="2"/>
    </row>
    <row r="798" spans="1:9" x14ac:dyDescent="0.2">
      <c r="A798" s="2" t="s">
        <v>47</v>
      </c>
      <c r="B798" s="2">
        <v>15.23</v>
      </c>
      <c r="C798" s="2">
        <f>2*Table1[[#This Row],[Photon energy (eV)]]-Threshold</f>
        <v>5.8726112000000015</v>
      </c>
      <c r="D798" s="2" t="s">
        <v>19</v>
      </c>
      <c r="E798" s="3">
        <f>Table1[[#This Row],[Polar ang (deg)]]/180*PI()</f>
        <v>1.6300000000000003</v>
      </c>
      <c r="F798" s="2">
        <v>93.392120606324198</v>
      </c>
      <c r="G798" s="1">
        <f>IF(Table1[[#This Row],[Phase shift (deg)]]="","",Table1[[#This Row],[Phase shift (deg)]]/180*PI())</f>
        <v>5.7816169035973761</v>
      </c>
      <c r="H798" s="2">
        <v>331.26224733762501</v>
      </c>
      <c r="I798" s="2"/>
    </row>
    <row r="799" spans="1:9" x14ac:dyDescent="0.2">
      <c r="A799" s="2" t="s">
        <v>47</v>
      </c>
      <c r="B799" s="2">
        <v>15.23</v>
      </c>
      <c r="C799" s="2">
        <f>2*Table1[[#This Row],[Photon energy (eV)]]-Threshold</f>
        <v>5.8726112000000015</v>
      </c>
      <c r="D799" s="2" t="s">
        <v>19</v>
      </c>
      <c r="E799" s="3">
        <f>Table1[[#This Row],[Polar ang (deg)]]/180*PI()</f>
        <v>1.64</v>
      </c>
      <c r="F799" s="2">
        <v>93.965078401455003</v>
      </c>
      <c r="G799" s="1">
        <f>IF(Table1[[#This Row],[Phase shift (deg)]]="","",Table1[[#This Row],[Phase shift (deg)]]/180*PI())</f>
        <v>5.7766281260819436</v>
      </c>
      <c r="H799" s="2">
        <v>330.97641144106097</v>
      </c>
      <c r="I799" s="2"/>
    </row>
    <row r="800" spans="1:9" x14ac:dyDescent="0.2">
      <c r="A800" s="2" t="s">
        <v>47</v>
      </c>
      <c r="B800" s="2">
        <v>15.23</v>
      </c>
      <c r="C800" s="2">
        <f>2*Table1[[#This Row],[Photon energy (eV)]]-Threshold</f>
        <v>5.8726112000000015</v>
      </c>
      <c r="D800" s="2" t="s">
        <v>19</v>
      </c>
      <c r="E800" s="3">
        <f>Table1[[#This Row],[Polar ang (deg)]]/180*PI()</f>
        <v>1.6499999999999995</v>
      </c>
      <c r="F800" s="2">
        <v>94.538036196585793</v>
      </c>
      <c r="G800" s="1">
        <f>IF(Table1[[#This Row],[Phase shift (deg)]]="","",Table1[[#This Row],[Phase shift (deg)]]/180*PI())</f>
        <v>5.7708430218810962</v>
      </c>
      <c r="H800" s="2">
        <v>330.64494938630901</v>
      </c>
      <c r="I800" s="2"/>
    </row>
    <row r="801" spans="1:9" x14ac:dyDescent="0.2">
      <c r="A801" s="2" t="s">
        <v>47</v>
      </c>
      <c r="B801" s="2">
        <v>15.23</v>
      </c>
      <c r="C801" s="2">
        <f>2*Table1[[#This Row],[Photon energy (eV)]]-Threshold</f>
        <v>5.8726112000000015</v>
      </c>
      <c r="D801" s="2" t="s">
        <v>19</v>
      </c>
      <c r="E801" s="3">
        <f>Table1[[#This Row],[Polar ang (deg)]]/180*PI()</f>
        <v>1.6600000000000008</v>
      </c>
      <c r="F801" s="2">
        <v>95.110993991716697</v>
      </c>
      <c r="G801" s="1">
        <f>IF(Table1[[#This Row],[Phase shift (deg)]]="","",Table1[[#This Row],[Phase shift (deg)]]/180*PI())</f>
        <v>5.7642535660295042</v>
      </c>
      <c r="H801" s="2">
        <v>330.26740137672499</v>
      </c>
      <c r="I801" s="2"/>
    </row>
    <row r="802" spans="1:9" x14ac:dyDescent="0.2">
      <c r="A802" s="2" t="s">
        <v>47</v>
      </c>
      <c r="B802" s="2">
        <v>15.23</v>
      </c>
      <c r="C802" s="2">
        <f>2*Table1[[#This Row],[Photon energy (eV)]]-Threshold</f>
        <v>5.8726112000000015</v>
      </c>
      <c r="D802" s="2" t="s">
        <v>19</v>
      </c>
      <c r="E802" s="3">
        <f>Table1[[#This Row],[Polar ang (deg)]]/180*PI()</f>
        <v>1.6700000000000004</v>
      </c>
      <c r="F802" s="2">
        <v>95.683951786847501</v>
      </c>
      <c r="G802" s="1">
        <f>IF(Table1[[#This Row],[Phase shift (deg)]]="","",Table1[[#This Row],[Phase shift (deg)]]/180*PI())</f>
        <v>5.7568508971112085</v>
      </c>
      <c r="H802" s="2">
        <v>329.84325969057397</v>
      </c>
      <c r="I802" s="2"/>
    </row>
    <row r="803" spans="1:9" x14ac:dyDescent="0.2">
      <c r="A803" s="2" t="s">
        <v>47</v>
      </c>
      <c r="B803" s="2">
        <v>15.23</v>
      </c>
      <c r="C803" s="2">
        <f>2*Table1[[#This Row],[Photon energy (eV)]]-Threshold</f>
        <v>5.8726112000000015</v>
      </c>
      <c r="D803" s="2" t="s">
        <v>19</v>
      </c>
      <c r="E803" s="3">
        <f>Table1[[#This Row],[Polar ang (deg)]]/180*PI()</f>
        <v>1.6800000000000002</v>
      </c>
      <c r="F803" s="2">
        <v>96.256909581978306</v>
      </c>
      <c r="G803" s="1">
        <f>IF(Table1[[#This Row],[Phase shift (deg)]]="","",Table1[[#This Row],[Phase shift (deg)]]/180*PI())</f>
        <v>5.748625422312382</v>
      </c>
      <c r="H803" s="2">
        <v>329.37197470011</v>
      </c>
      <c r="I803" s="2"/>
    </row>
    <row r="804" spans="1:9" x14ac:dyDescent="0.2">
      <c r="A804" s="2" t="s">
        <v>47</v>
      </c>
      <c r="B804" s="2">
        <v>15.23</v>
      </c>
      <c r="C804" s="2">
        <f>2*Table1[[#This Row],[Photon energy (eV)]]-Threshold</f>
        <v>5.8726112000000015</v>
      </c>
      <c r="D804" s="2" t="s">
        <v>19</v>
      </c>
      <c r="E804" s="3">
        <f>Table1[[#This Row],[Polar ang (deg)]]/180*PI()</f>
        <v>1.6899999999999995</v>
      </c>
      <c r="F804" s="2">
        <v>96.829867377109096</v>
      </c>
      <c r="G804" s="1">
        <f>IF(Table1[[#This Row],[Phase shift (deg)]]="","",Table1[[#This Row],[Phase shift (deg)]]/180*PI())</f>
        <v>5.739566942092674</v>
      </c>
      <c r="H804" s="2">
        <v>328.852962014718</v>
      </c>
      <c r="I804" s="2"/>
    </row>
    <row r="805" spans="1:9" x14ac:dyDescent="0.2">
      <c r="A805" s="2" t="s">
        <v>47</v>
      </c>
      <c r="B805" s="2">
        <v>15.23</v>
      </c>
      <c r="C805" s="2">
        <f>2*Table1[[#This Row],[Photon energy (eV)]]-Threshold</f>
        <v>5.8726112000000015</v>
      </c>
      <c r="D805" s="2" t="s">
        <v>19</v>
      </c>
      <c r="E805" s="3">
        <f>Table1[[#This Row],[Polar ang (deg)]]/180*PI()</f>
        <v>1.7000000000000011</v>
      </c>
      <c r="F805" s="2">
        <v>97.40282517224</v>
      </c>
      <c r="G805" s="1">
        <f>IF(Table1[[#This Row],[Phase shift (deg)]]="","",Table1[[#This Row],[Phase shift (deg)]]/180*PI())</f>
        <v>5.7296647967270031</v>
      </c>
      <c r="H805" s="2">
        <v>328.28561087714002</v>
      </c>
      <c r="I805" s="2"/>
    </row>
    <row r="806" spans="1:9" x14ac:dyDescent="0.2">
      <c r="A806" s="2" t="s">
        <v>47</v>
      </c>
      <c r="B806" s="2">
        <v>15.23</v>
      </c>
      <c r="C806" s="2">
        <f>2*Table1[[#This Row],[Photon energy (eV)]]-Threshold</f>
        <v>5.8726112000000015</v>
      </c>
      <c r="D806" s="2" t="s">
        <v>19</v>
      </c>
      <c r="E806" s="3">
        <f>Table1[[#This Row],[Polar ang (deg)]]/180*PI()</f>
        <v>1.7100000000000006</v>
      </c>
      <c r="F806" s="2">
        <v>97.975782967370804</v>
      </c>
      <c r="G806" s="1">
        <f>IF(Table1[[#This Row],[Phase shift (deg)]]="","",Table1[[#This Row],[Phase shift (deg)]]/180*PI())</f>
        <v>5.7189080370799461</v>
      </c>
      <c r="H806" s="2">
        <v>327.66929394812701</v>
      </c>
      <c r="I806" s="2"/>
    </row>
    <row r="807" spans="1:9" x14ac:dyDescent="0.2">
      <c r="A807" s="2" t="s">
        <v>47</v>
      </c>
      <c r="B807" s="2">
        <v>15.23</v>
      </c>
      <c r="C807" s="2">
        <f>2*Table1[[#This Row],[Photon energy (eV)]]-Threshold</f>
        <v>5.8726112000000015</v>
      </c>
      <c r="D807" s="2" t="s">
        <v>19</v>
      </c>
      <c r="E807" s="3">
        <f>Table1[[#This Row],[Polar ang (deg)]]/180*PI()</f>
        <v>1.7200000000000002</v>
      </c>
      <c r="F807" s="2">
        <v>98.548740762501595</v>
      </c>
      <c r="G807" s="1">
        <f>IF(Table1[[#This Row],[Phase shift (deg)]]="","",Table1[[#This Row],[Phase shift (deg)]]/180*PI())</f>
        <v>5.7072856220103336</v>
      </c>
      <c r="H807" s="2">
        <v>327.00337861688899</v>
      </c>
      <c r="I807" s="2"/>
    </row>
    <row r="808" spans="1:9" x14ac:dyDescent="0.2">
      <c r="A808" s="2" t="s">
        <v>47</v>
      </c>
      <c r="B808" s="2">
        <v>15.23</v>
      </c>
      <c r="C808" s="2">
        <f>2*Table1[[#This Row],[Photon energy (eV)]]-Threshold</f>
        <v>5.8726112000000015</v>
      </c>
      <c r="D808" s="2" t="s">
        <v>19</v>
      </c>
      <c r="E808" s="3">
        <f>Table1[[#This Row],[Polar ang (deg)]]/180*PI()</f>
        <v>1.7299999999999998</v>
      </c>
      <c r="F808" s="2">
        <v>99.121698557632399</v>
      </c>
      <c r="G808" s="1">
        <f>IF(Table1[[#This Row],[Phase shift (deg)]]="","",Table1[[#This Row],[Phase shift (deg)]]/180*PI())</f>
        <v>5.6947866447392332</v>
      </c>
      <c r="H808" s="2">
        <v>326.28723997102497</v>
      </c>
      <c r="I808" s="2"/>
    </row>
    <row r="809" spans="1:9" x14ac:dyDescent="0.2">
      <c r="A809" s="2" t="s">
        <v>47</v>
      </c>
      <c r="B809" s="2">
        <v>15.23</v>
      </c>
      <c r="C809" s="2">
        <f>2*Table1[[#This Row],[Photon energy (eV)]]-Threshold</f>
        <v>5.8726112000000015</v>
      </c>
      <c r="D809" s="2" t="s">
        <v>19</v>
      </c>
      <c r="E809" s="3">
        <f>Table1[[#This Row],[Polar ang (deg)]]/180*PI()</f>
        <v>1.7399999999999993</v>
      </c>
      <c r="F809" s="2">
        <v>99.694656352763204</v>
      </c>
      <c r="G809" s="1">
        <f>IF(Table1[[#This Row],[Phase shift (deg)]]="","",Table1[[#This Row],[Phase shift (deg)]]/180*PI())</f>
        <v>5.6814005903222426</v>
      </c>
      <c r="H809" s="2">
        <v>325.52027554859899</v>
      </c>
      <c r="I809" s="2"/>
    </row>
    <row r="810" spans="1:9" x14ac:dyDescent="0.2">
      <c r="A810" s="2" t="s">
        <v>47</v>
      </c>
      <c r="B810" s="2">
        <v>15.23</v>
      </c>
      <c r="C810" s="2">
        <f>2*Table1[[#This Row],[Photon energy (eV)]]-Threshold</f>
        <v>5.8726112000000015</v>
      </c>
      <c r="D810" s="2" t="s">
        <v>19</v>
      </c>
      <c r="E810" s="3">
        <f>Table1[[#This Row],[Polar ang (deg)]]/180*PI()</f>
        <v>1.7499999999999987</v>
      </c>
      <c r="F810" s="2">
        <v>100.26761414789399</v>
      </c>
      <c r="G810" s="1">
        <f>IF(Table1[[#This Row],[Phase shift (deg)]]="","",Table1[[#This Row],[Phase shift (deg)]]/180*PI())</f>
        <v>5.6671176260122431</v>
      </c>
      <c r="H810" s="2">
        <v>324.70192197469999</v>
      </c>
      <c r="I810" s="2"/>
    </row>
    <row r="811" spans="1:9" x14ac:dyDescent="0.2">
      <c r="A811" s="2" t="s">
        <v>47</v>
      </c>
      <c r="B811" s="2">
        <v>15.23</v>
      </c>
      <c r="C811" s="2">
        <f>2*Table1[[#This Row],[Photon energy (eV)]]-Threshold</f>
        <v>5.8726112000000015</v>
      </c>
      <c r="D811" s="2" t="s">
        <v>19</v>
      </c>
      <c r="E811" s="3">
        <f>Table1[[#This Row],[Polar ang (deg)]]/180*PI()</f>
        <v>1.7600000000000018</v>
      </c>
      <c r="F811" s="2">
        <v>100.840571943025</v>
      </c>
      <c r="G811" s="1">
        <f>IF(Table1[[#This Row],[Phase shift (deg)]]="","",Table1[[#This Row],[Phase shift (deg)]]/180*PI())</f>
        <v>5.6519289257468888</v>
      </c>
      <c r="H811" s="2">
        <v>323.83167355320597</v>
      </c>
      <c r="I811" s="2"/>
    </row>
    <row r="812" spans="1:9" x14ac:dyDescent="0.2">
      <c r="A812" s="2" t="s">
        <v>47</v>
      </c>
      <c r="B812" s="2">
        <v>15.23</v>
      </c>
      <c r="C812" s="2">
        <f>2*Table1[[#This Row],[Photon energy (eV)]]-Threshold</f>
        <v>5.8726112000000015</v>
      </c>
      <c r="D812" s="2" t="s">
        <v>19</v>
      </c>
      <c r="E812" s="3">
        <f>Table1[[#This Row],[Polar ang (deg)]]/180*PI()</f>
        <v>1.7700000000000051</v>
      </c>
      <c r="F812" s="2">
        <v>101.413529738156</v>
      </c>
      <c r="G812" s="1">
        <f>IF(Table1[[#This Row],[Phase shift (deg)]]="","",Table1[[#This Row],[Phase shift (deg)]]/180*PI())</f>
        <v>5.6358270292092687</v>
      </c>
      <c r="H812" s="2">
        <v>322.90910283944402</v>
      </c>
      <c r="I812" s="2"/>
    </row>
    <row r="813" spans="1:9" x14ac:dyDescent="0.2">
      <c r="A813" s="2" t="s">
        <v>47</v>
      </c>
      <c r="B813" s="2">
        <v>15.23</v>
      </c>
      <c r="C813" s="2">
        <f>2*Table1[[#This Row],[Photon energy (eV)]]-Threshold</f>
        <v>5.8726112000000015</v>
      </c>
      <c r="D813" s="2" t="s">
        <v>19</v>
      </c>
      <c r="E813" s="3">
        <f>Table1[[#This Row],[Polar ang (deg)]]/180*PI()</f>
        <v>1.7800000000000082</v>
      </c>
      <c r="F813" s="2">
        <v>101.986487533287</v>
      </c>
      <c r="G813" s="1">
        <f>IF(Table1[[#This Row],[Phase shift (deg)]]="","",Table1[[#This Row],[Phase shift (deg)]]/180*PI())</f>
        <v>5.6188062348543486</v>
      </c>
      <c r="H813" s="2">
        <v>321.93388315894703</v>
      </c>
      <c r="I813" s="2"/>
    </row>
    <row r="814" spans="1:9" x14ac:dyDescent="0.2">
      <c r="A814" s="2" t="s">
        <v>47</v>
      </c>
      <c r="B814" s="2">
        <v>15.23</v>
      </c>
      <c r="C814" s="2">
        <f>2*Table1[[#This Row],[Photon energy (eV)]]-Threshold</f>
        <v>5.8726112000000015</v>
      </c>
      <c r="D814" s="2" t="s">
        <v>19</v>
      </c>
      <c r="E814" s="3">
        <f>Table1[[#This Row],[Polar ang (deg)]]/180*PI()</f>
        <v>1.7899999999999938</v>
      </c>
      <c r="F814" s="2">
        <v>102.559445328417</v>
      </c>
      <c r="G814" s="1">
        <f>IF(Table1[[#This Row],[Phase shift (deg)]]="","",Table1[[#This Row],[Phase shift (deg)]]/180*PI())</f>
        <v>5.6008630249404439</v>
      </c>
      <c r="H814" s="2">
        <v>320.90581295996299</v>
      </c>
      <c r="I814" s="2"/>
    </row>
    <row r="815" spans="1:9" x14ac:dyDescent="0.2">
      <c r="A815" s="2" t="s">
        <v>47</v>
      </c>
      <c r="B815" s="2">
        <v>15.23</v>
      </c>
      <c r="C815" s="2">
        <f>2*Table1[[#This Row],[Photon energy (eV)]]-Threshold</f>
        <v>5.8726112000000015</v>
      </c>
      <c r="D815" s="2" t="s">
        <v>19</v>
      </c>
      <c r="E815" s="3">
        <f>Table1[[#This Row],[Polar ang (deg)]]/180*PI()</f>
        <v>1.7999999999999969</v>
      </c>
      <c r="F815" s="2">
        <v>103.132403123548</v>
      </c>
      <c r="G815" s="1">
        <f>IF(Table1[[#This Row],[Phase shift (deg)]]="","",Table1[[#This Row],[Phase shift (deg)]]/180*PI())</f>
        <v>5.5819965189355623</v>
      </c>
      <c r="H815" s="2">
        <v>319.82484179172502</v>
      </c>
      <c r="I815" s="2"/>
    </row>
    <row r="816" spans="1:9" x14ac:dyDescent="0.2">
      <c r="A816" s="2" t="s">
        <v>47</v>
      </c>
      <c r="B816" s="2">
        <v>15.23</v>
      </c>
      <c r="C816" s="2">
        <f>2*Table1[[#This Row],[Photon energy (eV)]]-Threshold</f>
        <v>5.8726112000000015</v>
      </c>
      <c r="D816" s="2" t="s">
        <v>19</v>
      </c>
      <c r="E816" s="3">
        <f>Table1[[#This Row],[Polar ang (deg)]]/180*PI()</f>
        <v>1.8099999999999998</v>
      </c>
      <c r="F816" s="2">
        <v>103.70536091867901</v>
      </c>
      <c r="G816" s="1">
        <f>IF(Table1[[#This Row],[Phase shift (deg)]]="","",Table1[[#This Row],[Phase shift (deg)]]/180*PI())</f>
        <v>5.5622089496847735</v>
      </c>
      <c r="H816" s="2">
        <v>318.69109758683197</v>
      </c>
      <c r="I816" s="2"/>
    </row>
    <row r="817" spans="1:9" x14ac:dyDescent="0.2">
      <c r="A817" s="2" t="s">
        <v>47</v>
      </c>
      <c r="B817" s="2">
        <v>15.23</v>
      </c>
      <c r="C817" s="2">
        <f>2*Table1[[#This Row],[Photon energy (eV)]]-Threshold</f>
        <v>5.8726112000000015</v>
      </c>
      <c r="D817" s="2" t="s">
        <v>19</v>
      </c>
      <c r="E817" s="3">
        <f>Table1[[#This Row],[Polar ang (deg)]]/180*PI()</f>
        <v>1.8200000000000029</v>
      </c>
      <c r="F817" s="2">
        <v>104.27831871380999</v>
      </c>
      <c r="G817" s="1">
        <f>IF(Table1[[#This Row],[Phase shift (deg)]]="","",Table1[[#This Row],[Phase shift (deg)]]/180*PI())</f>
        <v>5.5415061544524447</v>
      </c>
      <c r="H817" s="2">
        <v>317.50491479589601</v>
      </c>
      <c r="I817" s="2"/>
    </row>
    <row r="818" spans="1:9" x14ac:dyDescent="0.2">
      <c r="A818" s="2" t="s">
        <v>47</v>
      </c>
      <c r="B818" s="2">
        <v>15.23</v>
      </c>
      <c r="C818" s="2">
        <f>2*Table1[[#This Row],[Photon energy (eV)]]-Threshold</f>
        <v>5.8726112000000015</v>
      </c>
      <c r="D818" s="2" t="s">
        <v>19</v>
      </c>
      <c r="E818" s="3">
        <f>Table1[[#This Row],[Polar ang (deg)]]/180*PI()</f>
        <v>1.8300000000000061</v>
      </c>
      <c r="F818" s="2">
        <v>104.851276508941</v>
      </c>
      <c r="G818" s="1">
        <f>IF(Table1[[#This Row],[Phase shift (deg)]]="","",Table1[[#This Row],[Phase shift (deg)]]/180*PI())</f>
        <v>5.5198980704538787</v>
      </c>
      <c r="H818" s="2">
        <v>316.266862779414</v>
      </c>
      <c r="I818" s="2"/>
    </row>
    <row r="819" spans="1:9" x14ac:dyDescent="0.2">
      <c r="A819" s="2" t="s">
        <v>47</v>
      </c>
      <c r="B819" s="2">
        <v>15.23</v>
      </c>
      <c r="C819" s="2">
        <f>2*Table1[[#This Row],[Photon energy (eV)]]-Threshold</f>
        <v>5.8726112000000015</v>
      </c>
      <c r="D819" s="2" t="s">
        <v>19</v>
      </c>
      <c r="E819" s="3">
        <f>Table1[[#This Row],[Polar ang (deg)]]/180*PI()</f>
        <v>1.8399999999999919</v>
      </c>
      <c r="F819" s="2">
        <v>105.42423430407101</v>
      </c>
      <c r="G819" s="1">
        <f>IF(Table1[[#This Row],[Phase shift (deg)]]="","",Table1[[#This Row],[Phase shift (deg)]]/180*PI())</f>
        <v>5.4973992218666687</v>
      </c>
      <c r="H819" s="2">
        <v>314.97777371146299</v>
      </c>
      <c r="I819" s="2"/>
    </row>
    <row r="820" spans="1:9" x14ac:dyDescent="0.2">
      <c r="A820" s="2" t="s">
        <v>47</v>
      </c>
      <c r="B820" s="2">
        <v>15.23</v>
      </c>
      <c r="C820" s="2">
        <f>2*Table1[[#This Row],[Photon energy (eV)]]-Threshold</f>
        <v>5.8726112000000015</v>
      </c>
      <c r="D820" s="2" t="s">
        <v>19</v>
      </c>
      <c r="E820" s="3">
        <f>Table1[[#This Row],[Polar ang (deg)]]/180*PI()</f>
        <v>1.8499999999999945</v>
      </c>
      <c r="F820" s="2">
        <v>105.997192099202</v>
      </c>
      <c r="G820" s="1">
        <f>IF(Table1[[#This Row],[Phase shift (deg)]]="","",Table1[[#This Row],[Phase shift (deg)]]/180*PI())</f>
        <v>5.4740291827117558</v>
      </c>
      <c r="H820" s="2">
        <v>313.63876910083098</v>
      </c>
      <c r="I820" s="2"/>
    </row>
    <row r="821" spans="1:9" x14ac:dyDescent="0.2">
      <c r="A821" s="2" t="s">
        <v>47</v>
      </c>
      <c r="B821" s="2">
        <v>15.23</v>
      </c>
      <c r="C821" s="2">
        <f>2*Table1[[#This Row],[Photon energy (eV)]]-Threshold</f>
        <v>5.8726112000000015</v>
      </c>
      <c r="D821" s="2" t="s">
        <v>19</v>
      </c>
      <c r="E821" s="3">
        <f>Table1[[#This Row],[Polar ang (deg)]]/180*PI()</f>
        <v>1.8599999999999981</v>
      </c>
      <c r="F821" s="2">
        <v>106.570149894333</v>
      </c>
      <c r="G821" s="1">
        <f>IF(Table1[[#This Row],[Phase shift (deg)]]="","",Table1[[#This Row],[Phase shift (deg)]]/180*PI())</f>
        <v>5.4498129976165828</v>
      </c>
      <c r="H821" s="2">
        <v>312.25128389896997</v>
      </c>
      <c r="I821" s="2"/>
    </row>
    <row r="822" spans="1:9" x14ac:dyDescent="0.2">
      <c r="A822" s="2" t="s">
        <v>47</v>
      </c>
      <c r="B822" s="2">
        <v>15.23</v>
      </c>
      <c r="C822" s="2">
        <f>2*Table1[[#This Row],[Photon energy (eV)]]-Threshold</f>
        <v>5.8726112000000015</v>
      </c>
      <c r="D822" s="2" t="s">
        <v>19</v>
      </c>
      <c r="E822" s="3">
        <f>Table1[[#This Row],[Polar ang (deg)]]/180*PI()</f>
        <v>1.870000000000001</v>
      </c>
      <c r="F822" s="2">
        <v>107.143107689464</v>
      </c>
      <c r="G822" s="1">
        <f>IF(Table1[[#This Row],[Phase shift (deg)]]="","",Table1[[#This Row],[Phase shift (deg)]]/180*PI())</f>
        <v>5.4247815405579614</v>
      </c>
      <c r="H822" s="2">
        <v>310.817087054448</v>
      </c>
      <c r="I822" s="2"/>
    </row>
    <row r="823" spans="1:9" x14ac:dyDescent="0.2">
      <c r="A823" s="2" t="s">
        <v>47</v>
      </c>
      <c r="B823" s="2">
        <v>15.23</v>
      </c>
      <c r="C823" s="2">
        <f>2*Table1[[#This Row],[Photon energy (eV)]]-Threshold</f>
        <v>5.8726112000000015</v>
      </c>
      <c r="D823" s="2" t="s">
        <v>19</v>
      </c>
      <c r="E823" s="3">
        <f>Table1[[#This Row],[Polar ang (deg)]]/180*PI()</f>
        <v>1.8800000000000041</v>
      </c>
      <c r="F823" s="2">
        <v>107.71606548459501</v>
      </c>
      <c r="G823" s="1">
        <f>IF(Table1[[#This Row],[Phase shift (deg)]]="","",Table1[[#This Row],[Phase shift (deg)]]/180*PI())</f>
        <v>5.3989717905037473</v>
      </c>
      <c r="H823" s="2">
        <v>309.33829730605402</v>
      </c>
      <c r="I823" s="2"/>
    </row>
    <row r="824" spans="1:9" x14ac:dyDescent="0.2">
      <c r="A824" s="2" t="s">
        <v>47</v>
      </c>
      <c r="B824" s="2">
        <v>15.23</v>
      </c>
      <c r="C824" s="2">
        <f>2*Table1[[#This Row],[Photon energy (eV)]]-Threshold</f>
        <v>5.8726112000000015</v>
      </c>
      <c r="D824" s="2" t="s">
        <v>19</v>
      </c>
      <c r="E824" s="3">
        <f>Table1[[#This Row],[Polar ang (deg)]]/180*PI()</f>
        <v>1.890000000000007</v>
      </c>
      <c r="F824" s="2">
        <v>108.289023279726</v>
      </c>
      <c r="G824" s="1">
        <f>IF(Table1[[#This Row],[Phase shift (deg)]]="","",Table1[[#This Row],[Phase shift (deg)]]/180*PI())</f>
        <v>5.3724270027131436</v>
      </c>
      <c r="H824" s="2">
        <v>307.81739299758198</v>
      </c>
      <c r="I824" s="2"/>
    </row>
    <row r="825" spans="1:9" x14ac:dyDescent="0.2">
      <c r="A825" s="2" t="s">
        <v>47</v>
      </c>
      <c r="B825" s="2">
        <v>15.23</v>
      </c>
      <c r="C825" s="2">
        <f>2*Table1[[#This Row],[Photon energy (eV)]]-Threshold</f>
        <v>5.8726112000000015</v>
      </c>
      <c r="D825" s="2" t="s">
        <v>19</v>
      </c>
      <c r="E825" s="3">
        <f>Table1[[#This Row],[Polar ang (deg)]]/180*PI()</f>
        <v>1.8999999999999928</v>
      </c>
      <c r="F825" s="2">
        <v>108.861981074856</v>
      </c>
      <c r="G825" s="1">
        <f>IF(Table1[[#This Row],[Phase shift (deg)]]="","",Table1[[#This Row],[Phase shift (deg)]]/180*PI())</f>
        <v>5.3451967555729549</v>
      </c>
      <c r="H825" s="2">
        <v>306.25721476135101</v>
      </c>
      <c r="I825" s="2"/>
    </row>
    <row r="826" spans="1:9" x14ac:dyDescent="0.2">
      <c r="A826" s="2" t="s">
        <v>47</v>
      </c>
      <c r="B826" s="2">
        <v>15.23</v>
      </c>
      <c r="C826" s="2">
        <f>2*Table1[[#This Row],[Photon energy (eV)]]-Threshold</f>
        <v>5.8726112000000015</v>
      </c>
      <c r="D826" s="2" t="s">
        <v>19</v>
      </c>
      <c r="E826" s="3">
        <f>Table1[[#This Row],[Polar ang (deg)]]/180*PI()</f>
        <v>1.9099999999999957</v>
      </c>
      <c r="F826" s="2">
        <v>109.43493886998699</v>
      </c>
      <c r="G826" s="1">
        <f>IF(Table1[[#This Row],[Phase shift (deg)]]="","",Table1[[#This Row],[Phase shift (deg)]]/180*PI())</f>
        <v>5.3173368554446645</v>
      </c>
      <c r="H826" s="2">
        <v>304.66096006634399</v>
      </c>
      <c r="I826" s="2"/>
    </row>
    <row r="827" spans="1:9" x14ac:dyDescent="0.2">
      <c r="A827" s="2" t="s">
        <v>47</v>
      </c>
      <c r="B827" s="2">
        <v>15.23</v>
      </c>
      <c r="C827" s="2">
        <f>2*Table1[[#This Row],[Photon energy (eV)]]-Threshold</f>
        <v>5.8726112000000015</v>
      </c>
      <c r="D827" s="2" t="s">
        <v>19</v>
      </c>
      <c r="E827" s="3">
        <f>Table1[[#This Row],[Polar ang (deg)]]/180*PI()</f>
        <v>1.9199999999999988</v>
      </c>
      <c r="F827" s="2">
        <v>110.007896665118</v>
      </c>
      <c r="G827" s="1">
        <f>IF(Table1[[#This Row],[Phase shift (deg)]]="","",Table1[[#This Row],[Phase shift (deg)]]/180*PI())</f>
        <v>5.2889090861693884</v>
      </c>
      <c r="H827" s="2">
        <v>303.032168865899</v>
      </c>
      <c r="I827" s="2"/>
    </row>
    <row r="828" spans="1:9" x14ac:dyDescent="0.2">
      <c r="A828" s="2" t="s">
        <v>47</v>
      </c>
      <c r="B828" s="2">
        <v>15.23</v>
      </c>
      <c r="C828" s="2">
        <f>2*Table1[[#This Row],[Photon energy (eV)]]-Threshold</f>
        <v>5.8726112000000015</v>
      </c>
      <c r="D828" s="2" t="s">
        <v>19</v>
      </c>
      <c r="E828" s="3">
        <f>Table1[[#This Row],[Polar ang (deg)]]/180*PI()</f>
        <v>1.9300000000000022</v>
      </c>
      <c r="F828" s="2">
        <v>110.580854460249</v>
      </c>
      <c r="G828" s="1">
        <f>IF(Table1[[#This Row],[Phase shift (deg)]]="","",Table1[[#This Row],[Phase shift (deg)]]/180*PI())</f>
        <v>5.2599807955829672</v>
      </c>
      <c r="H828" s="2">
        <v>301.37469990676902</v>
      </c>
      <c r="I828" s="2"/>
    </row>
    <row r="829" spans="1:9" x14ac:dyDescent="0.2">
      <c r="A829" s="2" t="s">
        <v>47</v>
      </c>
      <c r="B829" s="2">
        <v>15.23</v>
      </c>
      <c r="C829" s="2">
        <f>2*Table1[[#This Row],[Photon energy (eV)]]-Threshold</f>
        <v>5.8726112000000015</v>
      </c>
      <c r="D829" s="2" t="s">
        <v>19</v>
      </c>
      <c r="E829" s="3">
        <f>Table1[[#This Row],[Polar ang (deg)]]/180*PI()</f>
        <v>1.9400000000000053</v>
      </c>
      <c r="F829" s="2">
        <v>111.15381225538</v>
      </c>
      <c r="G829" s="1">
        <f>IF(Table1[[#This Row],[Phase shift (deg)]]="","",Table1[[#This Row],[Phase shift (deg)]]/180*PI())</f>
        <v>5.2306243184173686</v>
      </c>
      <c r="H829" s="2">
        <v>299.69269766380802</v>
      </c>
      <c r="I829" s="2"/>
    </row>
    <row r="830" spans="1:9" x14ac:dyDescent="0.2">
      <c r="A830" s="2" t="s">
        <v>47</v>
      </c>
      <c r="B830" s="2">
        <v>15.23</v>
      </c>
      <c r="C830" s="2">
        <f>2*Table1[[#This Row],[Photon energy (eV)]]-Threshold</f>
        <v>5.8726112000000015</v>
      </c>
      <c r="D830" s="2" t="s">
        <v>19</v>
      </c>
      <c r="E830" s="3">
        <f>Table1[[#This Row],[Polar ang (deg)]]/180*PI()</f>
        <v>1.9500000000000082</v>
      </c>
      <c r="F830" s="2">
        <v>111.72677005051101</v>
      </c>
      <c r="G830" s="1">
        <f>IF(Table1[[#This Row],[Phase shift (deg)]]="","",Table1[[#This Row],[Phase shift (deg)]]/180*PI())</f>
        <v>5.2009162429187992</v>
      </c>
      <c r="H830" s="2">
        <v>297.990550320284</v>
      </c>
      <c r="I830" s="2"/>
    </row>
    <row r="831" spans="1:9" x14ac:dyDescent="0.2">
      <c r="A831" s="2" t="s">
        <v>47</v>
      </c>
      <c r="B831" s="2">
        <v>15.23</v>
      </c>
      <c r="C831" s="2">
        <f>2*Table1[[#This Row],[Photon energy (eV)]]-Threshold</f>
        <v>5.8726112000000015</v>
      </c>
      <c r="D831" s="2" t="s">
        <v>19</v>
      </c>
      <c r="E831" s="3">
        <f>Table1[[#This Row],[Polar ang (deg)]]/180*PI()</f>
        <v>1.9599999999999937</v>
      </c>
      <c r="F831" s="2">
        <v>112.299727845641</v>
      </c>
      <c r="G831" s="1">
        <f>IF(Table1[[#This Row],[Phase shift (deg)]]="","",Table1[[#This Row],[Phase shift (deg)]]/180*PI())</f>
        <v>5.1709365368462983</v>
      </c>
      <c r="H831" s="2">
        <v>296.272839691287</v>
      </c>
      <c r="I831" s="2"/>
    </row>
    <row r="832" spans="1:9" x14ac:dyDescent="0.2">
      <c r="A832" s="2" t="s">
        <v>47</v>
      </c>
      <c r="B832" s="2">
        <v>15.23</v>
      </c>
      <c r="C832" s="2">
        <f>2*Table1[[#This Row],[Photon energy (eV)]]-Threshold</f>
        <v>5.8726112000000015</v>
      </c>
      <c r="D832" s="2" t="s">
        <v>19</v>
      </c>
      <c r="E832" s="3">
        <f>Table1[[#This Row],[Polar ang (deg)]]/180*PI()</f>
        <v>1.9699999999999969</v>
      </c>
      <c r="F832" s="2">
        <v>112.872685640772</v>
      </c>
      <c r="G832" s="1">
        <f>IF(Table1[[#This Row],[Phase shift (deg)]]="","",Table1[[#This Row],[Phase shift (deg)]]/180*PI())</f>
        <v>5.1407675565617676</v>
      </c>
      <c r="H832" s="2">
        <v>294.54428444876999</v>
      </c>
      <c r="I832" s="2"/>
    </row>
    <row r="833" spans="1:9" x14ac:dyDescent="0.2">
      <c r="A833" s="2" t="s">
        <v>47</v>
      </c>
      <c r="B833" s="2">
        <v>15.23</v>
      </c>
      <c r="C833" s="2">
        <f>2*Table1[[#This Row],[Photon energy (eV)]]-Threshold</f>
        <v>5.8726112000000015</v>
      </c>
      <c r="D833" s="2" t="s">
        <v>19</v>
      </c>
      <c r="E833" s="3">
        <f>Table1[[#This Row],[Polar ang (deg)]]/180*PI()</f>
        <v>1.98</v>
      </c>
      <c r="F833" s="2">
        <v>113.44564343590299</v>
      </c>
      <c r="G833" s="1">
        <f>IF(Table1[[#This Row],[Phase shift (deg)]]="","",Table1[[#This Row],[Phase shift (deg)]]/180*PI())</f>
        <v>5.110492969975299</v>
      </c>
      <c r="H833" s="2">
        <v>292.80967841086198</v>
      </c>
      <c r="I833" s="2"/>
    </row>
    <row r="834" spans="1:9" x14ac:dyDescent="0.2">
      <c r="A834" s="2" t="s">
        <v>47</v>
      </c>
      <c r="B834" s="2">
        <v>15.23</v>
      </c>
      <c r="C834" s="2">
        <f>2*Table1[[#This Row],[Photon energy (eV)]]-Threshold</f>
        <v>5.8726112000000015</v>
      </c>
      <c r="D834" s="2" t="s">
        <v>19</v>
      </c>
      <c r="E834" s="3">
        <f>Table1[[#This Row],[Polar ang (deg)]]/180*PI()</f>
        <v>1.9900000000000029</v>
      </c>
      <c r="F834" s="2">
        <v>114.018601231034</v>
      </c>
      <c r="G834" s="1">
        <f>IF(Table1[[#This Row],[Phase shift (deg)]]="","",Table1[[#This Row],[Phase shift (deg)]]/180*PI())</f>
        <v>5.0801966295000529</v>
      </c>
      <c r="H834" s="2">
        <v>291.07382596693901</v>
      </c>
      <c r="I834" s="2"/>
    </row>
    <row r="835" spans="1:9" x14ac:dyDescent="0.2">
      <c r="A835" s="2" t="s">
        <v>47</v>
      </c>
      <c r="B835" s="2">
        <v>15.23</v>
      </c>
      <c r="C835" s="2">
        <f>2*Table1[[#This Row],[Photon energy (eV)]]-Threshold</f>
        <v>5.8726112000000015</v>
      </c>
      <c r="D835" s="2" t="s">
        <v>19</v>
      </c>
      <c r="E835" s="3">
        <f>Table1[[#This Row],[Polar ang (deg)]]/180*PI()</f>
        <v>2.0000000000000062</v>
      </c>
      <c r="F835" s="2">
        <v>114.591559026165</v>
      </c>
      <c r="G835" s="1">
        <f>IF(Table1[[#This Row],[Phase shift (deg)]]="","",Table1[[#This Row],[Phase shift (deg)]]/180*PI())</f>
        <v>5.0499614343658203</v>
      </c>
      <c r="H835" s="2">
        <v>289.341476892993</v>
      </c>
      <c r="I835" s="2"/>
    </row>
    <row r="836" spans="1:9" x14ac:dyDescent="0.2">
      <c r="A836" s="2" t="s">
        <v>47</v>
      </c>
      <c r="B836" s="2">
        <v>15.23</v>
      </c>
      <c r="C836" s="2">
        <f>2*Table1[[#This Row],[Photon energy (eV)]]-Threshold</f>
        <v>5.8726112000000015</v>
      </c>
      <c r="D836" s="2" t="s">
        <v>19</v>
      </c>
      <c r="E836" s="3">
        <f>Table1[[#This Row],[Polar ang (deg)]]/180*PI()</f>
        <v>2.0099999999999918</v>
      </c>
      <c r="F836" s="2">
        <v>115.164516821295</v>
      </c>
      <c r="G836" s="1">
        <f>IF(Table1[[#This Row],[Phase shift (deg)]]="","",Table1[[#This Row],[Phase shift (deg)]]/180*PI())</f>
        <v>5.0198682223130318</v>
      </c>
      <c r="H836" s="2">
        <v>287.61726285037599</v>
      </c>
      <c r="I836" s="2"/>
    </row>
    <row r="837" spans="1:9" x14ac:dyDescent="0.2">
      <c r="A837" s="2" t="s">
        <v>47</v>
      </c>
      <c r="B837" s="2">
        <v>15.23</v>
      </c>
      <c r="C837" s="2">
        <f>2*Table1[[#This Row],[Photon energy (eV)]]-Threshold</f>
        <v>5.8726112000000015</v>
      </c>
      <c r="D837" s="2" t="s">
        <v>19</v>
      </c>
      <c r="E837" s="3">
        <f>Table1[[#This Row],[Polar ang (deg)]]/180*PI()</f>
        <v>2.0199999999999951</v>
      </c>
      <c r="F837" s="2">
        <v>115.737474616426</v>
      </c>
      <c r="G837" s="1">
        <f>IF(Table1[[#This Row],[Phase shift (deg)]]="","",Table1[[#This Row],[Phase shift (deg)]]/180*PI())</f>
        <v>4.9899947287698092</v>
      </c>
      <c r="H837" s="2">
        <v>285.905637751038</v>
      </c>
      <c r="I837" s="2"/>
    </row>
    <row r="838" spans="1:9" x14ac:dyDescent="0.2">
      <c r="A838" s="2" t="s">
        <v>47</v>
      </c>
      <c r="B838" s="2">
        <v>15.23</v>
      </c>
      <c r="C838" s="2">
        <f>2*Table1[[#This Row],[Photon energy (eV)]]-Threshold</f>
        <v>5.8726112000000015</v>
      </c>
      <c r="D838" s="2" t="s">
        <v>19</v>
      </c>
      <c r="E838" s="3">
        <f>Table1[[#This Row],[Polar ang (deg)]]/180*PI()</f>
        <v>2.029999999999998</v>
      </c>
      <c r="F838" s="2">
        <v>116.310432411557</v>
      </c>
      <c r="G838" s="1">
        <f>IF(Table1[[#This Row],[Phase shift (deg)]]="","",Table1[[#This Row],[Phase shift (deg)]]/180*PI())</f>
        <v>4.9604146473022022</v>
      </c>
      <c r="H838" s="2">
        <v>284.21082392529098</v>
      </c>
      <c r="I838" s="2"/>
    </row>
    <row r="839" spans="1:9" x14ac:dyDescent="0.2">
      <c r="A839" s="2" t="s">
        <v>47</v>
      </c>
      <c r="B839" s="2">
        <v>15.23</v>
      </c>
      <c r="C839" s="2">
        <f>2*Table1[[#This Row],[Photon energy (eV)]]-Threshold</f>
        <v>5.8726112000000015</v>
      </c>
      <c r="D839" s="2" t="s">
        <v>19</v>
      </c>
      <c r="E839" s="3">
        <f>Table1[[#This Row],[Polar ang (deg)]]/180*PI()</f>
        <v>2.0400000000000009</v>
      </c>
      <c r="F839" s="2">
        <v>116.88339020668801</v>
      </c>
      <c r="G839" s="1">
        <f>IF(Table1[[#This Row],[Phase shift (deg)]]="","",Table1[[#This Row],[Phase shift (deg)]]/180*PI())</f>
        <v>4.9311968188542314</v>
      </c>
      <c r="H839" s="2">
        <v>282.53676566868501</v>
      </c>
      <c r="I839" s="2"/>
    </row>
    <row r="840" spans="1:9" x14ac:dyDescent="0.2">
      <c r="A840" s="2" t="s">
        <v>47</v>
      </c>
      <c r="B840" s="2">
        <v>15.23</v>
      </c>
      <c r="C840" s="2">
        <f>2*Table1[[#This Row],[Photon energy (eV)]]-Threshold</f>
        <v>5.8726112000000015</v>
      </c>
      <c r="D840" s="2" t="s">
        <v>19</v>
      </c>
      <c r="E840" s="3">
        <f>Table1[[#This Row],[Polar ang (deg)]]/180*PI()</f>
        <v>2.0500000000000043</v>
      </c>
      <c r="F840" s="2">
        <v>117.45634800181899</v>
      </c>
      <c r="G840" s="1">
        <f>IF(Table1[[#This Row],[Phase shift (deg)]]="","",Table1[[#This Row],[Phase shift (deg)]]/180*PI())</f>
        <v>4.9024045696723642</v>
      </c>
      <c r="H840" s="2">
        <v>280.88709130787498</v>
      </c>
      <c r="I840" s="2"/>
    </row>
    <row r="841" spans="1:9" x14ac:dyDescent="0.2">
      <c r="A841" s="2" t="s">
        <v>47</v>
      </c>
      <c r="B841" s="2">
        <v>15.23</v>
      </c>
      <c r="C841" s="2">
        <f>2*Table1[[#This Row],[Photon energy (eV)]]-Threshold</f>
        <v>5.8726112000000015</v>
      </c>
      <c r="D841" s="2" t="s">
        <v>19</v>
      </c>
      <c r="E841" s="3">
        <f>Table1[[#This Row],[Polar ang (deg)]]/180*PI()</f>
        <v>2.0600000000000072</v>
      </c>
      <c r="F841" s="2">
        <v>118.02930579695</v>
      </c>
      <c r="G841" s="1">
        <f>IF(Table1[[#This Row],[Phase shift (deg)]]="","",Table1[[#This Row],[Phase shift (deg)]]/180*PI())</f>
        <v>4.8740952095338628</v>
      </c>
      <c r="H841" s="2">
        <v>279.265084451223</v>
      </c>
      <c r="I841" s="2"/>
    </row>
    <row r="842" spans="1:9" x14ac:dyDescent="0.2">
      <c r="A842" s="2" t="s">
        <v>47</v>
      </c>
      <c r="B842" s="2">
        <v>15.23</v>
      </c>
      <c r="C842" s="2">
        <f>2*Table1[[#This Row],[Photon energy (eV)]]-Threshold</f>
        <v>5.8726112000000015</v>
      </c>
      <c r="D842" s="2" t="s">
        <v>19</v>
      </c>
      <c r="E842" s="3">
        <f>Table1[[#This Row],[Polar ang (deg)]]/180*PI()</f>
        <v>2.0699999999999932</v>
      </c>
      <c r="F842" s="2">
        <v>118.60226359208001</v>
      </c>
      <c r="G842" s="1">
        <f>IF(Table1[[#This Row],[Phase shift (deg)]]="","",Table1[[#This Row],[Phase shift (deg)]]/180*PI())</f>
        <v>4.846319693670611</v>
      </c>
      <c r="H842" s="2">
        <v>277.67366461846001</v>
      </c>
      <c r="I842" s="2"/>
    </row>
    <row r="843" spans="1:9" x14ac:dyDescent="0.2">
      <c r="A843" s="2" t="s">
        <v>47</v>
      </c>
      <c r="B843" s="2">
        <v>15.23</v>
      </c>
      <c r="C843" s="2">
        <f>2*Table1[[#This Row],[Photon energy (eV)]]-Threshold</f>
        <v>5.8726112000000015</v>
      </c>
      <c r="D843" s="2" t="s">
        <v>19</v>
      </c>
      <c r="E843" s="3">
        <f>Table1[[#This Row],[Polar ang (deg)]]/180*PI()</f>
        <v>2.0799999999999956</v>
      </c>
      <c r="F843" s="2">
        <v>119.175221387211</v>
      </c>
      <c r="G843" s="1">
        <f>IF(Table1[[#This Row],[Phase shift (deg)]]="","",Table1[[#This Row],[Phase shift (deg)]]/180*PI())</f>
        <v>4.8191224442145808</v>
      </c>
      <c r="H843" s="2">
        <v>276.11537701026498</v>
      </c>
      <c r="I843" s="2"/>
    </row>
    <row r="844" spans="1:9" x14ac:dyDescent="0.2">
      <c r="A844" s="2" t="s">
        <v>47</v>
      </c>
      <c r="B844" s="2">
        <v>15.23</v>
      </c>
      <c r="C844" s="2">
        <f>2*Table1[[#This Row],[Photon energy (eV)]]-Threshold</f>
        <v>5.8726112000000015</v>
      </c>
      <c r="D844" s="2" t="s">
        <v>19</v>
      </c>
      <c r="E844" s="3">
        <f>Table1[[#This Row],[Polar ang (deg)]]/180*PI()</f>
        <v>2.089999999999999</v>
      </c>
      <c r="F844" s="2">
        <v>119.748179182342</v>
      </c>
      <c r="G844" s="1">
        <f>IF(Table1[[#This Row],[Phase shift (deg)]]="","",Table1[[#This Row],[Phase shift (deg)]]/180*PI())</f>
        <v>4.7925413205671878</v>
      </c>
      <c r="H844" s="2">
        <v>274.59239081055398</v>
      </c>
      <c r="I844" s="2"/>
    </row>
    <row r="845" spans="1:9" x14ac:dyDescent="0.2">
      <c r="A845" s="2" t="s">
        <v>47</v>
      </c>
      <c r="B845" s="2">
        <v>15.23</v>
      </c>
      <c r="C845" s="2">
        <f>2*Table1[[#This Row],[Photon energy (eV)]]-Threshold</f>
        <v>5.8726112000000015</v>
      </c>
      <c r="D845" s="2" t="s">
        <v>19</v>
      </c>
      <c r="E845" s="3">
        <f>Table1[[#This Row],[Polar ang (deg)]]/180*PI()</f>
        <v>2.1000000000000023</v>
      </c>
      <c r="F845" s="2">
        <v>120.321136977473</v>
      </c>
      <c r="G845" s="1">
        <f>IF(Table1[[#This Row],[Phase shift (deg)]]="","",Table1[[#This Row],[Phase shift (deg)]]/180*PI())</f>
        <v>4.7666077231137542</v>
      </c>
      <c r="H845" s="2">
        <v>273.106505128881</v>
      </c>
      <c r="I845" s="2"/>
    </row>
    <row r="846" spans="1:9" x14ac:dyDescent="0.2">
      <c r="A846" s="2" t="s">
        <v>47</v>
      </c>
      <c r="B846" s="2">
        <v>15.23</v>
      </c>
      <c r="C846" s="2">
        <f>2*Table1[[#This Row],[Photon energy (eV)]]-Threshold</f>
        <v>5.8726112000000015</v>
      </c>
      <c r="D846" s="2" t="s">
        <v>19</v>
      </c>
      <c r="E846" s="3">
        <f>Table1[[#This Row],[Polar ang (deg)]]/180*PI()</f>
        <v>2.1100000000000052</v>
      </c>
      <c r="F846" s="2">
        <v>120.89409477260401</v>
      </c>
      <c r="G846" s="1">
        <f>IF(Table1[[#This Row],[Phase shift (deg)]]="","",Table1[[#This Row],[Phase shift (deg)]]/180*PI())</f>
        <v>4.7413468112980839</v>
      </c>
      <c r="H846" s="2">
        <v>271.65916149519097</v>
      </c>
      <c r="I846" s="2"/>
    </row>
    <row r="847" spans="1:9" x14ac:dyDescent="0.2">
      <c r="A847" s="2" t="s">
        <v>47</v>
      </c>
      <c r="B847" s="2">
        <v>15.23</v>
      </c>
      <c r="C847" s="2">
        <f>2*Table1[[#This Row],[Photon energy (eV)]]-Threshold</f>
        <v>5.8726112000000015</v>
      </c>
      <c r="D847" s="2" t="s">
        <v>19</v>
      </c>
      <c r="E847" s="3">
        <f>Table1[[#This Row],[Polar ang (deg)]]/180*PI()</f>
        <v>2.1200000000000081</v>
      </c>
      <c r="F847" s="2">
        <v>121.467052567735</v>
      </c>
      <c r="G847" s="1">
        <f>IF(Table1[[#This Row],[Phase shift (deg)]]="","",Table1[[#This Row],[Phase shift (deg)]]/180*PI())</f>
        <v>4.7167778152088946</v>
      </c>
      <c r="H847" s="2">
        <v>270.25146171240698</v>
      </c>
      <c r="I847" s="2"/>
    </row>
    <row r="848" spans="1:9" x14ac:dyDescent="0.2">
      <c r="A848" s="2" t="s">
        <v>47</v>
      </c>
      <c r="B848" s="2">
        <v>15.23</v>
      </c>
      <c r="C848" s="2">
        <f>2*Table1[[#This Row],[Photon energy (eV)]]-Threshold</f>
        <v>5.8726112000000015</v>
      </c>
      <c r="D848" s="2" t="s">
        <v>19</v>
      </c>
      <c r="E848" s="3">
        <f>Table1[[#This Row],[Polar ang (deg)]]/180*PI()</f>
        <v>2.1299999999999937</v>
      </c>
      <c r="F848" s="2">
        <v>122.040010362865</v>
      </c>
      <c r="G848" s="1">
        <f>IF(Table1[[#This Row],[Phase shift (deg)]]="","",Table1[[#This Row],[Phase shift (deg)]]/180*PI())</f>
        <v>4.6929144193598376</v>
      </c>
      <c r="H848" s="2">
        <v>268.88418984540601</v>
      </c>
      <c r="I848" s="2"/>
    </row>
    <row r="849" spans="1:9" x14ac:dyDescent="0.2">
      <c r="A849" s="2" t="s">
        <v>47</v>
      </c>
      <c r="B849" s="2">
        <v>15.23</v>
      </c>
      <c r="C849" s="2">
        <f>2*Table1[[#This Row],[Photon energy (eV)]]-Threshold</f>
        <v>5.8726112000000015</v>
      </c>
      <c r="D849" s="2" t="s">
        <v>19</v>
      </c>
      <c r="E849" s="3">
        <f>Table1[[#This Row],[Polar ang (deg)]]/180*PI()</f>
        <v>2.139999999999997</v>
      </c>
      <c r="F849" s="2">
        <v>122.61296815799599</v>
      </c>
      <c r="G849" s="1">
        <f>IF(Table1[[#This Row],[Phase shift (deg)]]="","",Table1[[#This Row],[Phase shift (deg)]]/180*PI())</f>
        <v>4.6697651980319703</v>
      </c>
      <c r="H849" s="2">
        <v>267.557837164305</v>
      </c>
      <c r="I849" s="2"/>
    </row>
    <row r="850" spans="1:9" x14ac:dyDescent="0.2">
      <c r="A850" s="2" t="s">
        <v>47</v>
      </c>
      <c r="B850" s="2">
        <v>15.23</v>
      </c>
      <c r="C850" s="2">
        <f>2*Table1[[#This Row],[Photon energy (eV)]]-Threshold</f>
        <v>5.8726112000000015</v>
      </c>
      <c r="D850" s="2" t="s">
        <v>19</v>
      </c>
      <c r="E850" s="3">
        <f>Table1[[#This Row],[Polar ang (deg)]]/180*PI()</f>
        <v>2.15</v>
      </c>
      <c r="F850" s="2">
        <v>123.185925953127</v>
      </c>
      <c r="G850" s="1">
        <f>IF(Table1[[#This Row],[Phase shift (deg)]]="","",Table1[[#This Row],[Phase shift (deg)]]/180*PI())</f>
        <v>4.6473340831179915</v>
      </c>
      <c r="H850" s="2">
        <v>266.27262894996102</v>
      </c>
      <c r="I850" s="2"/>
    </row>
    <row r="851" spans="1:9" x14ac:dyDescent="0.2">
      <c r="A851" s="2" t="s">
        <v>47</v>
      </c>
      <c r="B851" s="2">
        <v>15.23</v>
      </c>
      <c r="C851" s="2">
        <f>2*Table1[[#This Row],[Photon energy (eV)]]-Threshold</f>
        <v>5.8726112000000015</v>
      </c>
      <c r="D851" s="2" t="s">
        <v>19</v>
      </c>
      <c r="E851" s="3">
        <f>Table1[[#This Row],[Polar ang (deg)]]/180*PI()</f>
        <v>2.1600000000000033</v>
      </c>
      <c r="F851" s="2">
        <v>123.758883748258</v>
      </c>
      <c r="G851" s="1">
        <f>IF(Table1[[#This Row],[Phase shift (deg)]]="","",Table1[[#This Row],[Phase shift (deg)]]/180*PI())</f>
        <v>4.6256208475794995</v>
      </c>
      <c r="H851" s="2">
        <v>265.02855219403199</v>
      </c>
      <c r="I851" s="2"/>
    </row>
    <row r="852" spans="1:9" x14ac:dyDescent="0.2">
      <c r="A852" s="2" t="s">
        <v>47</v>
      </c>
      <c r="B852" s="2">
        <v>15.23</v>
      </c>
      <c r="C852" s="2">
        <f>2*Table1[[#This Row],[Photon energy (eV)]]-Threshold</f>
        <v>5.8726112000000015</v>
      </c>
      <c r="D852" s="2" t="s">
        <v>19</v>
      </c>
      <c r="E852" s="3">
        <f>Table1[[#This Row],[Polar ang (deg)]]/180*PI()</f>
        <v>2.1700000000000061</v>
      </c>
      <c r="F852" s="2">
        <v>124.331841543389</v>
      </c>
      <c r="G852" s="1">
        <f>IF(Table1[[#This Row],[Phase shift (deg)]]="","",Table1[[#This Row],[Phase shift (deg)]]/180*PI())</f>
        <v>4.6046215901436485</v>
      </c>
      <c r="H852" s="2">
        <v>263.825383370049</v>
      </c>
      <c r="I852" s="2"/>
    </row>
    <row r="853" spans="1:9" x14ac:dyDescent="0.2">
      <c r="A853" s="2" t="s">
        <v>47</v>
      </c>
      <c r="B853" s="2">
        <v>15.23</v>
      </c>
      <c r="C853" s="2">
        <f>2*Table1[[#This Row],[Photon energy (eV)]]-Threshold</f>
        <v>5.8726112000000015</v>
      </c>
      <c r="D853" s="2" t="s">
        <v>19</v>
      </c>
      <c r="E853" s="3">
        <f>Table1[[#This Row],[Polar ang (deg)]]/180*PI()</f>
        <v>2.1799999999999917</v>
      </c>
      <c r="F853" s="2">
        <v>124.904799338519</v>
      </c>
      <c r="G853" s="1">
        <f>IF(Table1[[#This Row],[Phase shift (deg)]]="","",Table1[[#This Row],[Phase shift (deg)]]/180*PI())</f>
        <v>4.5843292095008206</v>
      </c>
      <c r="H853" s="2">
        <v>262.662715602942</v>
      </c>
      <c r="I853" s="2"/>
    </row>
    <row r="854" spans="1:9" x14ac:dyDescent="0.2">
      <c r="A854" s="2" t="s">
        <v>47</v>
      </c>
      <c r="B854" s="2">
        <v>15.23</v>
      </c>
      <c r="C854" s="2">
        <f>2*Table1[[#This Row],[Photon energy (eV)]]-Threshold</f>
        <v>5.8726112000000015</v>
      </c>
      <c r="D854" s="2" t="s">
        <v>19</v>
      </c>
      <c r="E854" s="3">
        <f>Table1[[#This Row],[Polar ang (deg)]]/180*PI()</f>
        <v>2.1899999999999951</v>
      </c>
      <c r="F854" s="2">
        <v>125.47775713365</v>
      </c>
      <c r="G854" s="1">
        <f>IF(Table1[[#This Row],[Phase shift (deg)]]="","",Table1[[#This Row],[Phase shift (deg)]]/180*PI())</f>
        <v>4.5647338588477657</v>
      </c>
      <c r="H854" s="2">
        <v>261.53998471244302</v>
      </c>
      <c r="I854" s="2"/>
    </row>
    <row r="855" spans="1:9" x14ac:dyDescent="0.2">
      <c r="A855" s="2" t="s">
        <v>47</v>
      </c>
      <c r="B855" s="2">
        <v>15.23</v>
      </c>
      <c r="C855" s="2">
        <f>2*Table1[[#This Row],[Photon energy (eV)]]-Threshold</f>
        <v>5.8726112000000015</v>
      </c>
      <c r="D855" s="2" t="s">
        <v>19</v>
      </c>
      <c r="E855" s="3">
        <f>Table1[[#This Row],[Polar ang (deg)]]/180*PI()</f>
        <v>2.199999999999998</v>
      </c>
      <c r="F855" s="2">
        <v>126.05071492878101</v>
      </c>
      <c r="G855" s="1">
        <f>IF(Table1[[#This Row],[Phase shift (deg)]]="","",Table1[[#This Row],[Phase shift (deg)]]/180*PI())</f>
        <v>4.5458233740238931</v>
      </c>
      <c r="H855" s="2">
        <v>260.45649374348898</v>
      </c>
      <c r="I855" s="2"/>
    </row>
    <row r="856" spans="1:9" x14ac:dyDescent="0.2">
      <c r="A856" s="2" t="s">
        <v>47</v>
      </c>
      <c r="B856" s="2">
        <v>15.23</v>
      </c>
      <c r="C856" s="2">
        <f>2*Table1[[#This Row],[Photon energy (eV)]]-Threshold</f>
        <v>5.8726112000000015</v>
      </c>
      <c r="D856" s="2" t="s">
        <v>19</v>
      </c>
      <c r="E856" s="3">
        <f>Table1[[#This Row],[Polar ang (deg)]]/180*PI()</f>
        <v>2.2100000000000009</v>
      </c>
      <c r="F856" s="2">
        <v>126.62367272391199</v>
      </c>
      <c r="G856" s="1">
        <f>IF(Table1[[#This Row],[Phase shift (deg)]]="","",Table1[[#This Row],[Phase shift (deg)]]/180*PI())</f>
        <v>4.5275836706313015</v>
      </c>
      <c r="H856" s="2">
        <v>259.41143571952301</v>
      </c>
      <c r="I856" s="2"/>
    </row>
    <row r="857" spans="1:9" x14ac:dyDescent="0.2">
      <c r="A857" s="2" t="s">
        <v>47</v>
      </c>
      <c r="B857" s="2">
        <v>15.23</v>
      </c>
      <c r="C857" s="2">
        <f>2*Table1[[#This Row],[Photon energy (eV)]]-Threshold</f>
        <v>5.8726112000000015</v>
      </c>
      <c r="D857" s="2" t="s">
        <v>19</v>
      </c>
      <c r="E857" s="3">
        <f>Table1[[#This Row],[Polar ang (deg)]]/180*PI()</f>
        <v>2.2200000000000042</v>
      </c>
      <c r="F857" s="2">
        <v>127.196630519043</v>
      </c>
      <c r="G857" s="1">
        <f>IF(Table1[[#This Row],[Phase shift (deg)]]="","",Table1[[#This Row],[Phase shift (deg)]]/180*PI())</f>
        <v>4.5099991073686976</v>
      </c>
      <c r="H857" s="2">
        <v>258.40391445999501</v>
      </c>
      <c r="I857" s="2"/>
    </row>
    <row r="858" spans="1:9" x14ac:dyDescent="0.2">
      <c r="A858" s="2" t="s">
        <v>47</v>
      </c>
      <c r="B858" s="2">
        <v>15.23</v>
      </c>
      <c r="C858" s="2">
        <f>2*Table1[[#This Row],[Photon energy (eV)]]-Threshold</f>
        <v>5.8726112000000015</v>
      </c>
      <c r="D858" s="2" t="s">
        <v>19</v>
      </c>
      <c r="E858" s="3">
        <f>Table1[[#This Row],[Polar ang (deg)]]/180*PI()</f>
        <v>2.2300000000000075</v>
      </c>
      <c r="F858" s="2">
        <v>127.769588314174</v>
      </c>
      <c r="G858" s="1">
        <f>IF(Table1[[#This Row],[Phase shift (deg)]]="","",Table1[[#This Row],[Phase shift (deg)]]/180*PI())</f>
        <v>4.493052814332013</v>
      </c>
      <c r="H858" s="2">
        <v>257.432963390601</v>
      </c>
      <c r="I858" s="2"/>
    </row>
    <row r="859" spans="1:9" x14ac:dyDescent="0.2">
      <c r="A859" s="2" t="s">
        <v>47</v>
      </c>
      <c r="B859" s="2">
        <v>15.23</v>
      </c>
      <c r="C859" s="2">
        <f>2*Table1[[#This Row],[Photon energy (eV)]]-Threshold</f>
        <v>5.8726112000000015</v>
      </c>
      <c r="D859" s="2" t="s">
        <v>19</v>
      </c>
      <c r="E859" s="3">
        <f>Table1[[#This Row],[Polar ang (deg)]]/180*PI()</f>
        <v>2.2399999999999931</v>
      </c>
      <c r="F859" s="2">
        <v>128.34254610930401</v>
      </c>
      <c r="G859" s="1">
        <f>IF(Table1[[#This Row],[Phase shift (deg)]]="","",Table1[[#This Row],[Phase shift (deg)]]/180*PI())</f>
        <v>4.4767269862505836</v>
      </c>
      <c r="H859" s="2">
        <v>256.49756234447898</v>
      </c>
      <c r="I859" s="2"/>
    </row>
    <row r="860" spans="1:9" x14ac:dyDescent="0.2">
      <c r="A860" s="2" t="s">
        <v>47</v>
      </c>
      <c r="B860" s="2">
        <v>15.23</v>
      </c>
      <c r="C860" s="2">
        <f>2*Table1[[#This Row],[Photon energy (eV)]]-Threshold</f>
        <v>5.8726112000000015</v>
      </c>
      <c r="D860" s="2" t="s">
        <v>19</v>
      </c>
      <c r="E860" s="3">
        <f>Table1[[#This Row],[Polar ang (deg)]]/180*PI()</f>
        <v>2.2499999999999964</v>
      </c>
      <c r="F860" s="2">
        <v>128.91550390443501</v>
      </c>
      <c r="G860" s="1">
        <f>IF(Table1[[#This Row],[Phase shift (deg)]]="","",Table1[[#This Row],[Phase shift (deg)]]/180*PI())</f>
        <v>4.4610031415598721</v>
      </c>
      <c r="H860" s="2">
        <v>255.59665240598201</v>
      </c>
      <c r="I860" s="2"/>
    </row>
    <row r="861" spans="1:9" x14ac:dyDescent="0.2">
      <c r="A861" s="2" t="s">
        <v>47</v>
      </c>
      <c r="B861" s="2">
        <v>15.23</v>
      </c>
      <c r="C861" s="2">
        <f>2*Table1[[#This Row],[Photon energy (eV)]]-Threshold</f>
        <v>5.8726112000000015</v>
      </c>
      <c r="D861" s="2" t="s">
        <v>19</v>
      </c>
      <c r="E861" s="3">
        <f>Table1[[#This Row],[Polar ang (deg)]]/180*PI()</f>
        <v>2.2599999999999989</v>
      </c>
      <c r="F861" s="2">
        <v>129.48846169956599</v>
      </c>
      <c r="G861" s="1">
        <f>IF(Table1[[#This Row],[Phase shift (deg)]]="","",Table1[[#This Row],[Phase shift (deg)]]/180*PI())</f>
        <v>4.445862348893705</v>
      </c>
      <c r="H861" s="2">
        <v>254.729148887728</v>
      </c>
      <c r="I861" s="2"/>
    </row>
    <row r="862" spans="1:9" x14ac:dyDescent="0.2">
      <c r="A862" s="2" t="s">
        <v>47</v>
      </c>
      <c r="B862" s="2">
        <v>15.23</v>
      </c>
      <c r="C862" s="2">
        <f>2*Table1[[#This Row],[Photon energy (eV)]]-Threshold</f>
        <v>5.8726112000000015</v>
      </c>
      <c r="D862" s="2" t="s">
        <v>19</v>
      </c>
      <c r="E862" s="3">
        <f>Table1[[#This Row],[Polar ang (deg)]]/180*PI()</f>
        <v>2.2700000000000022</v>
      </c>
      <c r="F862" s="2">
        <v>130.06141949469699</v>
      </c>
      <c r="G862" s="1">
        <f>IF(Table1[[#This Row],[Phase shift (deg)]]="","",Table1[[#This Row],[Phase shift (deg)]]/180*PI())</f>
        <v>4.4312854230471457</v>
      </c>
      <c r="H862" s="2">
        <v>253.89395255844499</v>
      </c>
      <c r="I862" s="2"/>
    </row>
    <row r="863" spans="1:9" x14ac:dyDescent="0.2">
      <c r="A863" s="2" t="s">
        <v>47</v>
      </c>
      <c r="B863" s="2">
        <v>15.23</v>
      </c>
      <c r="C863" s="2">
        <f>2*Table1[[#This Row],[Photon energy (eV)]]-Threshold</f>
        <v>5.8726112000000015</v>
      </c>
      <c r="D863" s="2" t="s">
        <v>19</v>
      </c>
      <c r="E863" s="3">
        <f>Table1[[#This Row],[Polar ang (deg)]]/180*PI()</f>
        <v>2.2800000000000051</v>
      </c>
      <c r="F863" s="2">
        <v>130.634377289828</v>
      </c>
      <c r="G863" s="1">
        <f>IF(Table1[[#This Row],[Phase shift (deg)]]="","",Table1[[#This Row],[Phase shift (deg)]]/180*PI())</f>
        <v>4.4172530927524791</v>
      </c>
      <c r="H863" s="2">
        <v>253.08995925582701</v>
      </c>
      <c r="I863" s="2"/>
    </row>
    <row r="864" spans="1:9" x14ac:dyDescent="0.2">
      <c r="A864" s="2" t="s">
        <v>47</v>
      </c>
      <c r="B864" s="2">
        <v>15.23</v>
      </c>
      <c r="C864" s="2">
        <f>2*Table1[[#This Row],[Photon energy (eV)]]-Threshold</f>
        <v>5.8726112000000015</v>
      </c>
      <c r="D864" s="2" t="s">
        <v>19</v>
      </c>
      <c r="E864" s="3">
        <f>Table1[[#This Row],[Polar ang (deg)]]/180*PI()</f>
        <v>2.290000000000008</v>
      </c>
      <c r="F864" s="2">
        <v>131.207335084959</v>
      </c>
      <c r="G864" s="1">
        <f>IF(Table1[[#This Row],[Phase shift (deg)]]="","",Table1[[#This Row],[Phase shift (deg)]]/180*PI())</f>
        <v>4.4037461427604931</v>
      </c>
      <c r="H864" s="2">
        <v>252.31606802719199</v>
      </c>
      <c r="I864" s="2"/>
    </row>
    <row r="865" spans="1:9" x14ac:dyDescent="0.2">
      <c r="A865" s="2" t="s">
        <v>47</v>
      </c>
      <c r="B865" s="2">
        <v>15.23</v>
      </c>
      <c r="C865" s="2">
        <f>2*Table1[[#This Row],[Photon energy (eV)]]-Threshold</f>
        <v>5.8726112000000015</v>
      </c>
      <c r="D865" s="2" t="s">
        <v>19</v>
      </c>
      <c r="E865" s="3">
        <f>Table1[[#This Row],[Polar ang (deg)]]/180*PI()</f>
        <v>2.299999999999994</v>
      </c>
      <c r="F865" s="2">
        <v>131.78029288008901</v>
      </c>
      <c r="G865" s="1">
        <f>IF(Table1[[#This Row],[Phase shift (deg)]]="","",Table1[[#This Row],[Phase shift (deg)]]/180*PI())</f>
        <v>4.3907455327591949</v>
      </c>
      <c r="H865" s="2">
        <v>251.57118794302201</v>
      </c>
      <c r="I865" s="2"/>
    </row>
    <row r="866" spans="1:9" x14ac:dyDescent="0.2">
      <c r="A866" s="2" t="s">
        <v>47</v>
      </c>
      <c r="B866" s="2">
        <v>15.23</v>
      </c>
      <c r="C866" s="2">
        <f>2*Table1[[#This Row],[Photon energy (eV)]]-Threshold</f>
        <v>5.8726112000000015</v>
      </c>
      <c r="D866" s="2" t="s">
        <v>19</v>
      </c>
      <c r="E866" s="3">
        <f>Table1[[#This Row],[Polar ang (deg)]]/180*PI()</f>
        <v>2.3099999999999974</v>
      </c>
      <c r="F866" s="2">
        <v>132.35325067522001</v>
      </c>
      <c r="G866" s="1">
        <f>IF(Table1[[#This Row],[Phase shift (deg)]]="","",Table1[[#This Row],[Phase shift (deg)]]/180*PI())</f>
        <v>4.3782324956197956</v>
      </c>
      <c r="H866" s="2">
        <v>250.85424372604399</v>
      </c>
      <c r="I866" s="2"/>
    </row>
    <row r="867" spans="1:9" x14ac:dyDescent="0.2">
      <c r="A867" s="2" t="s">
        <v>47</v>
      </c>
      <c r="B867" s="2">
        <v>15.23</v>
      </c>
      <c r="C867" s="2">
        <f>2*Table1[[#This Row],[Photon energy (eV)]]-Threshold</f>
        <v>5.8726112000000015</v>
      </c>
      <c r="D867" s="2" t="s">
        <v>19</v>
      </c>
      <c r="E867" s="3">
        <f>Table1[[#This Row],[Polar ang (deg)]]/180*PI()</f>
        <v>2.3200000000000007</v>
      </c>
      <c r="F867" s="2">
        <v>132.92620847035101</v>
      </c>
      <c r="G867" s="1">
        <f>IF(Table1[[#This Row],[Phase shift (deg)]]="","",Table1[[#This Row],[Phase shift (deg)]]/180*PI())</f>
        <v>4.3661886173587376</v>
      </c>
      <c r="H867" s="2">
        <v>250.164180332716</v>
      </c>
      <c r="I867" s="2"/>
    </row>
    <row r="868" spans="1:9" x14ac:dyDescent="0.2">
      <c r="A868" s="2" t="s">
        <v>47</v>
      </c>
      <c r="B868" s="2">
        <v>15.23</v>
      </c>
      <c r="C868" s="2">
        <f>2*Table1[[#This Row],[Photon energy (eV)]]-Threshold</f>
        <v>5.8726112000000015</v>
      </c>
      <c r="D868" s="2" t="s">
        <v>19</v>
      </c>
      <c r="E868" s="3">
        <f>Table1[[#This Row],[Polar ang (deg)]]/180*PI()</f>
        <v>2.3300000000000027</v>
      </c>
      <c r="F868" s="2">
        <v>133.49916626548199</v>
      </c>
      <c r="G868" s="1">
        <f>IF(Table1[[#This Row],[Phase shift (deg)]]="","",Table1[[#This Row],[Phase shift (deg)]]/180*PI())</f>
        <v>4.3545959010635116</v>
      </c>
      <c r="H868" s="2">
        <v>249.499966615907</v>
      </c>
      <c r="I868" s="2"/>
    </row>
    <row r="869" spans="1:9" x14ac:dyDescent="0.2">
      <c r="A869" s="2" t="s">
        <v>47</v>
      </c>
      <c r="B869" s="2">
        <v>15.23</v>
      </c>
      <c r="C869" s="2">
        <f>2*Table1[[#This Row],[Photon energy (eV)]]-Threshold</f>
        <v>5.8726112000000015</v>
      </c>
      <c r="D869" s="2" t="s">
        <v>19</v>
      </c>
      <c r="E869" s="3">
        <f>Table1[[#This Row],[Polar ang (deg)]]/180*PI()</f>
        <v>2.3400000000000065</v>
      </c>
      <c r="F869" s="2">
        <v>134.07212406061299</v>
      </c>
      <c r="G869" s="1">
        <f>IF(Table1[[#This Row],[Phase shift (deg)]]="","",Table1[[#This Row],[Phase shift (deg)]]/180*PI())</f>
        <v>4.3434368168641946</v>
      </c>
      <c r="H869" s="2">
        <v>248.86059818805501</v>
      </c>
      <c r="I869" s="2"/>
    </row>
    <row r="870" spans="1:9" x14ac:dyDescent="0.2">
      <c r="A870" s="2" t="s">
        <v>47</v>
      </c>
      <c r="B870" s="2">
        <v>15.23</v>
      </c>
      <c r="C870" s="2">
        <f>2*Table1[[#This Row],[Photon energy (eV)]]-Threshold</f>
        <v>5.8726112000000015</v>
      </c>
      <c r="D870" s="2" t="s">
        <v>19</v>
      </c>
      <c r="E870" s="3">
        <f>Table1[[#This Row],[Polar ang (deg)]]/180*PI()</f>
        <v>2.3499999999999921</v>
      </c>
      <c r="F870" s="2">
        <v>134.645081855743</v>
      </c>
      <c r="G870" s="1">
        <f>IF(Table1[[#This Row],[Phase shift (deg)]]="","",Table1[[#This Row],[Phase shift (deg)]]/180*PI())</f>
        <v>4.3326943398548279</v>
      </c>
      <c r="H870" s="2">
        <v>248.24509959390201</v>
      </c>
      <c r="I870" s="2"/>
    </row>
    <row r="871" spans="1:9" x14ac:dyDescent="0.2">
      <c r="A871" s="2" t="s">
        <v>47</v>
      </c>
      <c r="B871" s="2">
        <v>15.23</v>
      </c>
      <c r="C871" s="2">
        <f>2*Table1[[#This Row],[Photon energy (eV)]]-Threshold</f>
        <v>5.8726112000000015</v>
      </c>
      <c r="D871" s="2" t="s">
        <v>19</v>
      </c>
      <c r="E871" s="3">
        <f>Table1[[#This Row],[Polar ang (deg)]]/180*PI()</f>
        <v>2.3599999999999954</v>
      </c>
      <c r="F871" s="2">
        <v>135.218039650874</v>
      </c>
      <c r="G871" s="1">
        <f>IF(Table1[[#This Row],[Phase shift (deg)]]="","",Table1[[#This Row],[Phase shift (deg)]]/180*PI())</f>
        <v>4.3223519776860106</v>
      </c>
      <c r="H871" s="2">
        <v>247.65252589143299</v>
      </c>
      <c r="I871" s="2"/>
    </row>
    <row r="872" spans="1:9" x14ac:dyDescent="0.2">
      <c r="A872" s="2" t="s">
        <v>47</v>
      </c>
      <c r="B872" s="2">
        <v>15.23</v>
      </c>
      <c r="C872" s="2">
        <f>2*Table1[[#This Row],[Photon energy (eV)]]-Threshold</f>
        <v>5.8726112000000015</v>
      </c>
      <c r="D872" s="2" t="s">
        <v>19</v>
      </c>
      <c r="E872" s="3">
        <f>Table1[[#This Row],[Polar ang (deg)]]/180*PI()</f>
        <v>2.3699999999999983</v>
      </c>
      <c r="F872" s="2">
        <v>135.79099744600501</v>
      </c>
      <c r="G872" s="1">
        <f>IF(Table1[[#This Row],[Phase shift (deg)]]="","",Table1[[#This Row],[Phase shift (deg)]]/180*PI())</f>
        <v>4.3123937893709927</v>
      </c>
      <c r="H872" s="2">
        <v>247.08196372938599</v>
      </c>
      <c r="I872" s="2"/>
    </row>
    <row r="873" spans="1:9" x14ac:dyDescent="0.2">
      <c r="A873" s="2" t="s">
        <v>47</v>
      </c>
      <c r="B873" s="2">
        <v>15.23</v>
      </c>
      <c r="C873" s="2">
        <f>2*Table1[[#This Row],[Photon energy (eV)]]-Threshold</f>
        <v>5.8726112000000015</v>
      </c>
      <c r="D873" s="2" t="s">
        <v>19</v>
      </c>
      <c r="E873" s="3">
        <f>Table1[[#This Row],[Polar ang (deg)]]/180*PI()</f>
        <v>2.3800000000000012</v>
      </c>
      <c r="F873" s="2">
        <v>136.36395524113601</v>
      </c>
      <c r="G873" s="1">
        <f>IF(Table1[[#This Row],[Phase shift (deg)]]="","",Table1[[#This Row],[Phase shift (deg)]]/180*PI())</f>
        <v>4.3028043966749294</v>
      </c>
      <c r="H873" s="2">
        <v>246.53253199980799</v>
      </c>
      <c r="I873" s="2"/>
    </row>
    <row r="874" spans="1:9" x14ac:dyDescent="0.2">
      <c r="A874" s="2" t="s">
        <v>47</v>
      </c>
      <c r="B874" s="2">
        <v>15.23</v>
      </c>
      <c r="C874" s="2">
        <f>2*Table1[[#This Row],[Photon energy (eV)]]-Threshold</f>
        <v>5.8726112000000015</v>
      </c>
      <c r="D874" s="2" t="s">
        <v>19</v>
      </c>
      <c r="E874" s="3">
        <f>Table1[[#This Row],[Polar ang (deg)]]/180*PI()</f>
        <v>2.3900000000000041</v>
      </c>
      <c r="F874" s="2">
        <v>136.93691303626699</v>
      </c>
      <c r="G874" s="1">
        <f>IF(Table1[[#This Row],[Phase shift (deg)]]="","",Table1[[#This Row],[Phase shift (deg)]]/180*PI())</f>
        <v>4.2935689892952267</v>
      </c>
      <c r="H874" s="2">
        <v>246.003382134867</v>
      </c>
      <c r="I874" s="2"/>
    </row>
    <row r="875" spans="1:9" x14ac:dyDescent="0.2">
      <c r="A875" s="2" t="s">
        <v>47</v>
      </c>
      <c r="B875" s="2">
        <v>15.23</v>
      </c>
      <c r="C875" s="2">
        <f>2*Table1[[#This Row],[Photon energy (eV)]]-Threshold</f>
        <v>5.8726112000000015</v>
      </c>
      <c r="D875" s="2" t="s">
        <v>19</v>
      </c>
      <c r="E875" s="3">
        <f>Table1[[#This Row],[Polar ang (deg)]]/180*PI()</f>
        <v>2.400000000000007</v>
      </c>
      <c r="F875" s="2">
        <v>137.50987083139799</v>
      </c>
      <c r="G875" s="1">
        <f>IF(Table1[[#This Row],[Phase shift (deg)]]="","",Table1[[#This Row],[Phase shift (deg)]]/180*PI())</f>
        <v>4.2846733248903881</v>
      </c>
      <c r="H875" s="2">
        <v>245.49369810850499</v>
      </c>
      <c r="I875" s="2"/>
    </row>
    <row r="876" spans="1:9" x14ac:dyDescent="0.2">
      <c r="A876" s="2" t="s">
        <v>47</v>
      </c>
      <c r="B876" s="2">
        <v>15.23</v>
      </c>
      <c r="C876" s="2">
        <f>2*Table1[[#This Row],[Photon energy (eV)]]-Threshold</f>
        <v>5.8726112000000015</v>
      </c>
      <c r="D876" s="2" t="s">
        <v>19</v>
      </c>
      <c r="E876" s="3">
        <f>Table1[[#This Row],[Polar ang (deg)]]/180*PI()</f>
        <v>2.409999999999993</v>
      </c>
      <c r="F876" s="2">
        <v>138.082828626528</v>
      </c>
      <c r="G876" s="1">
        <f>IF(Table1[[#This Row],[Phase shift (deg)]]="","",Table1[[#This Row],[Phase shift (deg)]]/180*PI())</f>
        <v>4.2761037248777747</v>
      </c>
      <c r="H876" s="2">
        <v>245.002696195667</v>
      </c>
      <c r="I876" s="2"/>
    </row>
    <row r="877" spans="1:9" x14ac:dyDescent="0.2">
      <c r="A877" s="2" t="s">
        <v>47</v>
      </c>
      <c r="B877" s="2">
        <v>15.23</v>
      </c>
      <c r="C877" s="2">
        <f>2*Table1[[#This Row],[Photon energy (eV)]]-Threshold</f>
        <v>5.8726112000000015</v>
      </c>
      <c r="D877" s="2" t="s">
        <v>19</v>
      </c>
      <c r="E877" s="3">
        <f>Table1[[#This Row],[Polar ang (deg)]]/180*PI()</f>
        <v>2.4199999999999959</v>
      </c>
      <c r="F877" s="2">
        <v>138.655786421659</v>
      </c>
      <c r="G877" s="1">
        <f>IF(Table1[[#This Row],[Phase shift (deg)]]="","",Table1[[#This Row],[Phase shift (deg)]]/180*PI())</f>
        <v>4.2678470667969295</v>
      </c>
      <c r="H877" s="2">
        <v>244.529624534752</v>
      </c>
      <c r="I877" s="2"/>
    </row>
    <row r="878" spans="1:9" x14ac:dyDescent="0.2">
      <c r="A878" s="2" t="s">
        <v>47</v>
      </c>
      <c r="B878" s="2">
        <v>15.23</v>
      </c>
      <c r="C878" s="2">
        <f>2*Table1[[#This Row],[Photon energy (eV)]]-Threshold</f>
        <v>5.8726112000000015</v>
      </c>
      <c r="D878" s="2" t="s">
        <v>19</v>
      </c>
      <c r="E878" s="3">
        <f>Table1[[#This Row],[Polar ang (deg)]]/180*PI()</f>
        <v>2.4299999999999993</v>
      </c>
      <c r="F878" s="2">
        <v>139.22874421679001</v>
      </c>
      <c r="G878" s="1">
        <f>IF(Table1[[#This Row],[Phase shift (deg)]]="","",Table1[[#This Row],[Phase shift (deg)]]/180*PI())</f>
        <v>4.259890773923213</v>
      </c>
      <c r="H878" s="2">
        <v>244.073762532518</v>
      </c>
      <c r="I878" s="2"/>
    </row>
    <row r="879" spans="1:9" x14ac:dyDescent="0.2">
      <c r="A879" s="2" t="s">
        <v>47</v>
      </c>
      <c r="B879" s="2">
        <v>15.23</v>
      </c>
      <c r="C879" s="2">
        <f>2*Table1[[#This Row],[Photon energy (eV)]]-Threshold</f>
        <v>5.8726112000000015</v>
      </c>
      <c r="D879" s="2" t="s">
        <v>19</v>
      </c>
      <c r="E879" s="3">
        <f>Table1[[#This Row],[Polar ang (deg)]]/180*PI()</f>
        <v>2.4400000000000026</v>
      </c>
      <c r="F879" s="2">
        <v>139.80170201192101</v>
      </c>
      <c r="G879" s="1">
        <f>IF(Table1[[#This Row],[Phase shift (deg)]]="","",Table1[[#This Row],[Phase shift (deg)]]/180*PI())</f>
        <v>4.2522228027186024</v>
      </c>
      <c r="H879" s="2">
        <v>243.634420145066</v>
      </c>
      <c r="I879" s="2"/>
    </row>
    <row r="880" spans="1:9" x14ac:dyDescent="0.2">
      <c r="A880" s="2" t="s">
        <v>47</v>
      </c>
      <c r="B880" s="2">
        <v>15.23</v>
      </c>
      <c r="C880" s="2">
        <f>2*Table1[[#This Row],[Photon energy (eV)]]-Threshold</f>
        <v>5.8726112000000015</v>
      </c>
      <c r="D880" s="2" t="s">
        <v>19</v>
      </c>
      <c r="E880" s="3">
        <f>Table1[[#This Row],[Polar ang (deg)]]/180*PI()</f>
        <v>2.4500000000000055</v>
      </c>
      <c r="F880" s="2">
        <v>140.37465980705201</v>
      </c>
      <c r="G880" s="1">
        <f>IF(Table1[[#This Row],[Phase shift (deg)]]="","",Table1[[#This Row],[Phase shift (deg)]]/180*PI())</f>
        <v>4.2448316286183827</v>
      </c>
      <c r="H880" s="2">
        <v>243.21093706347699</v>
      </c>
      <c r="I880" s="2"/>
    </row>
    <row r="881" spans="1:9" x14ac:dyDescent="0.2">
      <c r="A881" s="2" t="s">
        <v>47</v>
      </c>
      <c r="B881" s="2">
        <v>15.23</v>
      </c>
      <c r="C881" s="2">
        <f>2*Table1[[#This Row],[Photon energy (eV)]]-Threshold</f>
        <v>5.8726112000000015</v>
      </c>
      <c r="D881" s="2" t="s">
        <v>19</v>
      </c>
      <c r="E881" s="3">
        <f>Table1[[#This Row],[Polar ang (deg)]]/180*PI()</f>
        <v>2.4600000000000084</v>
      </c>
      <c r="F881" s="2">
        <v>140.94761760218299</v>
      </c>
      <c r="G881" s="1">
        <f>IF(Table1[[#This Row],[Phase shift (deg)]]="","",Table1[[#This Row],[Phase shift (deg)]]/180*PI())</f>
        <v>4.2377062305763022</v>
      </c>
      <c r="H881" s="2">
        <v>242.802681828315</v>
      </c>
      <c r="I881" s="2"/>
    </row>
    <row r="882" spans="1:9" x14ac:dyDescent="0.2">
      <c r="A882" s="2" t="s">
        <v>47</v>
      </c>
      <c r="B882" s="2">
        <v>15.23</v>
      </c>
      <c r="C882" s="2">
        <f>2*Table1[[#This Row],[Photon energy (eV)]]-Threshold</f>
        <v>5.8726112000000015</v>
      </c>
      <c r="D882" s="2" t="s">
        <v>19</v>
      </c>
      <c r="E882" s="3">
        <f>Table1[[#This Row],[Polar ang (deg)]]/180*PI()</f>
        <v>2.469999999999994</v>
      </c>
      <c r="F882" s="2">
        <v>141.520575397313</v>
      </c>
      <c r="G882" s="1">
        <f>IF(Table1[[#This Row],[Phase shift (deg)]]="","",Table1[[#This Row],[Phase shift (deg)]]/180*PI())</f>
        <v>4.230836074723948</v>
      </c>
      <c r="H882" s="2">
        <v>242.40905089337801</v>
      </c>
      <c r="I882" s="2"/>
    </row>
    <row r="883" spans="1:9" x14ac:dyDescent="0.2">
      <c r="A883" s="2" t="s">
        <v>47</v>
      </c>
      <c r="B883" s="2">
        <v>15.23</v>
      </c>
      <c r="C883" s="2">
        <f>2*Table1[[#This Row],[Photon energy (eV)]]-Threshold</f>
        <v>5.8726112000000015</v>
      </c>
      <c r="D883" s="2" t="s">
        <v>19</v>
      </c>
      <c r="E883" s="3">
        <f>Table1[[#This Row],[Polar ang (deg)]]/180*PI()</f>
        <v>2.4799999999999973</v>
      </c>
      <c r="F883" s="2">
        <v>142.093533192444</v>
      </c>
      <c r="G883" s="1">
        <f>IF(Table1[[#This Row],[Phase shift (deg)]]="","",Table1[[#This Row],[Phase shift (deg)]]/180*PI())</f>
        <v>4.2242110974416969</v>
      </c>
      <c r="H883" s="2">
        <v>242.029467655735</v>
      </c>
      <c r="I883" s="2"/>
    </row>
    <row r="884" spans="1:9" x14ac:dyDescent="0.2">
      <c r="A884" s="2" t="s">
        <v>47</v>
      </c>
      <c r="B884" s="2">
        <v>15.23</v>
      </c>
      <c r="C884" s="2">
        <f>2*Table1[[#This Row],[Photon energy (eV)]]-Threshold</f>
        <v>5.8726112000000015</v>
      </c>
      <c r="D884" s="2" t="s">
        <v>19</v>
      </c>
      <c r="E884" s="3">
        <f>Table1[[#This Row],[Polar ang (deg)]]/180*PI()</f>
        <v>2.4900000000000002</v>
      </c>
      <c r="F884" s="2">
        <v>142.666490987575</v>
      </c>
      <c r="G884" s="1">
        <f>IF(Table1[[#This Row],[Phase shift (deg)]]="","",Table1[[#This Row],[Phase shift (deg)]]/180*PI())</f>
        <v>4.2178216880884936</v>
      </c>
      <c r="H884" s="2">
        <v>241.66338146621499</v>
      </c>
      <c r="I884" s="2"/>
    </row>
    <row r="885" spans="1:9" x14ac:dyDescent="0.2">
      <c r="A885" s="2" t="s">
        <v>47</v>
      </c>
      <c r="B885" s="2">
        <v>15.23</v>
      </c>
      <c r="C885" s="2">
        <f>2*Table1[[#This Row],[Photon energy (eV)]]-Threshold</f>
        <v>5.8726112000000015</v>
      </c>
      <c r="D885" s="2" t="s">
        <v>19</v>
      </c>
      <c r="E885" s="3">
        <f>Table1[[#This Row],[Polar ang (deg)]]/180*PI()</f>
        <v>2.5000000000000036</v>
      </c>
      <c r="F885" s="2">
        <v>143.23944878270601</v>
      </c>
      <c r="G885" s="1">
        <f>IF(Table1[[#This Row],[Phase shift (deg)]]="","",Table1[[#This Row],[Phase shift (deg)]]/180*PI())</f>
        <v>4.2116586715946633</v>
      </c>
      <c r="H885" s="2">
        <v>241.31026663204901</v>
      </c>
      <c r="I885" s="2"/>
    </row>
    <row r="886" spans="1:9" x14ac:dyDescent="0.2">
      <c r="A886" s="2" t="s">
        <v>47</v>
      </c>
      <c r="B886" s="2">
        <v>15.23</v>
      </c>
      <c r="C886" s="2">
        <f>2*Table1[[#This Row],[Photon energy (eV)]]-Threshold</f>
        <v>5.8726112000000015</v>
      </c>
      <c r="D886" s="2" t="s">
        <v>19</v>
      </c>
      <c r="E886" s="3">
        <f>Table1[[#This Row],[Polar ang (deg)]]/180*PI()</f>
        <v>2.5100000000000064</v>
      </c>
      <c r="F886" s="2">
        <v>143.81240657783701</v>
      </c>
      <c r="G886" s="1">
        <f>IF(Table1[[#This Row],[Phase shift (deg)]]="","",Table1[[#This Row],[Phase shift (deg)]]/180*PI())</f>
        <v>4.2057132910844599</v>
      </c>
      <c r="H886" s="2">
        <v>240.96962142121501</v>
      </c>
      <c r="I886" s="2"/>
    </row>
    <row r="887" spans="1:9" x14ac:dyDescent="0.2">
      <c r="A887" s="2" t="s">
        <v>47</v>
      </c>
      <c r="B887" s="2">
        <v>15.23</v>
      </c>
      <c r="C887" s="2">
        <f>2*Table1[[#This Row],[Photon energy (eV)]]-Threshold</f>
        <v>5.8726112000000015</v>
      </c>
      <c r="D887" s="2" t="s">
        <v>19</v>
      </c>
      <c r="E887" s="3">
        <f>Table1[[#This Row],[Polar ang (deg)]]/180*PI()</f>
        <v>2.519999999999992</v>
      </c>
      <c r="F887" s="2">
        <v>144.38536437296699</v>
      </c>
      <c r="G887" s="1">
        <f>IF(Table1[[#This Row],[Phase shift (deg)]]="","",Table1[[#This Row],[Phase shift (deg)]]/180*PI())</f>
        <v>4.1999771906637822</v>
      </c>
      <c r="H887" s="2">
        <v>240.64096707624699</v>
      </c>
      <c r="I887" s="2"/>
    </row>
    <row r="888" spans="1:9" x14ac:dyDescent="0.2">
      <c r="A888" s="2" t="s">
        <v>47</v>
      </c>
      <c r="B888" s="2">
        <v>15.23</v>
      </c>
      <c r="C888" s="2">
        <f>2*Table1[[#This Row],[Photon energy (eV)]]-Threshold</f>
        <v>5.8726112000000015</v>
      </c>
      <c r="D888" s="2" t="s">
        <v>19</v>
      </c>
      <c r="E888" s="3">
        <f>Table1[[#This Row],[Polar ang (deg)]]/180*PI()</f>
        <v>2.5299999999999949</v>
      </c>
      <c r="F888" s="2">
        <v>144.95832216809799</v>
      </c>
      <c r="G888" s="1">
        <f>IF(Table1[[#This Row],[Phase shift (deg)]]="","",Table1[[#This Row],[Phase shift (deg)]]/180*PI())</f>
        <v>4.194442398481252</v>
      </c>
      <c r="H888" s="2">
        <v>240.32384684370601</v>
      </c>
      <c r="I888" s="2"/>
    </row>
    <row r="889" spans="1:9" x14ac:dyDescent="0.2">
      <c r="A889" s="2" t="s">
        <v>47</v>
      </c>
      <c r="B889" s="2">
        <v>15.23</v>
      </c>
      <c r="C889" s="2">
        <f>2*Table1[[#This Row],[Photon energy (eV)]]-Threshold</f>
        <v>5.8726112000000015</v>
      </c>
      <c r="D889" s="2" t="s">
        <v>19</v>
      </c>
      <c r="E889" s="3">
        <f>Table1[[#This Row],[Polar ang (deg)]]/180*PI()</f>
        <v>2.5399999999999983</v>
      </c>
      <c r="F889" s="2">
        <v>145.531279963229</v>
      </c>
      <c r="G889" s="1">
        <f>IF(Table1[[#This Row],[Phase shift (deg)]]="","",Table1[[#This Row],[Phase shift (deg)]]/180*PI())</f>
        <v>4.1891013101479988</v>
      </c>
      <c r="H889" s="2">
        <v>240.017825024204</v>
      </c>
      <c r="I889" s="2"/>
    </row>
    <row r="890" spans="1:9" x14ac:dyDescent="0.2">
      <c r="A890" s="2" t="s">
        <v>47</v>
      </c>
      <c r="B890" s="2">
        <v>15.23</v>
      </c>
      <c r="C890" s="2">
        <f>2*Table1[[#This Row],[Photon energy (eV)]]-Threshold</f>
        <v>5.8726112000000015</v>
      </c>
      <c r="D890" s="2" t="s">
        <v>19</v>
      </c>
      <c r="E890" s="3">
        <f>Table1[[#This Row],[Polar ang (deg)]]/180*PI()</f>
        <v>2.5500000000000012</v>
      </c>
      <c r="F890" s="2">
        <v>146.10423775836</v>
      </c>
      <c r="G890" s="1">
        <f>IF(Table1[[#This Row],[Phase shift (deg)]]="","",Table1[[#This Row],[Phase shift (deg)]]/180*PI())</f>
        <v>4.1839466725827386</v>
      </c>
      <c r="H890" s="2">
        <v>239.72248604679501</v>
      </c>
      <c r="I890" s="2"/>
    </row>
    <row r="891" spans="1:9" x14ac:dyDescent="0.2">
      <c r="A891" s="2" t="s">
        <v>47</v>
      </c>
      <c r="B891" s="2">
        <v>15.23</v>
      </c>
      <c r="C891" s="2">
        <f>2*Table1[[#This Row],[Photon energy (eV)]]-Threshold</f>
        <v>5.8726112000000015</v>
      </c>
      <c r="D891" s="2" t="s">
        <v>19</v>
      </c>
      <c r="E891" s="3">
        <f>Table1[[#This Row],[Polar ang (deg)]]/180*PI()</f>
        <v>2.5600000000000045</v>
      </c>
      <c r="F891" s="2">
        <v>146.677195553491</v>
      </c>
      <c r="G891" s="1">
        <f>IF(Table1[[#This Row],[Phase shift (deg)]]="","",Table1[[#This Row],[Phase shift (deg)]]/180*PI())</f>
        <v>4.1789715683314741</v>
      </c>
      <c r="H891" s="2">
        <v>239.43743357055999</v>
      </c>
      <c r="I891" s="2"/>
    </row>
    <row r="892" spans="1:9" x14ac:dyDescent="0.2">
      <c r="A892" s="2" t="s">
        <v>47</v>
      </c>
      <c r="B892" s="2">
        <v>15.23</v>
      </c>
      <c r="C892" s="2">
        <f>2*Table1[[#This Row],[Photon energy (eV)]]-Threshold</f>
        <v>5.8726112000000015</v>
      </c>
      <c r="D892" s="2" t="s">
        <v>19</v>
      </c>
      <c r="E892" s="3">
        <f>Table1[[#This Row],[Polar ang (deg)]]/180*PI()</f>
        <v>2.5700000000000074</v>
      </c>
      <c r="F892" s="2">
        <v>147.25015334862201</v>
      </c>
      <c r="G892" s="1">
        <f>IF(Table1[[#This Row],[Phase shift (deg)]]="","",Table1[[#This Row],[Phase shift (deg)]]/180*PI())</f>
        <v>4.1741694003989451</v>
      </c>
      <c r="H892" s="2">
        <v>239.162289615513</v>
      </c>
      <c r="I892" s="2"/>
    </row>
    <row r="893" spans="1:9" x14ac:dyDescent="0.2">
      <c r="A893" s="2" t="s">
        <v>47</v>
      </c>
      <c r="B893" s="2">
        <v>15.23</v>
      </c>
      <c r="C893" s="2">
        <f>2*Table1[[#This Row],[Photon energy (eV)]]-Threshold</f>
        <v>5.8726112000000015</v>
      </c>
      <c r="D893" s="2" t="s">
        <v>19</v>
      </c>
      <c r="E893" s="3">
        <f>Table1[[#This Row],[Polar ang (deg)]]/180*PI()</f>
        <v>2.579999999999993</v>
      </c>
      <c r="F893" s="2">
        <v>147.82311114375199</v>
      </c>
      <c r="G893" s="1">
        <f>IF(Table1[[#This Row],[Phase shift (deg)]]="","",Table1[[#This Row],[Phase shift (deg)]]/180*PI())</f>
        <v>4.1695338776163924</v>
      </c>
      <c r="H893" s="2">
        <v>238.896693724236</v>
      </c>
      <c r="I893" s="2"/>
    </row>
    <row r="894" spans="1:9" x14ac:dyDescent="0.2">
      <c r="A894" s="2" t="s">
        <v>47</v>
      </c>
      <c r="B894" s="2">
        <v>15.23</v>
      </c>
      <c r="C894" s="2">
        <f>2*Table1[[#This Row],[Photon energy (eV)]]-Threshold</f>
        <v>5.8726112000000015</v>
      </c>
      <c r="D894" s="2" t="s">
        <v>19</v>
      </c>
      <c r="E894" s="3">
        <f>Table1[[#This Row],[Polar ang (deg)]]/180*PI()</f>
        <v>2.5899999999999959</v>
      </c>
      <c r="F894" s="2">
        <v>148.39606893888299</v>
      </c>
      <c r="G894" s="1">
        <f>IF(Table1[[#This Row],[Phase shift (deg)]]="","",Table1[[#This Row],[Phase shift (deg)]]/180*PI())</f>
        <v>4.1650590005619756</v>
      </c>
      <c r="H894" s="2">
        <v>238.64030215517801</v>
      </c>
      <c r="I894" s="2"/>
    </row>
    <row r="895" spans="1:9" x14ac:dyDescent="0.2">
      <c r="A895" s="2" t="s">
        <v>47</v>
      </c>
      <c r="B895" s="2">
        <v>15.23</v>
      </c>
      <c r="C895" s="2">
        <f>2*Table1[[#This Row],[Photon energy (eV)]]-Threshold</f>
        <v>5.8726112000000015</v>
      </c>
      <c r="D895" s="2" t="s">
        <v>19</v>
      </c>
      <c r="E895" s="3">
        <f>Table1[[#This Row],[Polar ang (deg)]]/180*PI()</f>
        <v>2.5999999999999992</v>
      </c>
      <c r="F895" s="2">
        <v>148.96902673401399</v>
      </c>
      <c r="G895" s="1">
        <f>IF(Table1[[#This Row],[Phase shift (deg)]]="","",Table1[[#This Row],[Phase shift (deg)]]/180*PI())</f>
        <v>4.1607390480415205</v>
      </c>
      <c r="H895" s="2">
        <v>238.392787108059</v>
      </c>
      <c r="I895" s="2"/>
    </row>
    <row r="896" spans="1:9" x14ac:dyDescent="0.2">
      <c r="A896" s="2" t="s">
        <v>47</v>
      </c>
      <c r="B896" s="2">
        <v>15.23</v>
      </c>
      <c r="C896" s="2">
        <f>2*Table1[[#This Row],[Photon energy (eV)]]-Threshold</f>
        <v>5.8726112000000015</v>
      </c>
      <c r="D896" s="2" t="s">
        <v>19</v>
      </c>
      <c r="E896" s="3">
        <f>Table1[[#This Row],[Polar ang (deg)]]/180*PI()</f>
        <v>2.6100000000000025</v>
      </c>
      <c r="F896" s="2">
        <v>149.541984529145</v>
      </c>
      <c r="G896" s="1">
        <f>IF(Table1[[#This Row],[Phase shift (deg)]]="","",Table1[[#This Row],[Phase shift (deg)]]/180*PI())</f>
        <v>4.1565685641319954</v>
      </c>
      <c r="H896" s="2">
        <v>238.15383598151601</v>
      </c>
      <c r="I896" s="2"/>
    </row>
    <row r="897" spans="1:9" x14ac:dyDescent="0.2">
      <c r="A897" s="2" t="s">
        <v>47</v>
      </c>
      <c r="B897" s="2">
        <v>15.23</v>
      </c>
      <c r="C897" s="2">
        <f>2*Table1[[#This Row],[Photon energy (eV)]]-Threshold</f>
        <v>5.8726112000000015</v>
      </c>
      <c r="D897" s="2" t="s">
        <v>19</v>
      </c>
      <c r="E897" s="3">
        <f>Table1[[#This Row],[Polar ang (deg)]]/180*PI()</f>
        <v>2.6200000000000054</v>
      </c>
      <c r="F897" s="2">
        <v>150.114942324276</v>
      </c>
      <c r="G897" s="1">
        <f>IF(Table1[[#This Row],[Phase shift (deg)]]="","",Table1[[#This Row],[Phase shift (deg)]]/180*PI())</f>
        <v>4.1525423457841626</v>
      </c>
      <c r="H897" s="2">
        <v>237.92315066278701</v>
      </c>
      <c r="I897" s="2"/>
    </row>
    <row r="898" spans="1:9" x14ac:dyDescent="0.2">
      <c r="A898" s="2" t="s">
        <v>47</v>
      </c>
      <c r="B898" s="2">
        <v>15.23</v>
      </c>
      <c r="C898" s="2">
        <f>2*Table1[[#This Row],[Photon energy (eV)]]-Threshold</f>
        <v>5.8726112000000015</v>
      </c>
      <c r="D898" s="2" t="s">
        <v>19</v>
      </c>
      <c r="E898" s="3">
        <f>Table1[[#This Row],[Polar ang (deg)]]/180*PI()</f>
        <v>2.6300000000000088</v>
      </c>
      <c r="F898" s="2">
        <v>150.687900119407</v>
      </c>
      <c r="G898" s="1">
        <f>IF(Table1[[#This Row],[Phase shift (deg)]]="","",Table1[[#This Row],[Phase shift (deg)]]/180*PI())</f>
        <v>4.1486554309773886</v>
      </c>
      <c r="H898" s="2">
        <v>237.70044684903201</v>
      </c>
      <c r="I898" s="2"/>
    </row>
    <row r="899" spans="1:9" x14ac:dyDescent="0.2">
      <c r="A899" s="2" t="s">
        <v>47</v>
      </c>
      <c r="B899" s="2">
        <v>15.23</v>
      </c>
      <c r="C899" s="2">
        <f>2*Table1[[#This Row],[Photon energy (eV)]]-Threshold</f>
        <v>5.8726112000000015</v>
      </c>
      <c r="D899" s="2" t="s">
        <v>19</v>
      </c>
      <c r="E899" s="3">
        <f>Table1[[#This Row],[Polar ang (deg)]]/180*PI()</f>
        <v>2.6399999999999944</v>
      </c>
      <c r="F899" s="2">
        <v>151.26085791453701</v>
      </c>
      <c r="G899" s="1">
        <f>IF(Table1[[#This Row],[Phase shift (deg)]]="","",Table1[[#This Row],[Phase shift (deg)]]/180*PI())</f>
        <v>4.1449030874162212</v>
      </c>
      <c r="H899" s="2">
        <v>237.48545339969399</v>
      </c>
      <c r="I899" s="2"/>
    </row>
    <row r="900" spans="1:9" x14ac:dyDescent="0.2">
      <c r="A900" s="2" t="s">
        <v>47</v>
      </c>
      <c r="B900" s="2">
        <v>15.23</v>
      </c>
      <c r="C900" s="2">
        <f>2*Table1[[#This Row],[Photon energy (eV)]]-Threshold</f>
        <v>5.8726112000000015</v>
      </c>
      <c r="D900" s="2" t="s">
        <v>19</v>
      </c>
      <c r="E900" s="3">
        <f>Table1[[#This Row],[Polar ang (deg)]]/180*PI()</f>
        <v>2.6499999999999972</v>
      </c>
      <c r="F900" s="2">
        <v>151.83381570966799</v>
      </c>
      <c r="G900" s="1">
        <f>IF(Table1[[#This Row],[Phase shift (deg)]]="","",Table1[[#This Row],[Phase shift (deg)]]/180*PI())</f>
        <v>4.1412808017557117</v>
      </c>
      <c r="H900" s="2">
        <v>237.27791171915601</v>
      </c>
      <c r="I900" s="2"/>
    </row>
    <row r="901" spans="1:9" x14ac:dyDescent="0.2">
      <c r="A901" s="2" t="s">
        <v>47</v>
      </c>
      <c r="B901" s="2">
        <v>15.23</v>
      </c>
      <c r="C901" s="2">
        <f>2*Table1[[#This Row],[Photon energy (eV)]]-Threshold</f>
        <v>5.8726112000000015</v>
      </c>
      <c r="D901" s="2" t="s">
        <v>19</v>
      </c>
      <c r="E901" s="3">
        <f>Table1[[#This Row],[Polar ang (deg)]]/180*PI()</f>
        <v>2.66</v>
      </c>
      <c r="F901" s="2">
        <v>152.40677350479899</v>
      </c>
      <c r="G901" s="1">
        <f>IF(Table1[[#This Row],[Phase shift (deg)]]="","",Table1[[#This Row],[Phase shift (deg)]]/180*PI())</f>
        <v>4.1377842693409583</v>
      </c>
      <c r="H901" s="2">
        <v>237.07757516885999</v>
      </c>
      <c r="I901" s="2"/>
    </row>
    <row r="902" spans="1:9" x14ac:dyDescent="0.2">
      <c r="A902" s="2" t="s">
        <v>47</v>
      </c>
      <c r="B902" s="2">
        <v>15.23</v>
      </c>
      <c r="C902" s="2">
        <f>2*Table1[[#This Row],[Photon energy (eV)]]-Threshold</f>
        <v>5.8726112000000015</v>
      </c>
      <c r="D902" s="2" t="s">
        <v>19</v>
      </c>
      <c r="E902" s="3">
        <f>Table1[[#This Row],[Polar ang (deg)]]/180*PI()</f>
        <v>2.6700000000000035</v>
      </c>
      <c r="F902" s="2">
        <v>152.97973129992999</v>
      </c>
      <c r="G902" s="1">
        <f>IF(Table1[[#This Row],[Phase shift (deg)]]="","",Table1[[#This Row],[Phase shift (deg)]]/180*PI())</f>
        <v>4.1344093844444565</v>
      </c>
      <c r="H902" s="2">
        <v>236.88420850794799</v>
      </c>
      <c r="I902" s="2"/>
    </row>
    <row r="903" spans="1:9" x14ac:dyDescent="0.2">
      <c r="A903" s="2" t="s">
        <v>47</v>
      </c>
      <c r="B903" s="2">
        <v>15.23</v>
      </c>
      <c r="C903" s="2">
        <f>2*Table1[[#This Row],[Photon energy (eV)]]-Threshold</f>
        <v>5.8726112000000015</v>
      </c>
      <c r="D903" s="2" t="s">
        <v>19</v>
      </c>
      <c r="E903" s="3">
        <f>Table1[[#This Row],[Polar ang (deg)]]/180*PI()</f>
        <v>2.6800000000000068</v>
      </c>
      <c r="F903" s="2">
        <v>153.552689095061</v>
      </c>
      <c r="G903" s="1">
        <f>IF(Table1[[#This Row],[Phase shift (deg)]]="","",Table1[[#This Row],[Phase shift (deg)]]/180*PI())</f>
        <v>4.1311522309842372</v>
      </c>
      <c r="H903" s="2">
        <v>236.69758736145101</v>
      </c>
      <c r="I903" s="2"/>
    </row>
    <row r="904" spans="1:9" x14ac:dyDescent="0.2">
      <c r="A904" s="2" t="s">
        <v>47</v>
      </c>
      <c r="B904" s="2">
        <v>15.23</v>
      </c>
      <c r="C904" s="2">
        <f>2*Table1[[#This Row],[Photon energy (eV)]]-Threshold</f>
        <v>5.8726112000000015</v>
      </c>
      <c r="D904" s="2" t="s">
        <v>19</v>
      </c>
      <c r="E904" s="3">
        <f>Table1[[#This Row],[Polar ang (deg)]]/180*PI()</f>
        <v>2.6899999999999924</v>
      </c>
      <c r="F904" s="2">
        <v>154.12564689019101</v>
      </c>
      <c r="G904" s="1">
        <f>IF(Table1[[#This Row],[Phase shift (deg)]]="","",Table1[[#This Row],[Phase shift (deg)]]/180*PI())</f>
        <v>4.1280090737051767</v>
      </c>
      <c r="H904" s="2">
        <v>236.517497715015</v>
      </c>
      <c r="I904" s="2"/>
    </row>
    <row r="905" spans="1:9" x14ac:dyDescent="0.2">
      <c r="A905" s="2" t="s">
        <v>47</v>
      </c>
      <c r="B905" s="2">
        <v>15.23</v>
      </c>
      <c r="C905" s="2">
        <f>2*Table1[[#This Row],[Photon energy (eV)]]-Threshold</f>
        <v>5.8726112000000015</v>
      </c>
      <c r="D905" s="2" t="s">
        <v>19</v>
      </c>
      <c r="E905" s="3">
        <f>Table1[[#This Row],[Polar ang (deg)]]/180*PI()</f>
        <v>2.6999999999999953</v>
      </c>
      <c r="F905" s="2">
        <v>154.69860468532201</v>
      </c>
      <c r="G905" s="1">
        <f>IF(Table1[[#This Row],[Phase shift (deg)]]="","",Table1[[#This Row],[Phase shift (deg)]]/180*PI())</f>
        <v>4.1249763498052188</v>
      </c>
      <c r="H905" s="2">
        <v>236.34373543511899</v>
      </c>
      <c r="I905" s="2"/>
    </row>
    <row r="906" spans="1:9" x14ac:dyDescent="0.2">
      <c r="A906" s="2" t="s">
        <v>47</v>
      </c>
      <c r="B906" s="2">
        <v>15.23</v>
      </c>
      <c r="C906" s="2">
        <f>2*Table1[[#This Row],[Photon energy (eV)]]-Threshold</f>
        <v>5.8726112000000015</v>
      </c>
      <c r="D906" s="2" t="s">
        <v>19</v>
      </c>
      <c r="E906" s="3">
        <f>Table1[[#This Row],[Polar ang (deg)]]/180*PI()</f>
        <v>2.7099999999999986</v>
      </c>
      <c r="F906" s="2">
        <v>155.27156248045301</v>
      </c>
      <c r="G906" s="1">
        <f>IF(Table1[[#This Row],[Phase shift (deg)]]="","",Table1[[#This Row],[Phase shift (deg)]]/180*PI())</f>
        <v>4.1220506609882843</v>
      </c>
      <c r="H906" s="2">
        <v>236.17610581374001</v>
      </c>
      <c r="I906" s="2"/>
    </row>
    <row r="907" spans="1:9" x14ac:dyDescent="0.2">
      <c r="A907" s="2" t="s">
        <v>47</v>
      </c>
      <c r="B907" s="2">
        <v>15.23</v>
      </c>
      <c r="C907" s="2">
        <f>2*Table1[[#This Row],[Photon energy (eV)]]-Threshold</f>
        <v>5.8726112000000015</v>
      </c>
      <c r="D907" s="2" t="s">
        <v>19</v>
      </c>
      <c r="E907" s="3">
        <f>Table1[[#This Row],[Polar ang (deg)]]/180*PI()</f>
        <v>2.7200000000000015</v>
      </c>
      <c r="F907" s="2">
        <v>155.84452027558399</v>
      </c>
      <c r="G907" s="1">
        <f>IF(Table1[[#This Row],[Phase shift (deg)]]="","",Table1[[#This Row],[Phase shift (deg)]]/180*PI())</f>
        <v>4.1192287659259259</v>
      </c>
      <c r="H907" s="2">
        <v>236.01442313643801</v>
      </c>
      <c r="I907" s="2"/>
    </row>
    <row r="908" spans="1:9" x14ac:dyDescent="0.2">
      <c r="A908" s="2" t="s">
        <v>47</v>
      </c>
      <c r="B908" s="2">
        <v>15.23</v>
      </c>
      <c r="C908" s="2">
        <f>2*Table1[[#This Row],[Photon energy (eV)]]-Threshold</f>
        <v>5.8726112000000015</v>
      </c>
      <c r="D908" s="2" t="s">
        <v>19</v>
      </c>
      <c r="E908" s="3">
        <f>Table1[[#This Row],[Polar ang (deg)]]/180*PI()</f>
        <v>2.7300000000000044</v>
      </c>
      <c r="F908" s="2">
        <v>156.41747807071499</v>
      </c>
      <c r="G908" s="1">
        <f>IF(Table1[[#This Row],[Phase shift (deg)]]="","",Table1[[#This Row],[Phase shift (deg)]]/180*PI())</f>
        <v>4.1165075731096836</v>
      </c>
      <c r="H908" s="2">
        <v>235.85851027282601</v>
      </c>
      <c r="I908" s="2"/>
    </row>
    <row r="909" spans="1:9" x14ac:dyDescent="0.2">
      <c r="A909" s="2" t="s">
        <v>47</v>
      </c>
      <c r="B909" s="2">
        <v>15.23</v>
      </c>
      <c r="C909" s="2">
        <f>2*Table1[[#This Row],[Photon energy (eV)]]-Threshold</f>
        <v>5.8726112000000015</v>
      </c>
      <c r="D909" s="2" t="s">
        <v>19</v>
      </c>
      <c r="E909" s="3">
        <f>Table1[[#This Row],[Polar ang (deg)]]/180*PI()</f>
        <v>2.7400000000000073</v>
      </c>
      <c r="F909" s="2">
        <v>156.990435865846</v>
      </c>
      <c r="G909" s="1">
        <f>IF(Table1[[#This Row],[Phase shift (deg)]]="","",Table1[[#This Row],[Phase shift (deg)]]/180*PI())</f>
        <v>4.1138841340764172</v>
      </c>
      <c r="H909" s="2">
        <v>235.70819828840999</v>
      </c>
      <c r="I909" s="2"/>
    </row>
    <row r="910" spans="1:9" x14ac:dyDescent="0.2">
      <c r="A910" s="2" t="s">
        <v>47</v>
      </c>
      <c r="B910" s="2">
        <v>15.23</v>
      </c>
      <c r="C910" s="2">
        <f>2*Table1[[#This Row],[Photon energy (eV)]]-Threshold</f>
        <v>5.8726112000000015</v>
      </c>
      <c r="D910" s="2" t="s">
        <v>19</v>
      </c>
      <c r="E910" s="3">
        <f>Table1[[#This Row],[Polar ang (deg)]]/180*PI()</f>
        <v>2.7499999999999933</v>
      </c>
      <c r="F910" s="2">
        <v>157.563393660976</v>
      </c>
      <c r="G910" s="1">
        <f>IF(Table1[[#This Row],[Phase shift (deg)]]="","",Table1[[#This Row],[Phase shift (deg)]]/180*PI())</f>
        <v>4.111355636989857</v>
      </c>
      <c r="H910" s="2">
        <v>235.56332607683899</v>
      </c>
      <c r="I910" s="2"/>
    </row>
    <row r="911" spans="1:9" x14ac:dyDescent="0.2">
      <c r="A911" s="2" t="s">
        <v>47</v>
      </c>
      <c r="B911" s="2">
        <v>15.23</v>
      </c>
      <c r="C911" s="2">
        <f>2*Table1[[#This Row],[Photon energy (eV)]]-Threshold</f>
        <v>5.8726112000000015</v>
      </c>
      <c r="D911" s="2" t="s">
        <v>19</v>
      </c>
      <c r="E911" s="3">
        <f>Table1[[#This Row],[Polar ang (deg)]]/180*PI()</f>
        <v>2.7599999999999962</v>
      </c>
      <c r="F911" s="2">
        <v>158.13635145610701</v>
      </c>
      <c r="G911" s="1">
        <f>IF(Table1[[#This Row],[Phase shift (deg)]]="","",Table1[[#This Row],[Phase shift (deg)]]/180*PI())</f>
        <v>4.1089194005611489</v>
      </c>
      <c r="H911" s="2">
        <v>235.42374001157799</v>
      </c>
      <c r="I911" s="2"/>
    </row>
    <row r="912" spans="1:9" x14ac:dyDescent="0.2">
      <c r="A912" s="2" t="s">
        <v>47</v>
      </c>
      <c r="B912" s="2">
        <v>15.23</v>
      </c>
      <c r="C912" s="2">
        <f>2*Table1[[#This Row],[Photon energy (eV)]]-Threshold</f>
        <v>5.8726112000000015</v>
      </c>
      <c r="D912" s="2" t="s">
        <v>19</v>
      </c>
      <c r="E912" s="3">
        <f>Table1[[#This Row],[Polar ang (deg)]]/180*PI()</f>
        <v>2.7699999999999996</v>
      </c>
      <c r="F912" s="2">
        <v>158.70930925123801</v>
      </c>
      <c r="G912" s="1">
        <f>IF(Table1[[#This Row],[Phase shift (deg)]]="","",Table1[[#This Row],[Phase shift (deg)]]/180*PI())</f>
        <v>4.1065728682928988</v>
      </c>
      <c r="H912" s="2">
        <v>235.289293616116</v>
      </c>
      <c r="I912" s="2"/>
    </row>
    <row r="913" spans="1:9" x14ac:dyDescent="0.2">
      <c r="A913" s="2" t="s">
        <v>47</v>
      </c>
      <c r="B913" s="2">
        <v>15.23</v>
      </c>
      <c r="C913" s="2">
        <f>2*Table1[[#This Row],[Photon energy (eV)]]-Threshold</f>
        <v>5.8726112000000015</v>
      </c>
      <c r="D913" s="2" t="s">
        <v>19</v>
      </c>
      <c r="E913" s="3">
        <f>Table1[[#This Row],[Polar ang (deg)]]/180*PI()</f>
        <v>2.780000000000002</v>
      </c>
      <c r="F913" s="2">
        <v>159.28226704636899</v>
      </c>
      <c r="G913" s="1">
        <f>IF(Table1[[#This Row],[Phase shift (deg)]]="","",Table1[[#This Row],[Phase shift (deg)]]/180*PI())</f>
        <v>4.1043136030306915</v>
      </c>
      <c r="H913" s="2">
        <v>235.15984725179101</v>
      </c>
      <c r="I913" s="2"/>
    </row>
    <row r="914" spans="1:9" x14ac:dyDescent="0.2">
      <c r="A914" s="2" t="s">
        <v>47</v>
      </c>
      <c r="B914" s="2">
        <v>15.23</v>
      </c>
      <c r="C914" s="2">
        <f>2*Table1[[#This Row],[Photon energy (eV)]]-Threshold</f>
        <v>5.8726112000000015</v>
      </c>
      <c r="D914" s="2" t="s">
        <v>19</v>
      </c>
      <c r="E914" s="3">
        <f>Table1[[#This Row],[Polar ang (deg)]]/180*PI()</f>
        <v>2.7900000000000054</v>
      </c>
      <c r="F914" s="2">
        <v>159.85522484149999</v>
      </c>
      <c r="G914" s="1">
        <f>IF(Table1[[#This Row],[Phase shift (deg)]]="","",Table1[[#This Row],[Phase shift (deg)]]/180*PI())</f>
        <v>4.1021392818073359</v>
      </c>
      <c r="H914" s="2">
        <v>235.035267822387</v>
      </c>
      <c r="I914" s="2"/>
    </row>
    <row r="915" spans="1:9" x14ac:dyDescent="0.2">
      <c r="A915" s="2" t="s">
        <v>47</v>
      </c>
      <c r="B915" s="2">
        <v>15.23</v>
      </c>
      <c r="C915" s="2">
        <f>2*Table1[[#This Row],[Photon energy (eV)]]-Threshold</f>
        <v>5.8726112000000015</v>
      </c>
      <c r="D915" s="2" t="s">
        <v>19</v>
      </c>
      <c r="E915" s="3">
        <f>Table1[[#This Row],[Polar ang (deg)]]/180*PI()</f>
        <v>2.8000000000000087</v>
      </c>
      <c r="F915" s="2">
        <v>160.42818263663099</v>
      </c>
      <c r="G915" s="1">
        <f>IF(Table1[[#This Row],[Phase shift (deg)]]="","",Table1[[#This Row],[Phase shift (deg)]]/180*PI())</f>
        <v>4.1000476909657868</v>
      </c>
      <c r="H915" s="2">
        <v>234.91542849469801</v>
      </c>
      <c r="I915" s="2"/>
    </row>
    <row r="916" spans="1:9" x14ac:dyDescent="0.2">
      <c r="A916" s="2" t="s">
        <v>47</v>
      </c>
      <c r="B916" s="2">
        <v>15.23</v>
      </c>
      <c r="C916" s="2">
        <f>2*Table1[[#This Row],[Photon energy (eV)]]-Threshold</f>
        <v>5.8726112000000015</v>
      </c>
      <c r="D916" s="2" t="s">
        <v>19</v>
      </c>
      <c r="E916" s="3">
        <f>Table1[[#This Row],[Polar ang (deg)]]/180*PI()</f>
        <v>2.8099999999999943</v>
      </c>
      <c r="F916" s="2">
        <v>161.001140431761</v>
      </c>
      <c r="G916" s="1">
        <f>IF(Table1[[#This Row],[Phase shift (deg)]]="","",Table1[[#This Row],[Phase shift (deg)]]/180*PI())</f>
        <v>4.0980367215465172</v>
      </c>
      <c r="H916" s="2">
        <v>234.80020843424401</v>
      </c>
      <c r="I916" s="2"/>
    </row>
    <row r="917" spans="1:9" x14ac:dyDescent="0.2">
      <c r="A917" s="2" t="s">
        <v>47</v>
      </c>
      <c r="B917" s="2">
        <v>15.23</v>
      </c>
      <c r="C917" s="2">
        <f>2*Table1[[#This Row],[Photon energy (eV)]]-Threshold</f>
        <v>5.8726112000000015</v>
      </c>
      <c r="D917" s="2" t="s">
        <v>19</v>
      </c>
      <c r="E917" s="3">
        <f>Table1[[#This Row],[Polar ang (deg)]]/180*PI()</f>
        <v>2.8199999999999976</v>
      </c>
      <c r="F917" s="2">
        <v>161.574098226892</v>
      </c>
      <c r="G917" s="1">
        <f>IF(Table1[[#This Row],[Phase shift (deg)]]="","",Table1[[#This Row],[Phase shift (deg)]]/180*PI())</f>
        <v>4.0961043649270268</v>
      </c>
      <c r="H917" s="2">
        <v>234.68949255543299</v>
      </c>
      <c r="I917" s="2"/>
    </row>
    <row r="918" spans="1:9" x14ac:dyDescent="0.2">
      <c r="A918" s="2" t="s">
        <v>47</v>
      </c>
      <c r="B918" s="2">
        <v>15.23</v>
      </c>
      <c r="C918" s="2">
        <f>2*Table1[[#This Row],[Photon energy (eV)]]-Threshold</f>
        <v>5.8726112000000015</v>
      </c>
      <c r="D918" s="2" t="s">
        <v>19</v>
      </c>
      <c r="E918" s="3">
        <f>Table1[[#This Row],[Polar ang (deg)]]/180*PI()</f>
        <v>2.8300000000000005</v>
      </c>
      <c r="F918" s="2">
        <v>162.14705602202301</v>
      </c>
      <c r="G918" s="1">
        <f>IF(Table1[[#This Row],[Phase shift (deg)]]="","",Table1[[#This Row],[Phase shift (deg)]]/180*PI())</f>
        <v>4.0942487087003281</v>
      </c>
      <c r="H918" s="2">
        <v>234.583171285416</v>
      </c>
      <c r="I918" s="2"/>
    </row>
    <row r="919" spans="1:9" x14ac:dyDescent="0.2">
      <c r="A919" s="2" t="s">
        <v>47</v>
      </c>
      <c r="B919" s="2">
        <v>15.23</v>
      </c>
      <c r="C919" s="2">
        <f>2*Table1[[#This Row],[Photon energy (eV)]]-Threshold</f>
        <v>5.8726112000000015</v>
      </c>
      <c r="D919" s="2" t="s">
        <v>19</v>
      </c>
      <c r="E919" s="3">
        <f>Table1[[#This Row],[Polar ang (deg)]]/180*PI()</f>
        <v>2.8400000000000034</v>
      </c>
      <c r="F919" s="2">
        <v>162.72001381715401</v>
      </c>
      <c r="G919" s="1">
        <f>IF(Table1[[#This Row],[Phase shift (deg)]]="","",Table1[[#This Row],[Phase shift (deg)]]/180*PI())</f>
        <v>4.0924679327812967</v>
      </c>
      <c r="H919" s="2">
        <v>234.481140340997</v>
      </c>
      <c r="I919" s="2"/>
    </row>
    <row r="920" spans="1:9" x14ac:dyDescent="0.2">
      <c r="A920" s="2" t="s">
        <v>47</v>
      </c>
      <c r="B920" s="2">
        <v>15.23</v>
      </c>
      <c r="C920" s="2">
        <f>2*Table1[[#This Row],[Photon energy (eV)]]-Threshold</f>
        <v>5.8726112000000015</v>
      </c>
      <c r="D920" s="2" t="s">
        <v>19</v>
      </c>
      <c r="E920" s="3">
        <f>Table1[[#This Row],[Polar ang (deg)]]/180*PI()</f>
        <v>2.8500000000000063</v>
      </c>
      <c r="F920" s="2">
        <v>163.29297161228499</v>
      </c>
      <c r="G920" s="1">
        <f>IF(Table1[[#This Row],[Phase shift (deg)]]="","",Table1[[#This Row],[Phase shift (deg)]]/180*PI())</f>
        <v>4.0907603057291748</v>
      </c>
      <c r="H920" s="2">
        <v>234.38330051792801</v>
      </c>
      <c r="I920" s="2"/>
    </row>
    <row r="921" spans="1:9" x14ac:dyDescent="0.2">
      <c r="A921" s="2" t="s">
        <v>47</v>
      </c>
      <c r="B921" s="2">
        <v>15.23</v>
      </c>
      <c r="C921" s="2">
        <f>2*Table1[[#This Row],[Photon energy (eV)]]-Threshold</f>
        <v>5.8726112000000015</v>
      </c>
      <c r="D921" s="2" t="s">
        <v>19</v>
      </c>
      <c r="E921" s="3">
        <f>Table1[[#This Row],[Polar ang (deg)]]/180*PI()</f>
        <v>2.8599999999999923</v>
      </c>
      <c r="F921" s="2">
        <v>163.865929407415</v>
      </c>
      <c r="G921" s="1">
        <f>IF(Table1[[#This Row],[Phase shift (deg)]]="","",Table1[[#This Row],[Phase shift (deg)]]/180*PI())</f>
        <v>4.0891241812760013</v>
      </c>
      <c r="H921" s="2">
        <v>234.28955749200301</v>
      </c>
      <c r="I921" s="2"/>
    </row>
    <row r="922" spans="1:9" x14ac:dyDescent="0.2">
      <c r="A922" s="2" t="s">
        <v>47</v>
      </c>
      <c r="B922" s="2">
        <v>15.23</v>
      </c>
      <c r="C922" s="2">
        <f>2*Table1[[#This Row],[Photon energy (eV)]]-Threshold</f>
        <v>5.8726112000000015</v>
      </c>
      <c r="D922" s="2" t="s">
        <v>19</v>
      </c>
      <c r="E922" s="3">
        <f>Table1[[#This Row],[Polar ang (deg)]]/180*PI()</f>
        <v>2.8699999999999952</v>
      </c>
      <c r="F922" s="2">
        <v>164.438887202546</v>
      </c>
      <c r="G922" s="1">
        <f>IF(Table1[[#This Row],[Phase shift (deg)]]="","",Table1[[#This Row],[Phase shift (deg)]]/180*PI())</f>
        <v>4.0875579950505996</v>
      </c>
      <c r="H922" s="2">
        <v>234.199821631356</v>
      </c>
      <c r="I922" s="2"/>
    </row>
    <row r="923" spans="1:9" x14ac:dyDescent="0.2">
      <c r="A923" s="2" t="s">
        <v>47</v>
      </c>
      <c r="B923" s="2">
        <v>15.23</v>
      </c>
      <c r="C923" s="2">
        <f>2*Table1[[#This Row],[Photon energy (eV)]]-Threshold</f>
        <v>5.8726112000000015</v>
      </c>
      <c r="D923" s="2" t="s">
        <v>19</v>
      </c>
      <c r="E923" s="3">
        <f>Table1[[#This Row],[Polar ang (deg)]]/180*PI()</f>
        <v>2.8799999999999981</v>
      </c>
      <c r="F923" s="2">
        <v>165.011844997677</v>
      </c>
      <c r="G923" s="1">
        <f>IF(Table1[[#This Row],[Phase shift (deg)]]="","",Table1[[#This Row],[Phase shift (deg)]]/180*PI())</f>
        <v>4.086060261488961</v>
      </c>
      <c r="H923" s="2">
        <v>234.114007819439</v>
      </c>
      <c r="I923" s="2"/>
    </row>
    <row r="924" spans="1:9" x14ac:dyDescent="0.2">
      <c r="A924" s="2" t="s">
        <v>47</v>
      </c>
      <c r="B924" s="2">
        <v>15.23</v>
      </c>
      <c r="C924" s="2">
        <f>2*Table1[[#This Row],[Photon energy (eV)]]-Threshold</f>
        <v>5.8726112000000015</v>
      </c>
      <c r="D924" s="2" t="s">
        <v>19</v>
      </c>
      <c r="E924" s="3">
        <f>Table1[[#This Row],[Polar ang (deg)]]/180*PI()</f>
        <v>2.8900000000000019</v>
      </c>
      <c r="F924" s="2">
        <v>165.58480279280801</v>
      </c>
      <c r="G924" s="1">
        <f>IF(Table1[[#This Row],[Phase shift (deg)]]="","",Table1[[#This Row],[Phase shift (deg)]]/180*PI())</f>
        <v>4.0846295709218783</v>
      </c>
      <c r="H924" s="2">
        <v>234.03203528815601</v>
      </c>
      <c r="I924" s="2"/>
    </row>
    <row r="925" spans="1:9" x14ac:dyDescent="0.2">
      <c r="A925" s="2" t="s">
        <v>47</v>
      </c>
      <c r="B925" s="2">
        <v>15.23</v>
      </c>
      <c r="C925" s="2">
        <f>2*Table1[[#This Row],[Photon energy (eV)]]-Threshold</f>
        <v>5.8726112000000015</v>
      </c>
      <c r="D925" s="2" t="s">
        <v>19</v>
      </c>
      <c r="E925" s="3">
        <f>Table1[[#This Row],[Polar ang (deg)]]/180*PI()</f>
        <v>2.9000000000000048</v>
      </c>
      <c r="F925" s="2">
        <v>166.15776058793901</v>
      </c>
      <c r="G925" s="1">
        <f>IF(Table1[[#This Row],[Phase shift (deg)]]="","",Table1[[#This Row],[Phase shift (deg)]]/180*PI())</f>
        <v>4.0832645868313291</v>
      </c>
      <c r="H925" s="2">
        <v>233.953827460665</v>
      </c>
      <c r="I925" s="2"/>
    </row>
    <row r="926" spans="1:9" x14ac:dyDescent="0.2">
      <c r="A926" s="2" t="s">
        <v>47</v>
      </c>
      <c r="B926" s="2">
        <v>15.23</v>
      </c>
      <c r="C926" s="2">
        <f>2*Table1[[#This Row],[Photon energy (eV)]]-Threshold</f>
        <v>5.8726112000000015</v>
      </c>
      <c r="D926" s="2" t="s">
        <v>19</v>
      </c>
      <c r="E926" s="3">
        <f>Table1[[#This Row],[Polar ang (deg)]]/180*PI()</f>
        <v>2.9100000000000077</v>
      </c>
      <c r="F926" s="2">
        <v>166.73071838307001</v>
      </c>
      <c r="G926" s="1">
        <f>IF(Table1[[#This Row],[Phase shift (deg)]]="","",Table1[[#This Row],[Phase shift (deg)]]/180*PI())</f>
        <v>4.0819640432679414</v>
      </c>
      <c r="H926" s="2">
        <v>233.87931180340999</v>
      </c>
      <c r="I926" s="2"/>
    </row>
    <row r="927" spans="1:9" x14ac:dyDescent="0.2">
      <c r="A927" s="2" t="s">
        <v>47</v>
      </c>
      <c r="B927" s="2">
        <v>15.23</v>
      </c>
      <c r="C927" s="2">
        <f>2*Table1[[#This Row],[Photon energy (eV)]]-Threshold</f>
        <v>5.8726112000000015</v>
      </c>
      <c r="D927" s="2" t="s">
        <v>19</v>
      </c>
      <c r="E927" s="3">
        <f>Table1[[#This Row],[Polar ang (deg)]]/180*PI()</f>
        <v>2.9199999999999928</v>
      </c>
      <c r="F927" s="2">
        <v>167.30367617819999</v>
      </c>
      <c r="G927" s="1">
        <f>IF(Table1[[#This Row],[Phase shift (deg)]]="","",Table1[[#This Row],[Phase shift (deg)]]/180*PI())</f>
        <v>4.0807267424217972</v>
      </c>
      <c r="H927" s="2">
        <v>233.80841968693801</v>
      </c>
      <c r="I927" s="2"/>
    </row>
    <row r="928" spans="1:9" x14ac:dyDescent="0.2">
      <c r="A928" s="2" t="s">
        <v>47</v>
      </c>
      <c r="B928" s="2">
        <v>15.23</v>
      </c>
      <c r="C928" s="2">
        <f>2*Table1[[#This Row],[Photon energy (eV)]]-Threshold</f>
        <v>5.8726112000000015</v>
      </c>
      <c r="D928" s="2" t="s">
        <v>19</v>
      </c>
      <c r="E928" s="3">
        <f>Table1[[#This Row],[Polar ang (deg)]]/180*PI()</f>
        <v>2.9299999999999966</v>
      </c>
      <c r="F928" s="2">
        <v>167.876633973331</v>
      </c>
      <c r="G928" s="1">
        <f>IF(Table1[[#This Row],[Phase shift (deg)]]="","",Table1[[#This Row],[Phase shift (deg)]]/180*PI())</f>
        <v>4.0795515523395922</v>
      </c>
      <c r="H928" s="2">
        <v>233.741086255102</v>
      </c>
      <c r="I928" s="2"/>
    </row>
    <row r="929" spans="1:9" x14ac:dyDescent="0.2">
      <c r="A929" s="2" t="s">
        <v>47</v>
      </c>
      <c r="B929" s="2">
        <v>15.23</v>
      </c>
      <c r="C929" s="2">
        <f>2*Table1[[#This Row],[Photon energy (eV)]]-Threshold</f>
        <v>5.8726112000000015</v>
      </c>
      <c r="D929" s="2" t="s">
        <v>19</v>
      </c>
      <c r="E929" s="3">
        <f>Table1[[#This Row],[Polar ang (deg)]]/180*PI()</f>
        <v>2.9399999999999995</v>
      </c>
      <c r="F929" s="2">
        <v>168.449591768462</v>
      </c>
      <c r="G929" s="1">
        <f>IF(Table1[[#This Row],[Phase shift (deg)]]="","",Table1[[#This Row],[Phase shift (deg)]]/180*PI())</f>
        <v>4.0784374047817531</v>
      </c>
      <c r="H929" s="2">
        <v>233.677250302283</v>
      </c>
      <c r="I929" s="2"/>
    </row>
    <row r="930" spans="1:9" x14ac:dyDescent="0.2">
      <c r="A930" s="2" t="s">
        <v>47</v>
      </c>
      <c r="B930" s="2">
        <v>15.23</v>
      </c>
      <c r="C930" s="2">
        <f>2*Table1[[#This Row],[Photon energy (eV)]]-Threshold</f>
        <v>5.8726112000000015</v>
      </c>
      <c r="D930" s="2" t="s">
        <v>19</v>
      </c>
      <c r="E930" s="3">
        <f>Table1[[#This Row],[Polar ang (deg)]]/180*PI()</f>
        <v>2.9500000000000024</v>
      </c>
      <c r="F930" s="2">
        <v>169.022549563593</v>
      </c>
      <c r="G930" s="1">
        <f>IF(Table1[[#This Row],[Phase shift (deg)]]="","",Table1[[#This Row],[Phase shift (deg)]]/180*PI())</f>
        <v>4.0773832932131304</v>
      </c>
      <c r="H930" s="2">
        <v>233.616854158265</v>
      </c>
      <c r="I930" s="2"/>
    </row>
    <row r="931" spans="1:9" x14ac:dyDescent="0.2">
      <c r="A931" s="2" t="s">
        <v>47</v>
      </c>
      <c r="B931" s="2">
        <v>15.23</v>
      </c>
      <c r="C931" s="2">
        <f>2*Table1[[#This Row],[Photon energy (eV)]]-Threshold</f>
        <v>5.8726112000000015</v>
      </c>
      <c r="D931" s="2" t="s">
        <v>19</v>
      </c>
      <c r="E931" s="3">
        <f>Table1[[#This Row],[Polar ang (deg)]]/180*PI()</f>
        <v>2.9600000000000057</v>
      </c>
      <c r="F931" s="2">
        <v>169.59550735872401</v>
      </c>
      <c r="G931" s="1">
        <f>IF(Table1[[#This Row],[Phase shift (deg)]]="","",Table1[[#This Row],[Phase shift (deg)]]/180*PI())</f>
        <v>4.076388270921532</v>
      </c>
      <c r="H931" s="2">
        <v>233.559843580435</v>
      </c>
      <c r="I931" s="2"/>
    </row>
    <row r="932" spans="1:9" x14ac:dyDescent="0.2">
      <c r="A932" s="2" t="s">
        <v>47</v>
      </c>
      <c r="B932" s="2">
        <v>15.23</v>
      </c>
      <c r="C932" s="2">
        <f>2*Table1[[#This Row],[Photon energy (eV)]]-Threshold</f>
        <v>5.8726112000000015</v>
      </c>
      <c r="D932" s="2" t="s">
        <v>19</v>
      </c>
      <c r="E932" s="3">
        <f>Table1[[#This Row],[Polar ang (deg)]]/180*PI()</f>
        <v>2.9700000000000091</v>
      </c>
      <c r="F932" s="2">
        <v>170.16846515385501</v>
      </c>
      <c r="G932" s="1">
        <f>IF(Table1[[#This Row],[Phase shift (deg)]]="","",Table1[[#This Row],[Phase shift (deg)]]/180*PI())</f>
        <v>4.075451449258817</v>
      </c>
      <c r="H932" s="2">
        <v>233.50616765300501</v>
      </c>
      <c r="I932" s="2"/>
    </row>
    <row r="933" spans="1:9" x14ac:dyDescent="0.2">
      <c r="A933" s="2" t="s">
        <v>47</v>
      </c>
      <c r="B933" s="2">
        <v>15.23</v>
      </c>
      <c r="C933" s="2">
        <f>2*Table1[[#This Row],[Photon energy (eV)]]-Threshold</f>
        <v>5.8726112000000015</v>
      </c>
      <c r="D933" s="2" t="s">
        <v>19</v>
      </c>
      <c r="E933" s="3">
        <f>Table1[[#This Row],[Polar ang (deg)]]/180*PI()</f>
        <v>2.9799999999999942</v>
      </c>
      <c r="F933" s="2">
        <v>170.74142294898499</v>
      </c>
      <c r="G933" s="1">
        <f>IF(Table1[[#This Row],[Phase shift (deg)]]="","",Table1[[#This Row],[Phase shift (deg)]]/180*PI())</f>
        <v>4.074571995999376</v>
      </c>
      <c r="H933" s="2">
        <v>233.45577869296</v>
      </c>
      <c r="I933" s="2"/>
    </row>
    <row r="934" spans="1:9" x14ac:dyDescent="0.2">
      <c r="A934" s="2" t="s">
        <v>47</v>
      </c>
      <c r="B934" s="2">
        <v>15.23</v>
      </c>
      <c r="C934" s="2">
        <f>2*Table1[[#This Row],[Photon energy (eV)]]-Threshold</f>
        <v>5.8726112000000015</v>
      </c>
      <c r="D934" s="2" t="s">
        <v>19</v>
      </c>
      <c r="E934" s="3">
        <f>Table1[[#This Row],[Polar ang (deg)]]/180*PI()</f>
        <v>2.9899999999999971</v>
      </c>
      <c r="F934" s="2">
        <v>171.31438074411599</v>
      </c>
      <c r="G934" s="1">
        <f>IF(Table1[[#This Row],[Phase shift (deg)]]="","",Table1[[#This Row],[Phase shift (deg)]]/180*PI())</f>
        <v>4.0737491338114342</v>
      </c>
      <c r="H934" s="2">
        <v>233.40863216247001</v>
      </c>
      <c r="I934" s="2"/>
    </row>
    <row r="935" spans="1:9" x14ac:dyDescent="0.2">
      <c r="A935" s="2" t="s">
        <v>47</v>
      </c>
      <c r="B935" s="2">
        <v>15.23</v>
      </c>
      <c r="C935" s="2">
        <f>2*Table1[[#This Row],[Photon energy (eV)]]-Threshold</f>
        <v>5.8726112000000015</v>
      </c>
      <c r="D935" s="2" t="s">
        <v>19</v>
      </c>
      <c r="E935" s="3">
        <f>Table1[[#This Row],[Polar ang (deg)]]/180*PI()</f>
        <v>3.0000000000000004</v>
      </c>
      <c r="F935" s="2">
        <v>171.887338539247</v>
      </c>
      <c r="G935" s="1">
        <f>IF(Table1[[#This Row],[Phase shift (deg)]]="","",Table1[[#This Row],[Phase shift (deg)]]/180*PI())</f>
        <v>4.0729821388367</v>
      </c>
      <c r="H935" s="2">
        <v>233.36468658750999</v>
      </c>
      <c r="I935" s="2"/>
    </row>
    <row r="936" spans="1:9" x14ac:dyDescent="0.2">
      <c r="A936" s="2" t="s">
        <v>47</v>
      </c>
      <c r="B936" s="2">
        <v>15.23</v>
      </c>
      <c r="C936" s="2">
        <f>2*Table1[[#This Row],[Photon energy (eV)]]-Threshold</f>
        <v>5.8726112000000015</v>
      </c>
      <c r="D936" s="2" t="s">
        <v>19</v>
      </c>
      <c r="E936" s="3">
        <f>Table1[[#This Row],[Polar ang (deg)]]/180*PI()</f>
        <v>3.0100000000000038</v>
      </c>
      <c r="F936" s="2">
        <v>172.460296334378</v>
      </c>
      <c r="G936" s="1">
        <f>IF(Table1[[#This Row],[Phase shift (deg)]]="","",Table1[[#This Row],[Phase shift (deg)]]/180*PI())</f>
        <v>4.0722703393744606</v>
      </c>
      <c r="H936" s="2">
        <v>233.323903482464</v>
      </c>
      <c r="I936" s="2"/>
    </row>
    <row r="937" spans="1:9" x14ac:dyDescent="0.2">
      <c r="A937" s="2" t="s">
        <v>47</v>
      </c>
      <c r="B937" s="2">
        <v>15.23</v>
      </c>
      <c r="C937" s="2">
        <f>2*Table1[[#This Row],[Photon energy (eV)]]-Threshold</f>
        <v>5.8726112000000015</v>
      </c>
      <c r="D937" s="2" t="s">
        <v>19</v>
      </c>
      <c r="E937" s="3">
        <f>Table1[[#This Row],[Polar ang (deg)]]/180*PI()</f>
        <v>3.0200000000000067</v>
      </c>
      <c r="F937" s="2">
        <v>173.033254129509</v>
      </c>
      <c r="G937" s="1">
        <f>IF(Table1[[#This Row],[Phase shift (deg)]]="","",Table1[[#This Row],[Phase shift (deg)]]/180*PI())</f>
        <v>4.071613114666305</v>
      </c>
      <c r="H937" s="2">
        <v>233.28624728049499</v>
      </c>
      <c r="I937" s="2"/>
    </row>
    <row r="938" spans="1:9" x14ac:dyDescent="0.2">
      <c r="A938" s="2" t="s">
        <v>47</v>
      </c>
      <c r="B938" s="2">
        <v>15.23</v>
      </c>
      <c r="C938" s="2">
        <f>2*Table1[[#This Row],[Photon energy (eV)]]-Threshold</f>
        <v>5.8726112000000015</v>
      </c>
      <c r="D938" s="2" t="s">
        <v>19</v>
      </c>
      <c r="E938" s="3">
        <f>Table1[[#This Row],[Polar ang (deg)]]/180*PI()</f>
        <v>3.0299999999999927</v>
      </c>
      <c r="F938" s="2">
        <v>173.60621192463901</v>
      </c>
      <c r="G938" s="1">
        <f>IF(Table1[[#This Row],[Phase shift (deg)]]="","",Table1[[#This Row],[Phase shift (deg)]]/180*PI())</f>
        <v>4.0710098937780357</v>
      </c>
      <c r="H938" s="2">
        <v>233.251685269483</v>
      </c>
      <c r="I938" s="2"/>
    </row>
    <row r="939" spans="1:9" x14ac:dyDescent="0.2">
      <c r="A939" s="2" t="s">
        <v>47</v>
      </c>
      <c r="B939" s="2">
        <v>15.23</v>
      </c>
      <c r="C939" s="2">
        <f>2*Table1[[#This Row],[Photon energy (eV)]]-Threshold</f>
        <v>5.8726112000000015</v>
      </c>
      <c r="D939" s="2" t="s">
        <v>19</v>
      </c>
      <c r="E939" s="3">
        <f>Table1[[#This Row],[Polar ang (deg)]]/180*PI()</f>
        <v>3.0399999999999952</v>
      </c>
      <c r="F939" s="2">
        <v>174.17916971976999</v>
      </c>
      <c r="G939" s="1">
        <f>IF(Table1[[#This Row],[Phase shift (deg)]]="","",Table1[[#This Row],[Phase shift (deg)]]/180*PI())</f>
        <v>4.0704601545757821</v>
      </c>
      <c r="H939" s="2">
        <v>233.22018753336101</v>
      </c>
      <c r="I939" s="2"/>
    </row>
    <row r="940" spans="1:9" x14ac:dyDescent="0.2">
      <c r="A940" s="2" t="s">
        <v>47</v>
      </c>
      <c r="B940" s="2">
        <v>15.23</v>
      </c>
      <c r="C940" s="2">
        <f>2*Table1[[#This Row],[Photon energy (eV)]]-Threshold</f>
        <v>5.8726112000000015</v>
      </c>
      <c r="D940" s="2" t="s">
        <v>19</v>
      </c>
      <c r="E940" s="3">
        <f>Table1[[#This Row],[Polar ang (deg)]]/180*PI()</f>
        <v>3.0499999999999985</v>
      </c>
      <c r="F940" s="2">
        <v>174.75212751490099</v>
      </c>
      <c r="G940" s="1">
        <f>IF(Table1[[#This Row],[Phase shift (deg)]]="","",Table1[[#This Row],[Phase shift (deg)]]/180*PI())</f>
        <v>4.0699634227931645</v>
      </c>
      <c r="H940" s="2">
        <v>233.19172689866701</v>
      </c>
      <c r="I940" s="2"/>
    </row>
    <row r="941" spans="1:9" x14ac:dyDescent="0.2">
      <c r="A941" s="2" t="s">
        <v>47</v>
      </c>
      <c r="B941" s="2">
        <v>15.23</v>
      </c>
      <c r="C941" s="2">
        <f>2*Table1[[#This Row],[Photon energy (eV)]]-Threshold</f>
        <v>5.8726112000000015</v>
      </c>
      <c r="D941" s="2" t="s">
        <v>19</v>
      </c>
      <c r="E941" s="3">
        <f>Table1[[#This Row],[Polar ang (deg)]]/180*PI()</f>
        <v>3.0600000000000014</v>
      </c>
      <c r="F941" s="2">
        <v>175.32508531003199</v>
      </c>
      <c r="G941" s="1">
        <f>IF(Table1[[#This Row],[Phase shift (deg)]]="","",Table1[[#This Row],[Phase shift (deg)]]/180*PI())</f>
        <v>4.0695192711871595</v>
      </c>
      <c r="H941" s="2">
        <v>233.16627888617899</v>
      </c>
      <c r="I941" s="2"/>
    </row>
    <row r="942" spans="1:9" x14ac:dyDescent="0.2">
      <c r="A942" s="2" t="s">
        <v>47</v>
      </c>
      <c r="B942" s="2">
        <v>15.23</v>
      </c>
      <c r="C942" s="2">
        <f>2*Table1[[#This Row],[Photon energy (eV)]]-Threshold</f>
        <v>5.8726112000000015</v>
      </c>
      <c r="D942" s="2" t="s">
        <v>19</v>
      </c>
      <c r="E942" s="3">
        <f>Table1[[#This Row],[Polar ang (deg)]]/180*PI()</f>
        <v>3.0700000000000047</v>
      </c>
      <c r="F942" s="2">
        <v>175.898043105163</v>
      </c>
      <c r="G942" s="1">
        <f>IF(Table1[[#This Row],[Phase shift (deg)]]="","",Table1[[#This Row],[Phase shift (deg)]]/180*PI())</f>
        <v>4.0691273187801267</v>
      </c>
      <c r="H942" s="2">
        <v>233.14382166748601</v>
      </c>
      <c r="I942" s="2"/>
    </row>
    <row r="943" spans="1:9" x14ac:dyDescent="0.2">
      <c r="A943" s="2" t="s">
        <v>47</v>
      </c>
      <c r="B943" s="2">
        <v>15.23</v>
      </c>
      <c r="C943" s="2">
        <f>2*Table1[[#This Row],[Photon energy (eV)]]-Threshold</f>
        <v>5.8726112000000015</v>
      </c>
      <c r="D943" s="2" t="s">
        <v>19</v>
      </c>
      <c r="E943" s="3">
        <f>Table1[[#This Row],[Polar ang (deg)]]/180*PI()</f>
        <v>3.0800000000000076</v>
      </c>
      <c r="F943" s="2">
        <v>176.471000900294</v>
      </c>
      <c r="G943" s="1">
        <f>IF(Table1[[#This Row],[Phase shift (deg)]]="","",Table1[[#This Row],[Phase shift (deg)]]/180*PI())</f>
        <v>4.0687872301860173</v>
      </c>
      <c r="H943" s="2">
        <v>233.12433602638299</v>
      </c>
      <c r="I943" s="2"/>
    </row>
    <row r="944" spans="1:9" x14ac:dyDescent="0.2">
      <c r="A944" s="2" t="s">
        <v>47</v>
      </c>
      <c r="B944" s="2">
        <v>15.23</v>
      </c>
      <c r="C944" s="2">
        <f>2*Table1[[#This Row],[Photon energy (eV)]]-Threshold</f>
        <v>5.8726112000000015</v>
      </c>
      <c r="D944" s="2" t="s">
        <v>19</v>
      </c>
      <c r="E944" s="3">
        <f>Table1[[#This Row],[Polar ang (deg)]]/180*PI()</f>
        <v>3.0899999999999936</v>
      </c>
      <c r="F944" s="2">
        <v>177.04395869542401</v>
      </c>
      <c r="G944" s="1">
        <f>IF(Table1[[#This Row],[Phase shift (deg)]]="","",Table1[[#This Row],[Phase shift (deg)]]/180*PI())</f>
        <v>4.0684987150187668</v>
      </c>
      <c r="H944" s="2">
        <v>233.10780532497401</v>
      </c>
      <c r="I944" s="2"/>
    </row>
    <row r="945" spans="1:9" x14ac:dyDescent="0.2">
      <c r="A945" s="2" t="s">
        <v>47</v>
      </c>
      <c r="B945" s="2">
        <v>15.23</v>
      </c>
      <c r="C945" s="2">
        <f>2*Table1[[#This Row],[Photon energy (eV)]]-Threshold</f>
        <v>5.8726112000000015</v>
      </c>
      <c r="D945" s="2" t="s">
        <v>19</v>
      </c>
      <c r="E945" s="3">
        <f>Table1[[#This Row],[Polar ang (deg)]]/180*PI()</f>
        <v>3.099999999999997</v>
      </c>
      <c r="F945" s="2">
        <v>177.61691649055501</v>
      </c>
      <c r="G945" s="1">
        <f>IF(Table1[[#This Row],[Phase shift (deg)]]="","",Table1[[#This Row],[Phase shift (deg)]]/180*PI())</f>
        <v>4.0682615273812912</v>
      </c>
      <c r="H945" s="2">
        <v>233.09421547439399</v>
      </c>
      <c r="I945" s="2"/>
    </row>
    <row r="946" spans="1:9" x14ac:dyDescent="0.2">
      <c r="A946" s="2" t="s">
        <v>47</v>
      </c>
      <c r="B946" s="2">
        <v>15.23</v>
      </c>
      <c r="C946" s="2">
        <f>2*Table1[[#This Row],[Photon energy (eV)]]-Threshold</f>
        <v>5.8726112000000015</v>
      </c>
      <c r="D946" s="2" t="s">
        <v>19</v>
      </c>
      <c r="E946" s="3">
        <f>Table1[[#This Row],[Polar ang (deg)]]/180*PI()</f>
        <v>3.1099999999999994</v>
      </c>
      <c r="F946" s="2">
        <v>178.18987428568599</v>
      </c>
      <c r="G946" s="1">
        <f>IF(Table1[[#This Row],[Phase shift (deg)]]="","",Table1[[#This Row],[Phase shift (deg)]]/180*PI())</f>
        <v>4.0680754654336653</v>
      </c>
      <c r="H946" s="2">
        <v>233.08355491006699</v>
      </c>
      <c r="I946" s="2"/>
    </row>
    <row r="947" spans="1:9" x14ac:dyDescent="0.2">
      <c r="A947" s="2" t="s">
        <v>47</v>
      </c>
      <c r="B947" s="2">
        <v>15.23</v>
      </c>
      <c r="C947" s="2">
        <f>2*Table1[[#This Row],[Photon energy (eV)]]-Threshold</f>
        <v>5.8726112000000015</v>
      </c>
      <c r="D947" s="2" t="s">
        <v>19</v>
      </c>
      <c r="E947" s="3">
        <f>Table1[[#This Row],[Polar ang (deg)]]/180*PI()</f>
        <v>3.1200000000000023</v>
      </c>
      <c r="F947" s="2">
        <v>178.76283208081699</v>
      </c>
      <c r="G947" s="1">
        <f>IF(Table1[[#This Row],[Phase shift (deg)]]="","",Table1[[#This Row],[Phase shift (deg)]]/180*PI())</f>
        <v>4.0679403710393167</v>
      </c>
      <c r="H947" s="2">
        <v>233.07581457143499</v>
      </c>
      <c r="I947" s="2"/>
    </row>
    <row r="948" spans="1:9" x14ac:dyDescent="0.2">
      <c r="A948" s="2" t="s">
        <v>47</v>
      </c>
      <c r="B948" s="2">
        <v>15.23</v>
      </c>
      <c r="C948" s="2">
        <f>2*Table1[[#This Row],[Photon energy (eV)]]-Threshold</f>
        <v>5.8726112000000015</v>
      </c>
      <c r="D948" s="2" t="s">
        <v>19</v>
      </c>
      <c r="E948" s="3">
        <f>Table1[[#This Row],[Polar ang (deg)]]/180*PI()</f>
        <v>3.1300000000000057</v>
      </c>
      <c r="F948" s="2">
        <v>179.335789875948</v>
      </c>
      <c r="G948" s="1">
        <f>IF(Table1[[#This Row],[Phase shift (deg)]]="","",Table1[[#This Row],[Phase shift (deg)]]/180*PI())</f>
        <v>4.0678561294881765</v>
      </c>
      <c r="H948" s="2">
        <v>233.070987886095</v>
      </c>
      <c r="I948" s="2"/>
    </row>
    <row r="949" spans="1:9" x14ac:dyDescent="0.2">
      <c r="A949" s="2" t="s">
        <v>47</v>
      </c>
      <c r="B949" s="2">
        <v>15.23</v>
      </c>
      <c r="C949" s="2">
        <f>2*Table1[[#This Row],[Photon energy (eV)]]-Threshold</f>
        <v>5.8726112000000015</v>
      </c>
      <c r="D949" s="2" t="s">
        <v>19</v>
      </c>
      <c r="E949" s="3">
        <f>Table1[[#This Row],[Polar ang (deg)]]/180*PI()</f>
        <v>3.140000000000009</v>
      </c>
      <c r="F949" s="2">
        <v>179.908747671079</v>
      </c>
      <c r="G949" s="1">
        <f>IF(Table1[[#This Row],[Phase shift (deg)]]="","",Table1[[#This Row],[Phase shift (deg)]]/180*PI())</f>
        <v>4.0678226692960422</v>
      </c>
      <c r="H949" s="2">
        <v>233.06907075830401</v>
      </c>
      <c r="I949" s="2"/>
    </row>
    <row r="950" spans="1:9" x14ac:dyDescent="0.2">
      <c r="A950" s="2" t="s">
        <v>47</v>
      </c>
      <c r="B950" s="2">
        <v>15.9</v>
      </c>
      <c r="C950" s="2">
        <f>2*Table1[[#This Row],[Photon energy (eV)]]-Threshold</f>
        <v>7.2126112000000013</v>
      </c>
      <c r="D950" s="2" t="s">
        <v>19</v>
      </c>
      <c r="E950" s="3">
        <f>Table1[[#This Row],[Polar ang (deg)]]/180*PI()</f>
        <v>0</v>
      </c>
      <c r="F950" s="2">
        <v>0</v>
      </c>
      <c r="G950" s="1">
        <f>IF(Table1[[#This Row],[Phase shift (deg)]]="","",Table1[[#This Row],[Phase shift (deg)]]/180*PI())</f>
        <v>0.94215102448371568</v>
      </c>
      <c r="H950" s="2">
        <v>53.981277366843599</v>
      </c>
      <c r="I950" s="2"/>
    </row>
    <row r="951" spans="1:9" x14ac:dyDescent="0.2">
      <c r="A951" s="2" t="s">
        <v>47</v>
      </c>
      <c r="B951" s="2">
        <v>15.9</v>
      </c>
      <c r="C951" s="2">
        <f>2*Table1[[#This Row],[Photon energy (eV)]]-Threshold</f>
        <v>7.2126112000000013</v>
      </c>
      <c r="D951" s="2" t="s">
        <v>19</v>
      </c>
      <c r="E951" s="3">
        <f>Table1[[#This Row],[Polar ang (deg)]]/180*PI()</f>
        <v>9.9999999999999967E-3</v>
      </c>
      <c r="F951" s="2">
        <v>0.57295779513082301</v>
      </c>
      <c r="G951" s="1">
        <f>IF(Table1[[#This Row],[Phase shift (deg)]]="","",Table1[[#This Row],[Phase shift (deg)]]/180*PI())</f>
        <v>0.94217026350062705</v>
      </c>
      <c r="H951" s="2">
        <v>53.982379681314598</v>
      </c>
      <c r="I951" s="2"/>
    </row>
    <row r="952" spans="1:9" x14ac:dyDescent="0.2">
      <c r="A952" s="2" t="s">
        <v>47</v>
      </c>
      <c r="B952" s="2">
        <v>15.9</v>
      </c>
      <c r="C952" s="2">
        <f>2*Table1[[#This Row],[Photon energy (eV)]]-Threshold</f>
        <v>7.2126112000000013</v>
      </c>
      <c r="D952" s="2" t="s">
        <v>19</v>
      </c>
      <c r="E952" s="3">
        <f>Table1[[#This Row],[Polar ang (deg)]]/180*PI()</f>
        <v>2.0000000000000063E-2</v>
      </c>
      <c r="F952" s="2">
        <v>1.14591559026165</v>
      </c>
      <c r="G952" s="1">
        <f>IF(Table1[[#This Row],[Phase shift (deg)]]="","",Table1[[#This Row],[Phase shift (deg)]]/180*PI())</f>
        <v>0.9422279990381851</v>
      </c>
      <c r="H952" s="2">
        <v>53.985687683944597</v>
      </c>
      <c r="I952" s="2"/>
    </row>
    <row r="953" spans="1:9" x14ac:dyDescent="0.2">
      <c r="A953" s="2" t="s">
        <v>47</v>
      </c>
      <c r="B953" s="2">
        <v>15.9</v>
      </c>
      <c r="C953" s="2">
        <f>2*Table1[[#This Row],[Photon energy (eV)]]-Threshold</f>
        <v>7.2126112000000013</v>
      </c>
      <c r="D953" s="2" t="s">
        <v>19</v>
      </c>
      <c r="E953" s="3">
        <f>Table1[[#This Row],[Polar ang (deg)]]/180*PI()</f>
        <v>3.0000000000000009E-2</v>
      </c>
      <c r="F953" s="2">
        <v>1.71887338539247</v>
      </c>
      <c r="G953" s="1">
        <f>IF(Table1[[#This Row],[Phase shift (deg)]]="","",Table1[[#This Row],[Phase shift (deg)]]/180*PI())</f>
        <v>0.94232428659582179</v>
      </c>
      <c r="H953" s="2">
        <v>53.9912045546168</v>
      </c>
      <c r="I953" s="2"/>
    </row>
    <row r="954" spans="1:9" x14ac:dyDescent="0.2">
      <c r="A954" s="2" t="s">
        <v>47</v>
      </c>
      <c r="B954" s="2">
        <v>15.9</v>
      </c>
      <c r="C954" s="2">
        <f>2*Table1[[#This Row],[Photon energy (eV)]]-Threshold</f>
        <v>7.2126112000000013</v>
      </c>
      <c r="D954" s="2" t="s">
        <v>19</v>
      </c>
      <c r="E954" s="3">
        <f>Table1[[#This Row],[Polar ang (deg)]]/180*PI()</f>
        <v>3.9999999999999945E-2</v>
      </c>
      <c r="F954" s="2">
        <v>2.2918311805232898</v>
      </c>
      <c r="G954" s="1">
        <f>IF(Table1[[#This Row],[Phase shift (deg)]]="","",Table1[[#This Row],[Phase shift (deg)]]/180*PI())</f>
        <v>0.94245921880254979</v>
      </c>
      <c r="H954" s="2">
        <v>53.998935600582698</v>
      </c>
      <c r="I954" s="2"/>
    </row>
    <row r="955" spans="1:9" x14ac:dyDescent="0.2">
      <c r="A955" s="2" t="s">
        <v>47</v>
      </c>
      <c r="B955" s="2">
        <v>15.9</v>
      </c>
      <c r="C955" s="2">
        <f>2*Table1[[#This Row],[Photon energy (eV)]]-Threshold</f>
        <v>7.2126112000000013</v>
      </c>
      <c r="D955" s="2" t="s">
        <v>19</v>
      </c>
      <c r="E955" s="3">
        <f>Table1[[#This Row],[Polar ang (deg)]]/180*PI()</f>
        <v>5.0000000000000065E-2</v>
      </c>
      <c r="F955" s="2">
        <v>2.8647889756541201</v>
      </c>
      <c r="G955" s="1">
        <f>IF(Table1[[#This Row],[Phase shift (deg)]]="","",Table1[[#This Row],[Phase shift (deg)]]/180*PI())</f>
        <v>0.94263292561240886</v>
      </c>
      <c r="H955" s="2">
        <v>54.008888267660303</v>
      </c>
      <c r="I955" s="2"/>
    </row>
    <row r="956" spans="1:9" x14ac:dyDescent="0.2">
      <c r="A956" s="2" t="s">
        <v>47</v>
      </c>
      <c r="B956" s="2">
        <v>15.9</v>
      </c>
      <c r="C956" s="2">
        <f>2*Table1[[#This Row],[Photon energy (eV)]]-Threshold</f>
        <v>7.2126112000000013</v>
      </c>
      <c r="D956" s="2" t="s">
        <v>19</v>
      </c>
      <c r="E956" s="3">
        <f>Table1[[#This Row],[Polar ang (deg)]]/180*PI()</f>
        <v>6.0000000000000019E-2</v>
      </c>
      <c r="F956" s="2">
        <v>3.4377467707849401</v>
      </c>
      <c r="G956" s="1">
        <f>IF(Table1[[#This Row],[Phase shift (deg)]]="","",Table1[[#This Row],[Phase shift (deg)]]/180*PI())</f>
        <v>0.94284557457909435</v>
      </c>
      <c r="H956" s="2">
        <v>54.0210721559692</v>
      </c>
      <c r="I956" s="2"/>
    </row>
    <row r="957" spans="1:9" x14ac:dyDescent="0.2">
      <c r="A957" s="2" t="s">
        <v>47</v>
      </c>
      <c r="B957" s="2">
        <v>15.9</v>
      </c>
      <c r="C957" s="2">
        <f>2*Table1[[#This Row],[Photon energy (eV)]]-Threshold</f>
        <v>7.2126112000000013</v>
      </c>
      <c r="D957" s="2" t="s">
        <v>19</v>
      </c>
      <c r="E957" s="3">
        <f>Table1[[#This Row],[Polar ang (deg)]]/180*PI()</f>
        <v>6.9999999999999951E-2</v>
      </c>
      <c r="F957" s="2">
        <v>4.0107045659157601</v>
      </c>
      <c r="G957" s="1">
        <f>IF(Table1[[#This Row],[Phase shift (deg)]]="","",Table1[[#This Row],[Phase shift (deg)]]/180*PI())</f>
        <v>0.94309737121076609</v>
      </c>
      <c r="H957" s="2">
        <v>54.035499040259602</v>
      </c>
      <c r="I957" s="2"/>
    </row>
    <row r="958" spans="1:9" x14ac:dyDescent="0.2">
      <c r="A958" s="2" t="s">
        <v>47</v>
      </c>
      <c r="B958" s="2">
        <v>15.9</v>
      </c>
      <c r="C958" s="2">
        <f>2*Table1[[#This Row],[Photon energy (eV)]]-Threshold</f>
        <v>7.2126112000000013</v>
      </c>
      <c r="D958" s="2" t="s">
        <v>19</v>
      </c>
      <c r="E958" s="3">
        <f>Table1[[#This Row],[Polar ang (deg)]]/180*PI()</f>
        <v>8.0000000000000071E-2</v>
      </c>
      <c r="F958" s="2">
        <v>4.5836623610465903</v>
      </c>
      <c r="G958" s="1">
        <f>IF(Table1[[#This Row],[Phase shift (deg)]]="","",Table1[[#This Row],[Phase shift (deg)]]/180*PI())</f>
        <v>0.94338855940633604</v>
      </c>
      <c r="H958" s="2">
        <v>54.052182894909798</v>
      </c>
      <c r="I958" s="2"/>
    </row>
    <row r="959" spans="1:9" x14ac:dyDescent="0.2">
      <c r="A959" s="2" t="s">
        <v>47</v>
      </c>
      <c r="B959" s="2">
        <v>15.9</v>
      </c>
      <c r="C959" s="2">
        <f>2*Table1[[#This Row],[Photon energy (eV)]]-Threshold</f>
        <v>7.2126112000000013</v>
      </c>
      <c r="D959" s="2" t="s">
        <v>19</v>
      </c>
      <c r="E959" s="3">
        <f>Table1[[#This Row],[Polar ang (deg)]]/180*PI()</f>
        <v>9.0000000000000011E-2</v>
      </c>
      <c r="F959" s="2">
        <v>5.1566201561774099</v>
      </c>
      <c r="G959" s="1">
        <f>IF(Table1[[#This Row],[Phase shift (deg)]]="","",Table1[[#This Row],[Phase shift (deg)]]/180*PI())</f>
        <v>0.9437194219748779</v>
      </c>
      <c r="H959" s="2">
        <v>54.071139923686097</v>
      </c>
      <c r="I959" s="2"/>
    </row>
    <row r="960" spans="1:9" x14ac:dyDescent="0.2">
      <c r="A960" s="2" t="s">
        <v>47</v>
      </c>
      <c r="B960" s="2">
        <v>15.9</v>
      </c>
      <c r="C960" s="2">
        <f>2*Table1[[#This Row],[Photon energy (eV)]]-Threshold</f>
        <v>7.2126112000000013</v>
      </c>
      <c r="D960" s="2" t="s">
        <v>19</v>
      </c>
      <c r="E960" s="3">
        <f>Table1[[#This Row],[Polar ang (deg)]]/180*PI()</f>
        <v>9.9999999999999978E-2</v>
      </c>
      <c r="F960" s="2">
        <v>5.7295779513082303</v>
      </c>
      <c r="G960" s="1">
        <f>IF(Table1[[#This Row],[Phase shift (deg)]]="","",Table1[[#This Row],[Phase shift (deg)]]/180*PI())</f>
        <v>0.94409028124002237</v>
      </c>
      <c r="H960" s="2">
        <v>54.092388594372203</v>
      </c>
      <c r="I960" s="2"/>
    </row>
    <row r="961" spans="1:9" x14ac:dyDescent="0.2">
      <c r="A961" s="2" t="s">
        <v>47</v>
      </c>
      <c r="B961" s="2">
        <v>15.9</v>
      </c>
      <c r="C961" s="2">
        <f>2*Table1[[#This Row],[Photon energy (eV)]]-Threshold</f>
        <v>7.2126112000000013</v>
      </c>
      <c r="D961" s="2" t="s">
        <v>19</v>
      </c>
      <c r="E961" s="3">
        <f>Table1[[#This Row],[Polar ang (deg)]]/180*PI()</f>
        <v>0.11000000000000007</v>
      </c>
      <c r="F961" s="2">
        <v>6.3025357464390597</v>
      </c>
      <c r="G961" s="1">
        <f>IF(Table1[[#This Row],[Phase shift (deg)]]="","",Table1[[#This Row],[Phase shift (deg)]]/180*PI())</f>
        <v>0.94450149973164998</v>
      </c>
      <c r="H961" s="2">
        <v>54.115949678400199</v>
      </c>
      <c r="I961" s="2"/>
    </row>
    <row r="962" spans="1:9" x14ac:dyDescent="0.2">
      <c r="A962" s="2" t="s">
        <v>47</v>
      </c>
      <c r="B962" s="2">
        <v>15.9</v>
      </c>
      <c r="C962" s="2">
        <f>2*Table1[[#This Row],[Photon energy (eV)]]-Threshold</f>
        <v>7.2126112000000013</v>
      </c>
      <c r="D962" s="2" t="s">
        <v>19</v>
      </c>
      <c r="E962" s="3">
        <f>Table1[[#This Row],[Polar ang (deg)]]/180*PI()</f>
        <v>0.12000000000000004</v>
      </c>
      <c r="F962" s="2">
        <v>6.8754935415698801</v>
      </c>
      <c r="G962" s="1">
        <f>IF(Table1[[#This Row],[Phase shift (deg)]]="","",Table1[[#This Row],[Phase shift (deg)]]/180*PI())</f>
        <v>0.9449534809674055</v>
      </c>
      <c r="H962" s="2">
        <v>54.141846295628099</v>
      </c>
      <c r="I962" s="2"/>
    </row>
    <row r="963" spans="1:9" x14ac:dyDescent="0.2">
      <c r="A963" s="2" t="s">
        <v>47</v>
      </c>
      <c r="B963" s="2">
        <v>15.9</v>
      </c>
      <c r="C963" s="2">
        <f>2*Table1[[#This Row],[Photon energy (eV)]]-Threshold</f>
        <v>7.2126112000000013</v>
      </c>
      <c r="D963" s="2" t="s">
        <v>19</v>
      </c>
      <c r="E963" s="3">
        <f>Table1[[#This Row],[Polar ang (deg)]]/180*PI()</f>
        <v>0.12999999999999995</v>
      </c>
      <c r="F963" s="2">
        <v>7.4484513367006997</v>
      </c>
      <c r="G963" s="1">
        <f>IF(Table1[[#This Row],[Phase shift (deg)]]="","",Table1[[#This Row],[Phase shift (deg)]]/180*PI())</f>
        <v>0.94544667032699969</v>
      </c>
      <c r="H963" s="2">
        <v>54.170103964433601</v>
      </c>
      <c r="I963" s="2"/>
    </row>
    <row r="964" spans="1:9" x14ac:dyDescent="0.2">
      <c r="A964" s="2" t="s">
        <v>47</v>
      </c>
      <c r="B964" s="2">
        <v>15.9</v>
      </c>
      <c r="C964" s="2">
        <f>2*Table1[[#This Row],[Photon energy (eV)]]-Threshold</f>
        <v>7.2126112000000013</v>
      </c>
      <c r="D964" s="2" t="s">
        <v>19</v>
      </c>
      <c r="E964" s="3">
        <f>Table1[[#This Row],[Polar ang (deg)]]/180*PI()</f>
        <v>0.1400000000000001</v>
      </c>
      <c r="F964" s="2">
        <v>8.0214091318315308</v>
      </c>
      <c r="G964" s="1">
        <f>IF(Table1[[#This Row],[Phase shift (deg)]]="","",Table1[[#This Row],[Phase shift (deg)]]/180*PI())</f>
        <v>0.94598155602259437</v>
      </c>
      <c r="H964" s="2">
        <v>54.200750657313101</v>
      </c>
      <c r="I964" s="2"/>
    </row>
    <row r="965" spans="1:9" x14ac:dyDescent="0.2">
      <c r="A965" s="2" t="s">
        <v>47</v>
      </c>
      <c r="B965" s="2">
        <v>15.9</v>
      </c>
      <c r="C965" s="2">
        <f>2*Table1[[#This Row],[Photon energy (eV)]]-Threshold</f>
        <v>7.2126112000000013</v>
      </c>
      <c r="D965" s="2" t="s">
        <v>19</v>
      </c>
      <c r="E965" s="3">
        <f>Table1[[#This Row],[Polar ang (deg)]]/180*PI()</f>
        <v>0.15</v>
      </c>
      <c r="F965" s="2">
        <v>8.5943669269623495</v>
      </c>
      <c r="G965" s="1">
        <f>IF(Table1[[#This Row],[Phase shift (deg)]]="","",Table1[[#This Row],[Phase shift (deg)]]/180*PI())</f>
        <v>0.94655867016895923</v>
      </c>
      <c r="H965" s="2">
        <v>54.233816862197102</v>
      </c>
      <c r="I965" s="2"/>
    </row>
    <row r="966" spans="1:9" x14ac:dyDescent="0.2">
      <c r="A966" s="2" t="s">
        <v>47</v>
      </c>
      <c r="B966" s="2">
        <v>15.9</v>
      </c>
      <c r="C966" s="2">
        <f>2*Table1[[#This Row],[Photon energy (eV)]]-Threshold</f>
        <v>7.2126112000000013</v>
      </c>
      <c r="D966" s="2" t="s">
        <v>19</v>
      </c>
      <c r="E966" s="3">
        <f>Table1[[#This Row],[Polar ang (deg)]]/180*PI()</f>
        <v>0.15999999999999998</v>
      </c>
      <c r="F966" s="2">
        <v>9.16732472209317</v>
      </c>
      <c r="G966" s="1">
        <f>IF(Table1[[#This Row],[Phase shift (deg)]]="","",Table1[[#This Row],[Phase shift (deg)]]/180*PI())</f>
        <v>0.94717858995747861</v>
      </c>
      <c r="H966" s="2">
        <v>54.269335649715899</v>
      </c>
      <c r="I966" s="2"/>
    </row>
    <row r="967" spans="1:9" x14ac:dyDescent="0.2">
      <c r="A967" s="2" t="s">
        <v>47</v>
      </c>
      <c r="B967" s="2">
        <v>15.9</v>
      </c>
      <c r="C967" s="2">
        <f>2*Table1[[#This Row],[Photon energy (eV)]]-Threshold</f>
        <v>7.2126112000000013</v>
      </c>
      <c r="D967" s="2" t="s">
        <v>19</v>
      </c>
      <c r="E967" s="3">
        <f>Table1[[#This Row],[Polar ang (deg)]]/180*PI()</f>
        <v>0.1700000000000001</v>
      </c>
      <c r="F967" s="2">
        <v>9.7402825172239993</v>
      </c>
      <c r="G967" s="1">
        <f>IF(Table1[[#This Row],[Phase shift (deg)]]="","",Table1[[#This Row],[Phase shift (deg)]]/180*PI())</f>
        <v>0.94784193893857094</v>
      </c>
      <c r="H967" s="2">
        <v>54.307342746676802</v>
      </c>
      <c r="I967" s="2"/>
    </row>
    <row r="968" spans="1:9" x14ac:dyDescent="0.2">
      <c r="A968" s="2" t="s">
        <v>47</v>
      </c>
      <c r="B968" s="2">
        <v>15.9</v>
      </c>
      <c r="C968" s="2">
        <f>2*Table1[[#This Row],[Photon energy (eV)]]-Threshold</f>
        <v>7.2126112000000013</v>
      </c>
      <c r="D968" s="2" t="s">
        <v>19</v>
      </c>
      <c r="E968" s="3">
        <f>Table1[[#This Row],[Polar ang (deg)]]/180*PI()</f>
        <v>0.17999999999999969</v>
      </c>
      <c r="F968" s="2">
        <v>10.3132403123548</v>
      </c>
      <c r="G968" s="1">
        <f>IF(Table1[[#This Row],[Phase shift (deg)]]="","",Table1[[#This Row],[Phase shift (deg)]]/180*PI())</f>
        <v>0.94854938841746927</v>
      </c>
      <c r="H968" s="2">
        <v>54.347876616036402</v>
      </c>
      <c r="I968" s="2"/>
    </row>
    <row r="969" spans="1:9" x14ac:dyDescent="0.2">
      <c r="A969" s="2" t="s">
        <v>47</v>
      </c>
      <c r="B969" s="2">
        <v>15.9</v>
      </c>
      <c r="C969" s="2">
        <f>2*Table1[[#This Row],[Photon energy (eV)]]-Threshold</f>
        <v>7.2126112000000013</v>
      </c>
      <c r="D969" s="2" t="s">
        <v>19</v>
      </c>
      <c r="E969" s="3">
        <f>Table1[[#This Row],[Polar ang (deg)]]/180*PI()</f>
        <v>0.18999999999999928</v>
      </c>
      <c r="F969" s="2">
        <v>10.886198107485599</v>
      </c>
      <c r="G969" s="1">
        <f>IF(Table1[[#This Row],[Phase shift (deg)]]="","",Table1[[#This Row],[Phase shift (deg)]]/180*PI())</f>
        <v>0.94930165896886221</v>
      </c>
      <c r="H969" s="2">
        <v>54.390978543683197</v>
      </c>
      <c r="I969" s="2"/>
    </row>
    <row r="970" spans="1:9" x14ac:dyDescent="0.2">
      <c r="A970" s="2" t="s">
        <v>47</v>
      </c>
      <c r="B970" s="2">
        <v>15.9</v>
      </c>
      <c r="C970" s="2">
        <f>2*Table1[[#This Row],[Photon energy (eV)]]-Threshold</f>
        <v>7.2126112000000013</v>
      </c>
      <c r="D970" s="2" t="s">
        <v>19</v>
      </c>
      <c r="E970" s="3">
        <f>Table1[[#This Row],[Polar ang (deg)]]/180*PI()</f>
        <v>0.20000000000000059</v>
      </c>
      <c r="F970" s="2">
        <v>11.4591559026165</v>
      </c>
      <c r="G970" s="1">
        <f>IF(Table1[[#This Row],[Phase shift (deg)]]="","",Table1[[#This Row],[Phase shift (deg)]]/180*PI())</f>
        <v>0.95009952207637371</v>
      </c>
      <c r="H970" s="2">
        <v>54.436692732372798</v>
      </c>
      <c r="I970" s="2"/>
    </row>
    <row r="971" spans="1:9" x14ac:dyDescent="0.2">
      <c r="A971" s="2" t="s">
        <v>47</v>
      </c>
      <c r="B971" s="2">
        <v>15.9</v>
      </c>
      <c r="C971" s="2">
        <f>2*Table1[[#This Row],[Photon energy (eV)]]-Threshold</f>
        <v>7.2126112000000013</v>
      </c>
      <c r="D971" s="2" t="s">
        <v>19</v>
      </c>
      <c r="E971" s="3">
        <f>Table1[[#This Row],[Polar ang (deg)]]/180*PI()</f>
        <v>0.21000000000000024</v>
      </c>
      <c r="F971" s="2">
        <v>12.032113697747301</v>
      </c>
      <c r="G971" s="1">
        <f>IF(Table1[[#This Row],[Phase shift (deg)]]="","",Table1[[#This Row],[Phase shift (deg)]]/180*PI())</f>
        <v>0.95094380190343231</v>
      </c>
      <c r="H971" s="2">
        <v>54.485066403191297</v>
      </c>
      <c r="I971" s="2"/>
    </row>
    <row r="972" spans="1:9" x14ac:dyDescent="0.2">
      <c r="A972" s="2" t="s">
        <v>47</v>
      </c>
      <c r="B972" s="2">
        <v>15.9</v>
      </c>
      <c r="C972" s="2">
        <f>2*Table1[[#This Row],[Photon energy (eV)]]-Threshold</f>
        <v>7.2126112000000013</v>
      </c>
      <c r="D972" s="2" t="s">
        <v>19</v>
      </c>
      <c r="E972" s="3">
        <f>Table1[[#This Row],[Polar ang (deg)]]/180*PI()</f>
        <v>0.21999999999999978</v>
      </c>
      <c r="F972" s="2">
        <v>12.6050714928781</v>
      </c>
      <c r="G972" s="1">
        <f>IF(Table1[[#This Row],[Phase shift (deg)]]="","",Table1[[#This Row],[Phase shift (deg)]]/180*PI())</f>
        <v>0.95183537720268696</v>
      </c>
      <c r="H972" s="2">
        <v>54.536149904956702</v>
      </c>
      <c r="I972" s="2"/>
    </row>
    <row r="973" spans="1:9" x14ac:dyDescent="0.2">
      <c r="A973" s="2" t="s">
        <v>47</v>
      </c>
      <c r="B973" s="2">
        <v>15.9</v>
      </c>
      <c r="C973" s="2">
        <f>2*Table1[[#This Row],[Photon energy (eV)]]-Threshold</f>
        <v>7.2126112000000013</v>
      </c>
      <c r="D973" s="2" t="s">
        <v>19</v>
      </c>
      <c r="E973" s="3">
        <f>Table1[[#This Row],[Polar ang (deg)]]/180*PI()</f>
        <v>0.22999999999999943</v>
      </c>
      <c r="F973" s="2">
        <v>13.178029288008901</v>
      </c>
      <c r="G973" s="1">
        <f>IF(Table1[[#This Row],[Phase shift (deg)]]="","",Table1[[#This Row],[Phase shift (deg)]]/180*PI())</f>
        <v>0.95277518337172795</v>
      </c>
      <c r="H973" s="2">
        <v>54.589996832003102</v>
      </c>
      <c r="I973" s="2"/>
    </row>
    <row r="974" spans="1:9" x14ac:dyDescent="0.2">
      <c r="A974" s="2" t="s">
        <v>47</v>
      </c>
      <c r="B974" s="2">
        <v>15.9</v>
      </c>
      <c r="C974" s="2">
        <f>2*Table1[[#This Row],[Photon energy (eV)]]-Threshold</f>
        <v>7.2126112000000013</v>
      </c>
      <c r="D974" s="2" t="s">
        <v>19</v>
      </c>
      <c r="E974" s="3">
        <f>Table1[[#This Row],[Polar ang (deg)]]/180*PI()</f>
        <v>0.24000000000000071</v>
      </c>
      <c r="F974" s="2">
        <v>13.750987083139799</v>
      </c>
      <c r="G974" s="1">
        <f>IF(Table1[[#This Row],[Phase shift (deg)]]="","",Table1[[#This Row],[Phase shift (deg)]]/180*PI())</f>
        <v>0.95376421466359229</v>
      </c>
      <c r="H974" s="2">
        <v>54.646664150833303</v>
      </c>
      <c r="I974" s="2"/>
    </row>
    <row r="975" spans="1:9" x14ac:dyDescent="0.2">
      <c r="A975" s="2" t="s">
        <v>47</v>
      </c>
      <c r="B975" s="2">
        <v>15.9</v>
      </c>
      <c r="C975" s="2">
        <f>2*Table1[[#This Row],[Photon energy (eV)]]-Threshold</f>
        <v>7.2126112000000013</v>
      </c>
      <c r="D975" s="2" t="s">
        <v>19</v>
      </c>
      <c r="E975" s="3">
        <f>Table1[[#This Row],[Polar ang (deg)]]/180*PI()</f>
        <v>0.25000000000000033</v>
      </c>
      <c r="F975" s="2">
        <v>14.3239448782706</v>
      </c>
      <c r="G975" s="1">
        <f>IF(Table1[[#This Row],[Phase shift (deg)]]="","",Table1[[#This Row],[Phase shift (deg)]]/180*PI())</f>
        <v>0.95480352656128442</v>
      </c>
      <c r="H975" s="2">
        <v>54.706212336168797</v>
      </c>
      <c r="I975" s="2"/>
    </row>
    <row r="976" spans="1:9" x14ac:dyDescent="0.2">
      <c r="A976" s="2" t="s">
        <v>47</v>
      </c>
      <c r="B976" s="2">
        <v>15.9</v>
      </c>
      <c r="C976" s="2">
        <f>2*Table1[[#This Row],[Photon energy (eV)]]-Threshold</f>
        <v>7.2126112000000013</v>
      </c>
      <c r="D976" s="2" t="s">
        <v>19</v>
      </c>
      <c r="E976" s="3">
        <f>Table1[[#This Row],[Polar ang (deg)]]/180*PI()</f>
        <v>0.2599999999999999</v>
      </c>
      <c r="F976" s="2">
        <v>14.896902673401399</v>
      </c>
      <c r="G976" s="1">
        <f>IF(Table1[[#This Row],[Phase shift (deg)]]="","",Table1[[#This Row],[Phase shift (deg)]]/180*PI())</f>
        <v>0.95589423832627296</v>
      </c>
      <c r="H976" s="2">
        <v>54.768705516967898</v>
      </c>
      <c r="I976" s="2"/>
    </row>
    <row r="977" spans="1:9" x14ac:dyDescent="0.2">
      <c r="A977" s="2" t="s">
        <v>47</v>
      </c>
      <c r="B977" s="2">
        <v>15.9</v>
      </c>
      <c r="C977" s="2">
        <f>2*Table1[[#This Row],[Photon energy (eV)]]-Threshold</f>
        <v>7.2126112000000013</v>
      </c>
      <c r="D977" s="2" t="s">
        <v>19</v>
      </c>
      <c r="E977" s="3">
        <f>Table1[[#This Row],[Polar ang (deg)]]/180*PI()</f>
        <v>0.26999999999999952</v>
      </c>
      <c r="F977" s="2">
        <v>15.4698604685322</v>
      </c>
      <c r="G977" s="1">
        <f>IF(Table1[[#This Row],[Phase shift (deg)]]="","",Table1[[#This Row],[Phase shift (deg)]]/180*PI())</f>
        <v>0.95703753573186712</v>
      </c>
      <c r="H977" s="2">
        <v>54.834211633036702</v>
      </c>
      <c r="I977" s="2"/>
    </row>
    <row r="978" spans="1:9" x14ac:dyDescent="0.2">
      <c r="A978" s="2" t="s">
        <v>47</v>
      </c>
      <c r="B978" s="2">
        <v>15.9</v>
      </c>
      <c r="C978" s="2">
        <f>2*Table1[[#This Row],[Photon energy (eV)]]-Threshold</f>
        <v>7.2126112000000013</v>
      </c>
      <c r="D978" s="2" t="s">
        <v>19</v>
      </c>
      <c r="E978" s="3">
        <f>Table1[[#This Row],[Polar ang (deg)]]/180*PI()</f>
        <v>0.28000000000000086</v>
      </c>
      <c r="F978" s="2">
        <v>16.042818263663101</v>
      </c>
      <c r="G978" s="1">
        <f>IF(Table1[[#This Row],[Phase shift (deg)]]="","",Table1[[#This Row],[Phase shift (deg)]]/180*PI())</f>
        <v>0.95823467399325934</v>
      </c>
      <c r="H978" s="2">
        <v>54.902802602908103</v>
      </c>
      <c r="I978" s="2"/>
    </row>
    <row r="979" spans="1:9" x14ac:dyDescent="0.2">
      <c r="A979" s="2" t="s">
        <v>47</v>
      </c>
      <c r="B979" s="2">
        <v>15.9</v>
      </c>
      <c r="C979" s="2">
        <f>2*Table1[[#This Row],[Photon energy (eV)]]-Threshold</f>
        <v>7.2126112000000013</v>
      </c>
      <c r="D979" s="2" t="s">
        <v>19</v>
      </c>
      <c r="E979" s="3">
        <f>Table1[[#This Row],[Polar ang (deg)]]/180*PI()</f>
        <v>0.29000000000000048</v>
      </c>
      <c r="F979" s="2">
        <v>16.615776058793902</v>
      </c>
      <c r="G979" s="1">
        <f>IF(Table1[[#This Row],[Phase shift (deg)]]="","",Table1[[#This Row],[Phase shift (deg)]]/180*PI())</f>
        <v>0.959486980907028</v>
      </c>
      <c r="H979" s="2">
        <v>54.974554503722104</v>
      </c>
      <c r="I979" s="2"/>
    </row>
    <row r="980" spans="1:9" x14ac:dyDescent="0.2">
      <c r="A980" s="2" t="s">
        <v>47</v>
      </c>
      <c r="B980" s="2">
        <v>15.9</v>
      </c>
      <c r="C980" s="2">
        <f>2*Table1[[#This Row],[Photon energy (eV)]]-Threshold</f>
        <v>7.2126112000000013</v>
      </c>
      <c r="D980" s="2" t="s">
        <v>19</v>
      </c>
      <c r="E980" s="3">
        <f>Table1[[#This Row],[Polar ang (deg)]]/180*PI()</f>
        <v>0.3</v>
      </c>
      <c r="F980" s="2">
        <v>17.188733853924699</v>
      </c>
      <c r="G980" s="1">
        <f>IF(Table1[[#This Row],[Phase shift (deg)]]="","",Table1[[#This Row],[Phase shift (deg)]]/180*PI())</f>
        <v>0.96079586021401386</v>
      </c>
      <c r="H980" s="2">
        <v>55.0495477639044</v>
      </c>
      <c r="I980" s="2"/>
    </row>
    <row r="981" spans="1:9" x14ac:dyDescent="0.2">
      <c r="A981" s="2" t="s">
        <v>47</v>
      </c>
      <c r="B981" s="2">
        <v>15.9</v>
      </c>
      <c r="C981" s="2">
        <f>2*Table1[[#This Row],[Photon energy (eV)]]-Threshold</f>
        <v>7.2126112000000013</v>
      </c>
      <c r="D981" s="2" t="s">
        <v>19</v>
      </c>
      <c r="E981" s="3">
        <f>Table1[[#This Row],[Polar ang (deg)]]/180*PI()</f>
        <v>0.30999999999999966</v>
      </c>
      <c r="F981" s="2">
        <v>17.7616916490555</v>
      </c>
      <c r="G981" s="1">
        <f>IF(Table1[[#This Row],[Phase shift (deg)]]="","",Table1[[#This Row],[Phase shift (deg)]]/180*PI())</f>
        <v>0.96216279520062675</v>
      </c>
      <c r="H981" s="2">
        <v>55.127867369506099</v>
      </c>
      <c r="I981" s="2"/>
    </row>
    <row r="982" spans="1:9" x14ac:dyDescent="0.2">
      <c r="A982" s="2" t="s">
        <v>47</v>
      </c>
      <c r="B982" s="2">
        <v>15.9</v>
      </c>
      <c r="C982" s="2">
        <f>2*Table1[[#This Row],[Photon energy (eV)]]-Threshold</f>
        <v>7.2126112000000013</v>
      </c>
      <c r="D982" s="2" t="s">
        <v>19</v>
      </c>
      <c r="E982" s="3">
        <f>Table1[[#This Row],[Polar ang (deg)]]/180*PI()</f>
        <v>0.31999999999999923</v>
      </c>
      <c r="F982" s="2">
        <v>18.334649444186301</v>
      </c>
      <c r="G982" s="1">
        <f>IF(Table1[[#This Row],[Phase shift (deg)]]="","",Table1[[#This Row],[Phase shift (deg)]]/180*PI())</f>
        <v>0.9635893525549698</v>
      </c>
      <c r="H982" s="2">
        <v>55.2096030851433</v>
      </c>
      <c r="I982" s="2"/>
    </row>
    <row r="983" spans="1:9" x14ac:dyDescent="0.2">
      <c r="A983" s="2" t="s">
        <v>47</v>
      </c>
      <c r="B983" s="2">
        <v>15.9</v>
      </c>
      <c r="C983" s="2">
        <f>2*Table1[[#This Row],[Photon energy (eV)]]-Threshold</f>
        <v>7.2126112000000013</v>
      </c>
      <c r="D983" s="2" t="s">
        <v>19</v>
      </c>
      <c r="E983" s="3">
        <f>Table1[[#This Row],[Polar ang (deg)]]/180*PI()</f>
        <v>0.33000000000000063</v>
      </c>
      <c r="F983" s="2">
        <v>18.907607239317201</v>
      </c>
      <c r="G983" s="1">
        <f>IF(Table1[[#This Row],[Phase shift (deg)]]="","",Table1[[#This Row],[Phase shift (deg)]]/180*PI())</f>
        <v>0.96507718649551755</v>
      </c>
      <c r="H983" s="2">
        <v>55.294849690553001</v>
      </c>
      <c r="I983" s="2"/>
    </row>
    <row r="984" spans="1:9" x14ac:dyDescent="0.2">
      <c r="A984" s="2" t="s">
        <v>47</v>
      </c>
      <c r="B984" s="2">
        <v>15.9</v>
      </c>
      <c r="C984" s="2">
        <f>2*Table1[[#This Row],[Photon energy (eV)]]-Threshold</f>
        <v>7.2126112000000013</v>
      </c>
      <c r="D984" s="2" t="s">
        <v>19</v>
      </c>
      <c r="E984" s="3">
        <f>Table1[[#This Row],[Polar ang (deg)]]/180*PI()</f>
        <v>0.34000000000000019</v>
      </c>
      <c r="F984" s="2">
        <v>19.480565034447999</v>
      </c>
      <c r="G984" s="1">
        <f>IF(Table1[[#This Row],[Phase shift (deg)]]="","",Table1[[#This Row],[Phase shift (deg)]]/180*PI())</f>
        <v>0.96662804319164486</v>
      </c>
      <c r="H984" s="2">
        <v>55.383707233870702</v>
      </c>
      <c r="I984" s="2"/>
    </row>
    <row r="985" spans="1:9" x14ac:dyDescent="0.2">
      <c r="A985" s="2" t="s">
        <v>47</v>
      </c>
      <c r="B985" s="2">
        <v>15.9</v>
      </c>
      <c r="C985" s="2">
        <f>2*Table1[[#This Row],[Photon energy (eV)]]-Threshold</f>
        <v>7.2126112000000013</v>
      </c>
      <c r="D985" s="2" t="s">
        <v>19</v>
      </c>
      <c r="E985" s="3">
        <f>Table1[[#This Row],[Polar ang (deg)]]/180*PI()</f>
        <v>0.34999999999999976</v>
      </c>
      <c r="F985" s="2">
        <v>20.0535228295788</v>
      </c>
      <c r="G985" s="1">
        <f>IF(Table1[[#This Row],[Phase shift (deg)]]="","",Table1[[#This Row],[Phase shift (deg)]]/180*PI())</f>
        <v>0.96824376549690228</v>
      </c>
      <c r="H985" s="2">
        <v>55.476281302827097</v>
      </c>
      <c r="I985" s="2"/>
    </row>
    <row r="986" spans="1:9" x14ac:dyDescent="0.2">
      <c r="A986" s="2" t="s">
        <v>47</v>
      </c>
      <c r="B986" s="2">
        <v>15.9</v>
      </c>
      <c r="C986" s="2">
        <f>2*Table1[[#This Row],[Photon energy (eV)]]-Threshold</f>
        <v>7.2126112000000013</v>
      </c>
      <c r="D986" s="2" t="s">
        <v>19</v>
      </c>
      <c r="E986" s="3">
        <f>Table1[[#This Row],[Polar ang (deg)]]/180*PI()</f>
        <v>0.35999999999999938</v>
      </c>
      <c r="F986" s="2">
        <v>20.6264806247096</v>
      </c>
      <c r="G986" s="1">
        <f>IF(Table1[[#This Row],[Phase shift (deg)]]="","",Table1[[#This Row],[Phase shift (deg)]]/180*PI())</f>
        <v>0.96992629801779751</v>
      </c>
      <c r="H986" s="2">
        <v>55.5726833151679</v>
      </c>
      <c r="I986" s="2"/>
    </row>
    <row r="987" spans="1:9" x14ac:dyDescent="0.2">
      <c r="A987" s="2" t="s">
        <v>47</v>
      </c>
      <c r="B987" s="2">
        <v>15.9</v>
      </c>
      <c r="C987" s="2">
        <f>2*Table1[[#This Row],[Photon energy (eV)]]-Threshold</f>
        <v>7.2126112000000013</v>
      </c>
      <c r="D987" s="2" t="s">
        <v>19</v>
      </c>
      <c r="E987" s="3">
        <f>Table1[[#This Row],[Polar ang (deg)]]/180*PI()</f>
        <v>0.37000000000000072</v>
      </c>
      <c r="F987" s="2">
        <v>21.199438419840501</v>
      </c>
      <c r="G987" s="1">
        <f>IF(Table1[[#This Row],[Phase shift (deg)]]="","",Table1[[#This Row],[Phase shift (deg)]]/180*PI())</f>
        <v>0.97167769254272562</v>
      </c>
      <c r="H987" s="2">
        <v>55.673030829708601</v>
      </c>
      <c r="I987" s="2"/>
    </row>
    <row r="988" spans="1:9" x14ac:dyDescent="0.2">
      <c r="A988" s="2" t="s">
        <v>47</v>
      </c>
      <c r="B988" s="2">
        <v>15.9</v>
      </c>
      <c r="C988" s="2">
        <f>2*Table1[[#This Row],[Photon energy (eV)]]-Threshold</f>
        <v>7.2126112000000013</v>
      </c>
      <c r="D988" s="2" t="s">
        <v>19</v>
      </c>
      <c r="E988" s="3">
        <f>Table1[[#This Row],[Polar ang (deg)]]/180*PI()</f>
        <v>0.38000000000000034</v>
      </c>
      <c r="F988" s="2">
        <v>21.772396214971302</v>
      </c>
      <c r="G988" s="1">
        <f>IF(Table1[[#This Row],[Phase shift (deg)]]="","",Table1[[#This Row],[Phase shift (deg)]]/180*PI())</f>
        <v>0.97350011385789181</v>
      </c>
      <c r="H988" s="2">
        <v>55.777447879562303</v>
      </c>
      <c r="I988" s="2"/>
    </row>
    <row r="989" spans="1:9" x14ac:dyDescent="0.2">
      <c r="A989" s="2" t="s">
        <v>47</v>
      </c>
      <c r="B989" s="2">
        <v>15.9</v>
      </c>
      <c r="C989" s="2">
        <f>2*Table1[[#This Row],[Photon energy (eV)]]-Threshold</f>
        <v>7.2126112000000013</v>
      </c>
      <c r="D989" s="2" t="s">
        <v>19</v>
      </c>
      <c r="E989" s="3">
        <f>Table1[[#This Row],[Polar ang (deg)]]/180*PI()</f>
        <v>0.3899999999999999</v>
      </c>
      <c r="F989" s="2">
        <v>22.345354010102099</v>
      </c>
      <c r="G989" s="1">
        <f>IF(Table1[[#This Row],[Phase shift (deg)]]="","",Table1[[#This Row],[Phase shift (deg)]]/180*PI())</f>
        <v>0.97539584597933693</v>
      </c>
      <c r="H989" s="2">
        <v>55.886065329208499</v>
      </c>
      <c r="I989" s="2"/>
    </row>
    <row r="990" spans="1:9" x14ac:dyDescent="0.2">
      <c r="A990" s="2" t="s">
        <v>47</v>
      </c>
      <c r="B990" s="2">
        <v>15.9</v>
      </c>
      <c r="C990" s="2">
        <f>2*Table1[[#This Row],[Photon energy (eV)]]-Threshold</f>
        <v>7.2126112000000013</v>
      </c>
      <c r="D990" s="2" t="s">
        <v>19</v>
      </c>
      <c r="E990" s="3">
        <f>Table1[[#This Row],[Polar ang (deg)]]/180*PI()</f>
        <v>0.39999999999999947</v>
      </c>
      <c r="F990" s="2">
        <v>22.9183118052329</v>
      </c>
      <c r="G990" s="1">
        <f>IF(Table1[[#This Row],[Phase shift (deg)]]="","",Table1[[#This Row],[Phase shift (deg)]]/180*PI())</f>
        <v>0.9773672988327764</v>
      </c>
      <c r="H990" s="2">
        <v>55.999021257219603</v>
      </c>
      <c r="I990" s="2"/>
    </row>
    <row r="991" spans="1:9" x14ac:dyDescent="0.2">
      <c r="A991" s="2" t="s">
        <v>47</v>
      </c>
      <c r="B991" s="2">
        <v>15.9</v>
      </c>
      <c r="C991" s="2">
        <f>2*Table1[[#This Row],[Photon energy (eV)]]-Threshold</f>
        <v>7.2126112000000013</v>
      </c>
      <c r="D991" s="2" t="s">
        <v>19</v>
      </c>
      <c r="E991" s="3">
        <f>Table1[[#This Row],[Polar ang (deg)]]/180*PI()</f>
        <v>0.41000000000000086</v>
      </c>
      <c r="F991" s="2">
        <v>23.4912696003638</v>
      </c>
      <c r="G991" s="1">
        <f>IF(Table1[[#This Row],[Phase shift (deg)]]="","",Table1[[#This Row],[Phase shift (deg)]]/180*PI())</f>
        <v>0.97941701541566695</v>
      </c>
      <c r="H991" s="2">
        <v>56.116461366617202</v>
      </c>
      <c r="I991" s="2"/>
    </row>
    <row r="992" spans="1:9" x14ac:dyDescent="0.2">
      <c r="A992" s="2" t="s">
        <v>47</v>
      </c>
      <c r="B992" s="2">
        <v>15.9</v>
      </c>
      <c r="C992" s="2">
        <f>2*Table1[[#This Row],[Photon energy (eV)]]-Threshold</f>
        <v>7.2126112000000013</v>
      </c>
      <c r="D992" s="2" t="s">
        <v>19</v>
      </c>
      <c r="E992" s="3">
        <f>Table1[[#This Row],[Polar ang (deg)]]/180*PI()</f>
        <v>0.42000000000000048</v>
      </c>
      <c r="F992" s="2">
        <v>24.064227395494601</v>
      </c>
      <c r="G992" s="1">
        <f>IF(Table1[[#This Row],[Phase shift (deg)]]="","",Table1[[#This Row],[Phase shift (deg)]]/180*PI())</f>
        <v>0.9815476794789969</v>
      </c>
      <c r="H992" s="2">
        <v>56.238539425006202</v>
      </c>
      <c r="I992" s="2"/>
    </row>
    <row r="993" spans="1:9" x14ac:dyDescent="0.2">
      <c r="A993" s="2" t="s">
        <v>47</v>
      </c>
      <c r="B993" s="2">
        <v>15.9</v>
      </c>
      <c r="C993" s="2">
        <f>2*Table1[[#This Row],[Photon energy (eV)]]-Threshold</f>
        <v>7.2126112000000013</v>
      </c>
      <c r="D993" s="2" t="s">
        <v>19</v>
      </c>
      <c r="E993" s="3">
        <f>Table1[[#This Row],[Polar ang (deg)]]/180*PI()</f>
        <v>0.43000000000000005</v>
      </c>
      <c r="F993" s="2">
        <v>24.637185190625399</v>
      </c>
      <c r="G993" s="1">
        <f>IF(Table1[[#This Row],[Phase shift (deg)]]="","",Table1[[#This Row],[Phase shift (deg)]]/180*PI())</f>
        <v>0.98376212376956851</v>
      </c>
      <c r="H993" s="2">
        <v>56.365417736822799</v>
      </c>
      <c r="I993" s="2"/>
    </row>
    <row r="994" spans="1:9" x14ac:dyDescent="0.2">
      <c r="A994" s="2" t="s">
        <v>47</v>
      </c>
      <c r="B994" s="2">
        <v>15.9</v>
      </c>
      <c r="C994" s="2">
        <f>2*Table1[[#This Row],[Photon energy (eV)]]-Threshold</f>
        <v>7.2126112000000013</v>
      </c>
      <c r="D994" s="2" t="s">
        <v>19</v>
      </c>
      <c r="E994" s="3">
        <f>Table1[[#This Row],[Polar ang (deg)]]/180*PI()</f>
        <v>0.43999999999999956</v>
      </c>
      <c r="F994" s="2">
        <v>25.2101429857562</v>
      </c>
      <c r="G994" s="1">
        <f>IF(Table1[[#This Row],[Phase shift (deg)]]="","",Table1[[#This Row],[Phase shift (deg)]]/180*PI())</f>
        <v>0.98606333887717679</v>
      </c>
      <c r="H994" s="2">
        <v>56.497267650240502</v>
      </c>
      <c r="I994" s="2"/>
    </row>
    <row r="995" spans="1:9" x14ac:dyDescent="0.2">
      <c r="A995" s="2" t="s">
        <v>47</v>
      </c>
      <c r="B995" s="2">
        <v>15.9</v>
      </c>
      <c r="C995" s="2">
        <f>2*Table1[[#This Row],[Photon energy (eV)]]-Threshold</f>
        <v>7.2126112000000013</v>
      </c>
      <c r="D995" s="2" t="s">
        <v>19</v>
      </c>
      <c r="E995" s="3">
        <f>Table1[[#This Row],[Polar ang (deg)]]/180*PI()</f>
        <v>0.44999999999999923</v>
      </c>
      <c r="F995" s="2">
        <v>25.783100780887001</v>
      </c>
      <c r="G995" s="1">
        <f>IF(Table1[[#This Row],[Phase shift (deg)]]="","",Table1[[#This Row],[Phase shift (deg)]]/180*PI())</f>
        <v>0.9884544827349826</v>
      </c>
      <c r="H995" s="2">
        <v>56.6342701015014</v>
      </c>
      <c r="I995" s="2"/>
    </row>
    <row r="996" spans="1:9" x14ac:dyDescent="0.2">
      <c r="A996" s="2" t="s">
        <v>47</v>
      </c>
      <c r="B996" s="2">
        <v>15.9</v>
      </c>
      <c r="C996" s="2">
        <f>2*Table1[[#This Row],[Photon energy (eV)]]-Threshold</f>
        <v>7.2126112000000013</v>
      </c>
      <c r="D996" s="2" t="s">
        <v>19</v>
      </c>
      <c r="E996" s="3">
        <f>Table1[[#This Row],[Polar ang (deg)]]/180*PI()</f>
        <v>0.46000000000000058</v>
      </c>
      <c r="F996" s="2">
        <v>26.356058576017901</v>
      </c>
      <c r="G996" s="1">
        <f>IF(Table1[[#This Row],[Phase shift (deg)]]="","",Table1[[#This Row],[Phase shift (deg)]]/180*PI())</f>
        <v>0.99093889082576347</v>
      </c>
      <c r="H996" s="2">
        <v>56.776616199691297</v>
      </c>
      <c r="I996" s="2"/>
    </row>
    <row r="997" spans="1:9" x14ac:dyDescent="0.2">
      <c r="A997" s="2" t="s">
        <v>47</v>
      </c>
      <c r="B997" s="2">
        <v>15.9</v>
      </c>
      <c r="C997" s="2">
        <f>2*Table1[[#This Row],[Photon energy (eV)]]-Threshold</f>
        <v>7.2126112000000013</v>
      </c>
      <c r="D997" s="2" t="s">
        <v>19</v>
      </c>
      <c r="E997" s="3">
        <f>Table1[[#This Row],[Polar ang (deg)]]/180*PI()</f>
        <v>0.47000000000000014</v>
      </c>
      <c r="F997" s="2">
        <v>26.929016371148698</v>
      </c>
      <c r="G997" s="1">
        <f>IF(Table1[[#This Row],[Phase shift (deg)]]="","",Table1[[#This Row],[Phase shift (deg)]]/180*PI())</f>
        <v>0.99352008715136253</v>
      </c>
      <c r="H997" s="2">
        <v>56.924507855242801</v>
      </c>
      <c r="I997" s="2"/>
    </row>
    <row r="998" spans="1:9" x14ac:dyDescent="0.2">
      <c r="A998" s="2" t="s">
        <v>47</v>
      </c>
      <c r="B998" s="2">
        <v>15.9</v>
      </c>
      <c r="C998" s="2">
        <f>2*Table1[[#This Row],[Photon energy (eV)]]-Threshold</f>
        <v>7.2126112000000013</v>
      </c>
      <c r="D998" s="2" t="s">
        <v>19</v>
      </c>
      <c r="E998" s="3">
        <f>Table1[[#This Row],[Polar ang (deg)]]/180*PI()</f>
        <v>0.4799999999999997</v>
      </c>
      <c r="F998" s="2">
        <v>27.501974166279499</v>
      </c>
      <c r="G998" s="1">
        <f>IF(Table1[[#This Row],[Phase shift (deg)]]="","",Table1[[#This Row],[Phase shift (deg)]]/180*PI())</f>
        <v>0.99620179602787784</v>
      </c>
      <c r="H998" s="2">
        <v>57.0781584557499</v>
      </c>
      <c r="I998" s="2"/>
    </row>
    <row r="999" spans="1:9" x14ac:dyDescent="0.2">
      <c r="A999" s="2" t="s">
        <v>47</v>
      </c>
      <c r="B999" s="2">
        <v>15.9</v>
      </c>
      <c r="C999" s="2">
        <f>2*Table1[[#This Row],[Photon energy (eV)]]-Threshold</f>
        <v>7.2126112000000013</v>
      </c>
      <c r="D999" s="2" t="s">
        <v>19</v>
      </c>
      <c r="E999" s="3">
        <f>Table1[[#This Row],[Polar ang (deg)]]/180*PI()</f>
        <v>0.48999999999999932</v>
      </c>
      <c r="F999" s="2">
        <v>28.0749319614103</v>
      </c>
      <c r="G999" s="1">
        <f>IF(Table1[[#This Row],[Phase shift (deg)]]="","",Table1[[#This Row],[Phase shift (deg)]]/180*PI())</f>
        <v>0.9989879547746604</v>
      </c>
      <c r="H999" s="2">
        <v>57.237793592994002</v>
      </c>
      <c r="I999" s="2"/>
    </row>
    <row r="1000" spans="1:9" x14ac:dyDescent="0.2">
      <c r="A1000" s="2" t="s">
        <v>47</v>
      </c>
      <c r="B1000" s="2">
        <v>15.9</v>
      </c>
      <c r="C1000" s="2">
        <f>2*Table1[[#This Row],[Photon energy (eV)]]-Threshold</f>
        <v>7.2126112000000013</v>
      </c>
      <c r="D1000" s="2" t="s">
        <v>19</v>
      </c>
      <c r="E1000" s="3">
        <f>Table1[[#This Row],[Polar ang (deg)]]/180*PI()</f>
        <v>0.50000000000000067</v>
      </c>
      <c r="F1000" s="2">
        <v>28.647889756541201</v>
      </c>
      <c r="G1000" s="1">
        <f>IF(Table1[[#This Row],[Phase shift (deg)]]="","",Table1[[#This Row],[Phase shift (deg)]]/180*PI())</f>
        <v>1.0018827273714506</v>
      </c>
      <c r="H1000" s="2">
        <v>57.403651845440201</v>
      </c>
      <c r="I1000" s="2"/>
    </row>
    <row r="1001" spans="1:9" x14ac:dyDescent="0.2">
      <c r="A1001" s="2" t="s">
        <v>47</v>
      </c>
      <c r="B1001" s="2">
        <v>15.9</v>
      </c>
      <c r="C1001" s="2">
        <f>2*Table1[[#This Row],[Photon energy (eV)]]-Threshold</f>
        <v>7.2126112000000013</v>
      </c>
      <c r="D1001" s="2" t="s">
        <v>19</v>
      </c>
      <c r="E1001" s="3">
        <f>Table1[[#This Row],[Polar ang (deg)]]/180*PI()</f>
        <v>0.51000000000000023</v>
      </c>
      <c r="F1001" s="2">
        <v>29.220847551672001</v>
      </c>
      <c r="G1001" s="1">
        <f>IF(Table1[[#This Row],[Phase shift (deg)]]="","",Table1[[#This Row],[Phase shift (deg)]]/180*PI())</f>
        <v>1.0048905191645852</v>
      </c>
      <c r="H1001" s="2">
        <v>57.575985620840903</v>
      </c>
      <c r="I1001" s="2"/>
    </row>
    <row r="1002" spans="1:9" x14ac:dyDescent="0.2">
      <c r="A1002" s="2" t="s">
        <v>47</v>
      </c>
      <c r="B1002" s="2">
        <v>15.9</v>
      </c>
      <c r="C1002" s="2">
        <f>2*Table1[[#This Row],[Photon energy (eV)]]-Threshold</f>
        <v>7.2126112000000013</v>
      </c>
      <c r="D1002" s="2" t="s">
        <v>19</v>
      </c>
      <c r="E1002" s="3">
        <f>Table1[[#This Row],[Polar ang (deg)]]/180*PI()</f>
        <v>0.5199999999999998</v>
      </c>
      <c r="F1002" s="2">
        <v>29.793805346802799</v>
      </c>
      <c r="G1002" s="1">
        <f>IF(Table1[[#This Row],[Phase shift (deg)]]="","",Table1[[#This Row],[Phase shift (deg)]]/180*PI())</f>
        <v>1.0080159927105836</v>
      </c>
      <c r="H1002" s="2">
        <v>57.755062064006403</v>
      </c>
      <c r="I1002" s="2"/>
    </row>
    <row r="1003" spans="1:9" x14ac:dyDescent="0.2">
      <c r="A1003" s="2" t="s">
        <v>47</v>
      </c>
      <c r="B1003" s="2">
        <v>15.9</v>
      </c>
      <c r="C1003" s="2">
        <f>2*Table1[[#This Row],[Photon energy (eV)]]-Threshold</f>
        <v>7.2126112000000013</v>
      </c>
      <c r="D1003" s="2" t="s">
        <v>19</v>
      </c>
      <c r="E1003" s="3">
        <f>Table1[[#This Row],[Polar ang (deg)]]/180*PI()</f>
        <v>0.52999999999999947</v>
      </c>
      <c r="F1003" s="2">
        <v>30.3667631419336</v>
      </c>
      <c r="G1003" s="1">
        <f>IF(Table1[[#This Row],[Phase shift (deg)]]="","",Table1[[#This Row],[Phase shift (deg)]]/180*PI())</f>
        <v>1.0112640848533672</v>
      </c>
      <c r="H1003" s="2">
        <v>57.941164035257501</v>
      </c>
      <c r="I1003" s="2"/>
    </row>
    <row r="1004" spans="1:9" x14ac:dyDescent="0.2">
      <c r="A1004" s="2" t="s">
        <v>47</v>
      </c>
      <c r="B1004" s="2">
        <v>15.9</v>
      </c>
      <c r="C1004" s="2">
        <f>2*Table1[[#This Row],[Photon energy (eV)]]-Threshold</f>
        <v>7.2126112000000013</v>
      </c>
      <c r="D1004" s="2" t="s">
        <v>19</v>
      </c>
      <c r="E1004" s="3">
        <f>Table1[[#This Row],[Polar ang (deg)]]/180*PI()</f>
        <v>0.54000000000000081</v>
      </c>
      <c r="F1004" s="2">
        <v>30.9397209370645</v>
      </c>
      <c r="G1004" s="1">
        <f>IF(Table1[[#This Row],[Phase shift (deg)]]="","",Table1[[#This Row],[Phase shift (deg)]]/180*PI())</f>
        <v>1.0146400251400847</v>
      </c>
      <c r="H1004" s="2">
        <v>58.134591165574598</v>
      </c>
      <c r="I1004" s="2"/>
    </row>
    <row r="1005" spans="1:9" x14ac:dyDescent="0.2">
      <c r="A1005" s="2" t="s">
        <v>47</v>
      </c>
      <c r="B1005" s="2">
        <v>15.9</v>
      </c>
      <c r="C1005" s="2">
        <f>2*Table1[[#This Row],[Photon energy (eV)]]-Threshold</f>
        <v>7.2126112000000013</v>
      </c>
      <c r="D1005" s="2" t="s">
        <v>19</v>
      </c>
      <c r="E1005" s="3">
        <f>Table1[[#This Row],[Polar ang (deg)]]/180*PI()</f>
        <v>0.55000000000000038</v>
      </c>
      <c r="F1005" s="2">
        <v>31.512678732195301</v>
      </c>
      <c r="G1005" s="1">
        <f>IF(Table1[[#This Row],[Phase shift (deg)]]="","",Table1[[#This Row],[Phase shift (deg)]]/180*PI())</f>
        <v>1.0181493556899202</v>
      </c>
      <c r="H1005" s="2">
        <v>58.335660994996502</v>
      </c>
      <c r="I1005" s="2"/>
    </row>
    <row r="1006" spans="1:9" x14ac:dyDescent="0.2">
      <c r="A1006" s="2" t="s">
        <v>47</v>
      </c>
      <c r="B1006" s="2">
        <v>15.9</v>
      </c>
      <c r="C1006" s="2">
        <f>2*Table1[[#This Row],[Photon energy (eV)]]-Threshold</f>
        <v>7.2126112000000013</v>
      </c>
      <c r="D1006" s="2" t="s">
        <v>19</v>
      </c>
      <c r="E1006" s="3">
        <f>Table1[[#This Row],[Polar ang (deg)]]/180*PI()</f>
        <v>0.56000000000000005</v>
      </c>
      <c r="F1006" s="2">
        <v>32.085636527326102</v>
      </c>
      <c r="G1006" s="1">
        <f>IF(Table1[[#This Row],[Phase shift (deg)]]="","",Table1[[#This Row],[Phase shift (deg)]]/180*PI())</f>
        <v>1.0217979526405416</v>
      </c>
      <c r="H1006" s="2">
        <v>58.544710201411398</v>
      </c>
      <c r="I1006" s="2"/>
    </row>
    <row r="1007" spans="1:9" x14ac:dyDescent="0.2">
      <c r="A1007" s="2" t="s">
        <v>47</v>
      </c>
      <c r="B1007" s="2">
        <v>15.9</v>
      </c>
      <c r="C1007" s="2">
        <f>2*Table1[[#This Row],[Photon energy (eV)]]-Threshold</f>
        <v>7.2126112000000013</v>
      </c>
      <c r="D1007" s="2" t="s">
        <v>19</v>
      </c>
      <c r="E1007" s="3">
        <f>Table1[[#This Row],[Polar ang (deg)]]/180*PI()</f>
        <v>0.56999999999999951</v>
      </c>
      <c r="F1007" s="2">
        <v>32.658594322456899</v>
      </c>
      <c r="G1007" s="1">
        <f>IF(Table1[[#This Row],[Phase shift (deg)]]="","",Table1[[#This Row],[Phase shift (deg)]]/180*PI())</f>
        <v>1.0255920493080031</v>
      </c>
      <c r="H1007" s="2">
        <v>58.762095927521599</v>
      </c>
      <c r="I1007" s="2"/>
    </row>
    <row r="1008" spans="1:9" x14ac:dyDescent="0.2">
      <c r="A1008" s="2" t="s">
        <v>47</v>
      </c>
      <c r="B1008" s="2">
        <v>15.9</v>
      </c>
      <c r="C1008" s="2">
        <f>2*Table1[[#This Row],[Photon energy (eV)]]-Threshold</f>
        <v>7.2126112000000013</v>
      </c>
      <c r="D1008" s="2" t="s">
        <v>19</v>
      </c>
      <c r="E1008" s="3">
        <f>Table1[[#This Row],[Polar ang (deg)]]/180*PI()</f>
        <v>0.57999999999999907</v>
      </c>
      <c r="F1008" s="2">
        <v>33.231552117587697</v>
      </c>
      <c r="G1008" s="1">
        <f>IF(Table1[[#This Row],[Phase shift (deg)]]="","",Table1[[#This Row],[Phase shift (deg)]]/180*PI())</f>
        <v>1.0295382612078512</v>
      </c>
      <c r="H1008" s="2">
        <v>58.988197214447197</v>
      </c>
      <c r="I1008" s="2"/>
    </row>
    <row r="1009" spans="1:9" x14ac:dyDescent="0.2">
      <c r="A1009" s="2" t="s">
        <v>47</v>
      </c>
      <c r="B1009" s="2">
        <v>15.9</v>
      </c>
      <c r="C1009" s="2">
        <f>2*Table1[[#This Row],[Photon energy (eV)]]-Threshold</f>
        <v>7.2126112000000013</v>
      </c>
      <c r="D1009" s="2" t="s">
        <v>19</v>
      </c>
      <c r="E1009" s="3">
        <f>Table1[[#This Row],[Polar ang (deg)]]/180*PI()</f>
        <v>0.59000000000000052</v>
      </c>
      <c r="F1009" s="2">
        <v>33.804509912718601</v>
      </c>
      <c r="G1009" s="1">
        <f>IF(Table1[[#This Row],[Phase shift (deg)]]="","",Table1[[#This Row],[Phase shift (deg)]]/180*PI())</f>
        <v>1.0336436130982307</v>
      </c>
      <c r="H1009" s="2">
        <v>59.223416551181998</v>
      </c>
      <c r="I1009" s="2"/>
    </row>
    <row r="1010" spans="1:9" x14ac:dyDescent="0.2">
      <c r="A1010" s="2" t="s">
        <v>47</v>
      </c>
      <c r="B1010" s="2">
        <v>15.9</v>
      </c>
      <c r="C1010" s="2">
        <f>2*Table1[[#This Row],[Photon energy (eV)]]-Threshold</f>
        <v>7.2126112000000013</v>
      </c>
      <c r="D1010" s="2" t="s">
        <v>19</v>
      </c>
      <c r="E1010" s="3">
        <f>Table1[[#This Row],[Polar ang (deg)]]/180*PI()</f>
        <v>0.6</v>
      </c>
      <c r="F1010" s="2">
        <v>34.377467707849398</v>
      </c>
      <c r="G1010" s="1">
        <f>IF(Table1[[#This Row],[Phase shift (deg)]]="","",Table1[[#This Row],[Phase shift (deg)]]/180*PI())</f>
        <v>1.0379155682196723</v>
      </c>
      <c r="H1010" s="2">
        <v>59.4681815499099</v>
      </c>
      <c r="I1010" s="2"/>
    </row>
    <row r="1011" spans="1:9" x14ac:dyDescent="0.2">
      <c r="A1011" s="2" t="s">
        <v>47</v>
      </c>
      <c r="B1011" s="2">
        <v>15.9</v>
      </c>
      <c r="C1011" s="2">
        <f>2*Table1[[#This Row],[Photon energy (eV)]]-Threshold</f>
        <v>7.2126112000000013</v>
      </c>
      <c r="D1011" s="2" t="s">
        <v>19</v>
      </c>
      <c r="E1011" s="3">
        <f>Table1[[#This Row],[Polar ang (deg)]]/180*PI()</f>
        <v>0.60999999999999976</v>
      </c>
      <c r="F1011" s="2">
        <v>34.950425502980202</v>
      </c>
      <c r="G1011" s="1">
        <f>IF(Table1[[#This Row],[Phase shift (deg)]]="","",Table1[[#This Row],[Phase shift (deg)]]/180*PI())</f>
        <v>1.0423620599211234</v>
      </c>
      <c r="H1011" s="2">
        <v>59.722946758043001</v>
      </c>
      <c r="I1011" s="2"/>
    </row>
    <row r="1012" spans="1:9" x14ac:dyDescent="0.2">
      <c r="A1012" s="2" t="s">
        <v>47</v>
      </c>
      <c r="B1012" s="2">
        <v>15.9</v>
      </c>
      <c r="C1012" s="2">
        <f>2*Table1[[#This Row],[Photon energy (eV)]]-Threshold</f>
        <v>7.2126112000000013</v>
      </c>
      <c r="D1012" s="2" t="s">
        <v>19</v>
      </c>
      <c r="E1012" s="3">
        <f>Table1[[#This Row],[Polar ang (deg)]]/180*PI()</f>
        <v>0.61999999999999933</v>
      </c>
      <c r="F1012" s="2">
        <v>35.523383298111</v>
      </c>
      <c r="G1012" s="1">
        <f>IF(Table1[[#This Row],[Phase shift (deg)]]="","",Table1[[#This Row],[Phase shift (deg)]]/180*PI())</f>
        <v>1.0469915258776648</v>
      </c>
      <c r="H1012" s="2">
        <v>59.9881956187523</v>
      </c>
      <c r="I1012" s="2"/>
    </row>
    <row r="1013" spans="1:9" x14ac:dyDescent="0.2">
      <c r="A1013" s="2" t="s">
        <v>47</v>
      </c>
      <c r="B1013" s="2">
        <v>15.9</v>
      </c>
      <c r="C1013" s="2">
        <f>2*Table1[[#This Row],[Photon energy (eV)]]-Threshold</f>
        <v>7.2126112000000013</v>
      </c>
      <c r="D1013" s="2" t="s">
        <v>19</v>
      </c>
      <c r="E1013" s="3">
        <f>Table1[[#This Row],[Polar ang (deg)]]/180*PI()</f>
        <v>0.63000000000000056</v>
      </c>
      <c r="F1013" s="2">
        <v>36.096341093241897</v>
      </c>
      <c r="G1013" s="1">
        <f>IF(Table1[[#This Row],[Phase shift (deg)]]="","",Table1[[#This Row],[Phase shift (deg)]]/180*PI())</f>
        <v>1.0518129451220373</v>
      </c>
      <c r="H1013" s="2">
        <v>60.264442592717998</v>
      </c>
      <c r="I1013" s="2"/>
    </row>
    <row r="1014" spans="1:9" x14ac:dyDescent="0.2">
      <c r="A1014" s="2" t="s">
        <v>47</v>
      </c>
      <c r="B1014" s="2">
        <v>15.9</v>
      </c>
      <c r="C1014" s="2">
        <f>2*Table1[[#This Row],[Photon energy (eV)]]-Threshold</f>
        <v>7.2126112000000013</v>
      </c>
      <c r="D1014" s="2" t="s">
        <v>19</v>
      </c>
      <c r="E1014" s="3">
        <f>Table1[[#This Row],[Polar ang (deg)]]/180*PI()</f>
        <v>0.64000000000000024</v>
      </c>
      <c r="F1014" s="2">
        <v>36.669298888372701</v>
      </c>
      <c r="G1014" s="1">
        <f>IF(Table1[[#This Row],[Phase shift (deg)]]="","",Table1[[#This Row],[Phase shift (deg)]]/180*PI())</f>
        <v>1.0568358781296872</v>
      </c>
      <c r="H1014" s="2">
        <v>60.552235454833301</v>
      </c>
      <c r="I1014" s="2"/>
    </row>
    <row r="1015" spans="1:9" x14ac:dyDescent="0.2">
      <c r="A1015" s="2" t="s">
        <v>47</v>
      </c>
      <c r="B1015" s="2">
        <v>15.9</v>
      </c>
      <c r="C1015" s="2">
        <f>2*Table1[[#This Row],[Photon energy (eV)]]-Threshold</f>
        <v>7.2126112000000013</v>
      </c>
      <c r="D1015" s="2" t="s">
        <v>19</v>
      </c>
      <c r="E1015" s="3">
        <f>Table1[[#This Row],[Polar ang (deg)]]/180*PI()</f>
        <v>0.6499999999999998</v>
      </c>
      <c r="F1015" s="2">
        <v>37.242256683503498</v>
      </c>
      <c r="G1015" s="1">
        <f>IF(Table1[[#This Row],[Phase shift (deg)]]="","",Table1[[#This Row],[Phase shift (deg)]]/180*PI())</f>
        <v>1.0620705102151278</v>
      </c>
      <c r="H1015" s="2">
        <v>60.852157780632801</v>
      </c>
      <c r="I1015" s="2"/>
    </row>
    <row r="1016" spans="1:9" x14ac:dyDescent="0.2">
      <c r="A1016" s="2" t="s">
        <v>47</v>
      </c>
      <c r="B1016" s="2">
        <v>15.9</v>
      </c>
      <c r="C1016" s="2">
        <f>2*Table1[[#This Row],[Photon energy (eV)]]-Threshold</f>
        <v>7.2126112000000013</v>
      </c>
      <c r="D1016" s="2" t="s">
        <v>19</v>
      </c>
      <c r="E1016" s="3">
        <f>Table1[[#This Row],[Polar ang (deg)]]/180*PI()</f>
        <v>0.65999999999999948</v>
      </c>
      <c r="F1016" s="2">
        <v>37.815214478634303</v>
      </c>
      <c r="G1016" s="1">
        <f>IF(Table1[[#This Row],[Phase shift (deg)]]="","",Table1[[#This Row],[Phase shift (deg)]]/180*PI())</f>
        <v>1.0675276985160322</v>
      </c>
      <c r="H1016" s="2">
        <v>61.164831638282799</v>
      </c>
      <c r="I1016" s="2"/>
    </row>
    <row r="1017" spans="1:9" x14ac:dyDescent="0.2">
      <c r="A1017" s="2" t="s">
        <v>47</v>
      </c>
      <c r="B1017" s="2">
        <v>15.9</v>
      </c>
      <c r="C1017" s="2">
        <f>2*Table1[[#This Row],[Photon energy (eV)]]-Threshold</f>
        <v>7.2126112000000013</v>
      </c>
      <c r="D1017" s="2" t="s">
        <v>19</v>
      </c>
      <c r="E1017" s="3">
        <f>Table1[[#This Row],[Polar ang (deg)]]/180*PI()</f>
        <v>0.67000000000000082</v>
      </c>
      <c r="F1017" s="2">
        <v>38.3881722737652</v>
      </c>
      <c r="G1017" s="1">
        <f>IF(Table1[[#This Row],[Phase shift (deg)]]="","",Table1[[#This Row],[Phase shift (deg)]]/180*PI())</f>
        <v>1.0732190228599456</v>
      </c>
      <c r="H1017" s="2">
        <v>61.490920503029102</v>
      </c>
      <c r="I1017" s="2"/>
    </row>
    <row r="1018" spans="1:9" x14ac:dyDescent="0.2">
      <c r="A1018" s="2" t="s">
        <v>47</v>
      </c>
      <c r="B1018" s="2">
        <v>15.9</v>
      </c>
      <c r="C1018" s="2">
        <f>2*Table1[[#This Row],[Photon energy (eV)]]-Threshold</f>
        <v>7.2126112000000013</v>
      </c>
      <c r="D1018" s="2" t="s">
        <v>19</v>
      </c>
      <c r="E1018" s="3">
        <f>Table1[[#This Row],[Polar ang (deg)]]/180*PI()</f>
        <v>0.68000000000000038</v>
      </c>
      <c r="F1018" s="2">
        <v>38.961130068895997</v>
      </c>
      <c r="G1018" s="1">
        <f>IF(Table1[[#This Row],[Phase shift (deg)]]="","",Table1[[#This Row],[Phase shift (deg)]]/180*PI())</f>
        <v>1.079156840826641</v>
      </c>
      <c r="H1018" s="2">
        <v>61.831132412037697</v>
      </c>
      <c r="I1018" s="2"/>
    </row>
    <row r="1019" spans="1:9" x14ac:dyDescent="0.2">
      <c r="A1019" s="2" t="s">
        <v>47</v>
      </c>
      <c r="B1019" s="2">
        <v>15.9</v>
      </c>
      <c r="C1019" s="2">
        <f>2*Table1[[#This Row],[Photon energy (eV)]]-Threshold</f>
        <v>7.2126112000000013</v>
      </c>
      <c r="D1019" s="2" t="s">
        <v>19</v>
      </c>
      <c r="E1019" s="3">
        <f>Table1[[#This Row],[Polar ang (deg)]]/180*PI()</f>
        <v>0.69</v>
      </c>
      <c r="F1019" s="2">
        <v>39.534087864026802</v>
      </c>
      <c r="G1019" s="1">
        <f>IF(Table1[[#This Row],[Phase shift (deg)]]="","",Table1[[#This Row],[Phase shift (deg)]]/180*PI())</f>
        <v>1.0853543473360328</v>
      </c>
      <c r="H1019" s="2">
        <v>62.186223378530698</v>
      </c>
      <c r="I1019" s="2"/>
    </row>
    <row r="1020" spans="1:9" x14ac:dyDescent="0.2">
      <c r="A1020" s="2" t="s">
        <v>47</v>
      </c>
      <c r="B1020" s="2">
        <v>15.9</v>
      </c>
      <c r="C1020" s="2">
        <f>2*Table1[[#This Row],[Photon energy (eV)]]-Threshold</f>
        <v>7.2126112000000013</v>
      </c>
      <c r="D1020" s="2" t="s">
        <v>19</v>
      </c>
      <c r="E1020" s="3">
        <f>Table1[[#This Row],[Polar ang (deg)]]/180*PI()</f>
        <v>0.69999999999999951</v>
      </c>
      <c r="F1020" s="2">
        <v>40.107045659157599</v>
      </c>
      <c r="G1020" s="1">
        <f>IF(Table1[[#This Row],[Phase shift (deg)]]="","",Table1[[#This Row],[Phase shift (deg)]]/180*PI())</f>
        <v>1.0918256391063041</v>
      </c>
      <c r="H1020" s="2">
        <v>62.557001084965002</v>
      </c>
      <c r="I1020" s="2"/>
    </row>
    <row r="1021" spans="1:9" x14ac:dyDescent="0.2">
      <c r="A1021" s="2" t="s">
        <v>47</v>
      </c>
      <c r="B1021" s="2">
        <v>15.9</v>
      </c>
      <c r="C1021" s="2">
        <f>2*Table1[[#This Row],[Photon energy (eV)]]-Threshold</f>
        <v>7.2126112000000013</v>
      </c>
      <c r="D1021" s="2" t="s">
        <v>19</v>
      </c>
      <c r="E1021" s="3">
        <f>Table1[[#This Row],[Polar ang (deg)]]/180*PI()</f>
        <v>0.70999999999999919</v>
      </c>
      <c r="F1021" s="2">
        <v>40.680003454288403</v>
      </c>
      <c r="G1021" s="1">
        <f>IF(Table1[[#This Row],[Phase shift (deg)]]="","",Table1[[#This Row],[Phase shift (deg)]]/180*PI())</f>
        <v>1.0985857843384232</v>
      </c>
      <c r="H1021" s="2">
        <v>62.944328875660901</v>
      </c>
      <c r="I1021" s="2"/>
    </row>
    <row r="1022" spans="1:9" x14ac:dyDescent="0.2">
      <c r="A1022" s="2" t="s">
        <v>47</v>
      </c>
      <c r="B1022" s="2">
        <v>15.9</v>
      </c>
      <c r="C1022" s="2">
        <f>2*Table1[[#This Row],[Photon energy (eV)]]-Threshold</f>
        <v>7.2126112000000013</v>
      </c>
      <c r="D1022" s="2" t="s">
        <v>19</v>
      </c>
      <c r="E1022" s="3">
        <f>Table1[[#This Row],[Polar ang (deg)]]/180*PI()</f>
        <v>0.72000000000000042</v>
      </c>
      <c r="F1022" s="2">
        <v>41.2529612494193</v>
      </c>
      <c r="G1022" s="1">
        <f>IF(Table1[[#This Row],[Phase shift (deg)]]="","",Table1[[#This Row],[Phase shift (deg)]]/180*PI())</f>
        <v>1.1056508979895197</v>
      </c>
      <c r="H1022" s="2">
        <v>63.349130069649</v>
      </c>
      <c r="I1022" s="2"/>
    </row>
    <row r="1023" spans="1:9" x14ac:dyDescent="0.2">
      <c r="A1023" s="2" t="s">
        <v>47</v>
      </c>
      <c r="B1023" s="2">
        <v>15.9</v>
      </c>
      <c r="C1023" s="2">
        <f>2*Table1[[#This Row],[Photon energy (eV)]]-Threshold</f>
        <v>7.2126112000000013</v>
      </c>
      <c r="D1023" s="2" t="s">
        <v>19</v>
      </c>
      <c r="E1023" s="3">
        <f>Table1[[#This Row],[Polar ang (deg)]]/180*PI()</f>
        <v>0.73</v>
      </c>
      <c r="F1023" s="2">
        <v>41.825919044550098</v>
      </c>
      <c r="G1023" s="1">
        <f>IF(Table1[[#This Row],[Phase shift (deg)]]="","",Table1[[#This Row],[Phase shift (deg)]]/180*PI())</f>
        <v>1.1130382229969271</v>
      </c>
      <c r="H1023" s="2">
        <v>63.772392614464898</v>
      </c>
      <c r="I1023" s="2"/>
    </row>
    <row r="1024" spans="1:9" x14ac:dyDescent="0.2">
      <c r="A1024" s="2" t="s">
        <v>47</v>
      </c>
      <c r="B1024" s="2">
        <v>15.9</v>
      </c>
      <c r="C1024" s="2">
        <f>2*Table1[[#This Row],[Photon energy (eV)]]-Threshold</f>
        <v>7.2126112000000013</v>
      </c>
      <c r="D1024" s="2" t="s">
        <v>19</v>
      </c>
      <c r="E1024" s="3">
        <f>Table1[[#This Row],[Polar ang (deg)]]/180*PI()</f>
        <v>0.73999999999999977</v>
      </c>
      <c r="F1024" s="2">
        <v>42.398876839680902</v>
      </c>
      <c r="G1024" s="1">
        <f>IF(Table1[[#This Row],[Phase shift (deg)]]="","",Table1[[#This Row],[Phase shift (deg)]]/180*PI())</f>
        <v>1.1207662178037714</v>
      </c>
      <c r="H1024" s="2">
        <v>64.215174100996094</v>
      </c>
      <c r="I1024" s="2"/>
    </row>
    <row r="1025" spans="1:9" x14ac:dyDescent="0.2">
      <c r="A1025" s="2" t="s">
        <v>47</v>
      </c>
      <c r="B1025" s="2">
        <v>15.9</v>
      </c>
      <c r="C1025" s="2">
        <f>2*Table1[[#This Row],[Photon energy (eV)]]-Threshold</f>
        <v>7.2126112000000013</v>
      </c>
      <c r="D1025" s="2" t="s">
        <v>19</v>
      </c>
      <c r="E1025" s="3">
        <f>Table1[[#This Row],[Polar ang (deg)]]/180*PI()</f>
        <v>0.74999999999999922</v>
      </c>
      <c r="F1025" s="2">
        <v>42.9718346348117</v>
      </c>
      <c r="G1025" s="1">
        <f>IF(Table1[[#This Row],[Phase shift (deg)]]="","",Table1[[#This Row],[Phase shift (deg)]]/180*PI())</f>
        <v>1.128854650512596</v>
      </c>
      <c r="H1025" s="2">
        <v>64.678607158087303</v>
      </c>
      <c r="I1025" s="2"/>
    </row>
    <row r="1026" spans="1:9" x14ac:dyDescent="0.2">
      <c r="A1026" s="2" t="s">
        <v>47</v>
      </c>
      <c r="B1026" s="2">
        <v>15.9</v>
      </c>
      <c r="C1026" s="2">
        <f>2*Table1[[#This Row],[Photon energy (eV)]]-Threshold</f>
        <v>7.2126112000000013</v>
      </c>
      <c r="D1026" s="2" t="s">
        <v>19</v>
      </c>
      <c r="E1026" s="3">
        <f>Table1[[#This Row],[Polar ang (deg)]]/180*PI()</f>
        <v>0.76000000000000068</v>
      </c>
      <c r="F1026" s="2">
        <v>43.544792429942603</v>
      </c>
      <c r="G1026" s="1">
        <f>IF(Table1[[#This Row],[Phase shift (deg)]]="","",Table1[[#This Row],[Phase shift (deg)]]/180*PI())</f>
        <v>1.1373246999504869</v>
      </c>
      <c r="H1026" s="2">
        <v>65.163905243145607</v>
      </c>
      <c r="I1026" s="2"/>
    </row>
    <row r="1027" spans="1:9" x14ac:dyDescent="0.2">
      <c r="A1027" s="2" t="s">
        <v>47</v>
      </c>
      <c r="B1027" s="2">
        <v>15.9</v>
      </c>
      <c r="C1027" s="2">
        <f>2*Table1[[#This Row],[Photon energy (eV)]]-Threshold</f>
        <v>7.2126112000000013</v>
      </c>
      <c r="D1027" s="2" t="s">
        <v>19</v>
      </c>
      <c r="E1027" s="3">
        <f>Table1[[#This Row],[Polar ang (deg)]]/180*PI()</f>
        <v>0.77000000000000024</v>
      </c>
      <c r="F1027" s="2">
        <v>44.117750225073401</v>
      </c>
      <c r="G1027" s="1">
        <f>IF(Table1[[#This Row],[Phase shift (deg)]]="","",Table1[[#This Row],[Phase shift (deg)]]/180*PI())</f>
        <v>1.1461990638618287</v>
      </c>
      <c r="H1027" s="2">
        <v>65.672368841128701</v>
      </c>
      <c r="I1027" s="2"/>
    </row>
    <row r="1028" spans="1:9" x14ac:dyDescent="0.2">
      <c r="A1028" s="2" t="s">
        <v>47</v>
      </c>
      <c r="B1028" s="2">
        <v>15.9</v>
      </c>
      <c r="C1028" s="2">
        <f>2*Table1[[#This Row],[Photon energy (eV)]]-Threshold</f>
        <v>7.2126112000000013</v>
      </c>
      <c r="D1028" s="2" t="s">
        <v>19</v>
      </c>
      <c r="E1028" s="3">
        <f>Table1[[#This Row],[Polar ang (deg)]]/180*PI()</f>
        <v>0.7799999999999998</v>
      </c>
      <c r="F1028" s="2">
        <v>44.690708020204198</v>
      </c>
      <c r="G1028" s="1">
        <f>IF(Table1[[#This Row],[Phase shift (deg)]]="","",Table1[[#This Row],[Phase shift (deg)]]/180*PI())</f>
        <v>1.1555020743451521</v>
      </c>
      <c r="H1028" s="2">
        <v>66.205392078589099</v>
      </c>
      <c r="I1028" s="2"/>
    </row>
    <row r="1029" spans="1:9" x14ac:dyDescent="0.2">
      <c r="A1029" s="2" t="s">
        <v>47</v>
      </c>
      <c r="B1029" s="2">
        <v>15.9</v>
      </c>
      <c r="C1029" s="2">
        <f>2*Table1[[#This Row],[Photon energy (eV)]]-Threshold</f>
        <v>7.2126112000000013</v>
      </c>
      <c r="D1029" s="2" t="s">
        <v>19</v>
      </c>
      <c r="E1029" s="3">
        <f>Table1[[#This Row],[Polar ang (deg)]]/180*PI()</f>
        <v>0.78999999999999937</v>
      </c>
      <c r="F1029" s="2">
        <v>45.263665815335003</v>
      </c>
      <c r="G1029" s="1">
        <f>IF(Table1[[#This Row],[Phase shift (deg)]]="","",Table1[[#This Row],[Phase shift (deg)]]/180*PI())</f>
        <v>1.1652598205089257</v>
      </c>
      <c r="H1029" s="2">
        <v>66.764469751333294</v>
      </c>
      <c r="I1029" s="2"/>
    </row>
    <row r="1030" spans="1:9" x14ac:dyDescent="0.2">
      <c r="A1030" s="2" t="s">
        <v>47</v>
      </c>
      <c r="B1030" s="2">
        <v>15.9</v>
      </c>
      <c r="C1030" s="2">
        <f>2*Table1[[#This Row],[Photon energy (eV)]]-Threshold</f>
        <v>7.2126112000000013</v>
      </c>
      <c r="D1030" s="2" t="s">
        <v>19</v>
      </c>
      <c r="E1030" s="3">
        <f>Table1[[#This Row],[Polar ang (deg)]]/180*PI()</f>
        <v>0.80000000000000071</v>
      </c>
      <c r="F1030" s="2">
        <v>45.8366236104659</v>
      </c>
      <c r="G1030" s="1">
        <f>IF(Table1[[#This Row],[Phase shift (deg)]]="","",Table1[[#This Row],[Phase shift (deg)]]/180*PI())</f>
        <v>1.1755002781251458</v>
      </c>
      <c r="H1030" s="2">
        <v>67.3512047530253</v>
      </c>
      <c r="I1030" s="2"/>
    </row>
    <row r="1031" spans="1:9" x14ac:dyDescent="0.2">
      <c r="A1031" s="2" t="s">
        <v>47</v>
      </c>
      <c r="B1031" s="2">
        <v>15.9</v>
      </c>
      <c r="C1031" s="2">
        <f>2*Table1[[#This Row],[Photon energy (eV)]]-Threshold</f>
        <v>7.2126112000000013</v>
      </c>
      <c r="D1031" s="2" t="s">
        <v>19</v>
      </c>
      <c r="E1031" s="3">
        <f>Table1[[#This Row],[Polar ang (deg)]]/180*PI()</f>
        <v>0.81000000000000028</v>
      </c>
      <c r="F1031" s="2">
        <v>46.409581405596697</v>
      </c>
      <c r="G1031" s="1">
        <f>IF(Table1[[#This Row],[Phase shift (deg)]]="","",Table1[[#This Row],[Phase shift (deg)]]/180*PI())</f>
        <v>1.1862534457936686</v>
      </c>
      <c r="H1031" s="2">
        <v>67.967315876828195</v>
      </c>
      <c r="I1031" s="2"/>
    </row>
    <row r="1032" spans="1:9" x14ac:dyDescent="0.2">
      <c r="A1032" s="2" t="s">
        <v>47</v>
      </c>
      <c r="B1032" s="2">
        <v>15.9</v>
      </c>
      <c r="C1032" s="2">
        <f>2*Table1[[#This Row],[Photon energy (eV)]]-Threshold</f>
        <v>7.2126112000000013</v>
      </c>
      <c r="D1032" s="2" t="s">
        <v>19</v>
      </c>
      <c r="E1032" s="3">
        <f>Table1[[#This Row],[Polar ang (deg)]]/180*PI()</f>
        <v>0.82</v>
      </c>
      <c r="F1032" s="2">
        <v>46.982539200727501</v>
      </c>
      <c r="G1032" s="1">
        <f>IF(Table1[[#This Row],[Phase shift (deg)]]="","",Table1[[#This Row],[Phase shift (deg)]]/180*PI())</f>
        <v>1.1975514867752144</v>
      </c>
      <c r="H1032" s="2">
        <v>68.614645941836599</v>
      </c>
      <c r="I1032" s="2"/>
    </row>
    <row r="1033" spans="1:9" x14ac:dyDescent="0.2">
      <c r="A1033" s="2" t="s">
        <v>47</v>
      </c>
      <c r="B1033" s="2">
        <v>15.9</v>
      </c>
      <c r="C1033" s="2">
        <f>2*Table1[[#This Row],[Photon energy (eV)]]-Threshold</f>
        <v>7.2126112000000013</v>
      </c>
      <c r="D1033" s="2" t="s">
        <v>19</v>
      </c>
      <c r="E1033" s="3">
        <f>Table1[[#This Row],[Polar ang (deg)]]/180*PI()</f>
        <v>0.82999999999999952</v>
      </c>
      <c r="F1033" s="2">
        <v>47.555496995858299</v>
      </c>
      <c r="G1033" s="1">
        <f>IF(Table1[[#This Row],[Phase shift (deg)]]="","",Table1[[#This Row],[Phase shift (deg)]]/180*PI())</f>
        <v>1.2094288751828564</v>
      </c>
      <c r="H1033" s="2">
        <v>69.295170169232094</v>
      </c>
      <c r="I1033" s="2"/>
    </row>
    <row r="1034" spans="1:9" x14ac:dyDescent="0.2">
      <c r="A1034" s="2" t="s">
        <v>47</v>
      </c>
      <c r="B1034" s="2">
        <v>15.9</v>
      </c>
      <c r="C1034" s="2">
        <f>2*Table1[[#This Row],[Photon energy (eV)]]-Threshold</f>
        <v>7.2126112000000013</v>
      </c>
      <c r="D1034" s="2" t="s">
        <v>19</v>
      </c>
      <c r="E1034" s="3">
        <f>Table1[[#This Row],[Polar ang (deg)]]/180*PI()</f>
        <v>0.83999999999999919</v>
      </c>
      <c r="F1034" s="2">
        <v>48.128454790989103</v>
      </c>
      <c r="G1034" s="1">
        <f>IF(Table1[[#This Row],[Phase shift (deg)]]="","",Table1[[#This Row],[Phase shift (deg)]]/180*PI())</f>
        <v>1.2219225446115871</v>
      </c>
      <c r="H1034" s="2">
        <v>70.011004698129994</v>
      </c>
      <c r="I1034" s="2"/>
    </row>
    <row r="1035" spans="1:9" x14ac:dyDescent="0.2">
      <c r="A1035" s="2" t="s">
        <v>47</v>
      </c>
      <c r="B1035" s="2">
        <v>15.9</v>
      </c>
      <c r="C1035" s="2">
        <f>2*Table1[[#This Row],[Photon energy (eV)]]-Threshold</f>
        <v>7.2126112000000013</v>
      </c>
      <c r="D1035" s="2" t="s">
        <v>19</v>
      </c>
      <c r="E1035" s="3">
        <f>Table1[[#This Row],[Polar ang (deg)]]/180*PI()</f>
        <v>0.85000000000000053</v>
      </c>
      <c r="F1035" s="2">
        <v>48.70141258612</v>
      </c>
      <c r="G1035" s="1">
        <f>IF(Table1[[#This Row],[Phase shift (deg)]]="","",Table1[[#This Row],[Phase shift (deg)]]/180*PI())</f>
        <v>1.2350720364976968</v>
      </c>
      <c r="H1035" s="2">
        <v>70.7644150859456</v>
      </c>
      <c r="I1035" s="2"/>
    </row>
    <row r="1036" spans="1:9" x14ac:dyDescent="0.2">
      <c r="A1036" s="2" t="s">
        <v>47</v>
      </c>
      <c r="B1036" s="2">
        <v>15.9</v>
      </c>
      <c r="C1036" s="2">
        <f>2*Table1[[#This Row],[Photon energy (eV)]]-Threshold</f>
        <v>7.2126112000000013</v>
      </c>
      <c r="D1036" s="2" t="s">
        <v>19</v>
      </c>
      <c r="E1036" s="3">
        <f>Table1[[#This Row],[Polar ang (deg)]]/180*PI()</f>
        <v>0.8600000000000001</v>
      </c>
      <c r="F1036" s="2">
        <v>49.274370381250797</v>
      </c>
      <c r="G1036" s="1">
        <f>IF(Table1[[#This Row],[Phase shift (deg)]]="","",Table1[[#This Row],[Phase shift (deg)]]/180*PI())</f>
        <v>1.2489196444924295</v>
      </c>
      <c r="H1036" s="2">
        <v>71.557824580395405</v>
      </c>
      <c r="I1036" s="2"/>
    </row>
    <row r="1037" spans="1:9" x14ac:dyDescent="0.2">
      <c r="A1037" s="2" t="s">
        <v>47</v>
      </c>
      <c r="B1037" s="2">
        <v>15.9</v>
      </c>
      <c r="C1037" s="2">
        <f>2*Table1[[#This Row],[Photon energy (eV)]]-Threshold</f>
        <v>7.2126112000000013</v>
      </c>
      <c r="D1037" s="2" t="s">
        <v>19</v>
      </c>
      <c r="E1037" s="3">
        <f>Table1[[#This Row],[Polar ang (deg)]]/180*PI()</f>
        <v>0.86999999999999966</v>
      </c>
      <c r="F1037" s="2">
        <v>49.847328176381602</v>
      </c>
      <c r="G1037" s="1">
        <f>IF(Table1[[#This Row],[Phase shift (deg)]]="","",Table1[[#This Row],[Phase shift (deg)]]/180*PI())</f>
        <v>1.2635105498581296</v>
      </c>
      <c r="H1037" s="2">
        <v>72.393821877124793</v>
      </c>
      <c r="I1037" s="2"/>
    </row>
    <row r="1038" spans="1:9" x14ac:dyDescent="0.2">
      <c r="A1038" s="2" t="s">
        <v>47</v>
      </c>
      <c r="B1038" s="2">
        <v>15.9</v>
      </c>
      <c r="C1038" s="2">
        <f>2*Table1[[#This Row],[Photon energy (eV)]]-Threshold</f>
        <v>7.2126112000000013</v>
      </c>
      <c r="D1038" s="2" t="s">
        <v>19</v>
      </c>
      <c r="E1038" s="3">
        <f>Table1[[#This Row],[Polar ang (deg)]]/180*PI()</f>
        <v>0.88000000000000089</v>
      </c>
      <c r="F1038" s="2">
        <v>50.420285971512499</v>
      </c>
      <c r="G1038" s="1">
        <f>IF(Table1[[#This Row],[Phase shift (deg)]]="","",Table1[[#This Row],[Phase shift (deg)]]/180*PI())</f>
        <v>1.2788929412939307</v>
      </c>
      <c r="H1038" s="2">
        <v>73.275167985214395</v>
      </c>
      <c r="I1038" s="2"/>
    </row>
    <row r="1039" spans="1:9" x14ac:dyDescent="0.2">
      <c r="A1039" s="2" t="s">
        <v>47</v>
      </c>
      <c r="B1039" s="2">
        <v>15.9</v>
      </c>
      <c r="C1039" s="2">
        <f>2*Table1[[#This Row],[Photon energy (eV)]]-Threshold</f>
        <v>7.2126112000000013</v>
      </c>
      <c r="D1039" s="2" t="s">
        <v>19</v>
      </c>
      <c r="E1039" s="3">
        <f>Table1[[#This Row],[Polar ang (deg)]]/180*PI()</f>
        <v>0.89000000000000068</v>
      </c>
      <c r="F1039" s="2">
        <v>50.993243766643303</v>
      </c>
      <c r="G1039" s="1">
        <f>IF(Table1[[#This Row],[Phase shift (deg)]]="","",Table1[[#This Row],[Phase shift (deg)]]/180*PI())</f>
        <v>1.2951181106098826</v>
      </c>
      <c r="H1039" s="2">
        <v>74.204801708903602</v>
      </c>
      <c r="I1039" s="2"/>
    </row>
    <row r="1040" spans="1:9" x14ac:dyDescent="0.2">
      <c r="A1040" s="2" t="s">
        <v>47</v>
      </c>
      <c r="B1040" s="2">
        <v>15.9</v>
      </c>
      <c r="C1040" s="2">
        <f>2*Table1[[#This Row],[Photon energy (eV)]]-Threshold</f>
        <v>7.2126112000000013</v>
      </c>
      <c r="D1040" s="2" t="s">
        <v>19</v>
      </c>
      <c r="E1040" s="3">
        <f>Table1[[#This Row],[Polar ang (deg)]]/180*PI()</f>
        <v>0.90000000000000013</v>
      </c>
      <c r="F1040" s="2">
        <v>51.566201561774101</v>
      </c>
      <c r="G1040" s="1">
        <f>IF(Table1[[#This Row],[Phase shift (deg)]]="","",Table1[[#This Row],[Phase shift (deg)]]/180*PI())</f>
        <v>1.3122405132285273</v>
      </c>
      <c r="H1040" s="2">
        <v>75.185843114075695</v>
      </c>
      <c r="I1040" s="2"/>
    </row>
    <row r="1041" spans="1:9" x14ac:dyDescent="0.2">
      <c r="A1041" s="2" t="s">
        <v>47</v>
      </c>
      <c r="B1041" s="2">
        <v>15.9</v>
      </c>
      <c r="C1041" s="2">
        <f>2*Table1[[#This Row],[Photon energy (eV)]]-Threshold</f>
        <v>7.2126112000000013</v>
      </c>
      <c r="D1041" s="2" t="s">
        <v>19</v>
      </c>
      <c r="E1041" s="3">
        <f>Table1[[#This Row],[Polar ang (deg)]]/180*PI()</f>
        <v>0.9099999999999997</v>
      </c>
      <c r="F1041" s="2">
        <v>52.139159356904898</v>
      </c>
      <c r="G1041" s="1">
        <f>IF(Table1[[#This Row],[Phase shift (deg)]]="","",Table1[[#This Row],[Phase shift (deg)]]/180*PI())</f>
        <v>1.3303177795392547</v>
      </c>
      <c r="H1041" s="2">
        <v>76.221594178814399</v>
      </c>
      <c r="I1041" s="2"/>
    </row>
    <row r="1042" spans="1:9" x14ac:dyDescent="0.2">
      <c r="A1042" s="2" t="s">
        <v>47</v>
      </c>
      <c r="B1042" s="2">
        <v>15.9</v>
      </c>
      <c r="C1042" s="2">
        <f>2*Table1[[#This Row],[Photon energy (eV)]]-Threshold</f>
        <v>7.2126112000000013</v>
      </c>
      <c r="D1042" s="2" t="s">
        <v>19</v>
      </c>
      <c r="E1042" s="3">
        <f>Table1[[#This Row],[Polar ang (deg)]]/180*PI()</f>
        <v>0.91999999999999948</v>
      </c>
      <c r="F1042" s="2">
        <v>52.712117152035702</v>
      </c>
      <c r="G1042" s="1">
        <f>IF(Table1[[#This Row],[Phase shift (deg)]]="","",Table1[[#This Row],[Phase shift (deg)]]/180*PI())</f>
        <v>1.3494106596128825</v>
      </c>
      <c r="H1042" s="2">
        <v>77.315535625782701</v>
      </c>
      <c r="I1042" s="2"/>
    </row>
    <row r="1043" spans="1:9" x14ac:dyDescent="0.2">
      <c r="A1043" s="2" t="s">
        <v>47</v>
      </c>
      <c r="B1043" s="2">
        <v>15.9</v>
      </c>
      <c r="C1043" s="2">
        <f>2*Table1[[#This Row],[Photon energy (eV)]]-Threshold</f>
        <v>7.2126112000000013</v>
      </c>
      <c r="D1043" s="2" t="s">
        <v>19</v>
      </c>
      <c r="E1043" s="3">
        <f>Table1[[#This Row],[Polar ang (deg)]]/180*PI()</f>
        <v>0.93000000000000071</v>
      </c>
      <c r="F1043" s="2">
        <v>53.285074947166599</v>
      </c>
      <c r="G1043" s="1">
        <f>IF(Table1[[#This Row],[Phase shift (deg)]]="","",Table1[[#This Row],[Phase shift (deg)]]/180*PI())</f>
        <v>1.369582879678563</v>
      </c>
      <c r="H1043" s="2">
        <v>78.471318698955301</v>
      </c>
      <c r="I1043" s="2"/>
    </row>
    <row r="1044" spans="1:9" x14ac:dyDescent="0.2">
      <c r="A1044" s="2" t="s">
        <v>47</v>
      </c>
      <c r="B1044" s="2">
        <v>15.9</v>
      </c>
      <c r="C1044" s="2">
        <f>2*Table1[[#This Row],[Photon energy (eV)]]-Threshold</f>
        <v>7.2126112000000013</v>
      </c>
      <c r="D1044" s="2" t="s">
        <v>19</v>
      </c>
      <c r="E1044" s="3">
        <f>Table1[[#This Row],[Polar ang (deg)]]/180*PI()</f>
        <v>0.94000000000000028</v>
      </c>
      <c r="F1044" s="2">
        <v>53.858032742297397</v>
      </c>
      <c r="G1044" s="1">
        <f>IF(Table1[[#This Row],[Phase shift (deg)]]="","",Table1[[#This Row],[Phase shift (deg)]]/180*PI())</f>
        <v>1.3909008840981589</v>
      </c>
      <c r="H1044" s="2">
        <v>79.692750379839396</v>
      </c>
      <c r="I1044" s="2"/>
    </row>
    <row r="1045" spans="1:9" x14ac:dyDescent="0.2">
      <c r="A1045" s="2" t="s">
        <v>47</v>
      </c>
      <c r="B1045" s="2">
        <v>15.9</v>
      </c>
      <c r="C1045" s="2">
        <f>2*Table1[[#This Row],[Photon energy (eV)]]-Threshold</f>
        <v>7.2126112000000013</v>
      </c>
      <c r="D1045" s="2" t="s">
        <v>19</v>
      </c>
      <c r="E1045" s="3">
        <f>Table1[[#This Row],[Polar ang (deg)]]/180*PI()</f>
        <v>0.94999999999999984</v>
      </c>
      <c r="F1045" s="2">
        <v>54.430990537428201</v>
      </c>
      <c r="G1045" s="1">
        <f>IF(Table1[[#This Row],[Phase shift (deg)]]="","",Table1[[#This Row],[Phase shift (deg)]]/180*PI())</f>
        <v>1.4134334314517827</v>
      </c>
      <c r="H1045" s="2">
        <v>80.983770244880702</v>
      </c>
      <c r="I1045" s="2"/>
    </row>
    <row r="1046" spans="1:9" x14ac:dyDescent="0.2">
      <c r="A1046" s="2" t="s">
        <v>47</v>
      </c>
      <c r="B1046" s="2">
        <v>15.9</v>
      </c>
      <c r="C1046" s="2">
        <f>2*Table1[[#This Row],[Photon energy (eV)]]-Threshold</f>
        <v>7.2126112000000013</v>
      </c>
      <c r="D1046" s="2" t="s">
        <v>19</v>
      </c>
      <c r="E1046" s="3">
        <f>Table1[[#This Row],[Polar ang (deg)]]/180*PI()</f>
        <v>0.95999999999999941</v>
      </c>
      <c r="F1046" s="2">
        <v>55.003948332558998</v>
      </c>
      <c r="G1046" s="1">
        <f>IF(Table1[[#This Row],[Phase shift (deg)]]="","",Table1[[#This Row],[Phase shift (deg)]]/180*PI())</f>
        <v>1.4372510080062812</v>
      </c>
      <c r="H1046" s="2">
        <v>82.348416859683198</v>
      </c>
      <c r="I1046" s="2"/>
    </row>
    <row r="1047" spans="1:9" x14ac:dyDescent="0.2">
      <c r="A1047" s="2" t="s">
        <v>47</v>
      </c>
      <c r="B1047" s="2">
        <v>15.9</v>
      </c>
      <c r="C1047" s="2">
        <f>2*Table1[[#This Row],[Photon energy (eV)]]-Threshold</f>
        <v>7.2126112000000013</v>
      </c>
      <c r="D1047" s="2" t="s">
        <v>19</v>
      </c>
      <c r="E1047" s="3">
        <f>Table1[[#This Row],[Polar ang (deg)]]/180*PI()</f>
        <v>0.97000000000000086</v>
      </c>
      <c r="F1047" s="2">
        <v>55.576906127689902</v>
      </c>
      <c r="G1047" s="1">
        <f>IF(Table1[[#This Row],[Phase shift (deg)]]="","",Table1[[#This Row],[Phase shift (deg)]]/180*PI())</f>
        <v>1.4624250166930373</v>
      </c>
      <c r="H1047" s="2">
        <v>83.790781310859998</v>
      </c>
      <c r="I1047" s="2"/>
    </row>
    <row r="1048" spans="1:9" x14ac:dyDescent="0.2">
      <c r="A1048" s="2" t="s">
        <v>47</v>
      </c>
      <c r="B1048" s="2">
        <v>15.9</v>
      </c>
      <c r="C1048" s="2">
        <f>2*Table1[[#This Row],[Photon energy (eV)]]-Threshold</f>
        <v>7.2126112000000013</v>
      </c>
      <c r="D1048" s="2" t="s">
        <v>19</v>
      </c>
      <c r="E1048" s="3">
        <f>Table1[[#This Row],[Polar ang (deg)]]/180*PI()</f>
        <v>0.98000000000000043</v>
      </c>
      <c r="F1048" s="2">
        <v>56.1498639228207</v>
      </c>
      <c r="G1048" s="1">
        <f>IF(Table1[[#This Row],[Phase shift (deg)]]="","",Table1[[#This Row],[Phase shift (deg)]]/180*PI())</f>
        <v>1.4890266954450697</v>
      </c>
      <c r="H1048" s="2">
        <v>85.314945231314297</v>
      </c>
      <c r="I1048" s="2"/>
    </row>
    <row r="1049" spans="1:9" x14ac:dyDescent="0.2">
      <c r="A1049" s="2" t="s">
        <v>47</v>
      </c>
      <c r="B1049" s="2">
        <v>15.9</v>
      </c>
      <c r="C1049" s="2">
        <f>2*Table1[[#This Row],[Photon energy (eV)]]-Threshold</f>
        <v>7.2126112000000013</v>
      </c>
      <c r="D1049" s="2" t="s">
        <v>19</v>
      </c>
      <c r="E1049" s="3">
        <f>Table1[[#This Row],[Polar ang (deg)]]/180*PI()</f>
        <v>0.99</v>
      </c>
      <c r="F1049" s="2">
        <v>56.722821717951497</v>
      </c>
      <c r="G1049" s="1">
        <f>IF(Table1[[#This Row],[Phase shift (deg)]]="","",Table1[[#This Row],[Phase shift (deg)]]/180*PI())</f>
        <v>1.5171257163392633</v>
      </c>
      <c r="H1049" s="2">
        <v>86.924900537001506</v>
      </c>
      <c r="I1049" s="2"/>
    </row>
    <row r="1050" spans="1:9" x14ac:dyDescent="0.2">
      <c r="A1050" s="2" t="s">
        <v>47</v>
      </c>
      <c r="B1050" s="2">
        <v>15.9</v>
      </c>
      <c r="C1050" s="2">
        <f>2*Table1[[#This Row],[Photon energy (eV)]]-Threshold</f>
        <v>7.2126112000000013</v>
      </c>
      <c r="D1050" s="2" t="s">
        <v>19</v>
      </c>
      <c r="E1050" s="3">
        <f>Table1[[#This Row],[Polar ang (deg)]]/180*PI()</f>
        <v>0.99999999999999967</v>
      </c>
      <c r="F1050" s="2">
        <v>57.295779513082302</v>
      </c>
      <c r="G1050" s="1">
        <f>IF(Table1[[#This Row],[Phase shift (deg)]]="","",Table1[[#This Row],[Phase shift (deg)]]/180*PI())</f>
        <v>1.5467884178636337</v>
      </c>
      <c r="H1050" s="2">
        <v>88.624448143304207</v>
      </c>
      <c r="I1050" s="2"/>
    </row>
    <row r="1051" spans="1:9" x14ac:dyDescent="0.2">
      <c r="A1051" s="2" t="s">
        <v>47</v>
      </c>
      <c r="B1051" s="2">
        <v>15.9</v>
      </c>
      <c r="C1051" s="2">
        <f>2*Table1[[#This Row],[Photon energy (eV)]]-Threshold</f>
        <v>7.2126112000000013</v>
      </c>
      <c r="D1051" s="2" t="s">
        <v>19</v>
      </c>
      <c r="E1051" s="3">
        <f>Table1[[#This Row],[Polar ang (deg)]]/180*PI()</f>
        <v>1.0100000000000009</v>
      </c>
      <c r="F1051" s="2">
        <v>57.868737308213198</v>
      </c>
      <c r="G1051" s="1">
        <f>IF(Table1[[#This Row],[Phase shift (deg)]]="","",Table1[[#This Row],[Phase shift (deg)]]/180*PI())</f>
        <v>1.5780756286273512</v>
      </c>
      <c r="H1051" s="2">
        <v>90.417073272801503</v>
      </c>
      <c r="I1051" s="2"/>
    </row>
    <row r="1052" spans="1:9" x14ac:dyDescent="0.2">
      <c r="A1052" s="2" t="s">
        <v>47</v>
      </c>
      <c r="B1052" s="2">
        <v>15.9</v>
      </c>
      <c r="C1052" s="2">
        <f>2*Table1[[#This Row],[Photon energy (eV)]]-Threshold</f>
        <v>7.2126112000000013</v>
      </c>
      <c r="D1052" s="2" t="s">
        <v>19</v>
      </c>
      <c r="E1052" s="3">
        <f>Table1[[#This Row],[Polar ang (deg)]]/180*PI()</f>
        <v>1.0200000000000005</v>
      </c>
      <c r="F1052" s="2">
        <v>58.441695103344003</v>
      </c>
      <c r="G1052" s="1">
        <f>IF(Table1[[#This Row],[Phase shift (deg)]]="","",Table1[[#This Row],[Phase shift (deg)]]/180*PI())</f>
        <v>1.6110400542027421</v>
      </c>
      <c r="H1052" s="2">
        <v>92.305795732344507</v>
      </c>
      <c r="I1052" s="2"/>
    </row>
    <row r="1053" spans="1:9" x14ac:dyDescent="0.2">
      <c r="A1053" s="2" t="s">
        <v>47</v>
      </c>
      <c r="B1053" s="2">
        <v>15.9</v>
      </c>
      <c r="C1053" s="2">
        <f>2*Table1[[#This Row],[Photon energy (eV)]]-Threshold</f>
        <v>7.2126112000000013</v>
      </c>
      <c r="D1053" s="2" t="s">
        <v>19</v>
      </c>
      <c r="E1053" s="3">
        <f>Table1[[#This Row],[Polar ang (deg)]]/180*PI()</f>
        <v>1.03</v>
      </c>
      <c r="F1053" s="2">
        <v>59.0146528984748</v>
      </c>
      <c r="G1053" s="1">
        <f>IF(Table1[[#This Row],[Phase shift (deg)]]="","",Table1[[#This Row],[Phase shift (deg)]]/180*PI())</f>
        <v>1.6457232220170213</v>
      </c>
      <c r="H1053" s="2">
        <v>94.292994868246694</v>
      </c>
      <c r="I1053" s="2"/>
    </row>
    <row r="1054" spans="1:9" x14ac:dyDescent="0.2">
      <c r="A1054" s="2" t="s">
        <v>47</v>
      </c>
      <c r="B1054" s="2">
        <v>15.9</v>
      </c>
      <c r="C1054" s="2">
        <f>2*Table1[[#This Row],[Photon energy (eV)]]-Threshold</f>
        <v>7.2126112000000013</v>
      </c>
      <c r="D1054" s="2" t="s">
        <v>19</v>
      </c>
      <c r="E1054" s="3">
        <f>Table1[[#This Row],[Polar ang (deg)]]/180*PI()</f>
        <v>1.0399999999999996</v>
      </c>
      <c r="F1054" s="2">
        <v>59.587610693605598</v>
      </c>
      <c r="G1054" s="1">
        <f>IF(Table1[[#This Row],[Phase shift (deg)]]="","",Table1[[#This Row],[Phase shift (deg)]]/180*PI())</f>
        <v>1.6821520146376283</v>
      </c>
      <c r="H1054" s="2">
        <v>96.380210938164794</v>
      </c>
      <c r="I1054" s="2"/>
    </row>
    <row r="1055" spans="1:9" x14ac:dyDescent="0.2">
      <c r="A1055" s="2" t="s">
        <v>47</v>
      </c>
      <c r="B1055" s="2">
        <v>15.9</v>
      </c>
      <c r="C1055" s="2">
        <f>2*Table1[[#This Row],[Photon energy (eV)]]-Threshold</f>
        <v>7.2126112000000013</v>
      </c>
      <c r="D1055" s="2" t="s">
        <v>19</v>
      </c>
      <c r="E1055" s="3">
        <f>Table1[[#This Row],[Polar ang (deg)]]/180*PI()</f>
        <v>1.0499999999999994</v>
      </c>
      <c r="F1055" s="2">
        <v>60.160568488736402</v>
      </c>
      <c r="G1055" s="1">
        <f>IF(Table1[[#This Row],[Phase shift (deg)]]="","",Table1[[#This Row],[Phase shift (deg)]]/180*PI())</f>
        <v>1.7203348709649571</v>
      </c>
      <c r="H1055" s="2">
        <v>98.5679274554751</v>
      </c>
      <c r="I1055" s="2"/>
    </row>
    <row r="1056" spans="1:9" x14ac:dyDescent="0.2">
      <c r="A1056" s="2" t="s">
        <v>47</v>
      </c>
      <c r="B1056" s="2">
        <v>15.9</v>
      </c>
      <c r="C1056" s="2">
        <f>2*Table1[[#This Row],[Photon energy (eV)]]-Threshold</f>
        <v>7.2126112000000013</v>
      </c>
      <c r="D1056" s="2" t="s">
        <v>19</v>
      </c>
      <c r="E1056" s="3">
        <f>Table1[[#This Row],[Polar ang (deg)]]/180*PI()</f>
        <v>1.0600000000000007</v>
      </c>
      <c r="F1056" s="2">
        <v>60.733526283867299</v>
      </c>
      <c r="G1056" s="1">
        <f>IF(Table1[[#This Row],[Phase shift (deg)]]="","",Table1[[#This Row],[Phase shift (deg)]]/180*PI())</f>
        <v>1.7602577975587841</v>
      </c>
      <c r="H1056" s="2">
        <v>100.855342655112</v>
      </c>
      <c r="I1056" s="2"/>
    </row>
    <row r="1057" spans="1:9" x14ac:dyDescent="0.2">
      <c r="A1057" s="2" t="s">
        <v>47</v>
      </c>
      <c r="B1057" s="2">
        <v>15.9</v>
      </c>
      <c r="C1057" s="2">
        <f>2*Table1[[#This Row],[Photon energy (eV)]]-Threshold</f>
        <v>7.2126112000000013</v>
      </c>
      <c r="D1057" s="2" t="s">
        <v>19</v>
      </c>
      <c r="E1057" s="3">
        <f>Table1[[#This Row],[Polar ang (deg)]]/180*PI()</f>
        <v>1.0700000000000003</v>
      </c>
      <c r="F1057" s="2">
        <v>61.306484078998103</v>
      </c>
      <c r="G1057" s="1">
        <f>IF(Table1[[#This Row],[Phase shift (deg)]]="","",Table1[[#This Row],[Phase shift (deg)]]/180*PI())</f>
        <v>1.8018804054486808</v>
      </c>
      <c r="H1057" s="2">
        <v>103.240142419531</v>
      </c>
      <c r="I1057" s="2"/>
    </row>
    <row r="1058" spans="1:9" x14ac:dyDescent="0.2">
      <c r="A1058" s="2" t="s">
        <v>47</v>
      </c>
      <c r="B1058" s="2">
        <v>15.9</v>
      </c>
      <c r="C1058" s="2">
        <f>2*Table1[[#This Row],[Photon energy (eV)]]-Threshold</f>
        <v>7.2126112000000013</v>
      </c>
      <c r="D1058" s="2" t="s">
        <v>19</v>
      </c>
      <c r="E1058" s="3">
        <f>Table1[[#This Row],[Polar ang (deg)]]/180*PI()</f>
        <v>1.0799999999999998</v>
      </c>
      <c r="F1058" s="2">
        <v>61.879441874128901</v>
      </c>
      <c r="G1058" s="1">
        <f>IF(Table1[[#This Row],[Phase shift (deg)]]="","",Table1[[#This Row],[Phase shift (deg)]]/180*PI())</f>
        <v>1.8451322640838386</v>
      </c>
      <c r="H1058" s="2">
        <v>105.718291375422</v>
      </c>
      <c r="I1058" s="2"/>
    </row>
    <row r="1059" spans="1:9" x14ac:dyDescent="0.2">
      <c r="A1059" s="2" t="s">
        <v>47</v>
      </c>
      <c r="B1059" s="2">
        <v>15.9</v>
      </c>
      <c r="C1059" s="2">
        <f>2*Table1[[#This Row],[Photon energy (eV)]]-Threshold</f>
        <v>7.2126112000000013</v>
      </c>
      <c r="D1059" s="2" t="s">
        <v>19</v>
      </c>
      <c r="E1059" s="3">
        <f>Table1[[#This Row],[Polar ang (deg)]]/180*PI()</f>
        <v>1.0899999999999994</v>
      </c>
      <c r="F1059" s="2">
        <v>62.452399669259698</v>
      </c>
      <c r="G1059" s="1">
        <f>IF(Table1[[#This Row],[Phase shift (deg)]]="","",Table1[[#This Row],[Phase shift (deg)]]/180*PI())</f>
        <v>1.8899099315409362</v>
      </c>
      <c r="H1059" s="2">
        <v>108.283862737154</v>
      </c>
      <c r="I1059" s="2"/>
    </row>
    <row r="1060" spans="1:9" x14ac:dyDescent="0.2">
      <c r="A1060" s="2" t="s">
        <v>47</v>
      </c>
      <c r="B1060" s="2">
        <v>15.9</v>
      </c>
      <c r="C1060" s="2">
        <f>2*Table1[[#This Row],[Photon energy (eV)]]-Threshold</f>
        <v>7.2126112000000013</v>
      </c>
      <c r="D1060" s="2" t="s">
        <v>19</v>
      </c>
      <c r="E1060" s="3">
        <f>Table1[[#This Row],[Polar ang (deg)]]/180*PI()</f>
        <v>1.1000000000000008</v>
      </c>
      <c r="F1060" s="2">
        <v>63.025357464390602</v>
      </c>
      <c r="G1060" s="1">
        <f>IF(Table1[[#This Row],[Phase shift (deg)]]="","",Table1[[#This Row],[Phase shift (deg)]]/180*PI())</f>
        <v>1.9360750623389744</v>
      </c>
      <c r="H1060" s="2">
        <v>110.928929892551</v>
      </c>
      <c r="I1060" s="2"/>
    </row>
    <row r="1061" spans="1:9" x14ac:dyDescent="0.2">
      <c r="A1061" s="2" t="s">
        <v>47</v>
      </c>
      <c r="B1061" s="2">
        <v>15.9</v>
      </c>
      <c r="C1061" s="2">
        <f>2*Table1[[#This Row],[Photon energy (eV)]]-Threshold</f>
        <v>7.2126112000000013</v>
      </c>
      <c r="D1061" s="2" t="s">
        <v>19</v>
      </c>
      <c r="E1061" s="3">
        <f>Table1[[#This Row],[Polar ang (deg)]]/180*PI()</f>
        <v>1.1100000000000003</v>
      </c>
      <c r="F1061" s="2">
        <v>63.598315259521399</v>
      </c>
      <c r="G1061" s="1">
        <f>IF(Table1[[#This Row],[Phase shift (deg)]]="","",Table1[[#This Row],[Phase shift (deg)]]/180*PI())</f>
        <v>1.9834539926690729</v>
      </c>
      <c r="H1061" s="2">
        <v>113.64354263831</v>
      </c>
      <c r="I1061" s="2"/>
    </row>
    <row r="1062" spans="1:9" x14ac:dyDescent="0.2">
      <c r="A1062" s="2" t="s">
        <v>47</v>
      </c>
      <c r="B1062" s="2">
        <v>15.9</v>
      </c>
      <c r="C1062" s="2">
        <f>2*Table1[[#This Row],[Photon energy (eV)]]-Threshold</f>
        <v>7.2126112000000013</v>
      </c>
      <c r="D1062" s="2" t="s">
        <v>19</v>
      </c>
      <c r="E1062" s="3">
        <f>Table1[[#This Row],[Polar ang (deg)]]/180*PI()</f>
        <v>1.1200000000000001</v>
      </c>
      <c r="F1062" s="2">
        <v>64.171273054652204</v>
      </c>
      <c r="G1062" s="1">
        <f>IF(Table1[[#This Row],[Phase shift (deg)]]="","",Table1[[#This Row],[Phase shift (deg)]]/180*PI())</f>
        <v>2.0318391411404364</v>
      </c>
      <c r="H1062" s="2">
        <v>116.41580743683301</v>
      </c>
      <c r="I1062" s="2"/>
    </row>
    <row r="1063" spans="1:9" x14ac:dyDescent="0.2">
      <c r="A1063" s="2" t="s">
        <v>47</v>
      </c>
      <c r="B1063" s="2">
        <v>15.9</v>
      </c>
      <c r="C1063" s="2">
        <f>2*Table1[[#This Row],[Photon energy (eV)]]-Threshold</f>
        <v>7.2126112000000013</v>
      </c>
      <c r="D1063" s="2" t="s">
        <v>19</v>
      </c>
      <c r="E1063" s="3">
        <f>Table1[[#This Row],[Polar ang (deg)]]/180*PI()</f>
        <v>1.1299999999999994</v>
      </c>
      <c r="F1063" s="2">
        <v>64.744230849782994</v>
      </c>
      <c r="G1063" s="1">
        <f>IF(Table1[[#This Row],[Phase shift (deg)]]="","",Table1[[#This Row],[Phase shift (deg)]]/180*PI())</f>
        <v>2.0809924329315175</v>
      </c>
      <c r="H1063" s="2">
        <v>119.232083605637</v>
      </c>
      <c r="I1063" s="2"/>
    </row>
    <row r="1064" spans="1:9" x14ac:dyDescent="0.2">
      <c r="A1064" s="2" t="s">
        <v>47</v>
      </c>
      <c r="B1064" s="2">
        <v>15.9</v>
      </c>
      <c r="C1064" s="2">
        <f>2*Table1[[#This Row],[Photon energy (eV)]]-Threshold</f>
        <v>7.2126112000000013</v>
      </c>
      <c r="D1064" s="2" t="s">
        <v>19</v>
      </c>
      <c r="E1064" s="3">
        <f>Table1[[#This Row],[Polar ang (deg)]]/180*PI()</f>
        <v>1.1400000000000008</v>
      </c>
      <c r="F1064" s="2">
        <v>65.317188644913898</v>
      </c>
      <c r="G1064" s="1">
        <f>IF(Table1[[#This Row],[Phase shift (deg)]]="","",Table1[[#This Row],[Phase shift (deg)]]/180*PI())</f>
        <v>2.1306507620831328</v>
      </c>
      <c r="H1064" s="2">
        <v>122.077296283696</v>
      </c>
      <c r="I1064" s="2"/>
    </row>
    <row r="1065" spans="1:9" x14ac:dyDescent="0.2">
      <c r="A1065" s="2" t="s">
        <v>47</v>
      </c>
      <c r="B1065" s="2">
        <v>15.9</v>
      </c>
      <c r="C1065" s="2">
        <f>2*Table1[[#This Row],[Photon energy (eV)]]-Threshold</f>
        <v>7.2126112000000013</v>
      </c>
      <c r="D1065" s="2" t="s">
        <v>19</v>
      </c>
      <c r="E1065" s="3">
        <f>Table1[[#This Row],[Polar ang (deg)]]/180*PI()</f>
        <v>1.1500000000000006</v>
      </c>
      <c r="F1065" s="2">
        <v>65.890146440044703</v>
      </c>
      <c r="G1065" s="1">
        <f>IF(Table1[[#This Row],[Phase shift (deg)]]="","",Table1[[#This Row],[Phase shift (deg)]]/180*PI())</f>
        <v>2.1805332733891256</v>
      </c>
      <c r="H1065" s="2">
        <v>124.93535365304299</v>
      </c>
      <c r="I1065" s="2"/>
    </row>
    <row r="1066" spans="1:9" x14ac:dyDescent="0.2">
      <c r="A1066" s="2" t="s">
        <v>47</v>
      </c>
      <c r="B1066" s="2">
        <v>15.9</v>
      </c>
      <c r="C1066" s="2">
        <f>2*Table1[[#This Row],[Photon energy (eV)]]-Threshold</f>
        <v>7.2126112000000013</v>
      </c>
      <c r="D1066" s="2" t="s">
        <v>19</v>
      </c>
      <c r="E1066" s="3">
        <f>Table1[[#This Row],[Polar ang (deg)]]/180*PI()</f>
        <v>1.1600000000000004</v>
      </c>
      <c r="F1066" s="2">
        <v>66.463104235175507</v>
      </c>
      <c r="G1066" s="1">
        <f>IF(Table1[[#This Row],[Phase shift (deg)]]="","",Table1[[#This Row],[Phase shift (deg)]]/180*PI())</f>
        <v>2.230350010234067</v>
      </c>
      <c r="H1066" s="2">
        <v>127.789642423372</v>
      </c>
      <c r="I1066" s="2"/>
    </row>
    <row r="1067" spans="1:9" x14ac:dyDescent="0.2">
      <c r="A1067" s="2" t="s">
        <v>47</v>
      </c>
      <c r="B1067" s="2">
        <v>15.9</v>
      </c>
      <c r="C1067" s="2">
        <f>2*Table1[[#This Row],[Photon energy (eV)]]-Threshold</f>
        <v>7.2126112000000013</v>
      </c>
      <c r="D1067" s="2" t="s">
        <v>19</v>
      </c>
      <c r="E1067" s="3">
        <f>Table1[[#This Row],[Polar ang (deg)]]/180*PI()</f>
        <v>1.1699999999999997</v>
      </c>
      <c r="F1067" s="2">
        <v>67.036062030306297</v>
      </c>
      <c r="G1067" s="1">
        <f>IF(Table1[[#This Row],[Phase shift (deg)]]="","",Table1[[#This Row],[Phase shift (deg)]]/180*PI())</f>
        <v>2.2798112837848685</v>
      </c>
      <c r="H1067" s="2">
        <v>130.62356464717499</v>
      </c>
      <c r="I1067" s="2"/>
    </row>
    <row r="1068" spans="1:9" x14ac:dyDescent="0.2">
      <c r="A1068" s="2" t="s">
        <v>47</v>
      </c>
      <c r="B1068" s="2">
        <v>15.9</v>
      </c>
      <c r="C1068" s="2">
        <f>2*Table1[[#This Row],[Photon energy (eV)]]-Threshold</f>
        <v>7.2126112000000013</v>
      </c>
      <c r="D1068" s="2" t="s">
        <v>19</v>
      </c>
      <c r="E1068" s="3">
        <f>Table1[[#This Row],[Polar ang (deg)]]/180*PI()</f>
        <v>1.1799999999999995</v>
      </c>
      <c r="F1068" s="2">
        <v>67.609019825437102</v>
      </c>
      <c r="G1068" s="1">
        <f>IF(Table1[[#This Row],[Phase shift (deg)]]="","",Table1[[#This Row],[Phase shift (deg)]]/180*PI())</f>
        <v>2.328637013517497</v>
      </c>
      <c r="H1068" s="2">
        <v>133.421072892501</v>
      </c>
      <c r="I1068" s="2"/>
    </row>
    <row r="1069" spans="1:9" x14ac:dyDescent="0.2">
      <c r="A1069" s="2" t="s">
        <v>47</v>
      </c>
      <c r="B1069" s="2">
        <v>15.9</v>
      </c>
      <c r="C1069" s="2">
        <f>2*Table1[[#This Row],[Photon energy (eV)]]-Threshold</f>
        <v>7.2126112000000013</v>
      </c>
      <c r="D1069" s="2" t="s">
        <v>19</v>
      </c>
      <c r="E1069" s="3">
        <f>Table1[[#This Row],[Polar ang (deg)]]/180*PI()</f>
        <v>1.1900000000000006</v>
      </c>
      <c r="F1069" s="2">
        <v>68.181977620568006</v>
      </c>
      <c r="G1069" s="1">
        <f>IF(Table1[[#This Row],[Phase shift (deg)]]="","",Table1[[#This Row],[Phase shift (deg)]]/180*PI())</f>
        <v>2.3765652932618186</v>
      </c>
      <c r="H1069" s="2">
        <v>136.16716104117299</v>
      </c>
      <c r="I1069" s="2"/>
    </row>
    <row r="1070" spans="1:9" x14ac:dyDescent="0.2">
      <c r="A1070" s="2" t="s">
        <v>47</v>
      </c>
      <c r="B1070" s="2">
        <v>15.9</v>
      </c>
      <c r="C1070" s="2">
        <f>2*Table1[[#This Row],[Photon energy (eV)]]-Threshold</f>
        <v>7.2126112000000013</v>
      </c>
      <c r="D1070" s="2" t="s">
        <v>19</v>
      </c>
      <c r="E1070" s="3">
        <f>Table1[[#This Row],[Polar ang (deg)]]/180*PI()</f>
        <v>1.2</v>
      </c>
      <c r="F1070" s="2">
        <v>68.754935415698796</v>
      </c>
      <c r="G1070" s="1">
        <f>IF(Table1[[#This Row],[Phase shift (deg)]]="","",Table1[[#This Row],[Phase shift (deg)]]/180*PI())</f>
        <v>2.4233595498006943</v>
      </c>
      <c r="H1070" s="2">
        <v>138.84827444630301</v>
      </c>
      <c r="I1070" s="2"/>
    </row>
    <row r="1071" spans="1:9" x14ac:dyDescent="0.2">
      <c r="A1071" s="2" t="s">
        <v>47</v>
      </c>
      <c r="B1071" s="2">
        <v>15.9</v>
      </c>
      <c r="C1071" s="2">
        <f>2*Table1[[#This Row],[Photon energy (eV)]]-Threshold</f>
        <v>7.2126112000000013</v>
      </c>
      <c r="D1071" s="2" t="s">
        <v>19</v>
      </c>
      <c r="E1071" s="3">
        <f>Table1[[#This Row],[Polar ang (deg)]]/180*PI()</f>
        <v>1.2099999999999997</v>
      </c>
      <c r="F1071" s="2">
        <v>69.3278932108296</v>
      </c>
      <c r="G1071" s="1">
        <f>IF(Table1[[#This Row],[Phase shift (deg)]]="","",Table1[[#This Row],[Phase shift (deg)]]/180*PI())</f>
        <v>2.4688138568210105</v>
      </c>
      <c r="H1071" s="2">
        <v>141.45261439925901</v>
      </c>
      <c r="I1071" s="2"/>
    </row>
    <row r="1072" spans="1:9" x14ac:dyDescent="0.2">
      <c r="A1072" s="2" t="s">
        <v>47</v>
      </c>
      <c r="B1072" s="2">
        <v>15.9</v>
      </c>
      <c r="C1072" s="2">
        <f>2*Table1[[#This Row],[Photon energy (eV)]]-Threshold</f>
        <v>7.2126112000000013</v>
      </c>
      <c r="D1072" s="2" t="s">
        <v>19</v>
      </c>
      <c r="E1072" s="3">
        <f>Table1[[#This Row],[Polar ang (deg)]]/180*PI()</f>
        <v>1.2199999999999995</v>
      </c>
      <c r="F1072" s="2">
        <v>69.900851005960405</v>
      </c>
      <c r="G1072" s="1">
        <f>IF(Table1[[#This Row],[Phase shift (deg)]]="","",Table1[[#This Row],[Phase shift (deg)]]/180*PI())</f>
        <v>2.5127562035287316</v>
      </c>
      <c r="H1072" s="2">
        <v>143.97032540751201</v>
      </c>
      <c r="I1072" s="2"/>
    </row>
    <row r="1073" spans="1:9" x14ac:dyDescent="0.2">
      <c r="A1073" s="2" t="s">
        <v>47</v>
      </c>
      <c r="B1073" s="2">
        <v>15.9</v>
      </c>
      <c r="C1073" s="2">
        <f>2*Table1[[#This Row],[Photon energy (eV)]]-Threshold</f>
        <v>7.2126112000000013</v>
      </c>
      <c r="D1073" s="2" t="s">
        <v>19</v>
      </c>
      <c r="E1073" s="3">
        <f>Table1[[#This Row],[Polar ang (deg)]]/180*PI()</f>
        <v>1.2300000000000006</v>
      </c>
      <c r="F1073" s="2">
        <v>70.473808801091295</v>
      </c>
      <c r="G1073" s="1">
        <f>IF(Table1[[#This Row],[Phase shift (deg)]]="","",Table1[[#This Row],[Phase shift (deg)]]/180*PI())</f>
        <v>2.5550497487029387</v>
      </c>
      <c r="H1073" s="2">
        <v>146.39356704663999</v>
      </c>
      <c r="I1073" s="2"/>
    </row>
    <row r="1074" spans="1:9" x14ac:dyDescent="0.2">
      <c r="A1074" s="2" t="s">
        <v>47</v>
      </c>
      <c r="B1074" s="2">
        <v>15.9</v>
      </c>
      <c r="C1074" s="2">
        <f>2*Table1[[#This Row],[Photon energy (eV)]]-Threshold</f>
        <v>7.2126112000000013</v>
      </c>
      <c r="D1074" s="2" t="s">
        <v>19</v>
      </c>
      <c r="E1074" s="3">
        <f>Table1[[#This Row],[Polar ang (deg)]]/180*PI()</f>
        <v>1.2400000000000004</v>
      </c>
      <c r="F1074" s="2">
        <v>71.046766596222099</v>
      </c>
      <c r="G1074" s="1">
        <f>IF(Table1[[#This Row],[Phase shift (deg)]]="","",Table1[[#This Row],[Phase shift (deg)]]/180*PI())</f>
        <v>2.5955922800189608</v>
      </c>
      <c r="H1074" s="2">
        <v>148.71648298182501</v>
      </c>
      <c r="I1074" s="2"/>
    </row>
    <row r="1075" spans="1:9" x14ac:dyDescent="0.2">
      <c r="A1075" s="2" t="s">
        <v>47</v>
      </c>
      <c r="B1075" s="2">
        <v>15.9</v>
      </c>
      <c r="C1075" s="2">
        <f>2*Table1[[#This Row],[Photon energy (eV)]]-Threshold</f>
        <v>7.2126112000000013</v>
      </c>
      <c r="D1075" s="2" t="s">
        <v>19</v>
      </c>
      <c r="E1075" s="3">
        <f>Table1[[#This Row],[Polar ang (deg)]]/180*PI()</f>
        <v>1.25</v>
      </c>
      <c r="F1075" s="2">
        <v>71.619724391352904</v>
      </c>
      <c r="G1075" s="1">
        <f>IF(Table1[[#This Row],[Phase shift (deg)]]="","",Table1[[#This Row],[Phase shift (deg)]]/180*PI())</f>
        <v>2.6343142236015313</v>
      </c>
      <c r="H1075" s="2">
        <v>150.93508692365</v>
      </c>
      <c r="I1075" s="2"/>
    </row>
    <row r="1076" spans="1:9" x14ac:dyDescent="0.2">
      <c r="A1076" s="2" t="s">
        <v>47</v>
      </c>
      <c r="B1076" s="2">
        <v>15.9</v>
      </c>
      <c r="C1076" s="2">
        <f>2*Table1[[#This Row],[Photon energy (eV)]]-Threshold</f>
        <v>7.2126112000000013</v>
      </c>
      <c r="D1076" s="2" t="s">
        <v>19</v>
      </c>
      <c r="E1076" s="3">
        <f>Table1[[#This Row],[Polar ang (deg)]]/180*PI()</f>
        <v>1.2599999999999993</v>
      </c>
      <c r="F1076" s="2">
        <v>72.192682186483694</v>
      </c>
      <c r="G1076" s="1">
        <f>IF(Table1[[#This Row],[Phase shift (deg)]]="","",Table1[[#This Row],[Phase shift (deg)]]/180*PI())</f>
        <v>2.6711756055959377</v>
      </c>
      <c r="H1076" s="2">
        <v>153.047088538949</v>
      </c>
      <c r="I1076" s="2"/>
    </row>
    <row r="1077" spans="1:9" x14ac:dyDescent="0.2">
      <c r="A1077" s="2" t="s">
        <v>47</v>
      </c>
      <c r="B1077" s="2">
        <v>15.9</v>
      </c>
      <c r="C1077" s="2">
        <f>2*Table1[[#This Row],[Photon energy (eV)]]-Threshold</f>
        <v>7.2126112000000013</v>
      </c>
      <c r="D1077" s="2" t="s">
        <v>19</v>
      </c>
      <c r="E1077" s="3">
        <f>Table1[[#This Row],[Polar ang (deg)]]/180*PI()</f>
        <v>1.2700000000000009</v>
      </c>
      <c r="F1077" s="2">
        <v>72.765639981614598</v>
      </c>
      <c r="G1077" s="1">
        <f>IF(Table1[[#This Row],[Phase shift (deg)]]="","",Table1[[#This Row],[Phase shift (deg)]]/180*PI())</f>
        <v>2.7061623652233249</v>
      </c>
      <c r="H1077" s="2">
        <v>155.05168220443699</v>
      </c>
      <c r="I1077" s="2"/>
    </row>
    <row r="1078" spans="1:9" x14ac:dyDescent="0.2">
      <c r="A1078" s="2" t="s">
        <v>47</v>
      </c>
      <c r="B1078" s="2">
        <v>15.9</v>
      </c>
      <c r="C1078" s="2">
        <f>2*Table1[[#This Row],[Photon energy (eV)]]-Threshold</f>
        <v>7.2126112000000013</v>
      </c>
      <c r="D1078" s="2" t="s">
        <v>19</v>
      </c>
      <c r="E1078" s="3">
        <f>Table1[[#This Row],[Polar ang (deg)]]/180*PI()</f>
        <v>1.2800000000000005</v>
      </c>
      <c r="F1078" s="2">
        <v>73.338597776745402</v>
      </c>
      <c r="G1078" s="1">
        <f>IF(Table1[[#This Row],[Phase shift (deg)]]="","",Table1[[#This Row],[Phase shift (deg)]]/180*PI())</f>
        <v>2.7392823740544419</v>
      </c>
      <c r="H1078" s="2">
        <v>156.949318927896</v>
      </c>
      <c r="I1078" s="2"/>
    </row>
    <row r="1079" spans="1:9" x14ac:dyDescent="0.2">
      <c r="A1079" s="2" t="s">
        <v>47</v>
      </c>
      <c r="B1079" s="2">
        <v>15.9</v>
      </c>
      <c r="C1079" s="2">
        <f>2*Table1[[#This Row],[Photon energy (eV)]]-Threshold</f>
        <v>7.2126112000000013</v>
      </c>
      <c r="D1079" s="2" t="s">
        <v>19</v>
      </c>
      <c r="E1079" s="3">
        <f>Table1[[#This Row],[Polar ang (deg)]]/180*PI()</f>
        <v>1.2900000000000003</v>
      </c>
      <c r="F1079" s="2">
        <v>73.911555571876207</v>
      </c>
      <c r="G1079" s="1">
        <f>IF(Table1[[#This Row],[Phase shift (deg)]]="","",Table1[[#This Row],[Phase shift (deg)]]/180*PI())</f>
        <v>2.7705614475983804</v>
      </c>
      <c r="H1079" s="2">
        <v>158.74147782904299</v>
      </c>
      <c r="I1079" s="2"/>
    </row>
    <row r="1080" spans="1:9" x14ac:dyDescent="0.2">
      <c r="A1080" s="2" t="s">
        <v>47</v>
      </c>
      <c r="B1080" s="2">
        <v>15.9</v>
      </c>
      <c r="C1080" s="2">
        <f>2*Table1[[#This Row],[Photon energy (eV)]]-Threshold</f>
        <v>7.2126112000000013</v>
      </c>
      <c r="D1080" s="2" t="s">
        <v>19</v>
      </c>
      <c r="E1080" s="3">
        <f>Table1[[#This Row],[Polar ang (deg)]]/180*PI()</f>
        <v>1.2999999999999996</v>
      </c>
      <c r="F1080" s="2">
        <v>74.484513367006997</v>
      </c>
      <c r="G1080" s="1">
        <f>IF(Table1[[#This Row],[Phase shift (deg)]]="","",Table1[[#This Row],[Phase shift (deg)]]/180*PI())</f>
        <v>2.8000395588757105</v>
      </c>
      <c r="H1080" s="2">
        <v>160.43044919325101</v>
      </c>
      <c r="I1080" s="2"/>
    </row>
    <row r="1081" spans="1:9" x14ac:dyDescent="0.2">
      <c r="A1081" s="2" t="s">
        <v>47</v>
      </c>
      <c r="B1081" s="2">
        <v>15.9</v>
      </c>
      <c r="C1081" s="2">
        <f>2*Table1[[#This Row],[Photon energy (eV)]]-Threshold</f>
        <v>7.2126112000000013</v>
      </c>
      <c r="D1081" s="2" t="s">
        <v>19</v>
      </c>
      <c r="E1081" s="3">
        <f>Table1[[#This Row],[Polar ang (deg)]]/180*PI()</f>
        <v>1.3099999999999994</v>
      </c>
      <c r="F1081" s="2">
        <v>75.057471162137801</v>
      </c>
      <c r="G1081" s="1">
        <f>IF(Table1[[#This Row],[Phase shift (deg)]]="","",Table1[[#This Row],[Phase shift (deg)]]/180*PI())</f>
        <v>2.8277673910956604</v>
      </c>
      <c r="H1081" s="2">
        <v>162.01913695450099</v>
      </c>
      <c r="I1081" s="2"/>
    </row>
    <row r="1082" spans="1:9" x14ac:dyDescent="0.2">
      <c r="A1082" s="2" t="s">
        <v>47</v>
      </c>
      <c r="B1082" s="2">
        <v>15.9</v>
      </c>
      <c r="C1082" s="2">
        <f>2*Table1[[#This Row],[Photon energy (eV)]]-Threshold</f>
        <v>7.2126112000000013</v>
      </c>
      <c r="D1082" s="2" t="s">
        <v>19</v>
      </c>
      <c r="E1082" s="3">
        <f>Table1[[#This Row],[Polar ang (deg)]]/180*PI()</f>
        <v>1.3200000000000007</v>
      </c>
      <c r="F1082" s="2">
        <v>75.630428957268705</v>
      </c>
      <c r="G1082" s="1">
        <f>IF(Table1[[#This Row],[Phase shift (deg)]]="","",Table1[[#This Row],[Phase shift (deg)]]/180*PI())</f>
        <v>2.8538033047771805</v>
      </c>
      <c r="H1082" s="2">
        <v>163.510884924219</v>
      </c>
      <c r="I1082" s="2"/>
    </row>
    <row r="1083" spans="1:9" x14ac:dyDescent="0.2">
      <c r="A1083" s="2" t="s">
        <v>47</v>
      </c>
      <c r="B1083" s="2">
        <v>15.9</v>
      </c>
      <c r="C1083" s="2">
        <f>2*Table1[[#This Row],[Photon energy (eV)]]-Threshold</f>
        <v>7.2126112000000013</v>
      </c>
      <c r="D1083" s="2" t="s">
        <v>19</v>
      </c>
      <c r="E1083" s="3">
        <f>Table1[[#This Row],[Polar ang (deg)]]/180*PI()</f>
        <v>1.33</v>
      </c>
      <c r="F1083" s="2">
        <v>76.203386752399496</v>
      </c>
      <c r="G1083" s="1">
        <f>IF(Table1[[#This Row],[Phase shift (deg)]]="","",Table1[[#This Row],[Phase shift (deg)]]/180*PI())</f>
        <v>2.878210746515462</v>
      </c>
      <c r="H1083" s="2">
        <v>164.90932832453399</v>
      </c>
      <c r="I1083" s="2"/>
    </row>
    <row r="1084" spans="1:9" x14ac:dyDescent="0.2">
      <c r="A1084" s="2" t="s">
        <v>47</v>
      </c>
      <c r="B1084" s="2">
        <v>15.9</v>
      </c>
      <c r="C1084" s="2">
        <f>2*Table1[[#This Row],[Photon energy (eV)]]-Threshold</f>
        <v>7.2126112000000013</v>
      </c>
      <c r="D1084" s="2" t="s">
        <v>19</v>
      </c>
      <c r="E1084" s="3">
        <f>Table1[[#This Row],[Polar ang (deg)]]/180*PI()</f>
        <v>1.3399999999999999</v>
      </c>
      <c r="F1084" s="2">
        <v>76.7763445475303</v>
      </c>
      <c r="G1084" s="1">
        <f>IF(Table1[[#This Row],[Phase shift (deg)]]="","",Table1[[#This Row],[Phase shift (deg)]]/180*PI())</f>
        <v>2.9010560921341586</v>
      </c>
      <c r="H1084" s="2">
        <v>166.218270210003</v>
      </c>
      <c r="I1084" s="2"/>
    </row>
    <row r="1085" spans="1:9" x14ac:dyDescent="0.2">
      <c r="A1085" s="2" t="s">
        <v>47</v>
      </c>
      <c r="B1085" s="2">
        <v>15.9</v>
      </c>
      <c r="C1085" s="2">
        <f>2*Table1[[#This Row],[Photon energy (eV)]]-Threshold</f>
        <v>7.2126112000000013</v>
      </c>
      <c r="D1085" s="2" t="s">
        <v>19</v>
      </c>
      <c r="E1085" s="3">
        <f>Table1[[#This Row],[Polar ang (deg)]]/180*PI()</f>
        <v>1.3500000000000012</v>
      </c>
      <c r="F1085" s="2">
        <v>77.349302342661204</v>
      </c>
      <c r="G1085" s="1">
        <f>IF(Table1[[#This Row],[Phase shift (deg)]]="","",Table1[[#This Row],[Phase shift (deg)]]/180*PI())</f>
        <v>2.9224068945418069</v>
      </c>
      <c r="H1085" s="2">
        <v>167.44158107717899</v>
      </c>
      <c r="I1085" s="2"/>
    </row>
    <row r="1086" spans="1:9" x14ac:dyDescent="0.2">
      <c r="A1086" s="2" t="s">
        <v>47</v>
      </c>
      <c r="B1086" s="2">
        <v>15.9</v>
      </c>
      <c r="C1086" s="2">
        <f>2*Table1[[#This Row],[Photon energy (eV)]]-Threshold</f>
        <v>7.2126112000000013</v>
      </c>
      <c r="D1086" s="2" t="s">
        <v>19</v>
      </c>
      <c r="E1086" s="3">
        <f>Table1[[#This Row],[Polar ang (deg)]]/180*PI()</f>
        <v>1.3600000000000008</v>
      </c>
      <c r="F1086" s="2">
        <v>77.922260137791994</v>
      </c>
      <c r="G1086" s="1">
        <f>IF(Table1[[#This Row],[Phase shift (deg)]]="","",Table1[[#This Row],[Phase shift (deg)]]/180*PI())</f>
        <v>2.9423304938617245</v>
      </c>
      <c r="H1086" s="2">
        <v>168.58311923092</v>
      </c>
      <c r="I1086" s="2"/>
    </row>
    <row r="1087" spans="1:9" x14ac:dyDescent="0.2">
      <c r="A1087" s="2" t="s">
        <v>47</v>
      </c>
      <c r="B1087" s="2">
        <v>15.9</v>
      </c>
      <c r="C1087" s="2">
        <f>2*Table1[[#This Row],[Photon energy (eV)]]-Threshold</f>
        <v>7.2126112000000013</v>
      </c>
      <c r="D1087" s="2" t="s">
        <v>19</v>
      </c>
      <c r="E1087" s="3">
        <f>Table1[[#This Row],[Polar ang (deg)]]/180*PI()</f>
        <v>1.3700000000000003</v>
      </c>
      <c r="F1087" s="2">
        <v>78.495217932922799</v>
      </c>
      <c r="G1087" s="1">
        <f>IF(Table1[[#This Row],[Phase shift (deg)]]="","",Table1[[#This Row],[Phase shift (deg)]]/180*PI())</f>
        <v>2.9608929418506755</v>
      </c>
      <c r="H1087" s="2">
        <v>169.64666915811799</v>
      </c>
      <c r="I1087" s="2"/>
    </row>
    <row r="1088" spans="1:9" x14ac:dyDescent="0.2">
      <c r="A1088" s="2" t="s">
        <v>47</v>
      </c>
      <c r="B1088" s="2">
        <v>15.9</v>
      </c>
      <c r="C1088" s="2">
        <f>2*Table1[[#This Row],[Photon energy (eV)]]-Threshold</f>
        <v>7.2126112000000013</v>
      </c>
      <c r="D1088" s="2" t="s">
        <v>19</v>
      </c>
      <c r="E1088" s="3">
        <f>Table1[[#This Row],[Polar ang (deg)]]/180*PI()</f>
        <v>1.38</v>
      </c>
      <c r="F1088" s="2">
        <v>79.068175728053603</v>
      </c>
      <c r="G1088" s="1">
        <f>IF(Table1[[#This Row],[Phase shift (deg)]]="","",Table1[[#This Row],[Phase shift (deg)]]/180*PI())</f>
        <v>2.9781581920389404</v>
      </c>
      <c r="H1088" s="2">
        <v>170.635895126143</v>
      </c>
      <c r="I1088" s="2"/>
    </row>
    <row r="1089" spans="1:9" x14ac:dyDescent="0.2">
      <c r="A1089" s="2" t="s">
        <v>47</v>
      </c>
      <c r="B1089" s="2">
        <v>15.9</v>
      </c>
      <c r="C1089" s="2">
        <f>2*Table1[[#This Row],[Photon energy (eV)]]-Threshold</f>
        <v>7.2126112000000013</v>
      </c>
      <c r="D1089" s="2" t="s">
        <v>19</v>
      </c>
      <c r="E1089" s="3">
        <f>Table1[[#This Row],[Polar ang (deg)]]/180*PI()</f>
        <v>1.3899999999999992</v>
      </c>
      <c r="F1089" s="2">
        <v>79.641133523184394</v>
      </c>
      <c r="G1089" s="1">
        <f>IF(Table1[[#This Row],[Phase shift (deg)]]="","",Table1[[#This Row],[Phase shift (deg)]]/180*PI())</f>
        <v>2.9941875096003203</v>
      </c>
      <c r="H1089" s="2">
        <v>171.554307370885</v>
      </c>
      <c r="I1089" s="2"/>
    </row>
    <row r="1090" spans="1:9" x14ac:dyDescent="0.2">
      <c r="A1090" s="2" t="s">
        <v>47</v>
      </c>
      <c r="B1090" s="2">
        <v>15.9</v>
      </c>
      <c r="C1090" s="2">
        <f>2*Table1[[#This Row],[Photon energy (eV)]]-Threshold</f>
        <v>7.2126112000000013</v>
      </c>
      <c r="D1090" s="2" t="s">
        <v>19</v>
      </c>
      <c r="E1090" s="3">
        <f>Table1[[#This Row],[Polar ang (deg)]]/180*PI()</f>
        <v>1.4000000000000008</v>
      </c>
      <c r="F1090" s="2">
        <v>80.214091318315297</v>
      </c>
      <c r="G1090" s="1">
        <f>IF(Table1[[#This Row],[Phase shift (deg)]]="","",Table1[[#This Row],[Phase shift (deg)]]/180*PI())</f>
        <v>3.0090390593211631</v>
      </c>
      <c r="H1090" s="2">
        <v>172.40523848911801</v>
      </c>
      <c r="I1090" s="2"/>
    </row>
    <row r="1091" spans="1:9" x14ac:dyDescent="0.2">
      <c r="A1091" s="2" t="s">
        <v>47</v>
      </c>
      <c r="B1091" s="2">
        <v>15.9</v>
      </c>
      <c r="C1091" s="2">
        <f>2*Table1[[#This Row],[Photon energy (eV)]]-Threshold</f>
        <v>7.2126112000000013</v>
      </c>
      <c r="D1091" s="2" t="s">
        <v>19</v>
      </c>
      <c r="E1091" s="3">
        <f>Table1[[#This Row],[Polar ang (deg)]]/180*PI()</f>
        <v>1.4100000000000006</v>
      </c>
      <c r="F1091" s="2">
        <v>80.787049113446102</v>
      </c>
      <c r="G1091" s="1">
        <f>IF(Table1[[#This Row],[Phase shift (deg)]]="","",Table1[[#This Row],[Phase shift (deg)]]/180*PI())</f>
        <v>3.0227676352054198</v>
      </c>
      <c r="H1091" s="2">
        <v>173.19182794601099</v>
      </c>
      <c r="I1091" s="2"/>
    </row>
    <row r="1092" spans="1:9" x14ac:dyDescent="0.2">
      <c r="A1092" s="2" t="s">
        <v>47</v>
      </c>
      <c r="B1092" s="2">
        <v>15.9</v>
      </c>
      <c r="C1092" s="2">
        <f>2*Table1[[#This Row],[Photon energy (eV)]]-Threshold</f>
        <v>7.2126112000000013</v>
      </c>
      <c r="D1092" s="2" t="s">
        <v>19</v>
      </c>
      <c r="E1092" s="3">
        <f>Table1[[#This Row],[Polar ang (deg)]]/180*PI()</f>
        <v>1.4200000000000002</v>
      </c>
      <c r="F1092" s="2">
        <v>81.360006908576906</v>
      </c>
      <c r="G1092" s="1">
        <f>IF(Table1[[#This Row],[Phase shift (deg)]]="","",Table1[[#This Row],[Phase shift (deg)]]/180*PI())</f>
        <v>3.0354245005779283</v>
      </c>
      <c r="H1092" s="2">
        <v>173.91701291372101</v>
      </c>
      <c r="I1092" s="2"/>
    </row>
    <row r="1093" spans="1:9" x14ac:dyDescent="0.2">
      <c r="A1093" s="2" t="s">
        <v>47</v>
      </c>
      <c r="B1093" s="2">
        <v>15.9</v>
      </c>
      <c r="C1093" s="2">
        <f>2*Table1[[#This Row],[Photon energy (eV)]]-Threshold</f>
        <v>7.2126112000000013</v>
      </c>
      <c r="D1093" s="2" t="s">
        <v>19</v>
      </c>
      <c r="E1093" s="3">
        <f>Table1[[#This Row],[Polar ang (deg)]]/180*PI()</f>
        <v>1.4299999999999997</v>
      </c>
      <c r="F1093" s="2">
        <v>81.932964703707697</v>
      </c>
      <c r="G1093" s="1">
        <f>IF(Table1[[#This Row],[Phase shift (deg)]]="","",Table1[[#This Row],[Phase shift (deg)]]/180*PI())</f>
        <v>3.0470573126292555</v>
      </c>
      <c r="H1093" s="2">
        <v>174.58352394813099</v>
      </c>
      <c r="I1093" s="2"/>
    </row>
    <row r="1094" spans="1:9" x14ac:dyDescent="0.2">
      <c r="A1094" s="2" t="s">
        <v>47</v>
      </c>
      <c r="B1094" s="2">
        <v>15.9</v>
      </c>
      <c r="C1094" s="2">
        <f>2*Table1[[#This Row],[Photon energy (eV)]]-Threshold</f>
        <v>7.2126112000000013</v>
      </c>
      <c r="D1094" s="2" t="s">
        <v>19</v>
      </c>
      <c r="E1094" s="3">
        <f>Table1[[#This Row],[Polar ang (deg)]]/180*PI()</f>
        <v>1.4399999999999991</v>
      </c>
      <c r="F1094" s="2">
        <v>82.505922498838501</v>
      </c>
      <c r="G1094" s="1">
        <f>IF(Table1[[#This Row],[Phase shift (deg)]]="","",Table1[[#This Row],[Phase shift (deg)]]/180*PI())</f>
        <v>3.057710109959217</v>
      </c>
      <c r="H1094" s="2">
        <v>175.19388427514599</v>
      </c>
      <c r="I1094" s="2"/>
    </row>
    <row r="1095" spans="1:9" x14ac:dyDescent="0.2">
      <c r="A1095" s="2" t="s">
        <v>47</v>
      </c>
      <c r="B1095" s="2">
        <v>15.9</v>
      </c>
      <c r="C1095" s="2">
        <f>2*Table1[[#This Row],[Photon energy (eV)]]-Threshold</f>
        <v>7.2126112000000013</v>
      </c>
      <c r="D1095" s="2" t="s">
        <v>19</v>
      </c>
      <c r="E1095" s="3">
        <f>Table1[[#This Row],[Polar ang (deg)]]/180*PI()</f>
        <v>1.4500000000000006</v>
      </c>
      <c r="F1095" s="2">
        <v>83.078880293969405</v>
      </c>
      <c r="G1095" s="1">
        <f>IF(Table1[[#This Row],[Phase shift (deg)]]="","",Table1[[#This Row],[Phase shift (deg)]]/180*PI())</f>
        <v>3.0674233457233613</v>
      </c>
      <c r="H1095" s="2">
        <v>175.750411689847</v>
      </c>
      <c r="I1095" s="2"/>
    </row>
    <row r="1096" spans="1:9" x14ac:dyDescent="0.2">
      <c r="A1096" s="2" t="s">
        <v>47</v>
      </c>
      <c r="B1096" s="2">
        <v>15.9</v>
      </c>
      <c r="C1096" s="2">
        <f>2*Table1[[#This Row],[Photon energy (eV)]]-Threshold</f>
        <v>7.2126112000000013</v>
      </c>
      <c r="D1096" s="2" t="s">
        <v>19</v>
      </c>
      <c r="E1096" s="3">
        <f>Table1[[#This Row],[Polar ang (deg)]]/180*PI()</f>
        <v>1.46</v>
      </c>
      <c r="F1096" s="2">
        <v>83.651838089100195</v>
      </c>
      <c r="G1096" s="1">
        <f>IF(Table1[[#This Row],[Phase shift (deg)]]="","",Table1[[#This Row],[Phase shift (deg)]]/180*PI())</f>
        <v>3.0762339524456368</v>
      </c>
      <c r="H1096" s="2">
        <v>176.25522226998299</v>
      </c>
      <c r="I1096" s="2"/>
    </row>
    <row r="1097" spans="1:9" x14ac:dyDescent="0.2">
      <c r="A1097" s="2" t="s">
        <v>47</v>
      </c>
      <c r="B1097" s="2">
        <v>15.9</v>
      </c>
      <c r="C1097" s="2">
        <f>2*Table1[[#This Row],[Photon energy (eV)]]-Threshold</f>
        <v>7.2126112000000013</v>
      </c>
      <c r="D1097" s="2" t="s">
        <v>19</v>
      </c>
      <c r="E1097" s="3">
        <f>Table1[[#This Row],[Polar ang (deg)]]/180*PI()</f>
        <v>1.4699999999999998</v>
      </c>
      <c r="F1097" s="2">
        <v>84.224795884231</v>
      </c>
      <c r="G1097" s="1">
        <f>IF(Table1[[#This Row],[Phase shift (deg)]]="","",Table1[[#This Row],[Phase shift (deg)]]/180*PI())</f>
        <v>3.084175427457756</v>
      </c>
      <c r="H1097" s="2">
        <v>176.710235271286</v>
      </c>
      <c r="I1097" s="2"/>
    </row>
    <row r="1098" spans="1:9" x14ac:dyDescent="0.2">
      <c r="A1098" s="2" t="s">
        <v>47</v>
      </c>
      <c r="B1098" s="2">
        <v>15.9</v>
      </c>
      <c r="C1098" s="2">
        <f>2*Table1[[#This Row],[Photon energy (eV)]]-Threshold</f>
        <v>7.2126112000000013</v>
      </c>
      <c r="D1098" s="2" t="s">
        <v>19</v>
      </c>
      <c r="E1098" s="3">
        <f>Table1[[#This Row],[Polar ang (deg)]]/180*PI()</f>
        <v>1.4799999999999995</v>
      </c>
      <c r="F1098" s="2">
        <v>84.797753679361804</v>
      </c>
      <c r="G1098" s="1">
        <f>IF(Table1[[#This Row],[Phase shift (deg)]]="","",Table1[[#This Row],[Phase shift (deg)]]/180*PI())</f>
        <v>3.0912779303119162</v>
      </c>
      <c r="H1098" s="2">
        <v>177.11717870880901</v>
      </c>
      <c r="I1098" s="2"/>
    </row>
    <row r="1099" spans="1:9" x14ac:dyDescent="0.2">
      <c r="A1099" s="2" t="s">
        <v>47</v>
      </c>
      <c r="B1099" s="2">
        <v>15.9</v>
      </c>
      <c r="C1099" s="2">
        <f>2*Table1[[#This Row],[Photon energy (eV)]]-Threshold</f>
        <v>7.2126112000000013</v>
      </c>
      <c r="D1099" s="2" t="s">
        <v>19</v>
      </c>
      <c r="E1099" s="3">
        <f>Table1[[#This Row],[Polar ang (deg)]]/180*PI()</f>
        <v>1.4900000000000007</v>
      </c>
      <c r="F1099" s="2">
        <v>85.370711474492694</v>
      </c>
      <c r="G1099" s="1">
        <f>IF(Table1[[#This Row],[Phase shift (deg)]]="","",Table1[[#This Row],[Phase shift (deg)]]/180*PI())</f>
        <v>3.09756838545341</v>
      </c>
      <c r="H1099" s="2">
        <v>177.47759523963299</v>
      </c>
      <c r="I1099" s="2"/>
    </row>
    <row r="1100" spans="1:9" x14ac:dyDescent="0.2">
      <c r="A1100" s="2" t="s">
        <v>47</v>
      </c>
      <c r="B1100" s="2">
        <v>15.9</v>
      </c>
      <c r="C1100" s="2">
        <f>2*Table1[[#This Row],[Photon energy (eV)]]-Threshold</f>
        <v>7.2126112000000013</v>
      </c>
      <c r="D1100" s="2" t="s">
        <v>19</v>
      </c>
      <c r="E1100" s="3">
        <f>Table1[[#This Row],[Polar ang (deg)]]/180*PI()</f>
        <v>1.5000000000000002</v>
      </c>
      <c r="F1100" s="2">
        <v>85.943669269623499</v>
      </c>
      <c r="G1100" s="1">
        <f>IF(Table1[[#This Row],[Phase shift (deg)]]="","",Table1[[#This Row],[Phase shift (deg)]]/180*PI())</f>
        <v>3.1030705849952462</v>
      </c>
      <c r="H1100" s="2">
        <v>177.79284805141901</v>
      </c>
      <c r="I1100" s="2"/>
    </row>
    <row r="1101" spans="1:9" x14ac:dyDescent="0.2">
      <c r="A1101" s="2" t="s">
        <v>47</v>
      </c>
      <c r="B1101" s="2">
        <v>15.9</v>
      </c>
      <c r="C1101" s="2">
        <f>2*Table1[[#This Row],[Photon energy (eV)]]-Threshold</f>
        <v>7.2126112000000013</v>
      </c>
      <c r="D1101" s="2" t="s">
        <v>19</v>
      </c>
      <c r="E1101" s="3">
        <f>Table1[[#This Row],[Polar ang (deg)]]/180*PI()</f>
        <v>1.5099999999999998</v>
      </c>
      <c r="F1101" s="2">
        <v>86.516627064754303</v>
      </c>
      <c r="G1101" s="1">
        <f>IF(Table1[[#This Row],[Phase shift (deg)]]="","",Table1[[#This Row],[Phase shift (deg)]]/180*PI())</f>
        <v>3.1078052876733735</v>
      </c>
      <c r="H1101" s="2">
        <v>178.06412653212499</v>
      </c>
      <c r="I1101" s="2"/>
    </row>
    <row r="1102" spans="1:9" x14ac:dyDescent="0.2">
      <c r="A1102" s="2" t="s">
        <v>47</v>
      </c>
      <c r="B1102" s="2">
        <v>15.9</v>
      </c>
      <c r="C1102" s="2">
        <f>2*Table1[[#This Row],[Photon energy (eV)]]-Threshold</f>
        <v>7.2126112000000013</v>
      </c>
      <c r="D1102" s="2" t="s">
        <v>19</v>
      </c>
      <c r="E1102" s="3">
        <f>Table1[[#This Row],[Polar ang (deg)]]/180*PI()</f>
        <v>1.5199999999999994</v>
      </c>
      <c r="F1102" s="2">
        <v>87.089584859885093</v>
      </c>
      <c r="G1102" s="1">
        <f>IF(Table1[[#This Row],[Phase shift (deg)]]="","",Table1[[#This Row],[Phase shift (deg)]]/180*PI())</f>
        <v>3.1117903110315752</v>
      </c>
      <c r="H1102" s="2">
        <v>178.29245155181101</v>
      </c>
      <c r="I1102" s="2"/>
    </row>
    <row r="1103" spans="1:9" x14ac:dyDescent="0.2">
      <c r="A1103" s="2" t="s">
        <v>47</v>
      </c>
      <c r="B1103" s="2">
        <v>15.9</v>
      </c>
      <c r="C1103" s="2">
        <f>2*Table1[[#This Row],[Photon energy (eV)]]-Threshold</f>
        <v>7.2126112000000013</v>
      </c>
      <c r="D1103" s="2" t="s">
        <v>19</v>
      </c>
      <c r="E1103" s="3">
        <f>Table1[[#This Row],[Polar ang (deg)]]/180*PI()</f>
        <v>1.5299999999999989</v>
      </c>
      <c r="F1103" s="2">
        <v>87.662542655015898</v>
      </c>
      <c r="G1103" s="1">
        <f>IF(Table1[[#This Row],[Phase shift (deg)]]="","",Table1[[#This Row],[Phase shift (deg)]]/180*PI())</f>
        <v>3.1150406146414507</v>
      </c>
      <c r="H1103" s="2">
        <v>178.478680230793</v>
      </c>
      <c r="I1103" s="2"/>
    </row>
    <row r="1104" spans="1:9" x14ac:dyDescent="0.2">
      <c r="A1104" s="2" t="s">
        <v>47</v>
      </c>
      <c r="B1104" s="2">
        <v>15.9</v>
      </c>
      <c r="C1104" s="2">
        <f>2*Table1[[#This Row],[Photon energy (eV)]]-Threshold</f>
        <v>7.2126112000000013</v>
      </c>
      <c r="D1104" s="2" t="s">
        <v>19</v>
      </c>
      <c r="E1104" s="3">
        <f>Table1[[#This Row],[Polar ang (deg)]]/180*PI()</f>
        <v>1.5400000000000005</v>
      </c>
      <c r="F1104" s="2">
        <v>88.235500450146802</v>
      </c>
      <c r="G1104" s="1">
        <f>IF(Table1[[#This Row],[Phase shift (deg)]]="","",Table1[[#This Row],[Phase shift (deg)]]/180*PI())</f>
        <v>3.117568372745779</v>
      </c>
      <c r="H1104" s="2">
        <v>178.623510101801</v>
      </c>
      <c r="I1104" s="2"/>
    </row>
    <row r="1105" spans="1:9" x14ac:dyDescent="0.2">
      <c r="A1105" s="2" t="s">
        <v>47</v>
      </c>
      <c r="B1105" s="2">
        <v>15.9</v>
      </c>
      <c r="C1105" s="2">
        <f>2*Table1[[#This Row],[Photon energy (eV)]]-Threshold</f>
        <v>7.2126112000000013</v>
      </c>
      <c r="D1105" s="2" t="s">
        <v>19</v>
      </c>
      <c r="E1105" s="3">
        <f>Table1[[#This Row],[Polar ang (deg)]]/180*PI()</f>
        <v>1.55</v>
      </c>
      <c r="F1105" s="2">
        <v>88.808458245277606</v>
      </c>
      <c r="G1105" s="1">
        <f>IF(Table1[[#This Row],[Phase shift (deg)]]="","",Table1[[#This Row],[Phase shift (deg)]]/180*PI())</f>
        <v>3.1193830351597929</v>
      </c>
      <c r="H1105" s="2">
        <v>178.727482599365</v>
      </c>
      <c r="I1105" s="2"/>
    </row>
    <row r="1106" spans="1:9" x14ac:dyDescent="0.2">
      <c r="A1106" s="2" t="s">
        <v>47</v>
      </c>
      <c r="B1106" s="2">
        <v>15.9</v>
      </c>
      <c r="C1106" s="2">
        <f>2*Table1[[#This Row],[Photon energy (eV)]]-Threshold</f>
        <v>7.2126112000000013</v>
      </c>
      <c r="D1106" s="2" t="s">
        <v>19</v>
      </c>
      <c r="E1106" s="3">
        <f>Table1[[#This Row],[Polar ang (deg)]]/180*PI()</f>
        <v>1.5599999999999996</v>
      </c>
      <c r="F1106" s="2">
        <v>89.381416040408396</v>
      </c>
      <c r="G1106" s="1">
        <f>IF(Table1[[#This Row],[Phase shift (deg)]]="","",Table1[[#This Row],[Phase shift (deg)]]/180*PI())</f>
        <v>3.1204913756049293</v>
      </c>
      <c r="H1106" s="2">
        <v>178.790985829135</v>
      </c>
      <c r="I1106" s="2"/>
    </row>
    <row r="1107" spans="1:9" x14ac:dyDescent="0.2">
      <c r="A1107" s="2" t="s">
        <v>47</v>
      </c>
      <c r="B1107" s="2">
        <v>15.9</v>
      </c>
      <c r="C1107" s="2">
        <f>2*Table1[[#This Row],[Photon energy (eV)]]-Threshold</f>
        <v>7.2126112000000013</v>
      </c>
      <c r="D1107" s="2" t="s">
        <v>19</v>
      </c>
      <c r="E1107" s="3">
        <f>Table1[[#This Row],[Polar ang (deg)]]/180*PI()</f>
        <v>1.570000000000001</v>
      </c>
      <c r="F1107" s="2">
        <v>89.9543738355393</v>
      </c>
      <c r="G1107" s="1">
        <f>IF(Table1[[#This Row],[Phase shift (deg)]]="","",Table1[[#This Row],[Phase shift (deg)]]/180*PI())</f>
        <v>3.1208975269082848</v>
      </c>
      <c r="H1107" s="2">
        <v>178.814256584661</v>
      </c>
      <c r="I1107" s="2"/>
    </row>
    <row r="1108" spans="1:9" x14ac:dyDescent="0.2">
      <c r="A1108" s="2" t="s">
        <v>47</v>
      </c>
      <c r="B1108" s="7">
        <v>15.9</v>
      </c>
      <c r="C1108" s="2">
        <f>2*Table1[[#This Row],[Photon energy (eV)]]-Threshold</f>
        <v>7.2126112000000013</v>
      </c>
      <c r="D1108" s="2" t="s">
        <v>19</v>
      </c>
      <c r="E1108" s="3">
        <f>Table1[[#This Row],[Polar ang (deg)]]/180*PI()</f>
        <v>1.5707963267948966</v>
      </c>
      <c r="F1108" s="2">
        <v>90</v>
      </c>
      <c r="G1108" s="1" t="str">
        <f>IF(Table1[[#This Row],[Phase shift (deg)]]="","",Table1[[#This Row],[Phase shift (deg)]]/180*PI())</f>
        <v/>
      </c>
      <c r="I1108" s="2"/>
    </row>
    <row r="1109" spans="1:9" x14ac:dyDescent="0.2">
      <c r="A1109" s="2" t="s">
        <v>47</v>
      </c>
      <c r="B1109" s="2">
        <v>15.9</v>
      </c>
      <c r="C1109" s="2">
        <f>2*Table1[[#This Row],[Photon energy (eV)]]-Threshold</f>
        <v>7.2126112000000013</v>
      </c>
      <c r="D1109" s="2" t="s">
        <v>19</v>
      </c>
      <c r="E1109" s="3">
        <f>Table1[[#This Row],[Polar ang (deg)]]/180*PI()</f>
        <v>1.5800000000000005</v>
      </c>
      <c r="F1109" s="2">
        <v>90.527331630670105</v>
      </c>
      <c r="G1109" s="1">
        <f>IF(Table1[[#This Row],[Phase shift (deg)]]="","",Table1[[#This Row],[Phase shift (deg)]]/180*PI())</f>
        <v>6.2621956562903893</v>
      </c>
      <c r="H1109" s="2">
        <v>358.79738159059599</v>
      </c>
      <c r="I1109" s="2"/>
    </row>
    <row r="1110" spans="1:9" x14ac:dyDescent="0.2">
      <c r="A1110" s="2" t="s">
        <v>47</v>
      </c>
      <c r="B1110" s="2">
        <v>15.9</v>
      </c>
      <c r="C1110" s="2">
        <f>2*Table1[[#This Row],[Photon energy (eV)]]-Threshold</f>
        <v>7.2126112000000013</v>
      </c>
      <c r="D1110" s="2" t="s">
        <v>19</v>
      </c>
      <c r="E1110" s="3">
        <f>Table1[[#This Row],[Polar ang (deg)]]/180*PI()</f>
        <v>1.59</v>
      </c>
      <c r="F1110" s="2">
        <v>91.100289425800895</v>
      </c>
      <c r="G1110" s="1">
        <f>IF(Table1[[#This Row],[Phase shift (deg)]]="","",Table1[[#This Row],[Phase shift (deg)]]/180*PI())</f>
        <v>6.2611993589943742</v>
      </c>
      <c r="H1110" s="2">
        <v>358.740297960394</v>
      </c>
      <c r="I1110" s="2"/>
    </row>
    <row r="1111" spans="1:9" x14ac:dyDescent="0.2">
      <c r="A1111" s="2" t="s">
        <v>47</v>
      </c>
      <c r="B1111" s="2">
        <v>15.9</v>
      </c>
      <c r="C1111" s="2">
        <f>2*Table1[[#This Row],[Photon energy (eV)]]-Threshold</f>
        <v>7.2126112000000013</v>
      </c>
      <c r="D1111" s="2" t="s">
        <v>19</v>
      </c>
      <c r="E1111" s="3">
        <f>Table1[[#This Row],[Polar ang (deg)]]/180*PI()</f>
        <v>1.5999999999999996</v>
      </c>
      <c r="F1111" s="2">
        <v>91.6732472209317</v>
      </c>
      <c r="G1111" s="1">
        <f>IF(Table1[[#This Row],[Phase shift (deg)]]="","",Table1[[#This Row],[Phase shift (deg)]]/180*PI())</f>
        <v>6.2594975740298855</v>
      </c>
      <c r="H1111" s="2">
        <v>358.64279286429002</v>
      </c>
      <c r="I1111" s="2"/>
    </row>
    <row r="1112" spans="1:9" x14ac:dyDescent="0.2">
      <c r="A1112" s="2" t="s">
        <v>47</v>
      </c>
      <c r="B1112" s="2">
        <v>15.9</v>
      </c>
      <c r="C1112" s="2">
        <f>2*Table1[[#This Row],[Photon energy (eV)]]-Threshold</f>
        <v>7.2126112000000013</v>
      </c>
      <c r="D1112" s="2" t="s">
        <v>19</v>
      </c>
      <c r="E1112" s="3">
        <f>Table1[[#This Row],[Polar ang (deg)]]/180*PI()</f>
        <v>1.6100000000000012</v>
      </c>
      <c r="F1112" s="2">
        <v>92.246205016062603</v>
      </c>
      <c r="G1112" s="1">
        <f>IF(Table1[[#This Row],[Phase shift (deg)]]="","",Table1[[#This Row],[Phase shift (deg)]]/180*PI())</f>
        <v>6.2570839502893021</v>
      </c>
      <c r="H1112" s="2">
        <v>358.50450241062202</v>
      </c>
      <c r="I1112" s="2"/>
    </row>
    <row r="1113" spans="1:9" x14ac:dyDescent="0.2">
      <c r="A1113" s="2" t="s">
        <v>47</v>
      </c>
      <c r="B1113" s="2">
        <v>15.9</v>
      </c>
      <c r="C1113" s="2">
        <f>2*Table1[[#This Row],[Photon energy (eV)]]-Threshold</f>
        <v>7.2126112000000013</v>
      </c>
      <c r="D1113" s="2" t="s">
        <v>19</v>
      </c>
      <c r="E1113" s="3">
        <f>Table1[[#This Row],[Polar ang (deg)]]/180*PI()</f>
        <v>1.6200000000000006</v>
      </c>
      <c r="F1113" s="2">
        <v>92.819162811193394</v>
      </c>
      <c r="G1113" s="1">
        <f>IF(Table1[[#This Row],[Phase shift (deg)]]="","",Table1[[#This Row],[Phase shift (deg)]]/180*PI())</f>
        <v>6.2539494670681259</v>
      </c>
      <c r="H1113" s="2">
        <v>358.32490975109403</v>
      </c>
      <c r="I1113" s="2"/>
    </row>
    <row r="1114" spans="1:9" x14ac:dyDescent="0.2">
      <c r="A1114" s="2" t="s">
        <v>47</v>
      </c>
      <c r="B1114" s="2">
        <v>15.9</v>
      </c>
      <c r="C1114" s="2">
        <f>2*Table1[[#This Row],[Photon energy (eV)]]-Threshold</f>
        <v>7.2126112000000013</v>
      </c>
      <c r="D1114" s="2" t="s">
        <v>19</v>
      </c>
      <c r="E1114" s="3">
        <f>Table1[[#This Row],[Polar ang (deg)]]/180*PI()</f>
        <v>1.6300000000000003</v>
      </c>
      <c r="F1114" s="2">
        <v>93.392120606324198</v>
      </c>
      <c r="G1114" s="1">
        <f>IF(Table1[[#This Row],[Phase shift (deg)]]="","",Table1[[#This Row],[Phase shift (deg)]]/180*PI())</f>
        <v>6.2500823877911014</v>
      </c>
      <c r="H1114" s="2">
        <v>358.103342429478</v>
      </c>
      <c r="I1114" s="2"/>
    </row>
    <row r="1115" spans="1:9" x14ac:dyDescent="0.2">
      <c r="A1115" s="2" t="s">
        <v>47</v>
      </c>
      <c r="B1115" s="2">
        <v>15.9</v>
      </c>
      <c r="C1115" s="2">
        <f>2*Table1[[#This Row],[Photon energy (eV)]]-Threshold</f>
        <v>7.2126112000000013</v>
      </c>
      <c r="D1115" s="2" t="s">
        <v>19</v>
      </c>
      <c r="E1115" s="3">
        <f>Table1[[#This Row],[Polar ang (deg)]]/180*PI()</f>
        <v>1.64</v>
      </c>
      <c r="F1115" s="2">
        <v>93.965078401455003</v>
      </c>
      <c r="G1115" s="1">
        <f>IF(Table1[[#This Row],[Phase shift (deg)]]="","",Table1[[#This Row],[Phase shift (deg)]]/180*PI())</f>
        <v>6.2454682010645612</v>
      </c>
      <c r="H1115" s="2">
        <v>357.83896900416198</v>
      </c>
      <c r="I1115" s="2"/>
    </row>
    <row r="1116" spans="1:9" x14ac:dyDescent="0.2">
      <c r="A1116" s="2" t="s">
        <v>47</v>
      </c>
      <c r="B1116" s="2">
        <v>15.9</v>
      </c>
      <c r="C1116" s="2">
        <f>2*Table1[[#This Row],[Photon energy (eV)]]-Threshold</f>
        <v>7.2126112000000013</v>
      </c>
      <c r="D1116" s="2" t="s">
        <v>19</v>
      </c>
      <c r="E1116" s="3">
        <f>Table1[[#This Row],[Polar ang (deg)]]/180*PI()</f>
        <v>1.6499999999999995</v>
      </c>
      <c r="F1116" s="2">
        <v>94.538036196585793</v>
      </c>
      <c r="G1116" s="1">
        <f>IF(Table1[[#This Row],[Phase shift (deg)]]="","",Table1[[#This Row],[Phase shift (deg)]]/180*PI())</f>
        <v>6.2400895498352389</v>
      </c>
      <c r="H1116" s="2">
        <v>357.53079498924899</v>
      </c>
      <c r="I1116" s="2"/>
    </row>
    <row r="1117" spans="1:9" x14ac:dyDescent="0.2">
      <c r="A1117" s="2" t="s">
        <v>47</v>
      </c>
      <c r="B1117" s="2">
        <v>15.9</v>
      </c>
      <c r="C1117" s="2">
        <f>2*Table1[[#This Row],[Photon energy (eV)]]-Threshold</f>
        <v>7.2126112000000013</v>
      </c>
      <c r="D1117" s="2" t="s">
        <v>19</v>
      </c>
      <c r="E1117" s="3">
        <f>Table1[[#This Row],[Polar ang (deg)]]/180*PI()</f>
        <v>1.6600000000000008</v>
      </c>
      <c r="F1117" s="2">
        <v>95.110993991716697</v>
      </c>
      <c r="G1117" s="1">
        <f>IF(Table1[[#This Row],[Phase shift (deg)]]="","",Table1[[#This Row],[Phase shift (deg)]]/180*PI())</f>
        <v>6.2339261497598404</v>
      </c>
      <c r="H1117" s="2">
        <v>357.17765817747801</v>
      </c>
      <c r="I1117" s="2"/>
    </row>
    <row r="1118" spans="1:9" x14ac:dyDescent="0.2">
      <c r="A1118" s="2" t="s">
        <v>47</v>
      </c>
      <c r="B1118" s="2">
        <v>15.9</v>
      </c>
      <c r="C1118" s="2">
        <f>2*Table1[[#This Row],[Photon energy (eV)]]-Threshold</f>
        <v>7.2126112000000013</v>
      </c>
      <c r="D1118" s="2" t="s">
        <v>19</v>
      </c>
      <c r="E1118" s="3">
        <f>Table1[[#This Row],[Polar ang (deg)]]/180*PI()</f>
        <v>1.6700000000000004</v>
      </c>
      <c r="F1118" s="2">
        <v>95.683951786847501</v>
      </c>
      <c r="G1118" s="1">
        <f>IF(Table1[[#This Row],[Phase shift (deg)]]="","",Table1[[#This Row],[Phase shift (deg)]]/180*PI())</f>
        <v>6.226954698317857</v>
      </c>
      <c r="H1118" s="2">
        <v>356.77822343277199</v>
      </c>
      <c r="I1118" s="2"/>
    </row>
    <row r="1119" spans="1:9" x14ac:dyDescent="0.2">
      <c r="A1119" s="2" t="s">
        <v>47</v>
      </c>
      <c r="B1119" s="2">
        <v>15.9</v>
      </c>
      <c r="C1119" s="2">
        <f>2*Table1[[#This Row],[Photon energy (eV)]]-Threshold</f>
        <v>7.2126112000000013</v>
      </c>
      <c r="D1119" s="2" t="s">
        <v>19</v>
      </c>
      <c r="E1119" s="3">
        <f>Table1[[#This Row],[Polar ang (deg)]]/180*PI()</f>
        <v>1.6800000000000002</v>
      </c>
      <c r="F1119" s="2">
        <v>96.256909581978306</v>
      </c>
      <c r="G1119" s="1">
        <f>IF(Table1[[#This Row],[Phase shift (deg)]]="","",Table1[[#This Row],[Phase shift (deg)]]/180*PI())</f>
        <v>6.2191487767591171</v>
      </c>
      <c r="H1119" s="2">
        <v>356.33097707224601</v>
      </c>
      <c r="I1119" s="2"/>
    </row>
    <row r="1120" spans="1:9" x14ac:dyDescent="0.2">
      <c r="A1120" s="2" t="s">
        <v>47</v>
      </c>
      <c r="B1120" s="2">
        <v>15.9</v>
      </c>
      <c r="C1120" s="2">
        <f>2*Table1[[#This Row],[Photon energy (eV)]]-Threshold</f>
        <v>7.2126112000000013</v>
      </c>
      <c r="D1120" s="2" t="s">
        <v>19</v>
      </c>
      <c r="E1120" s="3">
        <f>Table1[[#This Row],[Polar ang (deg)]]/180*PI()</f>
        <v>1.6899999999999995</v>
      </c>
      <c r="F1120" s="2">
        <v>96.829867377109096</v>
      </c>
      <c r="G1120" s="1">
        <f>IF(Table1[[#This Row],[Phase shift (deg)]]="","",Table1[[#This Row],[Phase shift (deg)]]/180*PI())</f>
        <v>6.2104787477027426</v>
      </c>
      <c r="H1120" s="2">
        <v>355.83422099905999</v>
      </c>
      <c r="I1120" s="2"/>
    </row>
    <row r="1121" spans="1:9" x14ac:dyDescent="0.2">
      <c r="A1121" s="2" t="s">
        <v>47</v>
      </c>
      <c r="B1121" s="2">
        <v>15.9</v>
      </c>
      <c r="C1121" s="2">
        <f>2*Table1[[#This Row],[Photon energy (eV)]]-Threshold</f>
        <v>7.2126112000000013</v>
      </c>
      <c r="D1121" s="2" t="s">
        <v>19</v>
      </c>
      <c r="E1121" s="3">
        <f>Table1[[#This Row],[Polar ang (deg)]]/180*PI()</f>
        <v>1.7000000000000011</v>
      </c>
      <c r="F1121" s="2">
        <v>97.40282517224</v>
      </c>
      <c r="G1121" s="1">
        <f>IF(Table1[[#This Row],[Phase shift (deg)]]="","",Table1[[#This Row],[Phase shift (deg)]]/180*PI())</f>
        <v>6.2009116521386662</v>
      </c>
      <c r="H1121" s="2">
        <v>355.28606680104002</v>
      </c>
      <c r="I1121" s="2"/>
    </row>
    <row r="1122" spans="1:9" x14ac:dyDescent="0.2">
      <c r="A1122" s="2" t="s">
        <v>47</v>
      </c>
      <c r="B1122" s="2">
        <v>15.9</v>
      </c>
      <c r="C1122" s="2">
        <f>2*Table1[[#This Row],[Photon energy (eV)]]-Threshold</f>
        <v>7.2126112000000013</v>
      </c>
      <c r="D1122" s="2" t="s">
        <v>19</v>
      </c>
      <c r="E1122" s="3">
        <f>Table1[[#This Row],[Polar ang (deg)]]/180*PI()</f>
        <v>1.7100000000000006</v>
      </c>
      <c r="F1122" s="2">
        <v>97.975782967370804</v>
      </c>
      <c r="G1122" s="1">
        <f>IF(Table1[[#This Row],[Phase shift (deg)]]="","",Table1[[#This Row],[Phase shift (deg)]]/180*PI())</f>
        <v>6.1904111107719562</v>
      </c>
      <c r="H1122" s="2">
        <v>354.68443009812501</v>
      </c>
      <c r="I1122" s="2"/>
    </row>
    <row r="1123" spans="1:9" x14ac:dyDescent="0.2">
      <c r="A1123" s="2" t="s">
        <v>47</v>
      </c>
      <c r="B1123" s="2">
        <v>15.9</v>
      </c>
      <c r="C1123" s="2">
        <f>2*Table1[[#This Row],[Photon energy (eV)]]-Threshold</f>
        <v>7.2126112000000013</v>
      </c>
      <c r="D1123" s="2" t="s">
        <v>19</v>
      </c>
      <c r="E1123" s="3">
        <f>Table1[[#This Row],[Polar ang (deg)]]/180*PI()</f>
        <v>1.7200000000000002</v>
      </c>
      <c r="F1123" s="2">
        <v>98.548740762501595</v>
      </c>
      <c r="G1123" s="1">
        <f>IF(Table1[[#This Row],[Phase shift (deg)]]="","",Table1[[#This Row],[Phase shift (deg)]]/180*PI())</f>
        <v>6.178937236152553</v>
      </c>
      <c r="H1123" s="2">
        <v>354.02702550777099</v>
      </c>
      <c r="I1123" s="2"/>
    </row>
    <row r="1124" spans="1:9" x14ac:dyDescent="0.2">
      <c r="A1124" s="2" t="s">
        <v>47</v>
      </c>
      <c r="B1124" s="2">
        <v>15.9</v>
      </c>
      <c r="C1124" s="2">
        <f>2*Table1[[#This Row],[Photon energy (eV)]]-Threshold</f>
        <v>7.2126112000000013</v>
      </c>
      <c r="D1124" s="2" t="s">
        <v>19</v>
      </c>
      <c r="E1124" s="3">
        <f>Table1[[#This Row],[Polar ang (deg)]]/180*PI()</f>
        <v>1.7299999999999998</v>
      </c>
      <c r="F1124" s="2">
        <v>99.121698557632399</v>
      </c>
      <c r="G1124" s="1">
        <f>IF(Table1[[#This Row],[Phase shift (deg)]]="","",Table1[[#This Row],[Phase shift (deg)]]/180*PI())</f>
        <v>6.1664465639058026</v>
      </c>
      <c r="H1124" s="2">
        <v>353.31136270475099</v>
      </c>
      <c r="I1124" s="2"/>
    </row>
    <row r="1125" spans="1:9" x14ac:dyDescent="0.2">
      <c r="A1125" s="2" t="s">
        <v>47</v>
      </c>
      <c r="B1125" s="2">
        <v>15.9</v>
      </c>
      <c r="C1125" s="2">
        <f>2*Table1[[#This Row],[Photon energy (eV)]]-Threshold</f>
        <v>7.2126112000000013</v>
      </c>
      <c r="D1125" s="2" t="s">
        <v>19</v>
      </c>
      <c r="E1125" s="3">
        <f>Table1[[#This Row],[Polar ang (deg)]]/180*PI()</f>
        <v>1.7399999999999993</v>
      </c>
      <c r="F1125" s="2">
        <v>99.694656352763204</v>
      </c>
      <c r="G1125" s="1">
        <f>IF(Table1[[#This Row],[Phase shift (deg)]]="","",Table1[[#This Row],[Phase shift (deg)]]/180*PI())</f>
        <v>6.1528920136910417</v>
      </c>
      <c r="H1125" s="2">
        <v>352.53474418424702</v>
      </c>
      <c r="I1125" s="2"/>
    </row>
    <row r="1126" spans="1:9" x14ac:dyDescent="0.2">
      <c r="A1126" s="2" t="s">
        <v>47</v>
      </c>
      <c r="B1126" s="2">
        <v>15.9</v>
      </c>
      <c r="C1126" s="2">
        <f>2*Table1[[#This Row],[Photon energy (eV)]]-Threshold</f>
        <v>7.2126112000000013</v>
      </c>
      <c r="D1126" s="2" t="s">
        <v>19</v>
      </c>
      <c r="E1126" s="3">
        <f>Table1[[#This Row],[Polar ang (deg)]]/180*PI()</f>
        <v>1.7499999999999987</v>
      </c>
      <c r="F1126" s="2">
        <v>100.26761414789399</v>
      </c>
      <c r="G1126" s="1">
        <f>IF(Table1[[#This Row],[Phase shift (deg)]]="","",Table1[[#This Row],[Phase shift (deg)]]/180*PI())</f>
        <v>6.1382228933268426</v>
      </c>
      <c r="H1126" s="2">
        <v>351.69426549820901</v>
      </c>
      <c r="I1126" s="2"/>
    </row>
    <row r="1127" spans="1:9" x14ac:dyDescent="0.2">
      <c r="A1127" s="2" t="s">
        <v>47</v>
      </c>
      <c r="B1127" s="2">
        <v>15.9</v>
      </c>
      <c r="C1127" s="2">
        <f>2*Table1[[#This Row],[Photon energy (eV)]]-Threshold</f>
        <v>7.2126112000000013</v>
      </c>
      <c r="D1127" s="2" t="s">
        <v>19</v>
      </c>
      <c r="E1127" s="3">
        <f>Table1[[#This Row],[Polar ang (deg)]]/180*PI()</f>
        <v>1.7600000000000018</v>
      </c>
      <c r="F1127" s="2">
        <v>100.840571943025</v>
      </c>
      <c r="G1127" s="1">
        <f>IF(Table1[[#This Row],[Phase shift (deg)]]="","",Table1[[#This Row],[Phase shift (deg)]]/180*PI())</f>
        <v>6.1223849628888454</v>
      </c>
      <c r="H1127" s="2">
        <v>350.78681892789001</v>
      </c>
      <c r="I1127" s="2"/>
    </row>
    <row r="1128" spans="1:9" x14ac:dyDescent="0.2">
      <c r="A1128" s="2" t="s">
        <v>47</v>
      </c>
      <c r="B1128" s="2">
        <v>15.9</v>
      </c>
      <c r="C1128" s="2">
        <f>2*Table1[[#This Row],[Photon energy (eV)]]-Threshold</f>
        <v>7.2126112000000013</v>
      </c>
      <c r="D1128" s="2" t="s">
        <v>19</v>
      </c>
      <c r="E1128" s="3">
        <f>Table1[[#This Row],[Polar ang (deg)]]/180*PI()</f>
        <v>1.7700000000000051</v>
      </c>
      <c r="F1128" s="2">
        <v>101.413529738156</v>
      </c>
      <c r="G1128" s="1">
        <f>IF(Table1[[#This Row],[Phase shift (deg)]]="","",Table1[[#This Row],[Phase shift (deg)]]/180*PI())</f>
        <v>6.1053205795389731</v>
      </c>
      <c r="H1128" s="2">
        <v>349.80910178194898</v>
      </c>
      <c r="I1128" s="2"/>
    </row>
    <row r="1129" spans="1:9" x14ac:dyDescent="0.2">
      <c r="A1129" s="2" t="s">
        <v>47</v>
      </c>
      <c r="B1129" s="2">
        <v>15.9</v>
      </c>
      <c r="C1129" s="2">
        <f>2*Table1[[#This Row],[Photon energy (eV)]]-Threshold</f>
        <v>7.2126112000000013</v>
      </c>
      <c r="D1129" s="2" t="s">
        <v>19</v>
      </c>
      <c r="E1129" s="3">
        <f>Table1[[#This Row],[Polar ang (deg)]]/180*PI()</f>
        <v>1.7800000000000082</v>
      </c>
      <c r="F1129" s="2">
        <v>101.986487533287</v>
      </c>
      <c r="G1129" s="1">
        <f>IF(Table1[[#This Row],[Phase shift (deg)]]="","",Table1[[#This Row],[Phase shift (deg)]]/180*PI())</f>
        <v>6.0869689483731051</v>
      </c>
      <c r="H1129" s="2">
        <v>348.75763076896402</v>
      </c>
      <c r="I1129" s="2"/>
    </row>
    <row r="1130" spans="1:9" x14ac:dyDescent="0.2">
      <c r="A1130" s="2" t="s">
        <v>47</v>
      </c>
      <c r="B1130" s="2">
        <v>15.9</v>
      </c>
      <c r="C1130" s="2">
        <f>2*Table1[[#This Row],[Photon energy (eV)]]-Threshold</f>
        <v>7.2126112000000013</v>
      </c>
      <c r="D1130" s="2" t="s">
        <v>19</v>
      </c>
      <c r="E1130" s="3">
        <f>Table1[[#This Row],[Polar ang (deg)]]/180*PI()</f>
        <v>1.7899999999999938</v>
      </c>
      <c r="F1130" s="2">
        <v>102.559445328417</v>
      </c>
      <c r="G1130" s="1">
        <f>IF(Table1[[#This Row],[Phase shift (deg)]]="","",Table1[[#This Row],[Phase shift (deg)]]/180*PI())</f>
        <v>6.0672665095915841</v>
      </c>
      <c r="H1130" s="2">
        <v>347.62876418066799</v>
      </c>
      <c r="I1130" s="2"/>
    </row>
    <row r="1131" spans="1:9" x14ac:dyDescent="0.2">
      <c r="A1131" s="2" t="s">
        <v>47</v>
      </c>
      <c r="B1131" s="2">
        <v>15.9</v>
      </c>
      <c r="C1131" s="2">
        <f>2*Table1[[#This Row],[Photon energy (eV)]]-Threshold</f>
        <v>7.2126112000000013</v>
      </c>
      <c r="D1131" s="2" t="s">
        <v>19</v>
      </c>
      <c r="E1131" s="3">
        <f>Table1[[#This Row],[Polar ang (deg)]]/180*PI()</f>
        <v>1.7999999999999969</v>
      </c>
      <c r="F1131" s="2">
        <v>103.132403123548</v>
      </c>
      <c r="G1131" s="1">
        <f>IF(Table1[[#This Row],[Phase shift (deg)]]="","",Table1[[#This Row],[Phase shift (deg)]]/180*PI())</f>
        <v>6.0461474976052001</v>
      </c>
      <c r="H1131" s="2">
        <v>346.41873392636199</v>
      </c>
      <c r="I1131" s="2"/>
    </row>
    <row r="1132" spans="1:9" x14ac:dyDescent="0.2">
      <c r="A1132" s="2" t="s">
        <v>47</v>
      </c>
      <c r="B1132" s="2">
        <v>15.9</v>
      </c>
      <c r="C1132" s="2">
        <f>2*Table1[[#This Row],[Photon energy (eV)]]-Threshold</f>
        <v>7.2126112000000013</v>
      </c>
      <c r="D1132" s="2" t="s">
        <v>19</v>
      </c>
      <c r="E1132" s="3">
        <f>Table1[[#This Row],[Polar ang (deg)]]/180*PI()</f>
        <v>1.8099999999999998</v>
      </c>
      <c r="F1132" s="2">
        <v>103.70536091867901</v>
      </c>
      <c r="G1132" s="1">
        <f>IF(Table1[[#This Row],[Phase shift (deg)]]="","",Table1[[#This Row],[Phase shift (deg)]]/180*PI())</f>
        <v>6.0235447129180439</v>
      </c>
      <c r="H1132" s="2">
        <v>345.12368975854503</v>
      </c>
      <c r="I1132" s="2"/>
    </row>
    <row r="1133" spans="1:9" x14ac:dyDescent="0.2">
      <c r="A1133" s="2" t="s">
        <v>47</v>
      </c>
      <c r="B1133" s="2">
        <v>15.9</v>
      </c>
      <c r="C1133" s="2">
        <f>2*Table1[[#This Row],[Photon energy (eV)]]-Threshold</f>
        <v>7.2126112000000013</v>
      </c>
      <c r="D1133" s="2" t="s">
        <v>19</v>
      </c>
      <c r="E1133" s="3">
        <f>Table1[[#This Row],[Polar ang (deg)]]/180*PI()</f>
        <v>1.8200000000000029</v>
      </c>
      <c r="F1133" s="2">
        <v>104.27831871380999</v>
      </c>
      <c r="G1133" s="1">
        <f>IF(Table1[[#This Row],[Phase shift (deg)]]="","",Table1[[#This Row],[Phase shift (deg)]]/180*PI())</f>
        <v>5.9993905521742485</v>
      </c>
      <c r="H1133" s="2">
        <v>343.73975829024499</v>
      </c>
      <c r="I1133" s="2"/>
    </row>
    <row r="1134" spans="1:9" x14ac:dyDescent="0.2">
      <c r="A1134" s="2" t="s">
        <v>47</v>
      </c>
      <c r="B1134" s="2">
        <v>15.9</v>
      </c>
      <c r="C1134" s="2">
        <f>2*Table1[[#This Row],[Photon energy (eV)]]-Threshold</f>
        <v>7.2126112000000013</v>
      </c>
      <c r="D1134" s="2" t="s">
        <v>19</v>
      </c>
      <c r="E1134" s="3">
        <f>Table1[[#This Row],[Polar ang (deg)]]/180*PI()</f>
        <v>1.8300000000000061</v>
      </c>
      <c r="F1134" s="2">
        <v>104.851276508941</v>
      </c>
      <c r="G1134" s="1">
        <f>IF(Table1[[#This Row],[Phase shift (deg)]]="","",Table1[[#This Row],[Phase shift (deg)]]/180*PI())</f>
        <v>5.9736183446963178</v>
      </c>
      <c r="H1134" s="2">
        <v>342.26311957302403</v>
      </c>
      <c r="I1134" s="2"/>
    </row>
    <row r="1135" spans="1:9" x14ac:dyDescent="0.2">
      <c r="A1135" s="2" t="s">
        <v>47</v>
      </c>
      <c r="B1135" s="2">
        <v>15.9</v>
      </c>
      <c r="C1135" s="2">
        <f>2*Table1[[#This Row],[Photon energy (eV)]]-Threshold</f>
        <v>7.2126112000000013</v>
      </c>
      <c r="D1135" s="2" t="s">
        <v>19</v>
      </c>
      <c r="E1135" s="3">
        <f>Table1[[#This Row],[Polar ang (deg)]]/180*PI()</f>
        <v>1.8399999999999919</v>
      </c>
      <c r="F1135" s="2">
        <v>105.42423430407101</v>
      </c>
      <c r="G1135" s="1">
        <f>IF(Table1[[#This Row],[Phase shift (deg)]]="","",Table1[[#This Row],[Phase shift (deg)]]/180*PI())</f>
        <v>5.946164043873325</v>
      </c>
      <c r="H1135" s="2">
        <v>340.69010400638399</v>
      </c>
      <c r="I1135" s="2"/>
    </row>
    <row r="1136" spans="1:9" x14ac:dyDescent="0.2">
      <c r="A1136" s="2" t="s">
        <v>47</v>
      </c>
      <c r="B1136" s="2">
        <v>15.9</v>
      </c>
      <c r="C1136" s="2">
        <f>2*Table1[[#This Row],[Photon energy (eV)]]-Threshold</f>
        <v>7.2126112000000013</v>
      </c>
      <c r="D1136" s="2" t="s">
        <v>19</v>
      </c>
      <c r="E1136" s="3">
        <f>Table1[[#This Row],[Polar ang (deg)]]/180*PI()</f>
        <v>1.8499999999999945</v>
      </c>
      <c r="F1136" s="2">
        <v>105.997192099202</v>
      </c>
      <c r="G1136" s="1">
        <f>IF(Table1[[#This Row],[Phase shift (deg)]]="","",Table1[[#This Row],[Phase shift (deg)]]/180*PI())</f>
        <v>5.9169683171341845</v>
      </c>
      <c r="H1136" s="2">
        <v>339.01731208441402</v>
      </c>
      <c r="I1136" s="2"/>
    </row>
    <row r="1137" spans="1:9" x14ac:dyDescent="0.2">
      <c r="A1137" s="2" t="s">
        <v>47</v>
      </c>
      <c r="B1137" s="2">
        <v>15.9</v>
      </c>
      <c r="C1137" s="2">
        <f>2*Table1[[#This Row],[Photon energy (eV)]]-Threshold</f>
        <v>7.2126112000000013</v>
      </c>
      <c r="D1137" s="2" t="s">
        <v>19</v>
      </c>
      <c r="E1137" s="3">
        <f>Table1[[#This Row],[Polar ang (deg)]]/180*PI()</f>
        <v>1.8599999999999981</v>
      </c>
      <c r="F1137" s="2">
        <v>106.570149894333</v>
      </c>
      <c r="G1137" s="1">
        <f>IF(Table1[[#This Row],[Phase shift (deg)]]="","",Table1[[#This Row],[Phase shift (deg)]]/180*PI())</f>
        <v>5.8859790668002994</v>
      </c>
      <c r="H1137" s="2">
        <v>337.241758830008</v>
      </c>
      <c r="I1137" s="2"/>
    </row>
    <row r="1138" spans="1:9" x14ac:dyDescent="0.2">
      <c r="A1138" s="2" t="s">
        <v>47</v>
      </c>
      <c r="B1138" s="2">
        <v>15.9</v>
      </c>
      <c r="C1138" s="2">
        <f>2*Table1[[#This Row],[Photon energy (eV)]]-Threshold</f>
        <v>7.2126112000000013</v>
      </c>
      <c r="D1138" s="2" t="s">
        <v>19</v>
      </c>
      <c r="E1138" s="3">
        <f>Table1[[#This Row],[Polar ang (deg)]]/180*PI()</f>
        <v>1.870000000000001</v>
      </c>
      <c r="F1138" s="2">
        <v>107.143107689464</v>
      </c>
      <c r="G1138" s="1">
        <f>IF(Table1[[#This Row],[Phase shift (deg)]]="","",Table1[[#This Row],[Phase shift (deg)]]/180*PI())</f>
        <v>5.8531543933979657</v>
      </c>
      <c r="H1138" s="2">
        <v>335.36104358015899</v>
      </c>
      <c r="I1138" s="2"/>
    </row>
    <row r="1139" spans="1:9" x14ac:dyDescent="0.2">
      <c r="A1139" s="2" t="s">
        <v>47</v>
      </c>
      <c r="B1139" s="2">
        <v>15.9</v>
      </c>
      <c r="C1139" s="2">
        <f>2*Table1[[#This Row],[Photon energy (eV)]]-Threshold</f>
        <v>7.2126112000000013</v>
      </c>
      <c r="D1139" s="2" t="s">
        <v>19</v>
      </c>
      <c r="E1139" s="3">
        <f>Table1[[#This Row],[Polar ang (deg)]]/180*PI()</f>
        <v>1.8800000000000041</v>
      </c>
      <c r="F1139" s="2">
        <v>107.71606548459501</v>
      </c>
      <c r="G1139" s="1">
        <f>IF(Table1[[#This Row],[Phase shift (deg)]]="","",Table1[[#This Row],[Phase shift (deg)]]/180*PI())</f>
        <v>5.8184659806052368</v>
      </c>
      <c r="H1139" s="2">
        <v>333.373543929128</v>
      </c>
      <c r="I1139" s="2"/>
    </row>
    <row r="1140" spans="1:9" x14ac:dyDescent="0.2">
      <c r="A1140" s="2" t="s">
        <v>47</v>
      </c>
      <c r="B1140" s="2">
        <v>15.9</v>
      </c>
      <c r="C1140" s="2">
        <f>2*Table1[[#This Row],[Photon energy (eV)]]-Threshold</f>
        <v>7.2126112000000013</v>
      </c>
      <c r="D1140" s="2" t="s">
        <v>19</v>
      </c>
      <c r="E1140" s="3">
        <f>Table1[[#This Row],[Polar ang (deg)]]/180*PI()</f>
        <v>1.890000000000007</v>
      </c>
      <c r="F1140" s="2">
        <v>108.289023279726</v>
      </c>
      <c r="G1140" s="1">
        <f>IF(Table1[[#This Row],[Phase shift (deg)]]="","",Table1[[#This Row],[Phase shift (deg)]]/180*PI())</f>
        <v>5.7819028351013415</v>
      </c>
      <c r="H1140" s="2">
        <v>331.27863000603202</v>
      </c>
      <c r="I1140" s="2"/>
    </row>
    <row r="1141" spans="1:9" x14ac:dyDescent="0.2">
      <c r="A1141" s="2" t="s">
        <v>47</v>
      </c>
      <c r="B1141" s="2">
        <v>15.9</v>
      </c>
      <c r="C1141" s="2">
        <f>2*Table1[[#This Row],[Photon energy (eV)]]-Threshold</f>
        <v>7.2126112000000013</v>
      </c>
      <c r="D1141" s="2" t="s">
        <v>19</v>
      </c>
      <c r="E1141" s="3">
        <f>Table1[[#This Row],[Polar ang (deg)]]/180*PI()</f>
        <v>1.8999999999999928</v>
      </c>
      <c r="F1141" s="2">
        <v>108.861981074856</v>
      </c>
      <c r="G1141" s="1">
        <f>IF(Table1[[#This Row],[Phase shift (deg)]]="","",Table1[[#This Row],[Phase shift (deg)]]/180*PI())</f>
        <v>5.743475254876687</v>
      </c>
      <c r="H1141" s="2">
        <v>329.07689184225899</v>
      </c>
      <c r="I1141" s="2"/>
    </row>
    <row r="1142" spans="1:9" x14ac:dyDescent="0.2">
      <c r="A1142" s="2" t="s">
        <v>47</v>
      </c>
      <c r="B1142" s="2">
        <v>15.9</v>
      </c>
      <c r="C1142" s="2">
        <f>2*Table1[[#This Row],[Photon energy (eV)]]-Threshold</f>
        <v>7.2126112000000013</v>
      </c>
      <c r="D1142" s="2" t="s">
        <v>19</v>
      </c>
      <c r="E1142" s="3">
        <f>Table1[[#This Row],[Polar ang (deg)]]/180*PI()</f>
        <v>1.9099999999999957</v>
      </c>
      <c r="F1142" s="2">
        <v>109.43493886998699</v>
      </c>
      <c r="G1142" s="1">
        <f>IF(Table1[[#This Row],[Phase shift (deg)]]="","",Table1[[#This Row],[Phase shift (deg)]]/180*PI())</f>
        <v>5.7032188283806429</v>
      </c>
      <c r="H1142" s="2">
        <v>326.77036850575701</v>
      </c>
      <c r="I1142" s="2"/>
    </row>
    <row r="1143" spans="1:9" x14ac:dyDescent="0.2">
      <c r="A1143" s="2" t="s">
        <v>47</v>
      </c>
      <c r="B1143" s="2">
        <v>15.9</v>
      </c>
      <c r="C1143" s="2">
        <f>2*Table1[[#This Row],[Photon energy (eV)]]-Threshold</f>
        <v>7.2126112000000013</v>
      </c>
      <c r="D1143" s="2" t="s">
        <v>19</v>
      </c>
      <c r="E1143" s="3">
        <f>Table1[[#This Row],[Polar ang (deg)]]/180*PI()</f>
        <v>1.9199999999999988</v>
      </c>
      <c r="F1143" s="2">
        <v>110.007896665118</v>
      </c>
      <c r="G1143" s="1">
        <f>IF(Table1[[#This Row],[Phase shift (deg)]]="","",Table1[[#This Row],[Phase shift (deg)]]/180*PI())</f>
        <v>5.6611981904218336</v>
      </c>
      <c r="H1143" s="2">
        <v>324.36276329827001</v>
      </c>
      <c r="I1143" s="2"/>
    </row>
    <row r="1144" spans="1:9" x14ac:dyDescent="0.2">
      <c r="A1144" s="2" t="s">
        <v>47</v>
      </c>
      <c r="B1144" s="2">
        <v>15.9</v>
      </c>
      <c r="C1144" s="2">
        <f>2*Table1[[#This Row],[Photon energy (eV)]]-Threshold</f>
        <v>7.2126112000000013</v>
      </c>
      <c r="D1144" s="2" t="s">
        <v>19</v>
      </c>
      <c r="E1144" s="3">
        <f>Table1[[#This Row],[Polar ang (deg)]]/180*PI()</f>
        <v>1.9300000000000022</v>
      </c>
      <c r="F1144" s="2">
        <v>110.580854460249</v>
      </c>
      <c r="G1144" s="1">
        <f>IF(Table1[[#This Row],[Phase shift (deg)]]="","",Table1[[#This Row],[Phase shift (deg)]]/180*PI())</f>
        <v>5.617510189878435</v>
      </c>
      <c r="H1144" s="2">
        <v>321.85962525176802</v>
      </c>
      <c r="I1144" s="2"/>
    </row>
    <row r="1145" spans="1:9" x14ac:dyDescent="0.2">
      <c r="A1145" s="2" t="s">
        <v>47</v>
      </c>
      <c r="B1145" s="2">
        <v>15.9</v>
      </c>
      <c r="C1145" s="2">
        <f>2*Table1[[#This Row],[Photon energy (eV)]]-Threshold</f>
        <v>7.2126112000000013</v>
      </c>
      <c r="D1145" s="2" t="s">
        <v>19</v>
      </c>
      <c r="E1145" s="3">
        <f>Table1[[#This Row],[Polar ang (deg)]]/180*PI()</f>
        <v>1.9400000000000053</v>
      </c>
      <c r="F1145" s="2">
        <v>111.15381225538</v>
      </c>
      <c r="G1145" s="1">
        <f>IF(Table1[[#This Row],[Phase shift (deg)]]="","",Table1[[#This Row],[Phase shift (deg)]]/180*PI())</f>
        <v>5.5722860745215366</v>
      </c>
      <c r="H1145" s="2">
        <v>319.26847430960498</v>
      </c>
      <c r="I1145" s="2"/>
    </row>
    <row r="1146" spans="1:9" x14ac:dyDescent="0.2">
      <c r="A1146" s="2" t="s">
        <v>47</v>
      </c>
      <c r="B1146" s="2">
        <v>15.9</v>
      </c>
      <c r="C1146" s="2">
        <f>2*Table1[[#This Row],[Photon energy (eV)]]-Threshold</f>
        <v>7.2126112000000013</v>
      </c>
      <c r="D1146" s="2" t="s">
        <v>19</v>
      </c>
      <c r="E1146" s="3">
        <f>Table1[[#This Row],[Polar ang (deg)]]/180*PI()</f>
        <v>1.9500000000000082</v>
      </c>
      <c r="F1146" s="2">
        <v>111.72677005051101</v>
      </c>
      <c r="G1146" s="1">
        <f>IF(Table1[[#This Row],[Phase shift (deg)]]="","",Table1[[#This Row],[Phase shift (deg)]]/180*PI())</f>
        <v>5.5256922879484716</v>
      </c>
      <c r="H1146" s="2">
        <v>316.59884698743502</v>
      </c>
      <c r="I1146" s="2"/>
    </row>
    <row r="1147" spans="1:9" x14ac:dyDescent="0.2">
      <c r="A1147" s="2" t="s">
        <v>47</v>
      </c>
      <c r="B1147" s="2">
        <v>15.9</v>
      </c>
      <c r="C1147" s="2">
        <f>2*Table1[[#This Row],[Photon energy (eV)]]-Threshold</f>
        <v>7.2126112000000013</v>
      </c>
      <c r="D1147" s="2" t="s">
        <v>19</v>
      </c>
      <c r="E1147" s="3">
        <f>Table1[[#This Row],[Polar ang (deg)]]/180*PI()</f>
        <v>1.9599999999999937</v>
      </c>
      <c r="F1147" s="2">
        <v>112.299727845641</v>
      </c>
      <c r="G1147" s="1">
        <f>IF(Table1[[#This Row],[Phase shift (deg)]]="","",Table1[[#This Row],[Phase shift (deg)]]/180*PI())</f>
        <v>5.4779295201454401</v>
      </c>
      <c r="H1147" s="2">
        <v>313.86224197445802</v>
      </c>
      <c r="I1147" s="2"/>
    </row>
    <row r="1148" spans="1:9" x14ac:dyDescent="0.2">
      <c r="A1148" s="2" t="s">
        <v>47</v>
      </c>
      <c r="B1148" s="2">
        <v>15.9</v>
      </c>
      <c r="C1148" s="2">
        <f>2*Table1[[#This Row],[Photon energy (eV)]]-Threshold</f>
        <v>7.2126112000000013</v>
      </c>
      <c r="D1148" s="2" t="s">
        <v>19</v>
      </c>
      <c r="E1148" s="3">
        <f>Table1[[#This Row],[Polar ang (deg)]]/180*PI()</f>
        <v>1.9699999999999969</v>
      </c>
      <c r="F1148" s="2">
        <v>112.872685640772</v>
      </c>
      <c r="G1148" s="1">
        <f>IF(Table1[[#This Row],[Phase shift (deg)]]="","",Table1[[#This Row],[Phase shift (deg)]]/180*PI())</f>
        <v>5.4292297673324095</v>
      </c>
      <c r="H1148" s="2">
        <v>311.07195167494098</v>
      </c>
      <c r="I1148" s="2"/>
    </row>
    <row r="1149" spans="1:9" x14ac:dyDescent="0.2">
      <c r="A1149" s="2" t="s">
        <v>47</v>
      </c>
      <c r="B1149" s="2">
        <v>15.9</v>
      </c>
      <c r="C1149" s="2">
        <f>2*Table1[[#This Row],[Photon energy (eV)]]-Threshold</f>
        <v>7.2126112000000013</v>
      </c>
      <c r="D1149" s="2" t="s">
        <v>19</v>
      </c>
      <c r="E1149" s="3">
        <f>Table1[[#This Row],[Polar ang (deg)]]/180*PI()</f>
        <v>1.98</v>
      </c>
      <c r="F1149" s="2">
        <v>113.44564343590299</v>
      </c>
      <c r="G1149" s="1">
        <f>IF(Table1[[#This Row],[Phase shift (deg)]]="","",Table1[[#This Row],[Phase shift (deg)]]/180*PI())</f>
        <v>5.3798513365992875</v>
      </c>
      <c r="H1149" s="2">
        <v>308.242775994954</v>
      </c>
      <c r="I1149" s="2"/>
    </row>
    <row r="1150" spans="1:9" x14ac:dyDescent="0.2">
      <c r="A1150" s="2" t="s">
        <v>47</v>
      </c>
      <c r="B1150" s="2">
        <v>15.9</v>
      </c>
      <c r="C1150" s="2">
        <f>2*Table1[[#This Row],[Photon energy (eV)]]-Threshold</f>
        <v>7.2126112000000013</v>
      </c>
      <c r="D1150" s="2" t="s">
        <v>19</v>
      </c>
      <c r="E1150" s="3">
        <f>Table1[[#This Row],[Polar ang (deg)]]/180*PI()</f>
        <v>1.9900000000000029</v>
      </c>
      <c r="F1150" s="2">
        <v>114.018601231034</v>
      </c>
      <c r="G1150" s="1">
        <f>IF(Table1[[#This Row],[Phase shift (deg)]]="","",Table1[[#This Row],[Phase shift (deg)]]/180*PI())</f>
        <v>5.3300719577000306</v>
      </c>
      <c r="H1150" s="2">
        <v>305.39062767724403</v>
      </c>
      <c r="I1150" s="2"/>
    </row>
    <row r="1151" spans="1:9" x14ac:dyDescent="0.2">
      <c r="A1151" s="2" t="s">
        <v>47</v>
      </c>
      <c r="B1151" s="2">
        <v>15.9</v>
      </c>
      <c r="C1151" s="2">
        <f>2*Table1[[#This Row],[Photon energy (eV)]]-Threshold</f>
        <v>7.2126112000000013</v>
      </c>
      <c r="D1151" s="2" t="s">
        <v>19</v>
      </c>
      <c r="E1151" s="3">
        <f>Table1[[#This Row],[Polar ang (deg)]]/180*PI()</f>
        <v>2.0000000000000062</v>
      </c>
      <c r="F1151" s="2">
        <v>114.591559026165</v>
      </c>
      <c r="G1151" s="1">
        <f>IF(Table1[[#This Row],[Phase shift (deg)]]="","",Table1[[#This Row],[Phase shift (deg)]]/180*PI())</f>
        <v>5.2801804030552013</v>
      </c>
      <c r="H1151" s="2">
        <v>302.53205216274898</v>
      </c>
      <c r="I1151" s="2"/>
    </row>
    <row r="1152" spans="1:9" x14ac:dyDescent="0.2">
      <c r="A1152" s="2" t="s">
        <v>47</v>
      </c>
      <c r="B1152" s="2">
        <v>15.9</v>
      </c>
      <c r="C1152" s="2">
        <f>2*Table1[[#This Row],[Photon energy (eV)]]-Threshold</f>
        <v>7.2126112000000013</v>
      </c>
      <c r="D1152" s="2" t="s">
        <v>19</v>
      </c>
      <c r="E1152" s="3">
        <f>Table1[[#This Row],[Polar ang (deg)]]/180*PI()</f>
        <v>2.0099999999999918</v>
      </c>
      <c r="F1152" s="2">
        <v>115.164516821295</v>
      </c>
      <c r="G1152" s="1">
        <f>IF(Table1[[#This Row],[Phase shift (deg)]]="","",Table1[[#This Row],[Phase shift (deg)]]/180*PI())</f>
        <v>5.2304672223447861</v>
      </c>
      <c r="H1152" s="2">
        <v>299.683696721871</v>
      </c>
      <c r="I1152" s="2"/>
    </row>
    <row r="1153" spans="1:9" x14ac:dyDescent="0.2">
      <c r="A1153" s="2" t="s">
        <v>47</v>
      </c>
      <c r="B1153" s="2">
        <v>15.9</v>
      </c>
      <c r="C1153" s="2">
        <f>2*Table1[[#This Row],[Photon energy (eV)]]-Threshold</f>
        <v>7.2126112000000013</v>
      </c>
      <c r="D1153" s="2" t="s">
        <v>19</v>
      </c>
      <c r="E1153" s="3">
        <f>Table1[[#This Row],[Polar ang (deg)]]/180*PI()</f>
        <v>2.0199999999999951</v>
      </c>
      <c r="F1153" s="2">
        <v>115.737474616426</v>
      </c>
      <c r="G1153" s="1">
        <f>IF(Table1[[#This Row],[Phase shift (deg)]]="","",Table1[[#This Row],[Phase shift (deg)]]/180*PI())</f>
        <v>5.1812153264112348</v>
      </c>
      <c r="H1153" s="2">
        <v>296.86177095186099</v>
      </c>
      <c r="I1153" s="2"/>
    </row>
    <row r="1154" spans="1:9" x14ac:dyDescent="0.2">
      <c r="A1154" s="2" t="s">
        <v>47</v>
      </c>
      <c r="B1154" s="2">
        <v>15.9</v>
      </c>
      <c r="C1154" s="2">
        <f>2*Table1[[#This Row],[Photon energy (eV)]]-Threshold</f>
        <v>7.2126112000000013</v>
      </c>
      <c r="D1154" s="2" t="s">
        <v>19</v>
      </c>
      <c r="E1154" s="3">
        <f>Table1[[#This Row],[Polar ang (deg)]]/180*PI()</f>
        <v>2.029999999999998</v>
      </c>
      <c r="F1154" s="2">
        <v>116.310432411557</v>
      </c>
      <c r="G1154" s="1">
        <f>IF(Table1[[#This Row],[Phase shift (deg)]]="","",Table1[[#This Row],[Phase shift (deg)]]/180*PI())</f>
        <v>5.1326911774557233</v>
      </c>
      <c r="H1154" s="2">
        <v>294.08154201224602</v>
      </c>
      <c r="I1154" s="2"/>
    </row>
    <row r="1155" spans="1:9" x14ac:dyDescent="0.2">
      <c r="A1155" s="2" t="s">
        <v>47</v>
      </c>
      <c r="B1155" s="2">
        <v>15.9</v>
      </c>
      <c r="C1155" s="2">
        <f>2*Table1[[#This Row],[Photon energy (eV)]]-Threshold</f>
        <v>7.2126112000000013</v>
      </c>
      <c r="D1155" s="2" t="s">
        <v>19</v>
      </c>
      <c r="E1155" s="3">
        <f>Table1[[#This Row],[Polar ang (deg)]]/180*PI()</f>
        <v>2.0400000000000009</v>
      </c>
      <c r="F1155" s="2">
        <v>116.88339020668801</v>
      </c>
      <c r="G1155" s="1">
        <f>IF(Table1[[#This Row],[Phase shift (deg)]]="","",Table1[[#This Row],[Phase shift (deg)]]/180*PI())</f>
        <v>5.0851372535231603</v>
      </c>
      <c r="H1155" s="2">
        <v>291.35690287162402</v>
      </c>
      <c r="I1155" s="2"/>
    </row>
    <row r="1156" spans="1:9" x14ac:dyDescent="0.2">
      <c r="A1156" s="2" t="s">
        <v>47</v>
      </c>
      <c r="B1156" s="2">
        <v>15.9</v>
      </c>
      <c r="C1156" s="2">
        <f>2*Table1[[#This Row],[Photon energy (eV)]]-Threshold</f>
        <v>7.2126112000000013</v>
      </c>
      <c r="D1156" s="2" t="s">
        <v>19</v>
      </c>
      <c r="E1156" s="3">
        <f>Table1[[#This Row],[Polar ang (deg)]]/180*PI()</f>
        <v>2.0500000000000043</v>
      </c>
      <c r="F1156" s="2">
        <v>117.45634800181899</v>
      </c>
      <c r="G1156" s="1">
        <f>IF(Table1[[#This Row],[Phase shift (deg)]]="","",Table1[[#This Row],[Phase shift (deg)]]/180*PI())</f>
        <v>5.0387662754882543</v>
      </c>
      <c r="H1156" s="2">
        <v>288.70004153833003</v>
      </c>
      <c r="I1156" s="2"/>
    </row>
    <row r="1157" spans="1:9" x14ac:dyDescent="0.2">
      <c r="A1157" s="2" t="s">
        <v>47</v>
      </c>
      <c r="B1157" s="2">
        <v>15.9</v>
      </c>
      <c r="C1157" s="2">
        <f>2*Table1[[#This Row],[Photon energy (eV)]]-Threshold</f>
        <v>7.2126112000000013</v>
      </c>
      <c r="D1157" s="2" t="s">
        <v>19</v>
      </c>
      <c r="E1157" s="3">
        <f>Table1[[#This Row],[Polar ang (deg)]]/180*PI()</f>
        <v>2.0600000000000072</v>
      </c>
      <c r="F1157" s="2">
        <v>118.02930579695</v>
      </c>
      <c r="G1157" s="1">
        <f>IF(Table1[[#This Row],[Phase shift (deg)]]="","",Table1[[#This Row],[Phase shift (deg)]]/180*PI())</f>
        <v>4.9937574535635401</v>
      </c>
      <c r="H1157" s="2">
        <v>286.12122600118801</v>
      </c>
      <c r="I1157" s="2"/>
    </row>
    <row r="1158" spans="1:9" x14ac:dyDescent="0.2">
      <c r="A1158" s="2" t="s">
        <v>47</v>
      </c>
      <c r="B1158" s="2">
        <v>15.9</v>
      </c>
      <c r="C1158" s="2">
        <f>2*Table1[[#This Row],[Photon energy (eV)]]-Threshold</f>
        <v>7.2126112000000013</v>
      </c>
      <c r="D1158" s="2" t="s">
        <v>19</v>
      </c>
      <c r="E1158" s="3">
        <f>Table1[[#This Row],[Polar ang (deg)]]/180*PI()</f>
        <v>2.0699999999999932</v>
      </c>
      <c r="F1158" s="2">
        <v>118.60226359208001</v>
      </c>
      <c r="G1158" s="1">
        <f>IF(Table1[[#This Row],[Phase shift (deg)]]="","",Table1[[#This Row],[Phase shift (deg)]]/180*PI())</f>
        <v>4.950254773891368</v>
      </c>
      <c r="H1158" s="2">
        <v>283.62870605846302</v>
      </c>
      <c r="I1158" s="2"/>
    </row>
    <row r="1159" spans="1:9" x14ac:dyDescent="0.2">
      <c r="A1159" s="2" t="s">
        <v>47</v>
      </c>
      <c r="B1159" s="2">
        <v>15.9</v>
      </c>
      <c r="C1159" s="2">
        <f>2*Table1[[#This Row],[Photon energy (eV)]]-Threshold</f>
        <v>7.2126112000000013</v>
      </c>
      <c r="D1159" s="2" t="s">
        <v>19</v>
      </c>
      <c r="E1159" s="3">
        <f>Table1[[#This Row],[Polar ang (deg)]]/180*PI()</f>
        <v>2.0799999999999956</v>
      </c>
      <c r="F1159" s="2">
        <v>119.175221387211</v>
      </c>
      <c r="G1159" s="1">
        <f>IF(Table1[[#This Row],[Phase shift (deg)]]="","",Table1[[#This Row],[Phase shift (deg)]]/180*PI())</f>
        <v>4.9083671442590839</v>
      </c>
      <c r="H1159" s="2">
        <v>281.22872166672602</v>
      </c>
      <c r="I1159" s="2"/>
    </row>
    <row r="1160" spans="1:9" x14ac:dyDescent="0.2">
      <c r="A1160" s="2" t="s">
        <v>47</v>
      </c>
      <c r="B1160" s="2">
        <v>15.9</v>
      </c>
      <c r="C1160" s="2">
        <f>2*Table1[[#This Row],[Photon energy (eV)]]-Threshold</f>
        <v>7.2126112000000013</v>
      </c>
      <c r="D1160" s="2" t="s">
        <v>19</v>
      </c>
      <c r="E1160" s="3">
        <f>Table1[[#This Row],[Polar ang (deg)]]/180*PI()</f>
        <v>2.089999999999999</v>
      </c>
      <c r="F1160" s="2">
        <v>119.748179182342</v>
      </c>
      <c r="G1160" s="1">
        <f>IF(Table1[[#This Row],[Phase shift (deg)]]="","",Table1[[#This Row],[Phase shift (deg)]]/180*PI())</f>
        <v>4.8681700769395411</v>
      </c>
      <c r="H1160" s="2">
        <v>278.92559936051299</v>
      </c>
      <c r="I1160" s="2"/>
    </row>
    <row r="1161" spans="1:9" x14ac:dyDescent="0.2">
      <c r="A1161" s="2" t="s">
        <v>47</v>
      </c>
      <c r="B1161" s="2">
        <v>15.9</v>
      </c>
      <c r="C1161" s="2">
        <f>2*Table1[[#This Row],[Photon energy (eV)]]-Threshold</f>
        <v>7.2126112000000013</v>
      </c>
      <c r="D1161" s="2" t="s">
        <v>19</v>
      </c>
      <c r="E1161" s="3">
        <f>Table1[[#This Row],[Polar ang (deg)]]/180*PI()</f>
        <v>2.1000000000000023</v>
      </c>
      <c r="F1161" s="2">
        <v>120.321136977473</v>
      </c>
      <c r="G1161" s="1">
        <f>IF(Table1[[#This Row],[Phase shift (deg)]]="","",Table1[[#This Row],[Phase shift (deg)]]/180*PI())</f>
        <v>4.8297085143047784</v>
      </c>
      <c r="H1161" s="2">
        <v>276.72191414806298</v>
      </c>
      <c r="I1161" s="2"/>
    </row>
    <row r="1162" spans="1:9" x14ac:dyDescent="0.2">
      <c r="A1162" s="2" t="s">
        <v>47</v>
      </c>
      <c r="B1162" s="2">
        <v>15.9</v>
      </c>
      <c r="C1162" s="2">
        <f>2*Table1[[#This Row],[Photon energy (eV)]]-Threshold</f>
        <v>7.2126112000000013</v>
      </c>
      <c r="D1162" s="2" t="s">
        <v>19</v>
      </c>
      <c r="E1162" s="3">
        <f>Table1[[#This Row],[Polar ang (deg)]]/180*PI()</f>
        <v>2.1100000000000052</v>
      </c>
      <c r="F1162" s="2">
        <v>120.89409477260401</v>
      </c>
      <c r="G1162" s="1">
        <f>IF(Table1[[#This Row],[Phase shift (deg)]]="","",Table1[[#This Row],[Phase shift (deg)]]/180*PI())</f>
        <v>4.7930003927012708</v>
      </c>
      <c r="H1162" s="2">
        <v>274.618693706329</v>
      </c>
      <c r="I1162" s="2"/>
    </row>
    <row r="1163" spans="1:9" x14ac:dyDescent="0.2">
      <c r="A1163" s="2" t="s">
        <v>47</v>
      </c>
      <c r="B1163" s="2">
        <v>15.9</v>
      </c>
      <c r="C1163" s="2">
        <f>2*Table1[[#This Row],[Photon energy (eV)]]-Threshold</f>
        <v>7.2126112000000013</v>
      </c>
      <c r="D1163" s="2" t="s">
        <v>19</v>
      </c>
      <c r="E1163" s="3">
        <f>Table1[[#This Row],[Polar ang (deg)]]/180*PI()</f>
        <v>2.1200000000000081</v>
      </c>
      <c r="F1163" s="2">
        <v>121.467052567735</v>
      </c>
      <c r="G1163" s="1">
        <f>IF(Table1[[#This Row],[Phase shift (deg)]]="","",Table1[[#This Row],[Phase shift (deg)]]/180*PI())</f>
        <v>4.7580405765822036</v>
      </c>
      <c r="H1163" s="2">
        <v>272.615643790153</v>
      </c>
      <c r="I1163" s="2"/>
    </row>
    <row r="1164" spans="1:9" x14ac:dyDescent="0.2">
      <c r="A1164" s="2" t="s">
        <v>47</v>
      </c>
      <c r="B1164" s="2">
        <v>15.9</v>
      </c>
      <c r="C1164" s="2">
        <f>2*Table1[[#This Row],[Photon energy (eV)]]-Threshold</f>
        <v>7.2126112000000013</v>
      </c>
      <c r="D1164" s="2" t="s">
        <v>19</v>
      </c>
      <c r="E1164" s="3">
        <f>Table1[[#This Row],[Polar ang (deg)]]/180*PI()</f>
        <v>2.1299999999999937</v>
      </c>
      <c r="F1164" s="2">
        <v>122.040010362865</v>
      </c>
      <c r="G1164" s="1">
        <f>IF(Table1[[#This Row],[Phase shift (deg)]]="","",Table1[[#This Row],[Phase shift (deg)]]/180*PI())</f>
        <v>4.7248048595260252</v>
      </c>
      <c r="H1164" s="2">
        <v>270.71137747374303</v>
      </c>
      <c r="I1164" s="2"/>
    </row>
    <row r="1165" spans="1:9" x14ac:dyDescent="0.2">
      <c r="A1165" s="2" t="s">
        <v>47</v>
      </c>
      <c r="B1165" s="2">
        <v>15.9</v>
      </c>
      <c r="C1165" s="2">
        <f>2*Table1[[#This Row],[Photon energy (eV)]]-Threshold</f>
        <v>7.2126112000000013</v>
      </c>
      <c r="D1165" s="2" t="s">
        <v>19</v>
      </c>
      <c r="E1165" s="3">
        <f>Table1[[#This Row],[Polar ang (deg)]]/180*PI()</f>
        <v>2.139999999999997</v>
      </c>
      <c r="F1165" s="2">
        <v>122.61296815799599</v>
      </c>
      <c r="G1165" s="1">
        <f>IF(Table1[[#This Row],[Phase shift (deg)]]="","",Table1[[#This Row],[Phase shift (deg)]]/180*PI())</f>
        <v>4.6932538045987373</v>
      </c>
      <c r="H1165" s="2">
        <v>268.90363518722398</v>
      </c>
      <c r="I1165" s="2"/>
    </row>
    <row r="1166" spans="1:9" x14ac:dyDescent="0.2">
      <c r="A1166" s="2" t="s">
        <v>47</v>
      </c>
      <c r="B1166" s="2">
        <v>15.9</v>
      </c>
      <c r="C1166" s="2">
        <f>2*Table1[[#This Row],[Photon energy (eV)]]-Threshold</f>
        <v>7.2126112000000013</v>
      </c>
      <c r="D1166" s="2" t="s">
        <v>19</v>
      </c>
      <c r="E1166" s="3">
        <f>Table1[[#This Row],[Polar ang (deg)]]/180*PI()</f>
        <v>2.15</v>
      </c>
      <c r="F1166" s="2">
        <v>123.185925953127</v>
      </c>
      <c r="G1166" s="1">
        <f>IF(Table1[[#This Row],[Phase shift (deg)]]="","",Table1[[#This Row],[Phase shift (deg)]]/180*PI())</f>
        <v>4.6633362707516826</v>
      </c>
      <c r="H1166" s="2">
        <v>267.18948676434798</v>
      </c>
      <c r="I1166" s="2"/>
    </row>
    <row r="1167" spans="1:9" x14ac:dyDescent="0.2">
      <c r="A1167" s="2" t="s">
        <v>47</v>
      </c>
      <c r="B1167" s="2">
        <v>15.9</v>
      </c>
      <c r="C1167" s="2">
        <f>2*Table1[[#This Row],[Photon energy (eV)]]-Threshold</f>
        <v>7.2126112000000013</v>
      </c>
      <c r="D1167" s="2" t="s">
        <v>19</v>
      </c>
      <c r="E1167" s="3">
        <f>Table1[[#This Row],[Polar ang (deg)]]/180*PI()</f>
        <v>2.1600000000000033</v>
      </c>
      <c r="F1167" s="2">
        <v>123.758883748258</v>
      </c>
      <c r="G1167" s="1">
        <f>IF(Table1[[#This Row],[Phase shift (deg)]]="","",Table1[[#This Row],[Phase shift (deg)]]/180*PI())</f>
        <v>4.6349925366200058</v>
      </c>
      <c r="H1167" s="2">
        <v>265.56551042296201</v>
      </c>
      <c r="I1167" s="2"/>
    </row>
    <row r="1168" spans="1:9" x14ac:dyDescent="0.2">
      <c r="A1168" s="2" t="s">
        <v>47</v>
      </c>
      <c r="B1168" s="2">
        <v>15.9</v>
      </c>
      <c r="C1168" s="2">
        <f>2*Table1[[#This Row],[Photon energy (eV)]]-Threshold</f>
        <v>7.2126112000000013</v>
      </c>
      <c r="D1168" s="2" t="s">
        <v>19</v>
      </c>
      <c r="E1168" s="3">
        <f>Table1[[#This Row],[Polar ang (deg)]]/180*PI()</f>
        <v>2.1700000000000061</v>
      </c>
      <c r="F1168" s="2">
        <v>124.331841543389</v>
      </c>
      <c r="G1168" s="1">
        <f>IF(Table1[[#This Row],[Phase shift (deg)]]="","",Table1[[#This Row],[Phase shift (deg)]]/180*PI())</f>
        <v>4.608156984488196</v>
      </c>
      <c r="H1168" s="2">
        <v>264.027946544906</v>
      </c>
      <c r="I1168" s="2"/>
    </row>
    <row r="1169" spans="1:9" x14ac:dyDescent="0.2">
      <c r="A1169" s="2" t="s">
        <v>47</v>
      </c>
      <c r="B1169" s="2">
        <v>15.9</v>
      </c>
      <c r="C1169" s="2">
        <f>2*Table1[[#This Row],[Photon energy (eV)]]-Threshold</f>
        <v>7.2126112000000013</v>
      </c>
      <c r="D1169" s="2" t="s">
        <v>19</v>
      </c>
      <c r="E1169" s="3">
        <f>Table1[[#This Row],[Polar ang (deg)]]/180*PI()</f>
        <v>2.1799999999999917</v>
      </c>
      <c r="F1169" s="2">
        <v>124.904799338519</v>
      </c>
      <c r="G1169" s="1">
        <f>IF(Table1[[#This Row],[Phase shift (deg)]]="","",Table1[[#This Row],[Phase shift (deg)]]/180*PI())</f>
        <v>4.582760344733364</v>
      </c>
      <c r="H1169" s="2">
        <v>262.57282627313998</v>
      </c>
      <c r="I1169" s="2"/>
    </row>
    <row r="1170" spans="1:9" x14ac:dyDescent="0.2">
      <c r="A1170" s="2" t="s">
        <v>47</v>
      </c>
      <c r="B1170" s="2">
        <v>15.9</v>
      </c>
      <c r="C1170" s="2">
        <f>2*Table1[[#This Row],[Photon energy (eV)]]-Threshold</f>
        <v>7.2126112000000013</v>
      </c>
      <c r="D1170" s="2" t="s">
        <v>19</v>
      </c>
      <c r="E1170" s="3">
        <f>Table1[[#This Row],[Polar ang (deg)]]/180*PI()</f>
        <v>2.1899999999999951</v>
      </c>
      <c r="F1170" s="2">
        <v>125.47775713365</v>
      </c>
      <c r="G1170" s="1">
        <f>IF(Table1[[#This Row],[Phase shift (deg)]]="","",Table1[[#This Row],[Phase shift (deg)]]/180*PI())</f>
        <v>4.558731526081921</v>
      </c>
      <c r="H1170" s="2">
        <v>261.19607637772702</v>
      </c>
      <c r="I1170" s="2"/>
    </row>
    <row r="1171" spans="1:9" x14ac:dyDescent="0.2">
      <c r="A1171" s="2" t="s">
        <v>47</v>
      </c>
      <c r="B1171" s="2">
        <v>15.9</v>
      </c>
      <c r="C1171" s="2">
        <f>2*Table1[[#This Row],[Photon energy (eV)]]-Threshold</f>
        <v>7.2126112000000013</v>
      </c>
      <c r="D1171" s="2" t="s">
        <v>19</v>
      </c>
      <c r="E1171" s="3">
        <f>Table1[[#This Row],[Polar ang (deg)]]/180*PI()</f>
        <v>2.199999999999998</v>
      </c>
      <c r="F1171" s="2">
        <v>126.05071492878101</v>
      </c>
      <c r="G1171" s="1">
        <f>IF(Table1[[#This Row],[Phase shift (deg)]]="","",Table1[[#This Row],[Phase shift (deg)]]/180*PI())</f>
        <v>4.535999071789198</v>
      </c>
      <c r="H1171" s="2">
        <v>259.89360268877999</v>
      </c>
      <c r="I1171" s="2"/>
    </row>
    <row r="1172" spans="1:9" x14ac:dyDescent="0.2">
      <c r="A1172" s="2" t="s">
        <v>47</v>
      </c>
      <c r="B1172" s="2">
        <v>15.9</v>
      </c>
      <c r="C1172" s="2">
        <f>2*Table1[[#This Row],[Photon energy (eV)]]-Threshold</f>
        <v>7.2126112000000013</v>
      </c>
      <c r="D1172" s="2" t="s">
        <v>19</v>
      </c>
      <c r="E1172" s="3">
        <f>Table1[[#This Row],[Polar ang (deg)]]/180*PI()</f>
        <v>2.2100000000000009</v>
      </c>
      <c r="F1172" s="2">
        <v>126.62367272391199</v>
      </c>
      <c r="G1172" s="1">
        <f>IF(Table1[[#This Row],[Phase shift (deg)]]="","",Table1[[#This Row],[Phase shift (deg)]]/180*PI())</f>
        <v>4.514492288863492</v>
      </c>
      <c r="H1172" s="2">
        <v>258.66135479623301</v>
      </c>
      <c r="I1172" s="2"/>
    </row>
    <row r="1173" spans="1:9" x14ac:dyDescent="0.2">
      <c r="A1173" s="2" t="s">
        <v>47</v>
      </c>
      <c r="B1173" s="2">
        <v>15.9</v>
      </c>
      <c r="C1173" s="2">
        <f>2*Table1[[#This Row],[Photon energy (eV)]]-Threshold</f>
        <v>7.2126112000000013</v>
      </c>
      <c r="D1173" s="2" t="s">
        <v>19</v>
      </c>
      <c r="E1173" s="3">
        <f>Table1[[#This Row],[Polar ang (deg)]]/180*PI()</f>
        <v>2.2200000000000042</v>
      </c>
      <c r="F1173" s="2">
        <v>127.196630519043</v>
      </c>
      <c r="G1173" s="1">
        <f>IF(Table1[[#This Row],[Phase shift (deg)]]="","",Table1[[#This Row],[Phase shift (deg)]]/180*PI())</f>
        <v>4.4941420990115377</v>
      </c>
      <c r="H1173" s="2">
        <v>257.49537480542602</v>
      </c>
      <c r="I1173" s="2"/>
    </row>
    <row r="1174" spans="1:9" x14ac:dyDescent="0.2">
      <c r="A1174" s="2" t="s">
        <v>47</v>
      </c>
      <c r="B1174" s="2">
        <v>15.9</v>
      </c>
      <c r="C1174" s="2">
        <f>2*Table1[[#This Row],[Photon energy (eV)]]-Threshold</f>
        <v>7.2126112000000013</v>
      </c>
      <c r="D1174" s="2" t="s">
        <v>19</v>
      </c>
      <c r="E1174" s="3">
        <f>Table1[[#This Row],[Polar ang (deg)]]/180*PI()</f>
        <v>2.2300000000000075</v>
      </c>
      <c r="F1174" s="2">
        <v>127.769588314174</v>
      </c>
      <c r="G1174" s="1">
        <f>IF(Table1[[#This Row],[Phase shift (deg)]]="","",Table1[[#This Row],[Phase shift (deg)]]/180*PI())</f>
        <v>4.4748816579949517</v>
      </c>
      <c r="H1174" s="2">
        <v>256.391832823615</v>
      </c>
      <c r="I1174" s="2"/>
    </row>
    <row r="1175" spans="1:9" x14ac:dyDescent="0.2">
      <c r="A1175" s="2" t="s">
        <v>47</v>
      </c>
      <c r="B1175" s="2">
        <v>15.9</v>
      </c>
      <c r="C1175" s="2">
        <f>2*Table1[[#This Row],[Photon energy (eV)]]-Threshold</f>
        <v>7.2126112000000013</v>
      </c>
      <c r="D1175" s="2" t="s">
        <v>19</v>
      </c>
      <c r="E1175" s="3">
        <f>Table1[[#This Row],[Polar ang (deg)]]/180*PI()</f>
        <v>2.2399999999999931</v>
      </c>
      <c r="F1175" s="2">
        <v>128.34254610930401</v>
      </c>
      <c r="G1175" s="1">
        <f>IF(Table1[[#This Row],[Phase shift (deg)]]="","",Table1[[#This Row],[Phase shift (deg)]]/180*PI())</f>
        <v>4.4566467860320103</v>
      </c>
      <c r="H1175" s="2">
        <v>255.34705162017701</v>
      </c>
      <c r="I1175" s="2"/>
    </row>
    <row r="1176" spans="1:9" x14ac:dyDescent="0.2">
      <c r="A1176" s="2" t="s">
        <v>47</v>
      </c>
      <c r="B1176" s="2">
        <v>15.9</v>
      </c>
      <c r="C1176" s="2">
        <f>2*Table1[[#This Row],[Photon energy (eV)]]-Threshold</f>
        <v>7.2126112000000013</v>
      </c>
      <c r="D1176" s="2" t="s">
        <v>19</v>
      </c>
      <c r="E1176" s="3">
        <f>Table1[[#This Row],[Polar ang (deg)]]/180*PI()</f>
        <v>2.2499999999999964</v>
      </c>
      <c r="F1176" s="2">
        <v>128.91550390443501</v>
      </c>
      <c r="G1176" s="1">
        <f>IF(Table1[[#This Row],[Phase shift (deg)]]="","",Table1[[#This Row],[Phase shift (deg)]]/180*PI())</f>
        <v>4.4393762468199531</v>
      </c>
      <c r="H1176" s="2">
        <v>254.35752261341099</v>
      </c>
      <c r="I1176" s="2"/>
    </row>
    <row r="1177" spans="1:9" x14ac:dyDescent="0.2">
      <c r="A1177" s="2" t="s">
        <v>47</v>
      </c>
      <c r="B1177" s="2">
        <v>15.9</v>
      </c>
      <c r="C1177" s="2">
        <f>2*Table1[[#This Row],[Photon energy (eV)]]-Threshold</f>
        <v>7.2126112000000013</v>
      </c>
      <c r="D1177" s="2" t="s">
        <v>19</v>
      </c>
      <c r="E1177" s="3">
        <f>Table1[[#This Row],[Polar ang (deg)]]/180*PI()</f>
        <v>2.2599999999999989</v>
      </c>
      <c r="F1177" s="2">
        <v>129.48846169956599</v>
      </c>
      <c r="G1177" s="1">
        <f>IF(Table1[[#This Row],[Phase shift (deg)]]="","",Table1[[#This Row],[Phase shift (deg)]]/180*PI())</f>
        <v>4.4230119074078695</v>
      </c>
      <c r="H1177" s="2">
        <v>253.41991503057901</v>
      </c>
      <c r="I1177" s="2"/>
    </row>
    <row r="1178" spans="1:9" x14ac:dyDescent="0.2">
      <c r="A1178" s="2" t="s">
        <v>47</v>
      </c>
      <c r="B1178" s="2">
        <v>15.9</v>
      </c>
      <c r="C1178" s="2">
        <f>2*Table1[[#This Row],[Photon energy (eV)]]-Threshold</f>
        <v>7.2126112000000013</v>
      </c>
      <c r="D1178" s="2" t="s">
        <v>19</v>
      </c>
      <c r="E1178" s="3">
        <f>Table1[[#This Row],[Polar ang (deg)]]/180*PI()</f>
        <v>2.2700000000000022</v>
      </c>
      <c r="F1178" s="2">
        <v>130.06141949469699</v>
      </c>
      <c r="G1178" s="1">
        <f>IF(Table1[[#This Row],[Phase shift (deg)]]="","",Table1[[#This Row],[Phase shift (deg)]]/180*PI())</f>
        <v>4.4074988059750657</v>
      </c>
      <c r="H1178" s="2">
        <v>252.53107979132099</v>
      </c>
      <c r="I1178" s="2"/>
    </row>
    <row r="1179" spans="1:9" x14ac:dyDescent="0.2">
      <c r="A1179" s="2" t="s">
        <v>47</v>
      </c>
      <c r="B1179" s="2">
        <v>15.9</v>
      </c>
      <c r="C1179" s="2">
        <f>2*Table1[[#This Row],[Photon energy (eV)]]-Threshold</f>
        <v>7.2126112000000013</v>
      </c>
      <c r="D1179" s="2" t="s">
        <v>19</v>
      </c>
      <c r="E1179" s="3">
        <f>Table1[[#This Row],[Polar ang (deg)]]/180*PI()</f>
        <v>2.2800000000000051</v>
      </c>
      <c r="F1179" s="2">
        <v>130.634377289828</v>
      </c>
      <c r="G1179" s="1">
        <f>IF(Table1[[#This Row],[Phase shift (deg)]]="","",Table1[[#This Row],[Phase shift (deg)]]/180*PI())</f>
        <v>4.392785149819721</v>
      </c>
      <c r="H1179" s="2">
        <v>251.68804939241301</v>
      </c>
      <c r="I1179" s="2"/>
    </row>
    <row r="1180" spans="1:9" x14ac:dyDescent="0.2">
      <c r="A1180" s="2" t="s">
        <v>47</v>
      </c>
      <c r="B1180" s="2">
        <v>15.9</v>
      </c>
      <c r="C1180" s="2">
        <f>2*Table1[[#This Row],[Photon energy (eV)]]-Threshold</f>
        <v>7.2126112000000013</v>
      </c>
      <c r="D1180" s="2" t="s">
        <v>19</v>
      </c>
      <c r="E1180" s="3">
        <f>Table1[[#This Row],[Polar ang (deg)]]/180*PI()</f>
        <v>2.290000000000008</v>
      </c>
      <c r="F1180" s="2">
        <v>131.207335084959</v>
      </c>
      <c r="G1180" s="1">
        <f>IF(Table1[[#This Row],[Phase shift (deg)]]="","",Table1[[#This Row],[Phase shift (deg)]]/180*PI())</f>
        <v>4.3788222616651868</v>
      </c>
      <c r="H1180" s="2">
        <v>250.88803483134501</v>
      </c>
      <c r="I1180" s="2"/>
    </row>
    <row r="1181" spans="1:9" x14ac:dyDescent="0.2">
      <c r="A1181" s="2" t="s">
        <v>47</v>
      </c>
      <c r="B1181" s="2">
        <v>15.9</v>
      </c>
      <c r="C1181" s="2">
        <f>2*Table1[[#This Row],[Photon energy (eV)]]-Threshold</f>
        <v>7.2126112000000013</v>
      </c>
      <c r="D1181" s="2" t="s">
        <v>19</v>
      </c>
      <c r="E1181" s="3">
        <f>Table1[[#This Row],[Polar ang (deg)]]/180*PI()</f>
        <v>2.299999999999994</v>
      </c>
      <c r="F1181" s="2">
        <v>131.78029288008901</v>
      </c>
      <c r="G1181" s="1">
        <f>IF(Table1[[#This Row],[Phase shift (deg)]]="","",Table1[[#This Row],[Phase shift (deg)]]/180*PI())</f>
        <v>4.3655644887796017</v>
      </c>
      <c r="H1181" s="2">
        <v>250.128420399258</v>
      </c>
      <c r="I1181" s="2"/>
    </row>
    <row r="1182" spans="1:9" x14ac:dyDescent="0.2">
      <c r="A1182" s="2" t="s">
        <v>47</v>
      </c>
      <c r="B1182" s="2">
        <v>15.9</v>
      </c>
      <c r="C1182" s="2">
        <f>2*Table1[[#This Row],[Photon energy (eV)]]-Threshold</f>
        <v>7.2126112000000013</v>
      </c>
      <c r="D1182" s="2" t="s">
        <v>19</v>
      </c>
      <c r="E1182" s="3">
        <f>Table1[[#This Row],[Polar ang (deg)]]/180*PI()</f>
        <v>2.3099999999999974</v>
      </c>
      <c r="F1182" s="2">
        <v>132.35325067522001</v>
      </c>
      <c r="G1182" s="1">
        <f>IF(Table1[[#This Row],[Phase shift (deg)]]="","",Table1[[#This Row],[Phase shift (deg)]]/180*PI())</f>
        <v>4.3529690863649924</v>
      </c>
      <c r="H1182" s="2">
        <v>249.40675699963199</v>
      </c>
      <c r="I1182" s="2"/>
    </row>
    <row r="1183" spans="1:9" x14ac:dyDescent="0.2">
      <c r="A1183" s="2" t="s">
        <v>47</v>
      </c>
      <c r="B1183" s="2">
        <v>15.9</v>
      </c>
      <c r="C1183" s="2">
        <f>2*Table1[[#This Row],[Photon energy (eV)]]-Threshold</f>
        <v>7.2126112000000013</v>
      </c>
      <c r="D1183" s="2" t="s">
        <v>19</v>
      </c>
      <c r="E1183" s="3">
        <f>Table1[[#This Row],[Polar ang (deg)]]/180*PI()</f>
        <v>2.3200000000000007</v>
      </c>
      <c r="F1183" s="2">
        <v>132.92620847035101</v>
      </c>
      <c r="G1183" s="1">
        <f>IF(Table1[[#This Row],[Phase shift (deg)]]="","",Table1[[#This Row],[Phase shift (deg)]]/180*PI())</f>
        <v>4.340996084152895</v>
      </c>
      <c r="H1183" s="2">
        <v>248.720754504778</v>
      </c>
      <c r="I1183" s="2"/>
    </row>
    <row r="1184" spans="1:9" x14ac:dyDescent="0.2">
      <c r="A1184" s="2" t="s">
        <v>47</v>
      </c>
      <c r="B1184" s="2">
        <v>15.9</v>
      </c>
      <c r="C1184" s="2">
        <f>2*Table1[[#This Row],[Photon energy (eV)]]-Threshold</f>
        <v>7.2126112000000013</v>
      </c>
      <c r="D1184" s="2" t="s">
        <v>19</v>
      </c>
      <c r="E1184" s="3">
        <f>Table1[[#This Row],[Polar ang (deg)]]/180*PI()</f>
        <v>2.3300000000000027</v>
      </c>
      <c r="F1184" s="2">
        <v>133.49916626548199</v>
      </c>
      <c r="G1184" s="1">
        <f>IF(Table1[[#This Row],[Phase shift (deg)]]="","",Table1[[#This Row],[Phase shift (deg)]]/180*PI())</f>
        <v>4.3296081430891551</v>
      </c>
      <c r="H1184" s="2">
        <v>248.068273544482</v>
      </c>
      <c r="I1184" s="2"/>
    </row>
    <row r="1185" spans="1:9" x14ac:dyDescent="0.2">
      <c r="A1185" s="2" t="s">
        <v>47</v>
      </c>
      <c r="B1185" s="2">
        <v>15.9</v>
      </c>
      <c r="C1185" s="2">
        <f>2*Table1[[#This Row],[Photon energy (eV)]]-Threshold</f>
        <v>7.2126112000000013</v>
      </c>
      <c r="D1185" s="2" t="s">
        <v>19</v>
      </c>
      <c r="E1185" s="3">
        <f>Table1[[#This Row],[Polar ang (deg)]]/180*PI()</f>
        <v>2.3400000000000065</v>
      </c>
      <c r="F1185" s="2">
        <v>134.07212406061299</v>
      </c>
      <c r="G1185" s="1">
        <f>IF(Table1[[#This Row],[Phase shift (deg)]]="","",Table1[[#This Row],[Phase shift (deg)]]/180*PI())</f>
        <v>4.3187704073310575</v>
      </c>
      <c r="H1185" s="2">
        <v>247.44731702606501</v>
      </c>
      <c r="I1185" s="2"/>
    </row>
    <row r="1186" spans="1:9" x14ac:dyDescent="0.2">
      <c r="A1186" s="2" t="s">
        <v>47</v>
      </c>
      <c r="B1186" s="2">
        <v>15.9</v>
      </c>
      <c r="C1186" s="2">
        <f>2*Table1[[#This Row],[Photon energy (eV)]]-Threshold</f>
        <v>7.2126112000000013</v>
      </c>
      <c r="D1186" s="2" t="s">
        <v>19</v>
      </c>
      <c r="E1186" s="3">
        <f>Table1[[#This Row],[Polar ang (deg)]]/180*PI()</f>
        <v>2.3499999999999921</v>
      </c>
      <c r="F1186" s="2">
        <v>134.645081855743</v>
      </c>
      <c r="G1186" s="1">
        <f>IF(Table1[[#This Row],[Phase shift (deg)]]="","",Table1[[#This Row],[Phase shift (deg)]]/180*PI())</f>
        <v>4.308450355456138</v>
      </c>
      <c r="H1186" s="2">
        <v>246.85602160927601</v>
      </c>
      <c r="I1186" s="2"/>
    </row>
    <row r="1187" spans="1:9" x14ac:dyDescent="0.2">
      <c r="A1187" s="2" t="s">
        <v>47</v>
      </c>
      <c r="B1187" s="2">
        <v>15.9</v>
      </c>
      <c r="C1187" s="2">
        <f>2*Table1[[#This Row],[Photon energy (eV)]]-Threshold</f>
        <v>7.2126112000000013</v>
      </c>
      <c r="D1187" s="2" t="s">
        <v>19</v>
      </c>
      <c r="E1187" s="3">
        <f>Table1[[#This Row],[Polar ang (deg)]]/180*PI()</f>
        <v>2.3599999999999954</v>
      </c>
      <c r="F1187" s="2">
        <v>135.218039650874</v>
      </c>
      <c r="G1187" s="1">
        <f>IF(Table1[[#This Row],[Phase shift (deg)]]="","",Table1[[#This Row],[Phase shift (deg)]]/180*PI())</f>
        <v>4.2986176537358931</v>
      </c>
      <c r="H1187" s="2">
        <v>246.292649299495</v>
      </c>
      <c r="I1187" s="2"/>
    </row>
    <row r="1188" spans="1:9" x14ac:dyDescent="0.2">
      <c r="A1188" s="2" t="s">
        <v>47</v>
      </c>
      <c r="B1188" s="2">
        <v>15.9</v>
      </c>
      <c r="C1188" s="2">
        <f>2*Table1[[#This Row],[Photon energy (eV)]]-Threshold</f>
        <v>7.2126112000000013</v>
      </c>
      <c r="D1188" s="2" t="s">
        <v>19</v>
      </c>
      <c r="E1188" s="3">
        <f>Table1[[#This Row],[Polar ang (deg)]]/180*PI()</f>
        <v>2.3699999999999983</v>
      </c>
      <c r="F1188" s="2">
        <v>135.79099744600501</v>
      </c>
      <c r="G1188" s="1">
        <f>IF(Table1[[#This Row],[Phase shift (deg)]]="","",Table1[[#This Row],[Phase shift (deg)]]/180*PI())</f>
        <v>4.289244013506889</v>
      </c>
      <c r="H1188" s="2">
        <v>245.75557927569901</v>
      </c>
      <c r="I1188" s="2"/>
    </row>
    <row r="1189" spans="1:9" x14ac:dyDescent="0.2">
      <c r="A1189" s="2" t="s">
        <v>47</v>
      </c>
      <c r="B1189" s="2">
        <v>15.9</v>
      </c>
      <c r="C1189" s="2">
        <f>2*Table1[[#This Row],[Photon energy (eV)]]-Threshold</f>
        <v>7.2126112000000013</v>
      </c>
      <c r="D1189" s="2" t="s">
        <v>19</v>
      </c>
      <c r="E1189" s="3">
        <f>Table1[[#This Row],[Polar ang (deg)]]/180*PI()</f>
        <v>2.3800000000000012</v>
      </c>
      <c r="F1189" s="2">
        <v>136.36395524113601</v>
      </c>
      <c r="G1189" s="1">
        <f>IF(Table1[[#This Row],[Phase shift (deg)]]="","",Table1[[#This Row],[Phase shift (deg)]]/180*PI())</f>
        <v>4.2803030540366533</v>
      </c>
      <c r="H1189" s="2">
        <v>245.24330003325699</v>
      </c>
      <c r="I1189" s="2"/>
    </row>
    <row r="1190" spans="1:9" x14ac:dyDescent="0.2">
      <c r="A1190" s="2" t="s">
        <v>47</v>
      </c>
      <c r="B1190" s="2">
        <v>15.9</v>
      </c>
      <c r="C1190" s="2">
        <f>2*Table1[[#This Row],[Photon energy (eV)]]-Threshold</f>
        <v>7.2126112000000013</v>
      </c>
      <c r="D1190" s="2" t="s">
        <v>19</v>
      </c>
      <c r="E1190" s="3">
        <f>Table1[[#This Row],[Polar ang (deg)]]/180*PI()</f>
        <v>2.3900000000000041</v>
      </c>
      <c r="F1190" s="2">
        <v>136.93691303626699</v>
      </c>
      <c r="G1190" s="1">
        <f>IF(Table1[[#This Row],[Phase shift (deg)]]="","",Table1[[#This Row],[Phase shift (deg)]]/180*PI())</f>
        <v>4.2717701717924674</v>
      </c>
      <c r="H1190" s="2">
        <v>244.75440189358301</v>
      </c>
      <c r="I1190" s="2"/>
    </row>
    <row r="1191" spans="1:9" x14ac:dyDescent="0.2">
      <c r="A1191" s="2" t="s">
        <v>47</v>
      </c>
      <c r="B1191" s="2">
        <v>15.9</v>
      </c>
      <c r="C1191" s="2">
        <f>2*Table1[[#This Row],[Photon energy (eV)]]-Threshold</f>
        <v>7.2126112000000013</v>
      </c>
      <c r="D1191" s="2" t="s">
        <v>19</v>
      </c>
      <c r="E1191" s="3">
        <f>Table1[[#This Row],[Polar ang (deg)]]/180*PI()</f>
        <v>2.400000000000007</v>
      </c>
      <c r="F1191" s="2">
        <v>137.50987083139799</v>
      </c>
      <c r="G1191" s="1">
        <f>IF(Table1[[#This Row],[Phase shift (deg)]]="","",Table1[[#This Row],[Phase shift (deg)]]/180*PI())</f>
        <v>4.2636224166503913</v>
      </c>
      <c r="H1191" s="2">
        <v>244.28756991143601</v>
      </c>
      <c r="I1191" s="2"/>
    </row>
    <row r="1192" spans="1:9" x14ac:dyDescent="0.2">
      <c r="A1192" s="2" t="s">
        <v>47</v>
      </c>
      <c r="B1192" s="2">
        <v>15.9</v>
      </c>
      <c r="C1192" s="2">
        <f>2*Table1[[#This Row],[Photon energy (eV)]]-Threshold</f>
        <v>7.2126112000000013</v>
      </c>
      <c r="D1192" s="2" t="s">
        <v>19</v>
      </c>
      <c r="E1192" s="3">
        <f>Table1[[#This Row],[Polar ang (deg)]]/180*PI()</f>
        <v>2.409999999999993</v>
      </c>
      <c r="F1192" s="2">
        <v>138.082828626528</v>
      </c>
      <c r="G1192" s="1">
        <f>IF(Table1[[#This Row],[Phase shift (deg)]]="","",Table1[[#This Row],[Phase shift (deg)]]/180*PI())</f>
        <v>4.2558383753025257</v>
      </c>
      <c r="H1192" s="2">
        <v>243.84157719464801</v>
      </c>
      <c r="I1192" s="2"/>
    </row>
    <row r="1193" spans="1:9" x14ac:dyDescent="0.2">
      <c r="A1193" s="2" t="s">
        <v>47</v>
      </c>
      <c r="B1193" s="2">
        <v>15.9</v>
      </c>
      <c r="C1193" s="2">
        <f>2*Table1[[#This Row],[Photon energy (eV)]]-Threshold</f>
        <v>7.2126112000000013</v>
      </c>
      <c r="D1193" s="2" t="s">
        <v>19</v>
      </c>
      <c r="E1193" s="3">
        <f>Table1[[#This Row],[Polar ang (deg)]]/180*PI()</f>
        <v>2.4199999999999959</v>
      </c>
      <c r="F1193" s="2">
        <v>138.655786421659</v>
      </c>
      <c r="G1193" s="1">
        <f>IF(Table1[[#This Row],[Phase shift (deg)]]="","",Table1[[#This Row],[Phase shift (deg)]]/180*PI())</f>
        <v>4.2483980619153652</v>
      </c>
      <c r="H1193" s="2">
        <v>243.41527863930901</v>
      </c>
      <c r="I1193" s="2"/>
    </row>
    <row r="1194" spans="1:9" x14ac:dyDescent="0.2">
      <c r="A1194" s="2" t="s">
        <v>47</v>
      </c>
      <c r="B1194" s="2">
        <v>15.9</v>
      </c>
      <c r="C1194" s="2">
        <f>2*Table1[[#This Row],[Photon energy (eV)]]-Threshold</f>
        <v>7.2126112000000013</v>
      </c>
      <c r="D1194" s="2" t="s">
        <v>19</v>
      </c>
      <c r="E1194" s="3">
        <f>Table1[[#This Row],[Polar ang (deg)]]/180*PI()</f>
        <v>2.4299999999999993</v>
      </c>
      <c r="F1194" s="2">
        <v>139.22874421679001</v>
      </c>
      <c r="G1194" s="1">
        <f>IF(Table1[[#This Row],[Phase shift (deg)]]="","",Table1[[#This Row],[Phase shift (deg)]]/180*PI())</f>
        <v>4.2412828159416724</v>
      </c>
      <c r="H1194" s="2">
        <v>243.007605074819</v>
      </c>
      <c r="I1194" s="2"/>
    </row>
    <row r="1195" spans="1:9" x14ac:dyDescent="0.2">
      <c r="A1195" s="2" t="s">
        <v>47</v>
      </c>
      <c r="B1195" s="2">
        <v>15.9</v>
      </c>
      <c r="C1195" s="2">
        <f>2*Table1[[#This Row],[Photon energy (eV)]]-Threshold</f>
        <v>7.2126112000000013</v>
      </c>
      <c r="D1195" s="2" t="s">
        <v>19</v>
      </c>
      <c r="E1195" s="3">
        <f>Table1[[#This Row],[Polar ang (deg)]]/180*PI()</f>
        <v>2.4400000000000026</v>
      </c>
      <c r="F1195" s="2">
        <v>139.80170201192101</v>
      </c>
      <c r="G1195" s="1">
        <f>IF(Table1[[#This Row],[Phase shift (deg)]]="","",Table1[[#This Row],[Phase shift (deg)]]/180*PI())</f>
        <v>4.2344752068837499</v>
      </c>
      <c r="H1195" s="2">
        <v>242.61755780722501</v>
      </c>
      <c r="I1195" s="2"/>
    </row>
    <row r="1196" spans="1:9" x14ac:dyDescent="0.2">
      <c r="A1196" s="2" t="s">
        <v>47</v>
      </c>
      <c r="B1196" s="2">
        <v>15.9</v>
      </c>
      <c r="C1196" s="2">
        <f>2*Table1[[#This Row],[Photon energy (eV)]]-Threshold</f>
        <v>7.2126112000000013</v>
      </c>
      <c r="D1196" s="2" t="s">
        <v>19</v>
      </c>
      <c r="E1196" s="3">
        <f>Table1[[#This Row],[Polar ang (deg)]]/180*PI()</f>
        <v>2.4500000000000055</v>
      </c>
      <c r="F1196" s="2">
        <v>140.37465980705201</v>
      </c>
      <c r="G1196" s="1">
        <f>IF(Table1[[#This Row],[Phase shift (deg)]]="","",Table1[[#This Row],[Phase shift (deg)]]/180*PI())</f>
        <v>4.2279589457331923</v>
      </c>
      <c r="H1196" s="2">
        <v>242.244203545093</v>
      </c>
      <c r="I1196" s="2"/>
    </row>
    <row r="1197" spans="1:9" x14ac:dyDescent="0.2">
      <c r="A1197" s="2" t="s">
        <v>47</v>
      </c>
      <c r="B1197" s="2">
        <v>15.9</v>
      </c>
      <c r="C1197" s="2">
        <f>2*Table1[[#This Row],[Photon energy (eV)]]-Threshold</f>
        <v>7.2126112000000013</v>
      </c>
      <c r="D1197" s="2" t="s">
        <v>19</v>
      </c>
      <c r="E1197" s="3">
        <f>Table1[[#This Row],[Polar ang (deg)]]/180*PI()</f>
        <v>2.4600000000000084</v>
      </c>
      <c r="F1197" s="2">
        <v>140.94761760218299</v>
      </c>
      <c r="G1197" s="1">
        <f>IF(Table1[[#This Row],[Phase shift (deg)]]="","",Table1[[#This Row],[Phase shift (deg)]]/180*PI())</f>
        <v>4.2217188027662331</v>
      </c>
      <c r="H1197" s="2">
        <v>241.88666968952799</v>
      </c>
      <c r="I1197" s="2"/>
    </row>
    <row r="1198" spans="1:9" x14ac:dyDescent="0.2">
      <c r="A1198" s="2" t="s">
        <v>47</v>
      </c>
      <c r="B1198" s="2">
        <v>15.9</v>
      </c>
      <c r="C1198" s="2">
        <f>2*Table1[[#This Row],[Photon energy (eV)]]-Threshold</f>
        <v>7.2126112000000013</v>
      </c>
      <c r="D1198" s="2" t="s">
        <v>19</v>
      </c>
      <c r="E1198" s="3">
        <f>Table1[[#This Row],[Polar ang (deg)]]/180*PI()</f>
        <v>2.469999999999994</v>
      </c>
      <c r="F1198" s="2">
        <v>141.520575397313</v>
      </c>
      <c r="G1198" s="1">
        <f>IF(Table1[[#This Row],[Phase shift (deg)]]="","",Table1[[#This Row],[Phase shift (deg)]]/180*PI())</f>
        <v>4.2157405313467864</v>
      </c>
      <c r="H1198" s="2">
        <v>241.54413996841001</v>
      </c>
      <c r="I1198" s="2"/>
    </row>
    <row r="1199" spans="1:9" x14ac:dyDescent="0.2">
      <c r="A1199" s="2" t="s">
        <v>47</v>
      </c>
      <c r="B1199" s="2">
        <v>15.9</v>
      </c>
      <c r="C1199" s="2">
        <f>2*Table1[[#This Row],[Photon energy (eV)]]-Threshold</f>
        <v>7.2126112000000013</v>
      </c>
      <c r="D1199" s="2" t="s">
        <v>19</v>
      </c>
      <c r="E1199" s="3">
        <f>Table1[[#This Row],[Polar ang (deg)]]/180*PI()</f>
        <v>2.4799999999999973</v>
      </c>
      <c r="F1199" s="2">
        <v>142.093533192444</v>
      </c>
      <c r="G1199" s="1">
        <f>IF(Table1[[#This Row],[Phase shift (deg)]]="","",Table1[[#This Row],[Phase shift (deg)]]/180*PI())</f>
        <v>4.2100107973760839</v>
      </c>
      <c r="H1199" s="2">
        <v>241.21585039415601</v>
      </c>
      <c r="I1199" s="2"/>
    </row>
    <row r="1200" spans="1:9" x14ac:dyDescent="0.2">
      <c r="A1200" s="2" t="s">
        <v>47</v>
      </c>
      <c r="B1200" s="2">
        <v>15.9</v>
      </c>
      <c r="C1200" s="2">
        <f>2*Table1[[#This Row],[Photon energy (eV)]]-Threshold</f>
        <v>7.2126112000000013</v>
      </c>
      <c r="D1200" s="2" t="s">
        <v>19</v>
      </c>
      <c r="E1200" s="3">
        <f>Table1[[#This Row],[Polar ang (deg)]]/180*PI()</f>
        <v>2.4900000000000002</v>
      </c>
      <c r="F1200" s="2">
        <v>142.666490987575</v>
      </c>
      <c r="G1200" s="1">
        <f>IF(Table1[[#This Row],[Phase shift (deg)]]="","",Table1[[#This Row],[Phase shift (deg)]]/180*PI())</f>
        <v>4.2045171140263156</v>
      </c>
      <c r="H1200" s="2">
        <v>240.901085524233</v>
      </c>
      <c r="I1200" s="2"/>
    </row>
    <row r="1201" spans="1:9" x14ac:dyDescent="0.2">
      <c r="A1201" s="2" t="s">
        <v>47</v>
      </c>
      <c r="B1201" s="2">
        <v>15.9</v>
      </c>
      <c r="C1201" s="2">
        <f>2*Table1[[#This Row],[Photon energy (eV)]]-Threshold</f>
        <v>7.2126112000000013</v>
      </c>
      <c r="D1201" s="2" t="s">
        <v>19</v>
      </c>
      <c r="E1201" s="3">
        <f>Table1[[#This Row],[Polar ang (deg)]]/180*PI()</f>
        <v>2.5000000000000036</v>
      </c>
      <c r="F1201" s="2">
        <v>143.23944878270601</v>
      </c>
      <c r="G1201" s="1">
        <f>IF(Table1[[#This Row],[Phase shift (deg)]]="","",Table1[[#This Row],[Phase shift (deg)]]/180*PI())</f>
        <v>4.1992477814004623</v>
      </c>
      <c r="H1201" s="2">
        <v>240.599175003921</v>
      </c>
      <c r="I1201" s="2"/>
    </row>
    <row r="1202" spans="1:9" x14ac:dyDescent="0.2">
      <c r="A1202" s="2" t="s">
        <v>47</v>
      </c>
      <c r="B1202" s="2">
        <v>15.9</v>
      </c>
      <c r="C1202" s="2">
        <f>2*Table1[[#This Row],[Photon energy (eV)]]-Threshold</f>
        <v>7.2126112000000013</v>
      </c>
      <c r="D1202" s="2" t="s">
        <v>19</v>
      </c>
      <c r="E1202" s="3">
        <f>Table1[[#This Row],[Polar ang (deg)]]/180*PI()</f>
        <v>2.5100000000000064</v>
      </c>
      <c r="F1202" s="2">
        <v>143.81240657783701</v>
      </c>
      <c r="G1202" s="1">
        <f>IF(Table1[[#This Row],[Phase shift (deg)]]="","",Table1[[#This Row],[Phase shift (deg)]]/180*PI())</f>
        <v>4.1941918307716062</v>
      </c>
      <c r="H1202" s="2">
        <v>240.30949037146101</v>
      </c>
      <c r="I1202" s="2"/>
    </row>
    <row r="1203" spans="1:9" x14ac:dyDescent="0.2">
      <c r="A1203" s="2" t="s">
        <v>47</v>
      </c>
      <c r="B1203" s="2">
        <v>15.9</v>
      </c>
      <c r="C1203" s="2">
        <f>2*Table1[[#This Row],[Photon energy (eV)]]-Threshold</f>
        <v>7.2126112000000013</v>
      </c>
      <c r="D1203" s="2" t="s">
        <v>19</v>
      </c>
      <c r="E1203" s="3">
        <f>Table1[[#This Row],[Polar ang (deg)]]/180*PI()</f>
        <v>2.519999999999992</v>
      </c>
      <c r="F1203" s="2">
        <v>144.38536437296699</v>
      </c>
      <c r="G1203" s="1">
        <f>IF(Table1[[#This Row],[Phase shift (deg)]]="","",Table1[[#This Row],[Phase shift (deg)]]/180*PI())</f>
        <v>4.1893389730695212</v>
      </c>
      <c r="H1203" s="2">
        <v>240.03144210655401</v>
      </c>
      <c r="I1203" s="2"/>
    </row>
    <row r="1204" spans="1:9" x14ac:dyDescent="0.2">
      <c r="A1204" s="2" t="s">
        <v>47</v>
      </c>
      <c r="B1204" s="2">
        <v>15.9</v>
      </c>
      <c r="C1204" s="2">
        <f>2*Table1[[#This Row],[Photon energy (eV)]]-Threshold</f>
        <v>7.2126112000000013</v>
      </c>
      <c r="D1204" s="2" t="s">
        <v>19</v>
      </c>
      <c r="E1204" s="3">
        <f>Table1[[#This Row],[Polar ang (deg)]]/180*PI()</f>
        <v>2.5299999999999949</v>
      </c>
      <c r="F1204" s="2">
        <v>144.95832216809799</v>
      </c>
      <c r="G1204" s="1">
        <f>IF(Table1[[#This Row],[Phase shift (deg)]]="","",Table1[[#This Row],[Phase shift (deg)]]/180*PI())</f>
        <v>4.1846795512983412</v>
      </c>
      <c r="H1204" s="2">
        <v>239.76447690409401</v>
      </c>
      <c r="I1204" s="2"/>
    </row>
    <row r="1205" spans="1:9" x14ac:dyDescent="0.2">
      <c r="A1205" s="2" t="s">
        <v>47</v>
      </c>
      <c r="B1205" s="2">
        <v>15.9</v>
      </c>
      <c r="C1205" s="2">
        <f>2*Table1[[#This Row],[Photon energy (eV)]]-Threshold</f>
        <v>7.2126112000000013</v>
      </c>
      <c r="D1205" s="2" t="s">
        <v>19</v>
      </c>
      <c r="E1205" s="3">
        <f>Table1[[#This Row],[Polar ang (deg)]]/180*PI()</f>
        <v>2.5399999999999983</v>
      </c>
      <c r="F1205" s="2">
        <v>145.531279963229</v>
      </c>
      <c r="G1205" s="1">
        <f>IF(Table1[[#This Row],[Phase shift (deg)]]="","",Table1[[#This Row],[Phase shift (deg)]]/180*PI())</f>
        <v>4.180204496587872</v>
      </c>
      <c r="H1205" s="2">
        <v>239.50807515609401</v>
      </c>
      <c r="I1205" s="2"/>
    </row>
    <row r="1206" spans="1:9" x14ac:dyDescent="0.2">
      <c r="A1206" s="2" t="s">
        <v>47</v>
      </c>
      <c r="B1206" s="2">
        <v>15.9</v>
      </c>
      <c r="C1206" s="2">
        <f>2*Table1[[#This Row],[Photon energy (eV)]]-Threshold</f>
        <v>7.2126112000000013</v>
      </c>
      <c r="D1206" s="2" t="s">
        <v>19</v>
      </c>
      <c r="E1206" s="3">
        <f>Table1[[#This Row],[Polar ang (deg)]]/180*PI()</f>
        <v>2.5500000000000012</v>
      </c>
      <c r="F1206" s="2">
        <v>146.10423775836</v>
      </c>
      <c r="G1206" s="1">
        <f>IF(Table1[[#This Row],[Phase shift (deg)]]="","",Table1[[#This Row],[Phase shift (deg)]]/180*PI())</f>
        <v>4.1759052875987912</v>
      </c>
      <c r="H1206" s="2">
        <v>239.261748625775</v>
      </c>
      <c r="I1206" s="2"/>
    </row>
    <row r="1207" spans="1:9" x14ac:dyDescent="0.2">
      <c r="A1207" s="2" t="s">
        <v>47</v>
      </c>
      <c r="B1207" s="2">
        <v>15.9</v>
      </c>
      <c r="C1207" s="2">
        <f>2*Table1[[#This Row],[Photon energy (eV)]]-Threshold</f>
        <v>7.2126112000000013</v>
      </c>
      <c r="D1207" s="2" t="s">
        <v>19</v>
      </c>
      <c r="E1207" s="3">
        <f>Table1[[#This Row],[Polar ang (deg)]]/180*PI()</f>
        <v>2.5600000000000045</v>
      </c>
      <c r="F1207" s="2">
        <v>146.677195553491</v>
      </c>
      <c r="G1207" s="1">
        <f>IF(Table1[[#This Row],[Phase shift (deg)]]="","",Table1[[#This Row],[Phase shift (deg)]]/180*PI())</f>
        <v>4.1717739130214211</v>
      </c>
      <c r="H1207" s="2">
        <v>239.02503829890401</v>
      </c>
      <c r="I1207" s="2"/>
    </row>
    <row r="1208" spans="1:9" x14ac:dyDescent="0.2">
      <c r="A1208" s="2" t="s">
        <v>47</v>
      </c>
      <c r="B1208" s="2">
        <v>15.9</v>
      </c>
      <c r="C1208" s="2">
        <f>2*Table1[[#This Row],[Photon energy (eV)]]-Threshold</f>
        <v>7.2126112000000013</v>
      </c>
      <c r="D1208" s="2" t="s">
        <v>19</v>
      </c>
      <c r="E1208" s="3">
        <f>Table1[[#This Row],[Polar ang (deg)]]/180*PI()</f>
        <v>2.5700000000000074</v>
      </c>
      <c r="F1208" s="2">
        <v>147.25015334862201</v>
      </c>
      <c r="G1208" s="1">
        <f>IF(Table1[[#This Row],[Phase shift (deg)]]="","",Table1[[#This Row],[Phase shift (deg)]]/180*PI())</f>
        <v>4.1678028369251079</v>
      </c>
      <c r="H1208" s="2">
        <v>238.79751239845999</v>
      </c>
      <c r="I1208" s="2"/>
    </row>
    <row r="1209" spans="1:9" x14ac:dyDescent="0.2">
      <c r="A1209" s="2" t="s">
        <v>47</v>
      </c>
      <c r="B1209" s="2">
        <v>15.9</v>
      </c>
      <c r="C1209" s="2">
        <f>2*Table1[[#This Row],[Photon energy (eV)]]-Threshold</f>
        <v>7.2126112000000013</v>
      </c>
      <c r="D1209" s="2" t="s">
        <v>19</v>
      </c>
      <c r="E1209" s="3">
        <f>Table1[[#This Row],[Polar ang (deg)]]/180*PI()</f>
        <v>2.579999999999993</v>
      </c>
      <c r="F1209" s="2">
        <v>147.82311114375199</v>
      </c>
      <c r="G1209" s="1">
        <f>IF(Table1[[#This Row],[Phase shift (deg)]]="","",Table1[[#This Row],[Phase shift (deg)]]/180*PI())</f>
        <v>4.1639849667336737</v>
      </c>
      <c r="H1209" s="2">
        <v>238.57876454976201</v>
      </c>
      <c r="I1209" s="2"/>
    </row>
    <row r="1210" spans="1:9" x14ac:dyDescent="0.2">
      <c r="A1210" s="2" t="s">
        <v>47</v>
      </c>
      <c r="B1210" s="2">
        <v>15.9</v>
      </c>
      <c r="C1210" s="2">
        <f>2*Table1[[#This Row],[Photon energy (eV)]]-Threshold</f>
        <v>7.2126112000000013</v>
      </c>
      <c r="D1210" s="2" t="s">
        <v>19</v>
      </c>
      <c r="E1210" s="3">
        <f>Table1[[#This Row],[Polar ang (deg)]]/180*PI()</f>
        <v>2.5899999999999959</v>
      </c>
      <c r="F1210" s="2">
        <v>148.39606893888299</v>
      </c>
      <c r="G1210" s="1">
        <f>IF(Table1[[#This Row],[Phase shift (deg)]]="","",Table1[[#This Row],[Phase shift (deg)]]/180*PI())</f>
        <v>4.1603136236186193</v>
      </c>
      <c r="H1210" s="2">
        <v>238.368412084125</v>
      </c>
      <c r="I1210" s="2"/>
    </row>
    <row r="1211" spans="1:9" x14ac:dyDescent="0.2">
      <c r="A1211" s="2" t="s">
        <v>47</v>
      </c>
      <c r="B1211" s="2">
        <v>15.9</v>
      </c>
      <c r="C1211" s="2">
        <f>2*Table1[[#This Row],[Photon energy (eV)]]-Threshold</f>
        <v>7.2126112000000013</v>
      </c>
      <c r="D1211" s="2" t="s">
        <v>19</v>
      </c>
      <c r="E1211" s="3">
        <f>Table1[[#This Row],[Polar ang (deg)]]/180*PI()</f>
        <v>2.5999999999999992</v>
      </c>
      <c r="F1211" s="2">
        <v>148.96902673401399</v>
      </c>
      <c r="G1211" s="1">
        <f>IF(Table1[[#This Row],[Phase shift (deg)]]="","",Table1[[#This Row],[Phase shift (deg)]]/180*PI())</f>
        <v>4.1567825151182145</v>
      </c>
      <c r="H1211" s="2">
        <v>238.16609447004899</v>
      </c>
      <c r="I1211" s="2"/>
    </row>
    <row r="1212" spans="1:9" x14ac:dyDescent="0.2">
      <c r="A1212" s="2" t="s">
        <v>47</v>
      </c>
      <c r="B1212" s="2">
        <v>15.9</v>
      </c>
      <c r="C1212" s="2">
        <f>2*Table1[[#This Row],[Photon energy (eV)]]-Threshold</f>
        <v>7.2126112000000013</v>
      </c>
      <c r="D1212" s="2" t="s">
        <v>19</v>
      </c>
      <c r="E1212" s="3">
        <f>Table1[[#This Row],[Polar ang (deg)]]/180*PI()</f>
        <v>2.6100000000000025</v>
      </c>
      <c r="F1212" s="2">
        <v>149.541984529145</v>
      </c>
      <c r="G1212" s="1">
        <f>IF(Table1[[#This Row],[Phase shift (deg)]]="","",Table1[[#This Row],[Phase shift (deg)]]/180*PI())</f>
        <v>4.153385709805538</v>
      </c>
      <c r="H1212" s="2">
        <v>237.97147186180501</v>
      </c>
      <c r="I1212" s="2"/>
    </row>
    <row r="1213" spans="1:9" x14ac:dyDescent="0.2">
      <c r="A1213" s="2" t="s">
        <v>47</v>
      </c>
      <c r="B1213" s="2">
        <v>15.9</v>
      </c>
      <c r="C1213" s="2">
        <f>2*Table1[[#This Row],[Photon energy (eV)]]-Threshold</f>
        <v>7.2126112000000013</v>
      </c>
      <c r="D1213" s="2" t="s">
        <v>19</v>
      </c>
      <c r="E1213" s="3">
        <f>Table1[[#This Row],[Polar ang (deg)]]/180*PI()</f>
        <v>2.6200000000000054</v>
      </c>
      <c r="F1213" s="2">
        <v>150.114942324276</v>
      </c>
      <c r="G1213" s="1">
        <f>IF(Table1[[#This Row],[Phase shift (deg)]]="","",Table1[[#This Row],[Phase shift (deg)]]/180*PI())</f>
        <v>4.1501176138423217</v>
      </c>
      <c r="H1213" s="2">
        <v>237.784223756069</v>
      </c>
      <c r="I1213" s="2"/>
    </row>
    <row r="1214" spans="1:9" x14ac:dyDescent="0.2">
      <c r="A1214" s="2" t="s">
        <v>47</v>
      </c>
      <c r="B1214" s="2">
        <v>15.9</v>
      </c>
      <c r="C1214" s="2">
        <f>2*Table1[[#This Row],[Photon energy (eV)]]-Threshold</f>
        <v>7.2126112000000013</v>
      </c>
      <c r="D1214" s="2" t="s">
        <v>19</v>
      </c>
      <c r="E1214" s="3">
        <f>Table1[[#This Row],[Polar ang (deg)]]/180*PI()</f>
        <v>2.6300000000000088</v>
      </c>
      <c r="F1214" s="2">
        <v>150.687900119407</v>
      </c>
      <c r="G1214" s="1">
        <f>IF(Table1[[#This Row],[Phase shift (deg)]]="","",Table1[[#This Row],[Phase shift (deg)]]/180*PI())</f>
        <v>4.1469729492690286</v>
      </c>
      <c r="H1214" s="2">
        <v>237.60404774803499</v>
      </c>
      <c r="I1214" s="2"/>
    </row>
    <row r="1215" spans="1:9" x14ac:dyDescent="0.2">
      <c r="A1215" s="2" t="s">
        <v>47</v>
      </c>
      <c r="B1215" s="2">
        <v>15.9</v>
      </c>
      <c r="C1215" s="2">
        <f>2*Table1[[#This Row],[Photon energy (eV)]]-Threshold</f>
        <v>7.2126112000000013</v>
      </c>
      <c r="D1215" s="2" t="s">
        <v>19</v>
      </c>
      <c r="E1215" s="3">
        <f>Table1[[#This Row],[Polar ang (deg)]]/180*PI()</f>
        <v>2.6399999999999944</v>
      </c>
      <c r="F1215" s="2">
        <v>151.26085791453701</v>
      </c>
      <c r="G1215" s="1">
        <f>IF(Table1[[#This Row],[Phase shift (deg)]]="","",Table1[[#This Row],[Phase shift (deg)]]/180*PI())</f>
        <v>4.1439467338933671</v>
      </c>
      <c r="H1215" s="2">
        <v>237.430658379112</v>
      </c>
      <c r="I1215" s="2"/>
    </row>
    <row r="1216" spans="1:9" x14ac:dyDescent="0.2">
      <c r="A1216" s="2" t="s">
        <v>47</v>
      </c>
      <c r="B1216" s="2">
        <v>15.9</v>
      </c>
      <c r="C1216" s="2">
        <f>2*Table1[[#This Row],[Photon energy (eV)]]-Threshold</f>
        <v>7.2126112000000013</v>
      </c>
      <c r="D1216" s="2" t="s">
        <v>19</v>
      </c>
      <c r="E1216" s="3">
        <f>Table1[[#This Row],[Polar ang (deg)]]/180*PI()</f>
        <v>2.6499999999999972</v>
      </c>
      <c r="F1216" s="2">
        <v>151.83381570966799</v>
      </c>
      <c r="G1216" s="1">
        <f>IF(Table1[[#This Row],[Phase shift (deg)]]="","",Table1[[#This Row],[Phase shift (deg)]]/180*PI())</f>
        <v>4.1410342626509626</v>
      </c>
      <c r="H1216" s="2">
        <v>237.26378606896901</v>
      </c>
      <c r="I1216" s="2"/>
    </row>
    <row r="1217" spans="1:9" x14ac:dyDescent="0.2">
      <c r="A1217" s="2" t="s">
        <v>47</v>
      </c>
      <c r="B1217" s="2">
        <v>15.9</v>
      </c>
      <c r="C1217" s="2">
        <f>2*Table1[[#This Row],[Photon energy (eV)]]-Threshold</f>
        <v>7.2126112000000013</v>
      </c>
      <c r="D1217" s="2" t="s">
        <v>19</v>
      </c>
      <c r="E1217" s="3">
        <f>Table1[[#This Row],[Polar ang (deg)]]/180*PI()</f>
        <v>2.66</v>
      </c>
      <c r="F1217" s="2">
        <v>152.40677350479899</v>
      </c>
      <c r="G1217" s="1">
        <f>IF(Table1[[#This Row],[Phase shift (deg)]]="","",Table1[[#This Row],[Phase shift (deg)]]/180*PI())</f>
        <v>4.1382310903222868</v>
      </c>
      <c r="H1217" s="2">
        <v>237.103176125288</v>
      </c>
      <c r="I1217" s="2"/>
    </row>
    <row r="1218" spans="1:9" x14ac:dyDescent="0.2">
      <c r="A1218" s="2" t="s">
        <v>47</v>
      </c>
      <c r="B1218" s="2">
        <v>15.9</v>
      </c>
      <c r="C1218" s="2">
        <f>2*Table1[[#This Row],[Photon energy (eV)]]-Threshold</f>
        <v>7.2126112000000013</v>
      </c>
      <c r="D1218" s="2" t="s">
        <v>19</v>
      </c>
      <c r="E1218" s="3">
        <f>Table1[[#This Row],[Polar ang (deg)]]/180*PI()</f>
        <v>2.6700000000000035</v>
      </c>
      <c r="F1218" s="2">
        <v>152.97973129992999</v>
      </c>
      <c r="G1218" s="1">
        <f>IF(Table1[[#This Row],[Phase shift (deg)]]="","",Table1[[#This Row],[Phase shift (deg)]]/180*PI())</f>
        <v>4.1355330154991545</v>
      </c>
      <c r="H1218" s="2">
        <v>236.94858782511201</v>
      </c>
      <c r="I1218" s="2"/>
    </row>
    <row r="1219" spans="1:9" x14ac:dyDescent="0.2">
      <c r="A1219" s="2" t="s">
        <v>47</v>
      </c>
      <c r="B1219" s="2">
        <v>15.9</v>
      </c>
      <c r="C1219" s="2">
        <f>2*Table1[[#This Row],[Photon energy (eV)]]-Threshold</f>
        <v>7.2126112000000013</v>
      </c>
      <c r="D1219" s="2" t="s">
        <v>19</v>
      </c>
      <c r="E1219" s="3">
        <f>Table1[[#This Row],[Polar ang (deg)]]/180*PI()</f>
        <v>2.6800000000000068</v>
      </c>
      <c r="F1219" s="2">
        <v>153.552689095061</v>
      </c>
      <c r="G1219" s="1">
        <f>IF(Table1[[#This Row],[Phase shift (deg)]]="","",Table1[[#This Row],[Phase shift (deg)]]/180*PI())</f>
        <v>4.1329360657035759</v>
      </c>
      <c r="H1219" s="2">
        <v>236.79979356221801</v>
      </c>
      <c r="I1219" s="2"/>
    </row>
    <row r="1220" spans="1:9" x14ac:dyDescent="0.2">
      <c r="A1220" s="2" t="s">
        <v>47</v>
      </c>
      <c r="B1220" s="2">
        <v>15.9</v>
      </c>
      <c r="C1220" s="2">
        <f>2*Table1[[#This Row],[Photon energy (eV)]]-Threshold</f>
        <v>7.2126112000000013</v>
      </c>
      <c r="D1220" s="2" t="s">
        <v>19</v>
      </c>
      <c r="E1220" s="3">
        <f>Table1[[#This Row],[Polar ang (deg)]]/180*PI()</f>
        <v>2.6899999999999924</v>
      </c>
      <c r="F1220" s="2">
        <v>154.12564689019101</v>
      </c>
      <c r="G1220" s="1">
        <f>IF(Table1[[#This Row],[Phase shift (deg)]]="","",Table1[[#This Row],[Phase shift (deg)]]/180*PI())</f>
        <v>4.1304364835690439</v>
      </c>
      <c r="H1220" s="2">
        <v>236.65657805536301</v>
      </c>
      <c r="I1220" s="2"/>
    </row>
    <row r="1221" spans="1:9" x14ac:dyDescent="0.2">
      <c r="A1221" s="2" t="s">
        <v>47</v>
      </c>
      <c r="B1221" s="2">
        <v>15.9</v>
      </c>
      <c r="C1221" s="2">
        <f>2*Table1[[#This Row],[Photon energy (eV)]]-Threshold</f>
        <v>7.2126112000000013</v>
      </c>
      <c r="D1221" s="2" t="s">
        <v>19</v>
      </c>
      <c r="E1221" s="3">
        <f>Table1[[#This Row],[Polar ang (deg)]]/180*PI()</f>
        <v>2.6999999999999953</v>
      </c>
      <c r="F1221" s="2">
        <v>154.69860468532201</v>
      </c>
      <c r="G1221" s="1">
        <f>IF(Table1[[#This Row],[Phase shift (deg)]]="","",Table1[[#This Row],[Phase shift (deg)]]/180*PI())</f>
        <v>4.1280307140025867</v>
      </c>
      <c r="H1221" s="2">
        <v>236.51873761272401</v>
      </c>
      <c r="I1221" s="2"/>
    </row>
    <row r="1222" spans="1:9" x14ac:dyDescent="0.2">
      <c r="A1222" s="2" t="s">
        <v>47</v>
      </c>
      <c r="B1222" s="2">
        <v>15.9</v>
      </c>
      <c r="C1222" s="2">
        <f>2*Table1[[#This Row],[Photon energy (eV)]]-Threshold</f>
        <v>7.2126112000000013</v>
      </c>
      <c r="D1222" s="2" t="s">
        <v>19</v>
      </c>
      <c r="E1222" s="3">
        <f>Table1[[#This Row],[Polar ang (deg)]]/180*PI()</f>
        <v>2.7099999999999986</v>
      </c>
      <c r="F1222" s="2">
        <v>155.27156248045301</v>
      </c>
      <c r="G1222" s="1">
        <f>IF(Table1[[#This Row],[Phase shift (deg)]]="","",Table1[[#This Row],[Phase shift (deg)]]/180*PI())</f>
        <v>4.125715392251851</v>
      </c>
      <c r="H1222" s="2">
        <v>236.38607944819199</v>
      </c>
      <c r="I1222" s="2"/>
    </row>
    <row r="1223" spans="1:9" x14ac:dyDescent="0.2">
      <c r="A1223" s="2" t="s">
        <v>47</v>
      </c>
      <c r="B1223" s="2">
        <v>15.9</v>
      </c>
      <c r="C1223" s="2">
        <f>2*Table1[[#This Row],[Photon energy (eV)]]-Threshold</f>
        <v>7.2126112000000013</v>
      </c>
      <c r="D1223" s="2" t="s">
        <v>19</v>
      </c>
      <c r="E1223" s="3">
        <f>Table1[[#This Row],[Polar ang (deg)]]/180*PI()</f>
        <v>2.7200000000000015</v>
      </c>
      <c r="F1223" s="2">
        <v>155.84452027558399</v>
      </c>
      <c r="G1223" s="1">
        <f>IF(Table1[[#This Row],[Phase shift (deg)]]="","",Table1[[#This Row],[Phase shift (deg)]]/180*PI())</f>
        <v>4.123487332808522</v>
      </c>
      <c r="H1223" s="2">
        <v>236.25842104558501</v>
      </c>
      <c r="I1223" s="2"/>
    </row>
    <row r="1224" spans="1:9" x14ac:dyDescent="0.2">
      <c r="A1224" s="2" t="s">
        <v>47</v>
      </c>
      <c r="B1224" s="2">
        <v>15.9</v>
      </c>
      <c r="C1224" s="2">
        <f>2*Table1[[#This Row],[Photon energy (eV)]]-Threshold</f>
        <v>7.2126112000000013</v>
      </c>
      <c r="D1224" s="2" t="s">
        <v>19</v>
      </c>
      <c r="E1224" s="3">
        <f>Table1[[#This Row],[Polar ang (deg)]]/180*PI()</f>
        <v>2.7300000000000044</v>
      </c>
      <c r="F1224" s="2">
        <v>156.41747807071499</v>
      </c>
      <c r="G1224" s="1">
        <f>IF(Table1[[#This Row],[Phase shift (deg)]]="","",Table1[[#This Row],[Phase shift (deg)]]/180*PI())</f>
        <v>4.1213435190844772</v>
      </c>
      <c r="H1224" s="2">
        <v>236.13558956713501</v>
      </c>
      <c r="I1224" s="2"/>
    </row>
    <row r="1225" spans="1:9" x14ac:dyDescent="0.2">
      <c r="A1225" s="2" t="s">
        <v>47</v>
      </c>
      <c r="B1225" s="2">
        <v>15.9</v>
      </c>
      <c r="C1225" s="2">
        <f>2*Table1[[#This Row],[Photon energy (eV)]]-Threshold</f>
        <v>7.2126112000000013</v>
      </c>
      <c r="D1225" s="2" t="s">
        <v>19</v>
      </c>
      <c r="E1225" s="3">
        <f>Table1[[#This Row],[Polar ang (deg)]]/180*PI()</f>
        <v>2.7400000000000073</v>
      </c>
      <c r="F1225" s="2">
        <v>156.990435865846</v>
      </c>
      <c r="G1225" s="1">
        <f>IF(Table1[[#This Row],[Phase shift (deg)]]="","",Table1[[#This Row],[Phase shift (deg)]]/180*PI())</f>
        <v>4.1192810938025941</v>
      </c>
      <c r="H1225" s="2">
        <v>236.017421302922</v>
      </c>
      <c r="I1225" s="2"/>
    </row>
    <row r="1226" spans="1:9" x14ac:dyDescent="0.2">
      <c r="A1226" s="2" t="s">
        <v>47</v>
      </c>
      <c r="B1226" s="2">
        <v>15.9</v>
      </c>
      <c r="C1226" s="2">
        <f>2*Table1[[#This Row],[Photon energy (eV)]]-Threshold</f>
        <v>7.2126112000000013</v>
      </c>
      <c r="D1226" s="2" t="s">
        <v>19</v>
      </c>
      <c r="E1226" s="3">
        <f>Table1[[#This Row],[Polar ang (deg)]]/180*PI()</f>
        <v>2.7499999999999933</v>
      </c>
      <c r="F1226" s="2">
        <v>157.563393660976</v>
      </c>
      <c r="G1226" s="1">
        <f>IF(Table1[[#This Row],[Phase shift (deg)]]="","",Table1[[#This Row],[Phase shift (deg)]]/180*PI())</f>
        <v>4.1172973500489363</v>
      </c>
      <c r="H1226" s="2">
        <v>235.903761158202</v>
      </c>
      <c r="I1226" s="2"/>
    </row>
    <row r="1227" spans="1:9" x14ac:dyDescent="0.2">
      <c r="A1227" s="2" t="s">
        <v>47</v>
      </c>
      <c r="B1227" s="2">
        <v>15.9</v>
      </c>
      <c r="C1227" s="2">
        <f>2*Table1[[#This Row],[Photon energy (eV)]]-Threshold</f>
        <v>7.2126112000000013</v>
      </c>
      <c r="D1227" s="2" t="s">
        <v>19</v>
      </c>
      <c r="E1227" s="3">
        <f>Table1[[#This Row],[Polar ang (deg)]]/180*PI()</f>
        <v>2.7599999999999962</v>
      </c>
      <c r="F1227" s="2">
        <v>158.13635145610701</v>
      </c>
      <c r="G1227" s="1">
        <f>IF(Table1[[#This Row],[Phase shift (deg)]]="","",Table1[[#This Row],[Phase shift (deg)]]/180*PI())</f>
        <v>4.1153897229371692</v>
      </c>
      <c r="H1227" s="2">
        <v>235.79446217581301</v>
      </c>
      <c r="I1227" s="2"/>
    </row>
    <row r="1228" spans="1:9" x14ac:dyDescent="0.2">
      <c r="A1228" s="2" t="s">
        <v>47</v>
      </c>
      <c r="B1228" s="2">
        <v>15.9</v>
      </c>
      <c r="C1228" s="2">
        <f>2*Table1[[#This Row],[Photon energy (eV)]]-Threshold</f>
        <v>7.2126112000000013</v>
      </c>
      <c r="D1228" s="2" t="s">
        <v>19</v>
      </c>
      <c r="E1228" s="3">
        <f>Table1[[#This Row],[Polar ang (deg)]]/180*PI()</f>
        <v>2.7699999999999996</v>
      </c>
      <c r="F1228" s="2">
        <v>158.70930925123801</v>
      </c>
      <c r="G1228" s="1">
        <f>IF(Table1[[#This Row],[Phase shift (deg)]]="","",Table1[[#This Row],[Phase shift (deg)]]/180*PI())</f>
        <v>4.1135557818403736</v>
      </c>
      <c r="H1228" s="2">
        <v>235.689385091091</v>
      </c>
      <c r="I1228" s="2"/>
    </row>
    <row r="1229" spans="1:9" x14ac:dyDescent="0.2">
      <c r="A1229" s="2" t="s">
        <v>47</v>
      </c>
      <c r="B1229" s="2">
        <v>15.9</v>
      </c>
      <c r="C1229" s="2">
        <f>2*Table1[[#This Row],[Photon energy (eV)]]-Threshold</f>
        <v>7.2126112000000013</v>
      </c>
      <c r="D1229" s="2" t="s">
        <v>19</v>
      </c>
      <c r="E1229" s="3">
        <f>Table1[[#This Row],[Polar ang (deg)]]/180*PI()</f>
        <v>2.780000000000002</v>
      </c>
      <c r="F1229" s="2">
        <v>159.28226704636899</v>
      </c>
      <c r="G1229" s="1">
        <f>IF(Table1[[#This Row],[Phase shift (deg)]]="","",Table1[[#This Row],[Phase shift (deg)]]/180*PI())</f>
        <v>4.1117932231487</v>
      </c>
      <c r="H1229" s="2">
        <v>235.588397916914</v>
      </c>
      <c r="I1229" s="2"/>
    </row>
    <row r="1230" spans="1:9" x14ac:dyDescent="0.2">
      <c r="A1230" s="2" t="s">
        <v>47</v>
      </c>
      <c r="B1230" s="2">
        <v>15.9</v>
      </c>
      <c r="C1230" s="2">
        <f>2*Table1[[#This Row],[Photon energy (eV)]]-Threshold</f>
        <v>7.2126112000000013</v>
      </c>
      <c r="D1230" s="2" t="s">
        <v>19</v>
      </c>
      <c r="E1230" s="3">
        <f>Table1[[#This Row],[Polar ang (deg)]]/180*PI()</f>
        <v>2.7900000000000054</v>
      </c>
      <c r="F1230" s="2">
        <v>159.85522484149999</v>
      </c>
      <c r="G1230" s="1">
        <f>IF(Table1[[#This Row],[Phase shift (deg)]]="","",Table1[[#This Row],[Phase shift (deg)]]/180*PI())</f>
        <v>4.110099863515206</v>
      </c>
      <c r="H1230" s="2">
        <v>235.491375556717</v>
      </c>
      <c r="I1230" s="2"/>
    </row>
    <row r="1231" spans="1:9" x14ac:dyDescent="0.2">
      <c r="A1231" s="2" t="s">
        <v>47</v>
      </c>
      <c r="B1231" s="2">
        <v>15.9</v>
      </c>
      <c r="C1231" s="2">
        <f>2*Table1[[#This Row],[Photon energy (eV)]]-Threshold</f>
        <v>7.2126112000000013</v>
      </c>
      <c r="D1231" s="2" t="s">
        <v>19</v>
      </c>
      <c r="E1231" s="3">
        <f>Table1[[#This Row],[Polar ang (deg)]]/180*PI()</f>
        <v>2.8000000000000087</v>
      </c>
      <c r="F1231" s="2">
        <v>160.42818263663099</v>
      </c>
      <c r="G1231" s="1">
        <f>IF(Table1[[#This Row],[Phase shift (deg)]]="","",Table1[[#This Row],[Phase shift (deg)]]/180*PI())</f>
        <v>4.1084736335546257</v>
      </c>
      <c r="H1231" s="2">
        <v>235.398199443458</v>
      </c>
      <c r="I1231" s="2"/>
    </row>
    <row r="1232" spans="1:9" x14ac:dyDescent="0.2">
      <c r="A1232" s="2" t="s">
        <v>47</v>
      </c>
      <c r="B1232" s="2">
        <v>15.9</v>
      </c>
      <c r="C1232" s="2">
        <f>2*Table1[[#This Row],[Photon energy (eV)]]-Threshold</f>
        <v>7.2126112000000013</v>
      </c>
      <c r="D1232" s="2" t="s">
        <v>19</v>
      </c>
      <c r="E1232" s="3">
        <f>Table1[[#This Row],[Polar ang (deg)]]/180*PI()</f>
        <v>2.8099999999999943</v>
      </c>
      <c r="F1232" s="2">
        <v>161.001140431761</v>
      </c>
      <c r="G1232" s="1">
        <f>IF(Table1[[#This Row],[Phase shift (deg)]]="","",Table1[[#This Row],[Phase shift (deg)]]/180*PI())</f>
        <v>4.1069125719632291</v>
      </c>
      <c r="H1232" s="2">
        <v>235.30875720271101</v>
      </c>
      <c r="I1232" s="2"/>
    </row>
    <row r="1233" spans="1:9" x14ac:dyDescent="0.2">
      <c r="A1233" s="2" t="s">
        <v>47</v>
      </c>
      <c r="B1233" s="2">
        <v>15.9</v>
      </c>
      <c r="C1233" s="2">
        <f>2*Table1[[#This Row],[Photon energy (eV)]]-Threshold</f>
        <v>7.2126112000000013</v>
      </c>
      <c r="D1233" s="2" t="s">
        <v>19</v>
      </c>
      <c r="E1233" s="3">
        <f>Table1[[#This Row],[Polar ang (deg)]]/180*PI()</f>
        <v>2.8199999999999976</v>
      </c>
      <c r="F1233" s="2">
        <v>161.574098226892</v>
      </c>
      <c r="G1233" s="1">
        <f>IF(Table1[[#This Row],[Phase shift (deg)]]="","",Table1[[#This Row],[Phase shift (deg)]]/180*PI())</f>
        <v>4.1054148200301324</v>
      </c>
      <c r="H1233" s="2">
        <v>235.22294233818701</v>
      </c>
      <c r="I1233" s="2"/>
    </row>
    <row r="1234" spans="1:9" x14ac:dyDescent="0.2">
      <c r="A1234" s="2" t="s">
        <v>47</v>
      </c>
      <c r="B1234" s="2">
        <v>15.9</v>
      </c>
      <c r="C1234" s="2">
        <f>2*Table1[[#This Row],[Photon energy (eV)]]-Threshold</f>
        <v>7.2126112000000013</v>
      </c>
      <c r="D1234" s="2" t="s">
        <v>19</v>
      </c>
      <c r="E1234" s="3">
        <f>Table1[[#This Row],[Polar ang (deg)]]/180*PI()</f>
        <v>2.8300000000000005</v>
      </c>
      <c r="F1234" s="2">
        <v>162.14705602202301</v>
      </c>
      <c r="G1234" s="1">
        <f>IF(Table1[[#This Row],[Phase shift (deg)]]="","",Table1[[#This Row],[Phase shift (deg)]]/180*PI())</f>
        <v>4.1039786165128174</v>
      </c>
      <c r="H1234" s="2">
        <v>235.14065393812299</v>
      </c>
      <c r="I1234" s="2"/>
    </row>
    <row r="1235" spans="1:9" x14ac:dyDescent="0.2">
      <c r="A1235" s="2" t="s">
        <v>47</v>
      </c>
      <c r="B1235" s="2">
        <v>15.9</v>
      </c>
      <c r="C1235" s="2">
        <f>2*Table1[[#This Row],[Photon energy (eV)]]-Threshold</f>
        <v>7.2126112000000013</v>
      </c>
      <c r="D1235" s="2" t="s">
        <v>19</v>
      </c>
      <c r="E1235" s="3">
        <f>Table1[[#This Row],[Polar ang (deg)]]/180*PI()</f>
        <v>2.8400000000000034</v>
      </c>
      <c r="F1235" s="2">
        <v>162.72001381715401</v>
      </c>
      <c r="G1235" s="1">
        <f>IF(Table1[[#This Row],[Phase shift (deg)]]="","",Table1[[#This Row],[Phase shift (deg)]]/180*PI())</f>
        <v>4.1026022928519801</v>
      </c>
      <c r="H1235" s="2">
        <v>235.06179640111301</v>
      </c>
      <c r="I1235" s="2"/>
    </row>
    <row r="1236" spans="1:9" x14ac:dyDescent="0.2">
      <c r="A1236" s="2" t="s">
        <v>47</v>
      </c>
      <c r="B1236" s="2">
        <v>15.9</v>
      </c>
      <c r="C1236" s="2">
        <f>2*Table1[[#This Row],[Photon energy (eV)]]-Threshold</f>
        <v>7.2126112000000013</v>
      </c>
      <c r="D1236" s="2" t="s">
        <v>19</v>
      </c>
      <c r="E1236" s="3">
        <f>Table1[[#This Row],[Polar ang (deg)]]/180*PI()</f>
        <v>2.8500000000000063</v>
      </c>
      <c r="F1236" s="2">
        <v>163.29297161228499</v>
      </c>
      <c r="G1236" s="1">
        <f>IF(Table1[[#This Row],[Phase shift (deg)]]="","",Table1[[#This Row],[Phase shift (deg)]]/180*PI())</f>
        <v>4.1012842687027184</v>
      </c>
      <c r="H1236" s="2">
        <v>234.986279180064</v>
      </c>
      <c r="I1236" s="2"/>
    </row>
    <row r="1237" spans="1:9" x14ac:dyDescent="0.2">
      <c r="A1237" s="2" t="s">
        <v>47</v>
      </c>
      <c r="B1237" s="2">
        <v>15.9</v>
      </c>
      <c r="C1237" s="2">
        <f>2*Table1[[#This Row],[Photon energy (eV)]]-Threshold</f>
        <v>7.2126112000000013</v>
      </c>
      <c r="D1237" s="2" t="s">
        <v>19</v>
      </c>
      <c r="E1237" s="3">
        <f>Table1[[#This Row],[Polar ang (deg)]]/180*PI()</f>
        <v>2.8599999999999923</v>
      </c>
      <c r="F1237" s="2">
        <v>163.865929407415</v>
      </c>
      <c r="G1237" s="1">
        <f>IF(Table1[[#This Row],[Phase shift (deg)]]="","",Table1[[#This Row],[Phase shift (deg)]]/180*PI())</f>
        <v>4.1000230477605797</v>
      </c>
      <c r="H1237" s="2">
        <v>234.91401654304599</v>
      </c>
      <c r="I1237" s="2"/>
    </row>
    <row r="1238" spans="1:9" x14ac:dyDescent="0.2">
      <c r="A1238" s="2" t="s">
        <v>47</v>
      </c>
      <c r="B1238" s="2">
        <v>15.9</v>
      </c>
      <c r="C1238" s="2">
        <f>2*Table1[[#This Row],[Photon energy (eV)]]-Threshold</f>
        <v>7.2126112000000013</v>
      </c>
      <c r="D1238" s="2" t="s">
        <v>19</v>
      </c>
      <c r="E1238" s="3">
        <f>Table1[[#This Row],[Polar ang (deg)]]/180*PI()</f>
        <v>2.8699999999999952</v>
      </c>
      <c r="F1238" s="2">
        <v>164.438887202546</v>
      </c>
      <c r="G1238" s="1">
        <f>IF(Table1[[#This Row],[Phase shift (deg)]]="","",Table1[[#This Row],[Phase shift (deg)]]/180*PI())</f>
        <v>4.0988172138634038</v>
      </c>
      <c r="H1238" s="2">
        <v>234.84492734994399</v>
      </c>
      <c r="I1238" s="2"/>
    </row>
    <row r="1239" spans="1:9" x14ac:dyDescent="0.2">
      <c r="A1239" s="2" t="s">
        <v>47</v>
      </c>
      <c r="B1239" s="2">
        <v>15.9</v>
      </c>
      <c r="C1239" s="2">
        <f>2*Table1[[#This Row],[Photon energy (eV)]]-Threshold</f>
        <v>7.2126112000000013</v>
      </c>
      <c r="D1239" s="2" t="s">
        <v>19</v>
      </c>
      <c r="E1239" s="3">
        <f>Table1[[#This Row],[Polar ang (deg)]]/180*PI()</f>
        <v>2.8799999999999981</v>
      </c>
      <c r="F1239" s="2">
        <v>165.011844997677</v>
      </c>
      <c r="G1239" s="1">
        <f>IF(Table1[[#This Row],[Phase shift (deg)]]="","",Table1[[#This Row],[Phase shift (deg)]]/180*PI())</f>
        <v>4.0976654273504387</v>
      </c>
      <c r="H1239" s="2">
        <v>234.778934843851</v>
      </c>
      <c r="I1239" s="2"/>
    </row>
    <row r="1240" spans="1:9" x14ac:dyDescent="0.2">
      <c r="A1240" s="2" t="s">
        <v>47</v>
      </c>
      <c r="B1240" s="2">
        <v>15.9</v>
      </c>
      <c r="C1240" s="2">
        <f>2*Table1[[#This Row],[Photon energy (eV)]]-Threshold</f>
        <v>7.2126112000000013</v>
      </c>
      <c r="D1240" s="2" t="s">
        <v>19</v>
      </c>
      <c r="E1240" s="3">
        <f>Table1[[#This Row],[Polar ang (deg)]]/180*PI()</f>
        <v>2.8900000000000019</v>
      </c>
      <c r="F1240" s="2">
        <v>165.58480279280801</v>
      </c>
      <c r="G1240" s="1">
        <f>IF(Table1[[#This Row],[Phase shift (deg)]]="","",Table1[[#This Row],[Phase shift (deg)]]/180*PI())</f>
        <v>4.0965664216625832</v>
      </c>
      <c r="H1240" s="2">
        <v>234.71596645627599</v>
      </c>
      <c r="I1240" s="2"/>
    </row>
    <row r="1241" spans="1:9" x14ac:dyDescent="0.2">
      <c r="A1241" s="2" t="s">
        <v>47</v>
      </c>
      <c r="B1241" s="2">
        <v>15.9</v>
      </c>
      <c r="C1241" s="2">
        <f>2*Table1[[#This Row],[Photon energy (eV)]]-Threshold</f>
        <v>7.2126112000000013</v>
      </c>
      <c r="D1241" s="2" t="s">
        <v>19</v>
      </c>
      <c r="E1241" s="3">
        <f>Table1[[#This Row],[Polar ang (deg)]]/180*PI()</f>
        <v>2.9000000000000048</v>
      </c>
      <c r="F1241" s="2">
        <v>166.15776058793901</v>
      </c>
      <c r="G1241" s="1">
        <f>IF(Table1[[#This Row],[Phase shift (deg)]]="","",Table1[[#This Row],[Phase shift (deg)]]/180*PI())</f>
        <v>4.0955190001682773</v>
      </c>
      <c r="H1241" s="2">
        <v>234.655953625281</v>
      </c>
      <c r="I1241" s="2"/>
    </row>
    <row r="1242" spans="1:9" x14ac:dyDescent="0.2">
      <c r="A1242" s="2" t="s">
        <v>47</v>
      </c>
      <c r="B1242" s="2">
        <v>15.9</v>
      </c>
      <c r="C1242" s="2">
        <f>2*Table1[[#This Row],[Photon energy (eV)]]-Threshold</f>
        <v>7.2126112000000013</v>
      </c>
      <c r="D1242" s="2" t="s">
        <v>19</v>
      </c>
      <c r="E1242" s="3">
        <f>Table1[[#This Row],[Polar ang (deg)]]/180*PI()</f>
        <v>2.9100000000000077</v>
      </c>
      <c r="F1242" s="2">
        <v>166.73071838307001</v>
      </c>
      <c r="G1242" s="1">
        <f>IF(Table1[[#This Row],[Phase shift (deg)]]="","",Table1[[#This Row],[Phase shift (deg)]]/180*PI())</f>
        <v>4.0945220332009642</v>
      </c>
      <c r="H1242" s="2">
        <v>234.59883162573999</v>
      </c>
      <c r="I1242" s="2"/>
    </row>
    <row r="1243" spans="1:9" x14ac:dyDescent="0.2">
      <c r="A1243" s="2" t="s">
        <v>47</v>
      </c>
      <c r="B1243" s="2">
        <v>15.9</v>
      </c>
      <c r="C1243" s="2">
        <f>2*Table1[[#This Row],[Photon energy (eV)]]-Threshold</f>
        <v>7.2126112000000013</v>
      </c>
      <c r="D1243" s="2" t="s">
        <v>19</v>
      </c>
      <c r="E1243" s="3">
        <f>Table1[[#This Row],[Polar ang (deg)]]/180*PI()</f>
        <v>2.9199999999999928</v>
      </c>
      <c r="F1243" s="2">
        <v>167.30367617819999</v>
      </c>
      <c r="G1243" s="1">
        <f>IF(Table1[[#This Row],[Phase shift (deg)]]="","",Table1[[#This Row],[Phase shift (deg)]]/180*PI())</f>
        <v>4.0935744552951858</v>
      </c>
      <c r="H1243" s="2">
        <v>234.54453941097901</v>
      </c>
      <c r="I1243" s="2"/>
    </row>
    <row r="1244" spans="1:9" x14ac:dyDescent="0.2">
      <c r="A1244" s="2" t="s">
        <v>47</v>
      </c>
      <c r="B1244" s="2">
        <v>15.9</v>
      </c>
      <c r="C1244" s="2">
        <f>2*Table1[[#This Row],[Photon energy (eV)]]-Threshold</f>
        <v>7.2126112000000013</v>
      </c>
      <c r="D1244" s="2" t="s">
        <v>19</v>
      </c>
      <c r="E1244" s="3">
        <f>Table1[[#This Row],[Polar ang (deg)]]/180*PI()</f>
        <v>2.9299999999999966</v>
      </c>
      <c r="F1244" s="2">
        <v>167.876633973331</v>
      </c>
      <c r="G1244" s="1">
        <f>IF(Table1[[#This Row],[Phase shift (deg)]]="","",Table1[[#This Row],[Phase shift (deg)]]/180*PI())</f>
        <v>4.0926752626094789</v>
      </c>
      <c r="H1244" s="2">
        <v>234.493019465119</v>
      </c>
      <c r="I1244" s="2"/>
    </row>
    <row r="1245" spans="1:9" x14ac:dyDescent="0.2">
      <c r="A1245" s="2" t="s">
        <v>47</v>
      </c>
      <c r="B1245" s="2">
        <v>15.9</v>
      </c>
      <c r="C1245" s="2">
        <f>2*Table1[[#This Row],[Photon energy (eV)]]-Threshold</f>
        <v>7.2126112000000013</v>
      </c>
      <c r="D1245" s="2" t="s">
        <v>19</v>
      </c>
      <c r="E1245" s="3">
        <f>Table1[[#This Row],[Polar ang (deg)]]/180*PI()</f>
        <v>2.9399999999999995</v>
      </c>
      <c r="F1245" s="2">
        <v>168.449591768462</v>
      </c>
      <c r="G1245" s="1">
        <f>IF(Table1[[#This Row],[Phase shift (deg)]]="","",Table1[[#This Row],[Phase shift (deg)]]/180*PI())</f>
        <v>4.0918235105247227</v>
      </c>
      <c r="H1245" s="2">
        <v>234.444217665471</v>
      </c>
      <c r="I1245" s="2"/>
    </row>
    <row r="1246" spans="1:9" x14ac:dyDescent="0.2">
      <c r="A1246" s="2" t="s">
        <v>47</v>
      </c>
      <c r="B1246" s="2">
        <v>15.9</v>
      </c>
      <c r="C1246" s="2">
        <f>2*Table1[[#This Row],[Photon energy (eV)]]-Threshold</f>
        <v>7.2126112000000013</v>
      </c>
      <c r="D1246" s="2" t="s">
        <v>19</v>
      </c>
      <c r="E1246" s="3">
        <f>Table1[[#This Row],[Polar ang (deg)]]/180*PI()</f>
        <v>2.9500000000000024</v>
      </c>
      <c r="F1246" s="2">
        <v>169.022549563593</v>
      </c>
      <c r="G1246" s="1">
        <f>IF(Table1[[#This Row],[Phase shift (deg)]]="","",Table1[[#This Row],[Phase shift (deg)]]/180*PI())</f>
        <v>4.0910183114082077</v>
      </c>
      <c r="H1246" s="2">
        <v>234.39808315442701</v>
      </c>
      <c r="I1246" s="2"/>
    </row>
    <row r="1247" spans="1:9" x14ac:dyDescent="0.2">
      <c r="A1247" s="2" t="s">
        <v>47</v>
      </c>
      <c r="B1247" s="2">
        <v>15.9</v>
      </c>
      <c r="C1247" s="2">
        <f>2*Table1[[#This Row],[Photon energy (eV)]]-Threshold</f>
        <v>7.2126112000000013</v>
      </c>
      <c r="D1247" s="2" t="s">
        <v>19</v>
      </c>
      <c r="E1247" s="3">
        <f>Table1[[#This Row],[Polar ang (deg)]]/180*PI()</f>
        <v>2.9600000000000057</v>
      </c>
      <c r="F1247" s="2">
        <v>169.59550735872401</v>
      </c>
      <c r="G1247" s="1">
        <f>IF(Table1[[#This Row],[Phase shift (deg)]]="","",Table1[[#This Row],[Phase shift (deg)]]/180*PI())</f>
        <v>4.0902588325339027</v>
      </c>
      <c r="H1247" s="2">
        <v>234.3545682203</v>
      </c>
      <c r="I1247" s="2"/>
    </row>
    <row r="1248" spans="1:9" x14ac:dyDescent="0.2">
      <c r="A1248" s="2" t="s">
        <v>47</v>
      </c>
      <c r="B1248" s="2">
        <v>15.9</v>
      </c>
      <c r="C1248" s="2">
        <f>2*Table1[[#This Row],[Photon energy (eV)]]-Threshold</f>
        <v>7.2126112000000013</v>
      </c>
      <c r="D1248" s="2" t="s">
        <v>19</v>
      </c>
      <c r="E1248" s="3">
        <f>Table1[[#This Row],[Polar ang (deg)]]/180*PI()</f>
        <v>2.9700000000000091</v>
      </c>
      <c r="F1248" s="2">
        <v>170.16846515385501</v>
      </c>
      <c r="G1248" s="1">
        <f>IF(Table1[[#This Row],[Phase shift (deg)]]="","",Table1[[#This Row],[Phase shift (deg)]]/180*PI())</f>
        <v>4.0895442941501168</v>
      </c>
      <c r="H1248" s="2">
        <v>234.31362818660901</v>
      </c>
      <c r="I1248" s="2"/>
    </row>
    <row r="1249" spans="1:9" x14ac:dyDescent="0.2">
      <c r="A1249" s="2" t="s">
        <v>47</v>
      </c>
      <c r="B1249" s="2">
        <v>15.9</v>
      </c>
      <c r="C1249" s="2">
        <f>2*Table1[[#This Row],[Photon energy (eV)]]-Threshold</f>
        <v>7.2126112000000013</v>
      </c>
      <c r="D1249" s="2" t="s">
        <v>19</v>
      </c>
      <c r="E1249" s="3">
        <f>Table1[[#This Row],[Polar ang (deg)]]/180*PI()</f>
        <v>2.9799999999999942</v>
      </c>
      <c r="F1249" s="2">
        <v>170.74142294898499</v>
      </c>
      <c r="G1249" s="1">
        <f>IF(Table1[[#This Row],[Phase shift (deg)]]="","",Table1[[#This Row],[Phase shift (deg)]]/180*PI())</f>
        <v>4.0888739676872534</v>
      </c>
      <c r="H1249" s="2">
        <v>234.27522130939099</v>
      </c>
      <c r="I1249" s="2"/>
    </row>
    <row r="1250" spans="1:9" x14ac:dyDescent="0.2">
      <c r="A1250" s="2" t="s">
        <v>47</v>
      </c>
      <c r="B1250" s="2">
        <v>15.9</v>
      </c>
      <c r="C1250" s="2">
        <f>2*Table1[[#This Row],[Photon energy (eV)]]-Threshold</f>
        <v>7.2126112000000013</v>
      </c>
      <c r="D1250" s="2" t="s">
        <v>19</v>
      </c>
      <c r="E1250" s="3">
        <f>Table1[[#This Row],[Polar ang (deg)]]/180*PI()</f>
        <v>2.9899999999999971</v>
      </c>
      <c r="F1250" s="2">
        <v>171.31438074411599</v>
      </c>
      <c r="G1250" s="1">
        <f>IF(Table1[[#This Row],[Phase shift (deg)]]="","",Table1[[#This Row],[Phase shift (deg)]]/180*PI())</f>
        <v>4.0882471740977051</v>
      </c>
      <c r="H1250" s="2">
        <v>234.23930868208399</v>
      </c>
      <c r="I1250" s="2"/>
    </row>
    <row r="1251" spans="1:9" x14ac:dyDescent="0.2">
      <c r="A1251" s="2" t="s">
        <v>47</v>
      </c>
      <c r="B1251" s="2">
        <v>15.9</v>
      </c>
      <c r="C1251" s="2">
        <f>2*Table1[[#This Row],[Photon energy (eV)]]-Threshold</f>
        <v>7.2126112000000013</v>
      </c>
      <c r="D1251" s="2" t="s">
        <v>19</v>
      </c>
      <c r="E1251" s="3">
        <f>Table1[[#This Row],[Polar ang (deg)]]/180*PI()</f>
        <v>3.0000000000000004</v>
      </c>
      <c r="F1251" s="2">
        <v>171.887338539247</v>
      </c>
      <c r="G1251" s="1">
        <f>IF(Table1[[#This Row],[Phase shift (deg)]]="","",Table1[[#This Row],[Phase shift (deg)]]/180*PI())</f>
        <v>4.0876632823218308</v>
      </c>
      <c r="H1251" s="2">
        <v>234.205854147634</v>
      </c>
      <c r="I1251" s="2"/>
    </row>
    <row r="1252" spans="1:9" x14ac:dyDescent="0.2">
      <c r="A1252" s="2" t="s">
        <v>47</v>
      </c>
      <c r="B1252" s="2">
        <v>15.9</v>
      </c>
      <c r="C1252" s="2">
        <f>2*Table1[[#This Row],[Photon energy (eV)]]-Threshold</f>
        <v>7.2126112000000013</v>
      </c>
      <c r="D1252" s="2" t="s">
        <v>19</v>
      </c>
      <c r="E1252" s="3">
        <f>Table1[[#This Row],[Polar ang (deg)]]/180*PI()</f>
        <v>3.0100000000000038</v>
      </c>
      <c r="F1252" s="2">
        <v>172.460296334378</v>
      </c>
      <c r="G1252" s="1">
        <f>IF(Table1[[#This Row],[Phase shift (deg)]]="","",Table1[[#This Row],[Phase shift (deg)]]/180*PI())</f>
        <v>4.0871217078735604</v>
      </c>
      <c r="H1252" s="2">
        <v>234.17482421745601</v>
      </c>
      <c r="I1252" s="2"/>
    </row>
    <row r="1253" spans="1:9" x14ac:dyDescent="0.2">
      <c r="A1253" s="2" t="s">
        <v>47</v>
      </c>
      <c r="B1253" s="2">
        <v>15.9</v>
      </c>
      <c r="C1253" s="2">
        <f>2*Table1[[#This Row],[Photon energy (eV)]]-Threshold</f>
        <v>7.2126112000000013</v>
      </c>
      <c r="D1253" s="2" t="s">
        <v>19</v>
      </c>
      <c r="E1253" s="3">
        <f>Table1[[#This Row],[Polar ang (deg)]]/180*PI()</f>
        <v>3.0200000000000067</v>
      </c>
      <c r="F1253" s="2">
        <v>173.033254129509</v>
      </c>
      <c r="G1253" s="1">
        <f>IF(Table1[[#This Row],[Phase shift (deg)]]="","",Table1[[#This Row],[Phase shift (deg)]]/180*PI())</f>
        <v>4.0866219115403686</v>
      </c>
      <c r="H1253" s="2">
        <v>234.14618799694799</v>
      </c>
      <c r="I1253" s="2"/>
    </row>
    <row r="1254" spans="1:9" x14ac:dyDescent="0.2">
      <c r="A1254" s="2" t="s">
        <v>47</v>
      </c>
      <c r="B1254" s="2">
        <v>15.9</v>
      </c>
      <c r="C1254" s="2">
        <f>2*Table1[[#This Row],[Photon energy (eV)]]-Threshold</f>
        <v>7.2126112000000013</v>
      </c>
      <c r="D1254" s="2" t="s">
        <v>19</v>
      </c>
      <c r="E1254" s="3">
        <f>Table1[[#This Row],[Polar ang (deg)]]/180*PI()</f>
        <v>3.0299999999999927</v>
      </c>
      <c r="F1254" s="2">
        <v>173.60621192463901</v>
      </c>
      <c r="G1254" s="1">
        <f>IF(Table1[[#This Row],[Phase shift (deg)]]="","",Table1[[#This Row],[Phase shift (deg)]]/180*PI())</f>
        <v>4.0861633981921912</v>
      </c>
      <c r="H1254" s="2">
        <v>234.11991711724701</v>
      </c>
      <c r="I1254" s="2"/>
    </row>
    <row r="1255" spans="1:9" x14ac:dyDescent="0.2">
      <c r="A1255" s="2" t="s">
        <v>47</v>
      </c>
      <c r="B1255" s="2">
        <v>15.9</v>
      </c>
      <c r="C1255" s="2">
        <f>2*Table1[[#This Row],[Photon energy (eV)]]-Threshold</f>
        <v>7.2126112000000013</v>
      </c>
      <c r="D1255" s="2" t="s">
        <v>19</v>
      </c>
      <c r="E1255" s="3">
        <f>Table1[[#This Row],[Polar ang (deg)]]/180*PI()</f>
        <v>3.0399999999999952</v>
      </c>
      <c r="F1255" s="2">
        <v>174.17916971976999</v>
      </c>
      <c r="G1255" s="1">
        <f>IF(Table1[[#This Row],[Phase shift (deg)]]="","",Table1[[#This Row],[Phase shift (deg)]]/180*PI())</f>
        <v>4.0857457156950794</v>
      </c>
      <c r="H1255" s="2">
        <v>234.09598567298599</v>
      </c>
      <c r="I1255" s="2"/>
    </row>
    <row r="1256" spans="1:9" x14ac:dyDescent="0.2">
      <c r="A1256" s="2" t="s">
        <v>47</v>
      </c>
      <c r="B1256" s="2">
        <v>15.9</v>
      </c>
      <c r="C1256" s="2">
        <f>2*Table1[[#This Row],[Photon energy (eV)]]-Threshold</f>
        <v>7.2126112000000013</v>
      </c>
      <c r="D1256" s="2" t="s">
        <v>19</v>
      </c>
      <c r="E1256" s="3">
        <f>Table1[[#This Row],[Polar ang (deg)]]/180*PI()</f>
        <v>3.0499999999999985</v>
      </c>
      <c r="F1256" s="2">
        <v>174.75212751490099</v>
      </c>
      <c r="G1256" s="1">
        <f>IF(Table1[[#This Row],[Phase shift (deg)]]="","",Table1[[#This Row],[Phase shift (deg)]]/180*PI())</f>
        <v>4.0853684539252306</v>
      </c>
      <c r="H1256" s="2">
        <v>234.07437016580201</v>
      </c>
      <c r="I1256" s="2"/>
    </row>
    <row r="1257" spans="1:9" x14ac:dyDescent="0.2">
      <c r="A1257" s="2" t="s">
        <v>47</v>
      </c>
      <c r="B1257" s="2">
        <v>15.9</v>
      </c>
      <c r="C1257" s="2">
        <f>2*Table1[[#This Row],[Photon energy (eV)]]-Threshold</f>
        <v>7.2126112000000013</v>
      </c>
      <c r="D1257" s="2" t="s">
        <v>19</v>
      </c>
      <c r="E1257" s="3">
        <f>Table1[[#This Row],[Polar ang (deg)]]/180*PI()</f>
        <v>3.0600000000000014</v>
      </c>
      <c r="F1257" s="2">
        <v>175.32508531003199</v>
      </c>
      <c r="G1257" s="1">
        <f>IF(Table1[[#This Row],[Phase shift (deg)]]="","",Table1[[#This Row],[Phase shift (deg)]]/180*PI())</f>
        <v>4.0850312438794782</v>
      </c>
      <c r="H1257" s="2">
        <v>234.055049453371</v>
      </c>
      <c r="I1257" s="2"/>
    </row>
    <row r="1258" spans="1:9" x14ac:dyDescent="0.2">
      <c r="A1258" s="2" t="s">
        <v>47</v>
      </c>
      <c r="B1258" s="2">
        <v>15.9</v>
      </c>
      <c r="C1258" s="2">
        <f>2*Table1[[#This Row],[Photon energy (eV)]]-Threshold</f>
        <v>7.2126112000000013</v>
      </c>
      <c r="D1258" s="2" t="s">
        <v>19</v>
      </c>
      <c r="E1258" s="3">
        <f>Table1[[#This Row],[Polar ang (deg)]]/180*PI()</f>
        <v>3.0700000000000047</v>
      </c>
      <c r="F1258" s="2">
        <v>175.898043105163</v>
      </c>
      <c r="G1258" s="1">
        <f>IF(Table1[[#This Row],[Phase shift (deg)]]="","",Table1[[#This Row],[Phase shift (deg)]]/180*PI())</f>
        <v>4.0847337568793387</v>
      </c>
      <c r="H1258" s="2">
        <v>234.03800470380301</v>
      </c>
      <c r="I1258" s="2"/>
    </row>
    <row r="1259" spans="1:9" x14ac:dyDescent="0.2">
      <c r="A1259" s="2" t="s">
        <v>47</v>
      </c>
      <c r="B1259" s="2">
        <v>15.9</v>
      </c>
      <c r="C1259" s="2">
        <f>2*Table1[[#This Row],[Photon energy (eV)]]-Threshold</f>
        <v>7.2126112000000013</v>
      </c>
      <c r="D1259" s="2" t="s">
        <v>19</v>
      </c>
      <c r="E1259" s="3">
        <f>Table1[[#This Row],[Polar ang (deg)]]/180*PI()</f>
        <v>3.0800000000000076</v>
      </c>
      <c r="F1259" s="2">
        <v>176.471000900294</v>
      </c>
      <c r="G1259" s="1">
        <f>IF(Table1[[#This Row],[Phase shift (deg)]]="","",Table1[[#This Row],[Phase shift (deg)]]/180*PI())</f>
        <v>4.0844757038651611</v>
      </c>
      <c r="H1259" s="2">
        <v>234.02321935520001</v>
      </c>
      <c r="I1259" s="2"/>
    </row>
    <row r="1260" spans="1:9" x14ac:dyDescent="0.2">
      <c r="A1260" s="2" t="s">
        <v>47</v>
      </c>
      <c r="B1260" s="2">
        <v>15.9</v>
      </c>
      <c r="C1260" s="2">
        <f>2*Table1[[#This Row],[Photon energy (eV)]]-Threshold</f>
        <v>7.2126112000000013</v>
      </c>
      <c r="D1260" s="2" t="s">
        <v>19</v>
      </c>
      <c r="E1260" s="3">
        <f>Table1[[#This Row],[Polar ang (deg)]]/180*PI()</f>
        <v>3.0899999999999936</v>
      </c>
      <c r="F1260" s="2">
        <v>177.04395869542401</v>
      </c>
      <c r="G1260" s="1">
        <f>IF(Table1[[#This Row],[Phase shift (deg)]]="","",Table1[[#This Row],[Phase shift (deg)]]/180*PI())</f>
        <v>4.0842568347778991</v>
      </c>
      <c r="H1260" s="2">
        <v>234.01067908023401</v>
      </c>
      <c r="I1260" s="2"/>
    </row>
    <row r="1261" spans="1:9" x14ac:dyDescent="0.2">
      <c r="A1261" s="2" t="s">
        <v>47</v>
      </c>
      <c r="B1261" s="2">
        <v>15.9</v>
      </c>
      <c r="C1261" s="2">
        <f>2*Table1[[#This Row],[Photon energy (eV)]]-Threshold</f>
        <v>7.2126112000000013</v>
      </c>
      <c r="D1261" s="2" t="s">
        <v>19</v>
      </c>
      <c r="E1261" s="3">
        <f>Table1[[#This Row],[Polar ang (deg)]]/180*PI()</f>
        <v>3.099999999999997</v>
      </c>
      <c r="F1261" s="2">
        <v>177.61691649055501</v>
      </c>
      <c r="G1261" s="1">
        <f>IF(Table1[[#This Row],[Phase shift (deg)]]="","",Table1[[#This Row],[Phase shift (deg)]]/180*PI())</f>
        <v>4.0840769380264348</v>
      </c>
      <c r="H1261" s="2">
        <v>234.00037175562699</v>
      </c>
      <c r="I1261" s="2"/>
    </row>
    <row r="1262" spans="1:9" x14ac:dyDescent="0.2">
      <c r="A1262" s="2" t="s">
        <v>47</v>
      </c>
      <c r="B1262" s="2">
        <v>15.9</v>
      </c>
      <c r="C1262" s="2">
        <f>2*Table1[[#This Row],[Photon energy (eV)]]-Threshold</f>
        <v>7.2126112000000013</v>
      </c>
      <c r="D1262" s="2" t="s">
        <v>19</v>
      </c>
      <c r="E1262" s="3">
        <f>Table1[[#This Row],[Polar ang (deg)]]/180*PI()</f>
        <v>3.1099999999999994</v>
      </c>
      <c r="F1262" s="2">
        <v>178.18987428568599</v>
      </c>
      <c r="G1262" s="1">
        <f>IF(Table1[[#This Row],[Phase shift (deg)]]="","",Table1[[#This Row],[Phase shift (deg)]]/180*PI())</f>
        <v>4.0839358400381069</v>
      </c>
      <c r="H1262" s="2">
        <v>233.99228743639799</v>
      </c>
      <c r="I1262" s="2"/>
    </row>
    <row r="1263" spans="1:9" x14ac:dyDescent="0.2">
      <c r="A1263" s="2" t="s">
        <v>47</v>
      </c>
      <c r="B1263" s="2">
        <v>15.9</v>
      </c>
      <c r="C1263" s="2">
        <f>2*Table1[[#This Row],[Photon energy (eV)]]-Threshold</f>
        <v>7.2126112000000013</v>
      </c>
      <c r="D1263" s="2" t="s">
        <v>19</v>
      </c>
      <c r="E1263" s="3">
        <f>Table1[[#This Row],[Polar ang (deg)]]/180*PI()</f>
        <v>3.1200000000000023</v>
      </c>
      <c r="F1263" s="2">
        <v>178.76283208081699</v>
      </c>
      <c r="G1263" s="1">
        <f>IF(Table1[[#This Row],[Phase shift (deg)]]="","",Table1[[#This Row],[Phase shift (deg)]]/180*PI())</f>
        <v>4.0838334048909655</v>
      </c>
      <c r="H1263" s="2">
        <v>233.986418334793</v>
      </c>
      <c r="I1263" s="2"/>
    </row>
    <row r="1264" spans="1:9" x14ac:dyDescent="0.2">
      <c r="A1264" s="2" t="s">
        <v>47</v>
      </c>
      <c r="B1264" s="2">
        <v>15.9</v>
      </c>
      <c r="C1264" s="2">
        <f>2*Table1[[#This Row],[Photon energy (eV)]]-Threshold</f>
        <v>7.2126112000000013</v>
      </c>
      <c r="D1264" s="2" t="s">
        <v>19</v>
      </c>
      <c r="E1264" s="3">
        <f>Table1[[#This Row],[Polar ang (deg)]]/180*PI()</f>
        <v>3.1300000000000057</v>
      </c>
      <c r="F1264" s="2">
        <v>179.335789875948</v>
      </c>
      <c r="G1264" s="1">
        <f>IF(Table1[[#This Row],[Phase shift (deg)]]="","",Table1[[#This Row],[Phase shift (deg)]]/180*PI())</f>
        <v>4.0837695340265645</v>
      </c>
      <c r="H1264" s="2">
        <v>233.982758803829</v>
      </c>
      <c r="I1264" s="2"/>
    </row>
    <row r="1265" spans="1:9" x14ac:dyDescent="0.2">
      <c r="A1265" s="2" t="s">
        <v>47</v>
      </c>
      <c r="B1265" s="2">
        <v>15.9</v>
      </c>
      <c r="C1265" s="2">
        <f>2*Table1[[#This Row],[Photon energy (eV)]]-Threshold</f>
        <v>7.2126112000000013</v>
      </c>
      <c r="D1265" s="2" t="s">
        <v>19</v>
      </c>
      <c r="E1265" s="3">
        <f>Table1[[#This Row],[Polar ang (deg)]]/180*PI()</f>
        <v>3.140000000000009</v>
      </c>
      <c r="F1265" s="2">
        <v>179.908747671079</v>
      </c>
      <c r="G1265" s="1">
        <f>IF(Table1[[#This Row],[Phase shift (deg)]]="","",Table1[[#This Row],[Phase shift (deg)]]/180*PI())</f>
        <v>4.0837441660418481</v>
      </c>
      <c r="H1265" s="2">
        <v>233.98130532536999</v>
      </c>
      <c r="I1265" s="2"/>
    </row>
    <row r="1266" spans="1:9" x14ac:dyDescent="0.2">
      <c r="A1266" s="2" t="s">
        <v>47</v>
      </c>
      <c r="B1266" s="2">
        <v>16.079999999999998</v>
      </c>
      <c r="C1266" s="2">
        <f>2*Table1[[#This Row],[Photon energy (eV)]]-Threshold</f>
        <v>7.5726111999999972</v>
      </c>
      <c r="D1266" s="2" t="s">
        <v>19</v>
      </c>
      <c r="E1266" s="3">
        <f>Table1[[#This Row],[Polar ang (deg)]]/180*PI()</f>
        <v>0</v>
      </c>
      <c r="F1266" s="2">
        <v>0</v>
      </c>
      <c r="G1266" s="1">
        <f>IF(Table1[[#This Row],[Phase shift (deg)]]="","",Table1[[#This Row],[Phase shift (deg)]]/180*PI())</f>
        <v>0.94319746338043253</v>
      </c>
      <c r="H1266" s="2">
        <v>54.041233899143798</v>
      </c>
      <c r="I1266" s="2"/>
    </row>
    <row r="1267" spans="1:9" x14ac:dyDescent="0.2">
      <c r="A1267" s="2" t="s">
        <v>47</v>
      </c>
      <c r="B1267" s="2">
        <v>16.079999999999998</v>
      </c>
      <c r="C1267" s="2">
        <f>2*Table1[[#This Row],[Photon energy (eV)]]-Threshold</f>
        <v>7.5726111999999972</v>
      </c>
      <c r="D1267" s="2" t="s">
        <v>19</v>
      </c>
      <c r="E1267" s="3">
        <f>Table1[[#This Row],[Polar ang (deg)]]/180*PI()</f>
        <v>9.9999999999999967E-3</v>
      </c>
      <c r="F1267" s="2">
        <v>0.57295779513082301</v>
      </c>
      <c r="G1267" s="1">
        <f>IF(Table1[[#This Row],[Phase shift (deg)]]="","",Table1[[#This Row],[Phase shift (deg)]]/180*PI())</f>
        <v>0.94321369968336966</v>
      </c>
      <c r="H1267" s="2">
        <v>54.042164170776999</v>
      </c>
      <c r="I1267" s="2"/>
    </row>
    <row r="1268" spans="1:9" x14ac:dyDescent="0.2">
      <c r="A1268" s="2" t="s">
        <v>47</v>
      </c>
      <c r="B1268" s="2">
        <v>16.079999999999998</v>
      </c>
      <c r="C1268" s="2">
        <f>2*Table1[[#This Row],[Photon energy (eV)]]-Threshold</f>
        <v>7.5726111999999972</v>
      </c>
      <c r="D1268" s="2" t="s">
        <v>19</v>
      </c>
      <c r="E1268" s="3">
        <f>Table1[[#This Row],[Polar ang (deg)]]/180*PI()</f>
        <v>2.0000000000000063E-2</v>
      </c>
      <c r="F1268" s="2">
        <v>1.14591559026165</v>
      </c>
      <c r="G1268" s="1">
        <f>IF(Table1[[#This Row],[Phase shift (deg)]]="","",Table1[[#This Row],[Phase shift (deg)]]/180*PI())</f>
        <v>0.94326242494738277</v>
      </c>
      <c r="H1268" s="2">
        <v>54.0449559227606</v>
      </c>
      <c r="I1268" s="2"/>
    </row>
    <row r="1269" spans="1:9" x14ac:dyDescent="0.2">
      <c r="A1269" s="2" t="s">
        <v>47</v>
      </c>
      <c r="B1269" s="2">
        <v>16.079999999999998</v>
      </c>
      <c r="C1269" s="2">
        <f>2*Table1[[#This Row],[Photon energy (eV)]]-Threshold</f>
        <v>7.5726111999999972</v>
      </c>
      <c r="D1269" s="2" t="s">
        <v>19</v>
      </c>
      <c r="E1269" s="3">
        <f>Table1[[#This Row],[Polar ang (deg)]]/180*PI()</f>
        <v>3.0000000000000009E-2</v>
      </c>
      <c r="F1269" s="2">
        <v>1.71887338539247</v>
      </c>
      <c r="G1269" s="1">
        <f>IF(Table1[[#This Row],[Phase shift (deg)]]="","",Table1[[#This Row],[Phase shift (deg)]]/180*PI())</f>
        <v>0.94334368827485926</v>
      </c>
      <c r="H1269" s="2">
        <v>54.049611968454201</v>
      </c>
      <c r="I1269" s="2"/>
    </row>
    <row r="1270" spans="1:9" x14ac:dyDescent="0.2">
      <c r="A1270" s="2" t="s">
        <v>47</v>
      </c>
      <c r="B1270" s="2">
        <v>16.079999999999998</v>
      </c>
      <c r="C1270" s="2">
        <f>2*Table1[[#This Row],[Photon energy (eV)]]-Threshold</f>
        <v>7.5726111999999972</v>
      </c>
      <c r="D1270" s="2" t="s">
        <v>19</v>
      </c>
      <c r="E1270" s="3">
        <f>Table1[[#This Row],[Polar ang (deg)]]/180*PI()</f>
        <v>3.9999999999999945E-2</v>
      </c>
      <c r="F1270" s="2">
        <v>2.2918311805232898</v>
      </c>
      <c r="G1270" s="1">
        <f>IF(Table1[[#This Row],[Phase shift (deg)]]="","",Table1[[#This Row],[Phase shift (deg)]]/180*PI())</f>
        <v>0.94345757162588184</v>
      </c>
      <c r="H1270" s="2">
        <v>54.056137003824603</v>
      </c>
      <c r="I1270" s="2"/>
    </row>
    <row r="1271" spans="1:9" x14ac:dyDescent="0.2">
      <c r="A1271" s="2" t="s">
        <v>47</v>
      </c>
      <c r="B1271" s="2">
        <v>16.079999999999998</v>
      </c>
      <c r="C1271" s="2">
        <f>2*Table1[[#This Row],[Photon energy (eV)]]-Threshold</f>
        <v>7.5726111999999972</v>
      </c>
      <c r="D1271" s="2" t="s">
        <v>19</v>
      </c>
      <c r="E1271" s="3">
        <f>Table1[[#This Row],[Polar ang (deg)]]/180*PI()</f>
        <v>5.0000000000000065E-2</v>
      </c>
      <c r="F1271" s="2">
        <v>2.8647889756541201</v>
      </c>
      <c r="G1271" s="1">
        <f>IF(Table1[[#This Row],[Phase shift (deg)]]="","",Table1[[#This Row],[Phase shift (deg)]]/180*PI())</f>
        <v>0.94360419000289142</v>
      </c>
      <c r="H1271" s="2">
        <v>54.0645376180263</v>
      </c>
      <c r="I1271" s="2"/>
    </row>
    <row r="1272" spans="1:9" x14ac:dyDescent="0.2">
      <c r="A1272" s="2" t="s">
        <v>47</v>
      </c>
      <c r="B1272" s="2">
        <v>16.079999999999998</v>
      </c>
      <c r="C1272" s="2">
        <f>2*Table1[[#This Row],[Photon energy (eV)]]-Threshold</f>
        <v>7.5726111999999972</v>
      </c>
      <c r="D1272" s="2" t="s">
        <v>19</v>
      </c>
      <c r="E1272" s="3">
        <f>Table1[[#This Row],[Polar ang (deg)]]/180*PI()</f>
        <v>6.0000000000000019E-2</v>
      </c>
      <c r="F1272" s="2">
        <v>3.4377467707849401</v>
      </c>
      <c r="G1272" s="1">
        <f>IF(Table1[[#This Row],[Phase shift (deg)]]="","",Table1[[#This Row],[Phase shift (deg)]]/180*PI())</f>
        <v>0.94378369171025456</v>
      </c>
      <c r="H1272" s="2">
        <v>54.074822308273603</v>
      </c>
      <c r="I1272" s="2"/>
    </row>
    <row r="1273" spans="1:9" x14ac:dyDescent="0.2">
      <c r="A1273" s="2" t="s">
        <v>47</v>
      </c>
      <c r="B1273" s="2">
        <v>16.079999999999998</v>
      </c>
      <c r="C1273" s="2">
        <f>2*Table1[[#This Row],[Photon energy (eV)]]-Threshold</f>
        <v>7.5726111999999972</v>
      </c>
      <c r="D1273" s="2" t="s">
        <v>19</v>
      </c>
      <c r="E1273" s="3">
        <f>Table1[[#This Row],[Polar ang (deg)]]/180*PI()</f>
        <v>6.9999999999999951E-2</v>
      </c>
      <c r="F1273" s="2">
        <v>4.0107045659157601</v>
      </c>
      <c r="G1273" s="1">
        <f>IF(Table1[[#This Row],[Phase shift (deg)]]="","",Table1[[#This Row],[Phase shift (deg)]]/180*PI())</f>
        <v>0.94399625868975456</v>
      </c>
      <c r="H1273" s="2">
        <v>54.087001499062801</v>
      </c>
      <c r="I1273" s="2"/>
    </row>
    <row r="1274" spans="1:9" x14ac:dyDescent="0.2">
      <c r="A1274" s="2" t="s">
        <v>47</v>
      </c>
      <c r="B1274" s="2">
        <v>16.079999999999998</v>
      </c>
      <c r="C1274" s="2">
        <f>2*Table1[[#This Row],[Photon energy (eV)]]-Threshold</f>
        <v>7.5726111999999972</v>
      </c>
      <c r="D1274" s="2" t="s">
        <v>19</v>
      </c>
      <c r="E1274" s="3">
        <f>Table1[[#This Row],[Polar ang (deg)]]/180*PI()</f>
        <v>8.0000000000000071E-2</v>
      </c>
      <c r="F1274" s="2">
        <v>4.5836623610465903</v>
      </c>
      <c r="G1274" s="1">
        <f>IF(Table1[[#This Row],[Phase shift (deg)]]="","",Table1[[#This Row],[Phase shift (deg)]]/180*PI())</f>
        <v>0.94424210693337585</v>
      </c>
      <c r="H1274" s="2">
        <v>54.101087565823001</v>
      </c>
      <c r="I1274" s="2"/>
    </row>
    <row r="1275" spans="1:9" x14ac:dyDescent="0.2">
      <c r="A1275" s="2" t="s">
        <v>47</v>
      </c>
      <c r="B1275" s="2">
        <v>16.079999999999998</v>
      </c>
      <c r="C1275" s="2">
        <f>2*Table1[[#This Row],[Photon energy (eV)]]-Threshold</f>
        <v>7.5726111999999972</v>
      </c>
      <c r="D1275" s="2" t="s">
        <v>19</v>
      </c>
      <c r="E1275" s="3">
        <f>Table1[[#This Row],[Polar ang (deg)]]/180*PI()</f>
        <v>9.0000000000000011E-2</v>
      </c>
      <c r="F1275" s="2">
        <v>5.1566201561774099</v>
      </c>
      <c r="G1275" s="1">
        <f>IF(Table1[[#This Row],[Phase shift (deg)]]="","",Table1[[#This Row],[Phase shift (deg)]]/180*PI())</f>
        <v>0.94452148697500948</v>
      </c>
      <c r="H1275" s="2">
        <v>54.117094863088802</v>
      </c>
      <c r="I1275" s="2"/>
    </row>
    <row r="1276" spans="1:9" x14ac:dyDescent="0.2">
      <c r="A1276" s="2" t="s">
        <v>47</v>
      </c>
      <c r="B1276" s="2">
        <v>16.079999999999998</v>
      </c>
      <c r="C1276" s="2">
        <f>2*Table1[[#This Row],[Photon energy (eV)]]-Threshold</f>
        <v>7.5726111999999972</v>
      </c>
      <c r="D1276" s="2" t="s">
        <v>19</v>
      </c>
      <c r="E1276" s="3">
        <f>Table1[[#This Row],[Polar ang (deg)]]/180*PI()</f>
        <v>9.9999999999999978E-2</v>
      </c>
      <c r="F1276" s="2">
        <v>5.7295779513082303</v>
      </c>
      <c r="G1276" s="1">
        <f>IF(Table1[[#This Row],[Phase shift (deg)]]="","",Table1[[#This Row],[Phase shift (deg)]]/180*PI())</f>
        <v>0.9448346844631037</v>
      </c>
      <c r="H1276" s="2">
        <v>54.1350397573107</v>
      </c>
      <c r="I1276" s="2"/>
    </row>
    <row r="1277" spans="1:9" x14ac:dyDescent="0.2">
      <c r="A1277" s="2" t="s">
        <v>47</v>
      </c>
      <c r="B1277" s="2">
        <v>16.079999999999998</v>
      </c>
      <c r="C1277" s="2">
        <f>2*Table1[[#This Row],[Photon energy (eV)]]-Threshold</f>
        <v>7.5726111999999972</v>
      </c>
      <c r="D1277" s="2" t="s">
        <v>19</v>
      </c>
      <c r="E1277" s="3">
        <f>Table1[[#This Row],[Polar ang (deg)]]/180*PI()</f>
        <v>0.11000000000000007</v>
      </c>
      <c r="F1277" s="2">
        <v>6.3025357464390597</v>
      </c>
      <c r="G1277" s="1">
        <f>IF(Table1[[#This Row],[Phase shift (deg)]]="","",Table1[[#This Row],[Phase shift (deg)]]/180*PI())</f>
        <v>0.94518202081654767</v>
      </c>
      <c r="H1277" s="2">
        <v>54.154940664434498</v>
      </c>
      <c r="I1277" s="2"/>
    </row>
    <row r="1278" spans="1:9" x14ac:dyDescent="0.2">
      <c r="A1278" s="2" t="s">
        <v>47</v>
      </c>
      <c r="B1278" s="2">
        <v>16.079999999999998</v>
      </c>
      <c r="C1278" s="2">
        <f>2*Table1[[#This Row],[Photon energy (eV)]]-Threshold</f>
        <v>7.5726111999999972</v>
      </c>
      <c r="D1278" s="2" t="s">
        <v>19</v>
      </c>
      <c r="E1278" s="3">
        <f>Table1[[#This Row],[Polar ang (deg)]]/180*PI()</f>
        <v>0.12000000000000004</v>
      </c>
      <c r="F1278" s="2">
        <v>6.8754935415698801</v>
      </c>
      <c r="G1278" s="1">
        <f>IF(Table1[[#This Row],[Phase shift (deg)]]="","",Table1[[#This Row],[Phase shift (deg)]]/180*PI())</f>
        <v>0.945563853966506</v>
      </c>
      <c r="H1278" s="2">
        <v>54.176818092405298</v>
      </c>
      <c r="I1278" s="2"/>
    </row>
    <row r="1279" spans="1:9" x14ac:dyDescent="0.2">
      <c r="A1279" s="2" t="s">
        <v>47</v>
      </c>
      <c r="B1279" s="2">
        <v>16.079999999999998</v>
      </c>
      <c r="C1279" s="2">
        <f>2*Table1[[#This Row],[Photon energy (eV)]]-Threshold</f>
        <v>7.5726111999999972</v>
      </c>
      <c r="D1279" s="2" t="s">
        <v>19</v>
      </c>
      <c r="E1279" s="3">
        <f>Table1[[#This Row],[Polar ang (deg)]]/180*PI()</f>
        <v>0.12999999999999995</v>
      </c>
      <c r="F1279" s="2">
        <v>7.4484513367006997</v>
      </c>
      <c r="G1279" s="1">
        <f>IF(Table1[[#This Row],[Phase shift (deg)]]="","",Table1[[#This Row],[Phase shift (deg)]]/180*PI())</f>
        <v>0.94598057918721357</v>
      </c>
      <c r="H1279" s="2">
        <v>54.2006946887685</v>
      </c>
      <c r="I1279" s="2"/>
    </row>
    <row r="1280" spans="1:9" x14ac:dyDescent="0.2">
      <c r="A1280" s="2" t="s">
        <v>47</v>
      </c>
      <c r="B1280" s="2">
        <v>16.079999999999998</v>
      </c>
      <c r="C1280" s="2">
        <f>2*Table1[[#This Row],[Photon energy (eV)]]-Threshold</f>
        <v>7.5726111999999972</v>
      </c>
      <c r="D1280" s="2" t="s">
        <v>19</v>
      </c>
      <c r="E1280" s="3">
        <f>Table1[[#This Row],[Polar ang (deg)]]/180*PI()</f>
        <v>0.1400000000000001</v>
      </c>
      <c r="F1280" s="2">
        <v>8.0214091318315308</v>
      </c>
      <c r="G1280" s="1">
        <f>IF(Table1[[#This Row],[Phase shift (deg)]]="","",Table1[[#This Row],[Phase shift (deg)]]/180*PI())</f>
        <v>0.94643263001920352</v>
      </c>
      <c r="H1280" s="2">
        <v>54.226595293566902</v>
      </c>
      <c r="I1280" s="2"/>
    </row>
    <row r="1281" spans="1:9" x14ac:dyDescent="0.2">
      <c r="A1281" s="2" t="s">
        <v>47</v>
      </c>
      <c r="B1281" s="2">
        <v>16.079999999999998</v>
      </c>
      <c r="C1281" s="2">
        <f>2*Table1[[#This Row],[Photon energy (eV)]]-Threshold</f>
        <v>7.5726111999999972</v>
      </c>
      <c r="D1281" s="2" t="s">
        <v>19</v>
      </c>
      <c r="E1281" s="3">
        <f>Table1[[#This Row],[Polar ang (deg)]]/180*PI()</f>
        <v>0.15</v>
      </c>
      <c r="F1281" s="2">
        <v>8.5943669269623495</v>
      </c>
      <c r="G1281" s="1">
        <f>IF(Table1[[#This Row],[Phase shift (deg)]]="","",Table1[[#This Row],[Phase shift (deg)]]/180*PI())</f>
        <v>0.94692047928878731</v>
      </c>
      <c r="H1281" s="2">
        <v>54.254546997752598</v>
      </c>
      <c r="I1281" s="2"/>
    </row>
    <row r="1282" spans="1:9" x14ac:dyDescent="0.2">
      <c r="A1282" s="2" t="s">
        <v>47</v>
      </c>
      <c r="B1282" s="2">
        <v>16.079999999999998</v>
      </c>
      <c r="C1282" s="2">
        <f>2*Table1[[#This Row],[Photon energy (eV)]]-Threshold</f>
        <v>7.5726111999999972</v>
      </c>
      <c r="D1282" s="2" t="s">
        <v>19</v>
      </c>
      <c r="E1282" s="3">
        <f>Table1[[#This Row],[Polar ang (deg)]]/180*PI()</f>
        <v>0.15999999999999998</v>
      </c>
      <c r="F1282" s="2">
        <v>9.16732472209317</v>
      </c>
      <c r="G1282" s="1">
        <f>IF(Table1[[#This Row],[Phase shift (deg)]]="","",Table1[[#This Row],[Phase shift (deg)]]/180*PI())</f>
        <v>0.94744464022811015</v>
      </c>
      <c r="H1282" s="2">
        <v>54.284579207361404</v>
      </c>
      <c r="I1282" s="2"/>
    </row>
    <row r="1283" spans="1:9" x14ac:dyDescent="0.2">
      <c r="A1283" s="2" t="s">
        <v>47</v>
      </c>
      <c r="B1283" s="2">
        <v>16.079999999999998</v>
      </c>
      <c r="C1283" s="2">
        <f>2*Table1[[#This Row],[Photon energy (eV)]]-Threshold</f>
        <v>7.5726111999999972</v>
      </c>
      <c r="D1283" s="2" t="s">
        <v>19</v>
      </c>
      <c r="E1283" s="3">
        <f>Table1[[#This Row],[Polar ang (deg)]]/180*PI()</f>
        <v>0.1700000000000001</v>
      </c>
      <c r="F1283" s="2">
        <v>9.7402825172239993</v>
      </c>
      <c r="G1283" s="1">
        <f>IF(Table1[[#This Row],[Phase shift (deg)]]="","",Table1[[#This Row],[Phase shift (deg)]]/180*PI())</f>
        <v>0.94800566770049244</v>
      </c>
      <c r="H1283" s="2">
        <v>54.316723713719803</v>
      </c>
      <c r="I1283" s="2"/>
    </row>
    <row r="1284" spans="1:9" x14ac:dyDescent="0.2">
      <c r="A1284" s="2" t="s">
        <v>47</v>
      </c>
      <c r="B1284" s="2">
        <v>16.079999999999998</v>
      </c>
      <c r="C1284" s="2">
        <f>2*Table1[[#This Row],[Photon energy (eV)]]-Threshold</f>
        <v>7.5726111999999972</v>
      </c>
      <c r="D1284" s="2" t="s">
        <v>19</v>
      </c>
      <c r="E1284" s="3">
        <f>Table1[[#This Row],[Polar ang (deg)]]/180*PI()</f>
        <v>0.17999999999999969</v>
      </c>
      <c r="F1284" s="2">
        <v>10.3132403123548</v>
      </c>
      <c r="G1284" s="1">
        <f>IF(Table1[[#This Row],[Phase shift (deg)]]="","",Table1[[#This Row],[Phase shift (deg)]]/180*PI())</f>
        <v>0.94860415953635047</v>
      </c>
      <c r="H1284" s="2">
        <v>54.351014769987501</v>
      </c>
      <c r="I1284" s="2"/>
    </row>
    <row r="1285" spans="1:9" x14ac:dyDescent="0.2">
      <c r="A1285" s="2" t="s">
        <v>47</v>
      </c>
      <c r="B1285" s="2">
        <v>16.079999999999998</v>
      </c>
      <c r="C1285" s="2">
        <f>2*Table1[[#This Row],[Photon energy (eV)]]-Threshold</f>
        <v>7.5726111999999972</v>
      </c>
      <c r="D1285" s="2" t="s">
        <v>19</v>
      </c>
      <c r="E1285" s="3">
        <f>Table1[[#This Row],[Polar ang (deg)]]/180*PI()</f>
        <v>0.18999999999999928</v>
      </c>
      <c r="F1285" s="2">
        <v>10.886198107485599</v>
      </c>
      <c r="G1285" s="1">
        <f>IF(Table1[[#This Row],[Phase shift (deg)]]="","",Table1[[#This Row],[Phase shift (deg)]]/180*PI())</f>
        <v>0.94924075798543639</v>
      </c>
      <c r="H1285" s="2">
        <v>54.387489174364703</v>
      </c>
      <c r="I1285" s="2"/>
    </row>
    <row r="1286" spans="1:9" x14ac:dyDescent="0.2">
      <c r="A1286" s="2" t="s">
        <v>47</v>
      </c>
      <c r="B1286" s="2">
        <v>16.079999999999998</v>
      </c>
      <c r="C1286" s="2">
        <f>2*Table1[[#This Row],[Photon energy (eV)]]-Threshold</f>
        <v>7.5726111999999972</v>
      </c>
      <c r="D1286" s="2" t="s">
        <v>19</v>
      </c>
      <c r="E1286" s="3">
        <f>Table1[[#This Row],[Polar ang (deg)]]/180*PI()</f>
        <v>0.20000000000000059</v>
      </c>
      <c r="F1286" s="2">
        <v>11.4591559026165</v>
      </c>
      <c r="G1286" s="1">
        <f>IF(Table1[[#This Row],[Phase shift (deg)]]="","",Table1[[#This Row],[Phase shift (deg)]]/180*PI())</f>
        <v>0.94991615129178386</v>
      </c>
      <c r="H1286" s="2">
        <v>54.426186360329801</v>
      </c>
      <c r="I1286" s="2"/>
    </row>
    <row r="1287" spans="1:9" x14ac:dyDescent="0.2">
      <c r="A1287" s="2" t="s">
        <v>47</v>
      </c>
      <c r="B1287" s="2">
        <v>16.079999999999998</v>
      </c>
      <c r="C1287" s="2">
        <f>2*Table1[[#This Row],[Photon energy (eV)]]-Threshold</f>
        <v>7.5726111999999972</v>
      </c>
      <c r="D1287" s="2" t="s">
        <v>19</v>
      </c>
      <c r="E1287" s="3">
        <f>Table1[[#This Row],[Polar ang (deg)]]/180*PI()</f>
        <v>0.21000000000000024</v>
      </c>
      <c r="F1287" s="2">
        <v>12.032113697747301</v>
      </c>
      <c r="G1287" s="1">
        <f>IF(Table1[[#This Row],[Phase shift (deg)]]="","",Table1[[#This Row],[Phase shift (deg)]]/180*PI())</f>
        <v>0.95063107539829594</v>
      </c>
      <c r="H1287" s="2">
        <v>54.4671484943051</v>
      </c>
      <c r="I1287" s="2"/>
    </row>
    <row r="1288" spans="1:9" x14ac:dyDescent="0.2">
      <c r="A1288" s="2" t="s">
        <v>47</v>
      </c>
      <c r="B1288" s="2">
        <v>16.079999999999998</v>
      </c>
      <c r="C1288" s="2">
        <f>2*Table1[[#This Row],[Photon energy (eV)]]-Threshold</f>
        <v>7.5726111999999972</v>
      </c>
      <c r="D1288" s="2" t="s">
        <v>19</v>
      </c>
      <c r="E1288" s="3">
        <f>Table1[[#This Row],[Polar ang (deg)]]/180*PI()</f>
        <v>0.21999999999999978</v>
      </c>
      <c r="F1288" s="2">
        <v>12.6050714928781</v>
      </c>
      <c r="G1288" s="1">
        <f>IF(Table1[[#This Row],[Phase shift (deg)]]="","",Table1[[#This Row],[Phase shift (deg)]]/180*PI())</f>
        <v>0.95138631578862198</v>
      </c>
      <c r="H1288" s="2">
        <v>54.510420581188598</v>
      </c>
      <c r="I1288" s="2"/>
    </row>
    <row r="1289" spans="1:9" x14ac:dyDescent="0.2">
      <c r="A1289" s="2" t="s">
        <v>47</v>
      </c>
      <c r="B1289" s="2">
        <v>16.079999999999998</v>
      </c>
      <c r="C1289" s="2">
        <f>2*Table1[[#This Row],[Photon energy (eV)]]-Threshold</f>
        <v>7.5726111999999972</v>
      </c>
      <c r="D1289" s="2" t="s">
        <v>19</v>
      </c>
      <c r="E1289" s="3">
        <f>Table1[[#This Row],[Polar ang (deg)]]/180*PI()</f>
        <v>0.22999999999999943</v>
      </c>
      <c r="F1289" s="2">
        <v>13.178029288008901</v>
      </c>
      <c r="G1289" s="1">
        <f>IF(Table1[[#This Row],[Phase shift (deg)]]="","",Table1[[#This Row],[Phase shift (deg)]]/180*PI())</f>
        <v>0.95218270947466799</v>
      </c>
      <c r="H1289" s="2">
        <v>54.5560505782299</v>
      </c>
      <c r="I1289" s="2"/>
    </row>
    <row r="1290" spans="1:9" x14ac:dyDescent="0.2">
      <c r="A1290" s="2" t="s">
        <v>47</v>
      </c>
      <c r="B1290" s="2">
        <v>16.079999999999998</v>
      </c>
      <c r="C1290" s="2">
        <f>2*Table1[[#This Row],[Photon energy (eV)]]-Threshold</f>
        <v>7.5726111999999972</v>
      </c>
      <c r="D1290" s="2" t="s">
        <v>19</v>
      </c>
      <c r="E1290" s="3">
        <f>Table1[[#This Row],[Polar ang (deg)]]/180*PI()</f>
        <v>0.24000000000000071</v>
      </c>
      <c r="F1290" s="2">
        <v>13.750987083139799</v>
      </c>
      <c r="G1290" s="1">
        <f>IF(Table1[[#This Row],[Phase shift (deg)]]="","",Table1[[#This Row],[Phase shift (deg)]]/180*PI())</f>
        <v>0.95302114713885988</v>
      </c>
      <c r="H1290" s="2">
        <v>54.604089517772898</v>
      </c>
      <c r="I1290" s="2"/>
    </row>
    <row r="1291" spans="1:9" x14ac:dyDescent="0.2">
      <c r="A1291" s="2" t="s">
        <v>47</v>
      </c>
      <c r="B1291" s="2">
        <v>16.079999999999998</v>
      </c>
      <c r="C1291" s="2">
        <f>2*Table1[[#This Row],[Photon energy (eV)]]-Threshold</f>
        <v>7.5726111999999972</v>
      </c>
      <c r="D1291" s="2" t="s">
        <v>19</v>
      </c>
      <c r="E1291" s="3">
        <f>Table1[[#This Row],[Polar ang (deg)]]/180*PI()</f>
        <v>0.25000000000000033</v>
      </c>
      <c r="F1291" s="2">
        <v>14.3239448782706</v>
      </c>
      <c r="G1291" s="1">
        <f>IF(Table1[[#This Row],[Phase shift (deg)]]="","",Table1[[#This Row],[Phase shift (deg)]]/180*PI())</f>
        <v>0.95390257544110446</v>
      </c>
      <c r="H1291" s="2">
        <v>54.654591639434898</v>
      </c>
      <c r="I1291" s="2"/>
    </row>
    <row r="1292" spans="1:9" x14ac:dyDescent="0.2">
      <c r="A1292" s="2" t="s">
        <v>47</v>
      </c>
      <c r="B1292" s="2">
        <v>16.079999999999998</v>
      </c>
      <c r="C1292" s="2">
        <f>2*Table1[[#This Row],[Photon energy (eV)]]-Threshold</f>
        <v>7.5726111999999972</v>
      </c>
      <c r="D1292" s="2" t="s">
        <v>19</v>
      </c>
      <c r="E1292" s="3">
        <f>Table1[[#This Row],[Polar ang (deg)]]/180*PI()</f>
        <v>0.2599999999999999</v>
      </c>
      <c r="F1292" s="2">
        <v>14.896902673401399</v>
      </c>
      <c r="G1292" s="1">
        <f>IF(Table1[[#This Row],[Phase shift (deg)]]="","",Table1[[#This Row],[Phase shift (deg)]]/180*PI())</f>
        <v>0.95482799950135833</v>
      </c>
      <c r="H1292" s="2">
        <v>54.7076145323473</v>
      </c>
      <c r="I1292" s="2"/>
    </row>
    <row r="1293" spans="1:9" x14ac:dyDescent="0.2">
      <c r="A1293" s="2" t="s">
        <v>47</v>
      </c>
      <c r="B1293" s="2">
        <v>16.079999999999998</v>
      </c>
      <c r="C1293" s="2">
        <f>2*Table1[[#This Row],[Photon energy (eV)]]-Threshold</f>
        <v>7.5726111999999972</v>
      </c>
      <c r="D1293" s="2" t="s">
        <v>19</v>
      </c>
      <c r="E1293" s="3">
        <f>Table1[[#This Row],[Polar ang (deg)]]/180*PI()</f>
        <v>0.26999999999999952</v>
      </c>
      <c r="F1293" s="2">
        <v>15.4698604685322</v>
      </c>
      <c r="G1293" s="1">
        <f>IF(Table1[[#This Row],[Phase shift (deg)]]="","",Table1[[#This Row],[Phase shift (deg)]]/180*PI())</f>
        <v>0.95579848556965585</v>
      </c>
      <c r="H1293" s="2">
        <v>54.763219288137002</v>
      </c>
      <c r="I1293" s="2"/>
    </row>
    <row r="1294" spans="1:9" x14ac:dyDescent="0.2">
      <c r="A1294" s="2" t="s">
        <v>47</v>
      </c>
      <c r="B1294" s="2">
        <v>16.079999999999998</v>
      </c>
      <c r="C1294" s="2">
        <f>2*Table1[[#This Row],[Photon energy (eV)]]-Threshold</f>
        <v>7.5726111999999972</v>
      </c>
      <c r="D1294" s="2" t="s">
        <v>19</v>
      </c>
      <c r="E1294" s="3">
        <f>Table1[[#This Row],[Polar ang (deg)]]/180*PI()</f>
        <v>0.28000000000000086</v>
      </c>
      <c r="F1294" s="2">
        <v>16.042818263663101</v>
      </c>
      <c r="G1294" s="1">
        <f>IF(Table1[[#This Row],[Phase shift (deg)]]="","",Table1[[#This Row],[Phase shift (deg)]]/180*PI())</f>
        <v>0.95681516389654042</v>
      </c>
      <c r="H1294" s="2">
        <v>54.821470665389903</v>
      </c>
      <c r="I1294" s="2"/>
    </row>
    <row r="1295" spans="1:9" x14ac:dyDescent="0.2">
      <c r="A1295" s="2" t="s">
        <v>47</v>
      </c>
      <c r="B1295" s="2">
        <v>16.079999999999998</v>
      </c>
      <c r="C1295" s="2">
        <f>2*Table1[[#This Row],[Photon energy (eV)]]-Threshold</f>
        <v>7.5726111999999972</v>
      </c>
      <c r="D1295" s="2" t="s">
        <v>19</v>
      </c>
      <c r="E1295" s="3">
        <f>Table1[[#This Row],[Polar ang (deg)]]/180*PI()</f>
        <v>0.29000000000000048</v>
      </c>
      <c r="F1295" s="2">
        <v>16.615776058793902</v>
      </c>
      <c r="G1295" s="1">
        <f>IF(Table1[[#This Row],[Phase shift (deg)]]="","",Table1[[#This Row],[Phase shift (deg)]]/180*PI())</f>
        <v>0.95787923181808554</v>
      </c>
      <c r="H1295" s="2">
        <v>54.882437266409703</v>
      </c>
      <c r="I1295" s="2"/>
    </row>
    <row r="1296" spans="1:9" x14ac:dyDescent="0.2">
      <c r="A1296" s="2" t="s">
        <v>47</v>
      </c>
      <c r="B1296" s="2">
        <v>16.079999999999998</v>
      </c>
      <c r="C1296" s="2">
        <f>2*Table1[[#This Row],[Photon energy (eV)]]-Threshold</f>
        <v>7.5726111999999972</v>
      </c>
      <c r="D1296" s="2" t="s">
        <v>19</v>
      </c>
      <c r="E1296" s="3">
        <f>Table1[[#This Row],[Polar ang (deg)]]/180*PI()</f>
        <v>0.3</v>
      </c>
      <c r="F1296" s="2">
        <v>17.188733853924699</v>
      </c>
      <c r="G1296" s="1">
        <f>IF(Table1[[#This Row],[Phase shift (deg)]]="","",Table1[[#This Row],[Phase shift (deg)]]/180*PI())</f>
        <v>0.95899195707087925</v>
      </c>
      <c r="H1296" s="2">
        <v>54.946191727152403</v>
      </c>
      <c r="I1296" s="2"/>
    </row>
    <row r="1297" spans="1:9" x14ac:dyDescent="0.2">
      <c r="A1297" s="2" t="s">
        <v>47</v>
      </c>
      <c r="B1297" s="2">
        <v>16.079999999999998</v>
      </c>
      <c r="C1297" s="2">
        <f>2*Table1[[#This Row],[Photon energy (eV)]]-Threshold</f>
        <v>7.5726111999999972</v>
      </c>
      <c r="D1297" s="2" t="s">
        <v>19</v>
      </c>
      <c r="E1297" s="3">
        <f>Table1[[#This Row],[Polar ang (deg)]]/180*PI()</f>
        <v>0.30999999999999966</v>
      </c>
      <c r="F1297" s="2">
        <v>17.7616916490555</v>
      </c>
      <c r="G1297" s="1">
        <f>IF(Table1[[#This Row],[Phase shift (deg)]]="","",Table1[[#This Row],[Phase shift (deg)]]/180*PI())</f>
        <v>0.96015468135387783</v>
      </c>
      <c r="H1297" s="2">
        <v>55.012810921305601</v>
      </c>
      <c r="I1297" s="2"/>
    </row>
    <row r="1298" spans="1:9" x14ac:dyDescent="0.2">
      <c r="A1298" s="2" t="s">
        <v>47</v>
      </c>
      <c r="B1298" s="2">
        <v>16.079999999999998</v>
      </c>
      <c r="C1298" s="2">
        <f>2*Table1[[#This Row],[Photon energy (eV)]]-Threshold</f>
        <v>7.5726111999999972</v>
      </c>
      <c r="D1298" s="2" t="s">
        <v>19</v>
      </c>
      <c r="E1298" s="3">
        <f>Table1[[#This Row],[Polar ang (deg)]]/180*PI()</f>
        <v>0.31999999999999923</v>
      </c>
      <c r="F1298" s="2">
        <v>18.334649444186301</v>
      </c>
      <c r="G1298" s="1">
        <f>IF(Table1[[#This Row],[Phase shift (deg)]]="","",Table1[[#This Row],[Phase shift (deg)]]/180*PI())</f>
        <v>0.96136882415549407</v>
      </c>
      <c r="H1298" s="2">
        <v>55.082376179564399</v>
      </c>
      <c r="I1298" s="2"/>
    </row>
    <row r="1299" spans="1:9" x14ac:dyDescent="0.2">
      <c r="A1299" s="2" t="s">
        <v>47</v>
      </c>
      <c r="B1299" s="2">
        <v>16.079999999999998</v>
      </c>
      <c r="C1299" s="2">
        <f>2*Table1[[#This Row],[Photon energy (eV)]]-Threshold</f>
        <v>7.5726111999999972</v>
      </c>
      <c r="D1299" s="2" t="s">
        <v>19</v>
      </c>
      <c r="E1299" s="3">
        <f>Table1[[#This Row],[Polar ang (deg)]]/180*PI()</f>
        <v>0.33000000000000063</v>
      </c>
      <c r="F1299" s="2">
        <v>18.907607239317201</v>
      </c>
      <c r="G1299" s="1">
        <f>IF(Table1[[#This Row],[Phase shift (deg)]]="","",Table1[[#This Row],[Phase shift (deg)]]/180*PI())</f>
        <v>0.9626358868660333</v>
      </c>
      <c r="H1299" s="2">
        <v>55.1549735252567</v>
      </c>
      <c r="I1299" s="2"/>
    </row>
    <row r="1300" spans="1:9" x14ac:dyDescent="0.2">
      <c r="A1300" s="2" t="s">
        <v>47</v>
      </c>
      <c r="B1300" s="2">
        <v>16.079999999999998</v>
      </c>
      <c r="C1300" s="2">
        <f>2*Table1[[#This Row],[Photon energy (eV)]]-Threshold</f>
        <v>7.5726111999999972</v>
      </c>
      <c r="D1300" s="2" t="s">
        <v>19</v>
      </c>
      <c r="E1300" s="3">
        <f>Table1[[#This Row],[Polar ang (deg)]]/180*PI()</f>
        <v>0.34000000000000019</v>
      </c>
      <c r="F1300" s="2">
        <v>19.480565034447999</v>
      </c>
      <c r="G1300" s="1">
        <f>IF(Table1[[#This Row],[Phase shift (deg)]]="","",Table1[[#This Row],[Phase shift (deg)]]/180*PI())</f>
        <v>0.96395745719743986</v>
      </c>
      <c r="H1300" s="2">
        <v>55.230693927575999</v>
      </c>
      <c r="I1300" s="2"/>
    </row>
    <row r="1301" spans="1:9" x14ac:dyDescent="0.2">
      <c r="A1301" s="2" t="s">
        <v>47</v>
      </c>
      <c r="B1301" s="2">
        <v>16.079999999999998</v>
      </c>
      <c r="C1301" s="2">
        <f>2*Table1[[#This Row],[Photon energy (eV)]]-Threshold</f>
        <v>7.5726111999999972</v>
      </c>
      <c r="D1301" s="2" t="s">
        <v>19</v>
      </c>
      <c r="E1301" s="3">
        <f>Table1[[#This Row],[Polar ang (deg)]]/180*PI()</f>
        <v>0.34999999999999976</v>
      </c>
      <c r="F1301" s="2">
        <v>20.0535228295788</v>
      </c>
      <c r="G1301" s="1">
        <f>IF(Table1[[#This Row],[Phase shift (deg)]]="","",Table1[[#This Row],[Phase shift (deg)]]/180*PI())</f>
        <v>0.96533521393439059</v>
      </c>
      <c r="H1301" s="2">
        <v>55.309633573798997</v>
      </c>
      <c r="I1301" s="2"/>
    </row>
    <row r="1302" spans="1:9" x14ac:dyDescent="0.2">
      <c r="A1302" s="2" t="s">
        <v>47</v>
      </c>
      <c r="B1302" s="2">
        <v>16.079999999999998</v>
      </c>
      <c r="C1302" s="2">
        <f>2*Table1[[#This Row],[Photon energy (eV)]]-Threshold</f>
        <v>7.5726111999999972</v>
      </c>
      <c r="D1302" s="2" t="s">
        <v>19</v>
      </c>
      <c r="E1302" s="3">
        <f>Table1[[#This Row],[Polar ang (deg)]]/180*PI()</f>
        <v>0.35999999999999938</v>
      </c>
      <c r="F1302" s="2">
        <v>20.6264806247096</v>
      </c>
      <c r="G1302" s="1">
        <f>IF(Table1[[#This Row],[Phase shift (deg)]]="","",Table1[[#This Row],[Phase shift (deg)]]/180*PI())</f>
        <v>0.9667709320429736</v>
      </c>
      <c r="H1302" s="2">
        <v>55.391894161991303</v>
      </c>
      <c r="I1302" s="2"/>
    </row>
    <row r="1303" spans="1:9" x14ac:dyDescent="0.2">
      <c r="A1303" s="2" t="s">
        <v>47</v>
      </c>
      <c r="B1303" s="2">
        <v>16.079999999999998</v>
      </c>
      <c r="C1303" s="2">
        <f>2*Table1[[#This Row],[Photon energy (eV)]]-Threshold</f>
        <v>7.5726111999999972</v>
      </c>
      <c r="D1303" s="2" t="s">
        <v>19</v>
      </c>
      <c r="E1303" s="3">
        <f>Table1[[#This Row],[Polar ang (deg)]]/180*PI()</f>
        <v>0.37000000000000072</v>
      </c>
      <c r="F1303" s="2">
        <v>21.199438419840501</v>
      </c>
      <c r="G1303" s="1">
        <f>IF(Table1[[#This Row],[Phase shift (deg)]]="","",Table1[[#This Row],[Phase shift (deg)]]/180*PI())</f>
        <v>0.96826648816576655</v>
      </c>
      <c r="H1303" s="2">
        <v>55.477583215852299</v>
      </c>
      <c r="I1303" s="2"/>
    </row>
    <row r="1304" spans="1:9" x14ac:dyDescent="0.2">
      <c r="A1304" s="2" t="s">
        <v>47</v>
      </c>
      <c r="B1304" s="2">
        <v>16.079999999999998</v>
      </c>
      <c r="C1304" s="2">
        <f>2*Table1[[#This Row],[Photon energy (eV)]]-Threshold</f>
        <v>7.5726111999999972</v>
      </c>
      <c r="D1304" s="2" t="s">
        <v>19</v>
      </c>
      <c r="E1304" s="3">
        <f>Table1[[#This Row],[Polar ang (deg)]]/180*PI()</f>
        <v>0.38000000000000034</v>
      </c>
      <c r="F1304" s="2">
        <v>21.772396214971302</v>
      </c>
      <c r="G1304" s="1">
        <f>IF(Table1[[#This Row],[Phase shift (deg)]]="","",Table1[[#This Row],[Phase shift (deg)]]/180*PI())</f>
        <v>0.96982386653477082</v>
      </c>
      <c r="H1304" s="2">
        <v>55.566814423501199</v>
      </c>
      <c r="I1304" s="2"/>
    </row>
    <row r="1305" spans="1:9" x14ac:dyDescent="0.2">
      <c r="A1305" s="2" t="s">
        <v>47</v>
      </c>
      <c r="B1305" s="2">
        <v>16.079999999999998</v>
      </c>
      <c r="C1305" s="2">
        <f>2*Table1[[#This Row],[Photon energy (eV)]]-Threshold</f>
        <v>7.5726111999999972</v>
      </c>
      <c r="D1305" s="2" t="s">
        <v>19</v>
      </c>
      <c r="E1305" s="3">
        <f>Table1[[#This Row],[Polar ang (deg)]]/180*PI()</f>
        <v>0.3899999999999999</v>
      </c>
      <c r="F1305" s="2">
        <v>22.345354010102099</v>
      </c>
      <c r="G1305" s="1">
        <f>IF(Table1[[#This Row],[Phase shift (deg)]]="","",Table1[[#This Row],[Phase shift (deg)]]/180*PI())</f>
        <v>0.97144516533675307</v>
      </c>
      <c r="H1305" s="2">
        <v>55.659708002184402</v>
      </c>
      <c r="I1305" s="2"/>
    </row>
    <row r="1306" spans="1:9" x14ac:dyDescent="0.2">
      <c r="A1306" s="2" t="s">
        <v>47</v>
      </c>
      <c r="B1306" s="2">
        <v>16.079999999999998</v>
      </c>
      <c r="C1306" s="2">
        <f>2*Table1[[#This Row],[Photon energy (eV)]]-Threshold</f>
        <v>7.5726111999999972</v>
      </c>
      <c r="D1306" s="2" t="s">
        <v>19</v>
      </c>
      <c r="E1306" s="3">
        <f>Table1[[#This Row],[Polar ang (deg)]]/180*PI()</f>
        <v>0.39999999999999947</v>
      </c>
      <c r="F1306" s="2">
        <v>22.9183118052329</v>
      </c>
      <c r="G1306" s="1">
        <f>IF(Table1[[#This Row],[Phase shift (deg)]]="","",Table1[[#This Row],[Phase shift (deg)]]/180*PI())</f>
        <v>0.97313260356885034</v>
      </c>
      <c r="H1306" s="2">
        <v>55.756391091072601</v>
      </c>
      <c r="I1306" s="2"/>
    </row>
    <row r="1307" spans="1:9" x14ac:dyDescent="0.2">
      <c r="A1307" s="2" t="s">
        <v>47</v>
      </c>
      <c r="B1307" s="2">
        <v>16.079999999999998</v>
      </c>
      <c r="C1307" s="2">
        <f>2*Table1[[#This Row],[Photon energy (eV)]]-Threshold</f>
        <v>7.5726111999999972</v>
      </c>
      <c r="D1307" s="2" t="s">
        <v>19</v>
      </c>
      <c r="E1307" s="3">
        <f>Table1[[#This Row],[Polar ang (deg)]]/180*PI()</f>
        <v>0.41000000000000086</v>
      </c>
      <c r="F1307" s="2">
        <v>23.4912696003638</v>
      </c>
      <c r="G1307" s="1">
        <f>IF(Table1[[#This Row],[Phase shift (deg)]]="","",Table1[[#This Row],[Phase shift (deg)]]/180*PI())</f>
        <v>0.97488852842601592</v>
      </c>
      <c r="H1307" s="2">
        <v>55.856998174530297</v>
      </c>
      <c r="I1307" s="2"/>
    </row>
    <row r="1308" spans="1:9" x14ac:dyDescent="0.2">
      <c r="A1308" s="2" t="s">
        <v>47</v>
      </c>
      <c r="B1308" s="2">
        <v>16.079999999999998</v>
      </c>
      <c r="C1308" s="2">
        <f>2*Table1[[#This Row],[Photon energy (eV)]]-Threshold</f>
        <v>7.5726111999999972</v>
      </c>
      <c r="D1308" s="2" t="s">
        <v>19</v>
      </c>
      <c r="E1308" s="3">
        <f>Table1[[#This Row],[Polar ang (deg)]]/180*PI()</f>
        <v>0.42000000000000048</v>
      </c>
      <c r="F1308" s="2">
        <v>24.064227395494601</v>
      </c>
      <c r="G1308" s="1">
        <f>IF(Table1[[#This Row],[Phase shift (deg)]]="","",Table1[[#This Row],[Phase shift (deg)]]/180*PI())</f>
        <v>0.97671542326591965</v>
      </c>
      <c r="H1308" s="2">
        <v>55.961671538471002</v>
      </c>
      <c r="I1308" s="2"/>
    </row>
    <row r="1309" spans="1:9" x14ac:dyDescent="0.2">
      <c r="A1309" s="2" t="s">
        <v>47</v>
      </c>
      <c r="B1309" s="2">
        <v>16.079999999999998</v>
      </c>
      <c r="C1309" s="2">
        <f>2*Table1[[#This Row],[Photon energy (eV)]]-Threshold</f>
        <v>7.5726111999999972</v>
      </c>
      <c r="D1309" s="2" t="s">
        <v>19</v>
      </c>
      <c r="E1309" s="3">
        <f>Table1[[#This Row],[Polar ang (deg)]]/180*PI()</f>
        <v>0.43000000000000005</v>
      </c>
      <c r="F1309" s="2">
        <v>24.637185190625399</v>
      </c>
      <c r="G1309" s="1">
        <f>IF(Table1[[#This Row],[Phase shift (deg)]]="","",Table1[[#This Row],[Phase shift (deg)]]/180*PI())</f>
        <v>0.97861591620149835</v>
      </c>
      <c r="H1309" s="2">
        <v>56.070561762674103</v>
      </c>
      <c r="I1309" s="2"/>
    </row>
    <row r="1310" spans="1:9" x14ac:dyDescent="0.2">
      <c r="A1310" s="2" t="s">
        <v>47</v>
      </c>
      <c r="B1310" s="2">
        <v>16.079999999999998</v>
      </c>
      <c r="C1310" s="2">
        <f>2*Table1[[#This Row],[Photon energy (eV)]]-Threshold</f>
        <v>7.5726111999999972</v>
      </c>
      <c r="D1310" s="2" t="s">
        <v>19</v>
      </c>
      <c r="E1310" s="3">
        <f>Table1[[#This Row],[Polar ang (deg)]]/180*PI()</f>
        <v>0.43999999999999956</v>
      </c>
      <c r="F1310" s="2">
        <v>25.2101429857562</v>
      </c>
      <c r="G1310" s="1">
        <f>IF(Table1[[#This Row],[Phase shift (deg)]]="","",Table1[[#This Row],[Phase shift (deg)]]/180*PI())</f>
        <v>0.98059278937634797</v>
      </c>
      <c r="H1310" s="2">
        <v>56.183828252225602</v>
      </c>
      <c r="I1310" s="2"/>
    </row>
    <row r="1311" spans="1:9" x14ac:dyDescent="0.2">
      <c r="A1311" s="2" t="s">
        <v>47</v>
      </c>
      <c r="B1311" s="2">
        <v>16.079999999999998</v>
      </c>
      <c r="C1311" s="2">
        <f>2*Table1[[#This Row],[Photon energy (eV)]]-Threshold</f>
        <v>7.5726111999999972</v>
      </c>
      <c r="D1311" s="2" t="s">
        <v>19</v>
      </c>
      <c r="E1311" s="3">
        <f>Table1[[#This Row],[Polar ang (deg)]]/180*PI()</f>
        <v>0.44999999999999923</v>
      </c>
      <c r="F1311" s="2">
        <v>25.783100780887001</v>
      </c>
      <c r="G1311" s="1">
        <f>IF(Table1[[#This Row],[Phase shift (deg)]]="","",Table1[[#This Row],[Phase shift (deg)]]/180*PI())</f>
        <v>0.98264898898368203</v>
      </c>
      <c r="H1311" s="2">
        <v>56.301639811562303</v>
      </c>
      <c r="I1311" s="2"/>
    </row>
    <row r="1312" spans="1:9" x14ac:dyDescent="0.2">
      <c r="A1312" s="2" t="s">
        <v>47</v>
      </c>
      <c r="B1312" s="2">
        <v>16.079999999999998</v>
      </c>
      <c r="C1312" s="2">
        <f>2*Table1[[#This Row],[Photon energy (eV)]]-Threshold</f>
        <v>7.5726111999999972</v>
      </c>
      <c r="D1312" s="2" t="s">
        <v>19</v>
      </c>
      <c r="E1312" s="3">
        <f>Table1[[#This Row],[Polar ang (deg)]]/180*PI()</f>
        <v>0.46000000000000058</v>
      </c>
      <c r="F1312" s="2">
        <v>26.356058576017901</v>
      </c>
      <c r="G1312" s="1">
        <f>IF(Table1[[#This Row],[Phase shift (deg)]]="","",Table1[[#This Row],[Phase shift (deg)]]/180*PI())</f>
        <v>0.98478763609583475</v>
      </c>
      <c r="H1312" s="2">
        <v>56.424175264956503</v>
      </c>
      <c r="I1312" s="2"/>
    </row>
    <row r="1313" spans="1:9" x14ac:dyDescent="0.2">
      <c r="A1313" s="2" t="s">
        <v>47</v>
      </c>
      <c r="B1313" s="2">
        <v>16.079999999999998</v>
      </c>
      <c r="C1313" s="2">
        <f>2*Table1[[#This Row],[Photon energy (eV)]]-Threshold</f>
        <v>7.5726111999999972</v>
      </c>
      <c r="D1313" s="2" t="s">
        <v>19</v>
      </c>
      <c r="E1313" s="3">
        <f>Table1[[#This Row],[Polar ang (deg)]]/180*PI()</f>
        <v>0.47000000000000014</v>
      </c>
      <c r="F1313" s="2">
        <v>26.929016371148698</v>
      </c>
      <c r="G1313" s="1">
        <f>IF(Table1[[#This Row],[Phase shift (deg)]]="","",Table1[[#This Row],[Phase shift (deg)]]/180*PI())</f>
        <v>0.98701203837809359</v>
      </c>
      <c r="H1313" s="2">
        <v>56.5516241276692</v>
      </c>
      <c r="I1313" s="2"/>
    </row>
    <row r="1314" spans="1:9" x14ac:dyDescent="0.2">
      <c r="A1314" s="2" t="s">
        <v>47</v>
      </c>
      <c r="B1314" s="2">
        <v>16.079999999999998</v>
      </c>
      <c r="C1314" s="2">
        <f>2*Table1[[#This Row],[Photon energy (eV)]]-Threshold</f>
        <v>7.5726111999999972</v>
      </c>
      <c r="D1314" s="2" t="s">
        <v>19</v>
      </c>
      <c r="E1314" s="3">
        <f>Table1[[#This Row],[Polar ang (deg)]]/180*PI()</f>
        <v>0.4799999999999997</v>
      </c>
      <c r="F1314" s="2">
        <v>27.501974166279499</v>
      </c>
      <c r="G1314" s="1">
        <f>IF(Table1[[#This Row],[Phase shift (deg)]]="","",Table1[[#This Row],[Phase shift (deg)]]/180*PI())</f>
        <v>0.98932570276832554</v>
      </c>
      <c r="H1314" s="2">
        <v>56.684187332439201</v>
      </c>
      <c r="I1314" s="2"/>
    </row>
    <row r="1315" spans="1:9" x14ac:dyDescent="0.2">
      <c r="A1315" s="2" t="s">
        <v>47</v>
      </c>
      <c r="B1315" s="2">
        <v>16.079999999999998</v>
      </c>
      <c r="C1315" s="2">
        <f>2*Table1[[#This Row],[Photon energy (eV)]]-Threshold</f>
        <v>7.5726111999999972</v>
      </c>
      <c r="D1315" s="2" t="s">
        <v>19</v>
      </c>
      <c r="E1315" s="3">
        <f>Table1[[#This Row],[Polar ang (deg)]]/180*PI()</f>
        <v>0.48999999999999932</v>
      </c>
      <c r="F1315" s="2">
        <v>28.0749319614103</v>
      </c>
      <c r="G1315" s="1">
        <f>IF(Table1[[#This Row],[Phase shift (deg)]]="","",Table1[[#This Row],[Phase shift (deg)]]/180*PI())</f>
        <v>0.99173234921236975</v>
      </c>
      <c r="H1315" s="2">
        <v>56.822078016463102</v>
      </c>
      <c r="I1315" s="2"/>
    </row>
    <row r="1316" spans="1:9" x14ac:dyDescent="0.2">
      <c r="A1316" s="2" t="s">
        <v>47</v>
      </c>
      <c r="B1316" s="2">
        <v>16.079999999999998</v>
      </c>
      <c r="C1316" s="2">
        <f>2*Table1[[#This Row],[Photon energy (eV)]]-Threshold</f>
        <v>7.5726111999999972</v>
      </c>
      <c r="D1316" s="2" t="s">
        <v>19</v>
      </c>
      <c r="E1316" s="3">
        <f>Table1[[#This Row],[Polar ang (deg)]]/180*PI()</f>
        <v>0.50000000000000067</v>
      </c>
      <c r="F1316" s="2">
        <v>28.647889756541201</v>
      </c>
      <c r="G1316" s="1">
        <f>IF(Table1[[#This Row],[Phase shift (deg)]]="","",Table1[[#This Row],[Phase shift (deg)]]/180*PI())</f>
        <v>0.99423592555464035</v>
      </c>
      <c r="H1316" s="2">
        <v>56.965522374564003</v>
      </c>
      <c r="I1316" s="2"/>
    </row>
    <row r="1317" spans="1:9" x14ac:dyDescent="0.2">
      <c r="A1317" s="2" t="s">
        <v>47</v>
      </c>
      <c r="B1317" s="2">
        <v>16.079999999999998</v>
      </c>
      <c r="C1317" s="2">
        <f>2*Table1[[#This Row],[Photon energy (eV)]]-Threshold</f>
        <v>7.5726111999999972</v>
      </c>
      <c r="D1317" s="2" t="s">
        <v>19</v>
      </c>
      <c r="E1317" s="3">
        <f>Table1[[#This Row],[Polar ang (deg)]]/180*PI()</f>
        <v>0.51000000000000023</v>
      </c>
      <c r="F1317" s="2">
        <v>29.220847551672001</v>
      </c>
      <c r="G1317" s="1">
        <f>IF(Table1[[#This Row],[Phase shift (deg)]]="","",Table1[[#This Row],[Phase shift (deg)]]/180*PI())</f>
        <v>0.99684062369398629</v>
      </c>
      <c r="H1317" s="2">
        <v>57.114760584854103</v>
      </c>
      <c r="I1317" s="2"/>
    </row>
    <row r="1318" spans="1:9" x14ac:dyDescent="0.2">
      <c r="A1318" s="2" t="s">
        <v>47</v>
      </c>
      <c r="B1318" s="2">
        <v>16.079999999999998</v>
      </c>
      <c r="C1318" s="2">
        <f>2*Table1[[#This Row],[Photon energy (eV)]]-Threshold</f>
        <v>7.5726111999999972</v>
      </c>
      <c r="D1318" s="2" t="s">
        <v>19</v>
      </c>
      <c r="E1318" s="3">
        <f>Table1[[#This Row],[Polar ang (deg)]]/180*PI()</f>
        <v>0.5199999999999998</v>
      </c>
      <c r="F1318" s="2">
        <v>29.793805346802799</v>
      </c>
      <c r="G1318" s="1">
        <f>IF(Table1[[#This Row],[Phase shift (deg)]]="","",Table1[[#This Row],[Phase shift (deg)]]/180*PI())</f>
        <v>0.99955089712661738</v>
      </c>
      <c r="H1318" s="2">
        <v>57.270047813870299</v>
      </c>
      <c r="I1318" s="2"/>
    </row>
    <row r="1319" spans="1:9" x14ac:dyDescent="0.2">
      <c r="A1319" s="2" t="s">
        <v>47</v>
      </c>
      <c r="B1319" s="2">
        <v>16.079999999999998</v>
      </c>
      <c r="C1319" s="2">
        <f>2*Table1[[#This Row],[Photon energy (eV)]]-Threshold</f>
        <v>7.5726111999999972</v>
      </c>
      <c r="D1319" s="2" t="s">
        <v>19</v>
      </c>
      <c r="E1319" s="3">
        <f>Table1[[#This Row],[Polar ang (deg)]]/180*PI()</f>
        <v>0.52999999999999947</v>
      </c>
      <c r="F1319" s="2">
        <v>30.3667631419336</v>
      </c>
      <c r="G1319" s="1">
        <f>IF(Table1[[#This Row],[Phase shift (deg)]]="","",Table1[[#This Row],[Phase shift (deg)]]/180*PI())</f>
        <v>1.0023714800111474</v>
      </c>
      <c r="H1319" s="2">
        <v>57.431655308920703</v>
      </c>
      <c r="I1319" s="2"/>
    </row>
    <row r="1320" spans="1:9" x14ac:dyDescent="0.2">
      <c r="A1320" s="2" t="s">
        <v>47</v>
      </c>
      <c r="B1320" s="2">
        <v>16.079999999999998</v>
      </c>
      <c r="C1320" s="2">
        <f>2*Table1[[#This Row],[Photon energy (eV)]]-Threshold</f>
        <v>7.5726111999999972</v>
      </c>
      <c r="D1320" s="2" t="s">
        <v>19</v>
      </c>
      <c r="E1320" s="3">
        <f>Table1[[#This Row],[Polar ang (deg)]]/180*PI()</f>
        <v>0.54000000000000081</v>
      </c>
      <c r="F1320" s="2">
        <v>30.9397209370645</v>
      </c>
      <c r="G1320" s="1">
        <f>IF(Table1[[#This Row],[Phase shift (deg)]]="","",Table1[[#This Row],[Phase shift (deg)]]/180*PI())</f>
        <v>1.005307407905454</v>
      </c>
      <c r="H1320" s="2">
        <v>57.599871586219201</v>
      </c>
      <c r="I1320" s="2"/>
    </row>
    <row r="1321" spans="1:9" x14ac:dyDescent="0.2">
      <c r="A1321" s="2" t="s">
        <v>47</v>
      </c>
      <c r="B1321" s="2">
        <v>16.079999999999998</v>
      </c>
      <c r="C1321" s="2">
        <f>2*Table1[[#This Row],[Photon energy (eV)]]-Threshold</f>
        <v>7.5726111999999972</v>
      </c>
      <c r="D1321" s="2" t="s">
        <v>19</v>
      </c>
      <c r="E1321" s="3">
        <f>Table1[[#This Row],[Polar ang (deg)]]/180*PI()</f>
        <v>0.55000000000000038</v>
      </c>
      <c r="F1321" s="2">
        <v>31.512678732195301</v>
      </c>
      <c r="G1321" s="1">
        <f>IF(Table1[[#This Row],[Phase shift (deg)]]="","",Table1[[#This Row],[Phase shift (deg)]]/180*PI())</f>
        <v>1.0083640403416163</v>
      </c>
      <c r="H1321" s="2">
        <v>57.775003724334098</v>
      </c>
      <c r="I1321" s="2"/>
    </row>
    <row r="1322" spans="1:9" x14ac:dyDescent="0.2">
      <c r="A1322" s="2" t="s">
        <v>47</v>
      </c>
      <c r="B1322" s="2">
        <v>16.079999999999998</v>
      </c>
      <c r="C1322" s="2">
        <f>2*Table1[[#This Row],[Photon energy (eV)]]-Threshold</f>
        <v>7.5726111999999972</v>
      </c>
      <c r="D1322" s="2" t="s">
        <v>19</v>
      </c>
      <c r="E1322" s="3">
        <f>Table1[[#This Row],[Polar ang (deg)]]/180*PI()</f>
        <v>0.56000000000000005</v>
      </c>
      <c r="F1322" s="2">
        <v>32.085636527326102</v>
      </c>
      <c r="G1322" s="1">
        <f>IF(Table1[[#This Row],[Phase shift (deg)]]="","",Table1[[#This Row],[Phase shift (deg)]]/180*PI())</f>
        <v>1.0115470854235207</v>
      </c>
      <c r="H1322" s="2">
        <v>57.957378773527097</v>
      </c>
      <c r="I1322" s="2"/>
    </row>
    <row r="1323" spans="1:9" x14ac:dyDescent="0.2">
      <c r="A1323" s="2" t="s">
        <v>47</v>
      </c>
      <c r="B1323" s="2">
        <v>16.079999999999998</v>
      </c>
      <c r="C1323" s="2">
        <f>2*Table1[[#This Row],[Photon energy (eV)]]-Threshold</f>
        <v>7.5726111999999972</v>
      </c>
      <c r="D1323" s="2" t="s">
        <v>19</v>
      </c>
      <c r="E1323" s="3">
        <f>Table1[[#This Row],[Polar ang (deg)]]/180*PI()</f>
        <v>0.56999999999999951</v>
      </c>
      <c r="F1323" s="2">
        <v>32.658594322456899</v>
      </c>
      <c r="G1323" s="1">
        <f>IF(Table1[[#This Row],[Phase shift (deg)]]="","",Table1[[#This Row],[Phase shift (deg)]]/180*PI())</f>
        <v>1.0148626266524334</v>
      </c>
      <c r="H1323" s="2">
        <v>58.147345292745399</v>
      </c>
      <c r="I1323" s="2"/>
    </row>
    <row r="1324" spans="1:9" x14ac:dyDescent="0.2">
      <c r="A1324" s="2" t="s">
        <v>47</v>
      </c>
      <c r="B1324" s="2">
        <v>16.079999999999998</v>
      </c>
      <c r="C1324" s="2">
        <f>2*Table1[[#This Row],[Photon energy (eV)]]-Threshold</f>
        <v>7.5726111999999972</v>
      </c>
      <c r="D1324" s="2" t="s">
        <v>19</v>
      </c>
      <c r="E1324" s="3">
        <f>Table1[[#This Row],[Polar ang (deg)]]/180*PI()</f>
        <v>0.57999999999999907</v>
      </c>
      <c r="F1324" s="2">
        <v>33.231552117587697</v>
      </c>
      <c r="G1324" s="1">
        <f>IF(Table1[[#This Row],[Phase shift (deg)]]="","",Table1[[#This Row],[Phase shift (deg)]]/180*PI())</f>
        <v>1.0183171522088508</v>
      </c>
      <c r="H1324" s="2">
        <v>58.345275027348201</v>
      </c>
      <c r="I1324" s="2"/>
    </row>
    <row r="1325" spans="1:9" x14ac:dyDescent="0.2">
      <c r="A1325" s="2" t="s">
        <v>47</v>
      </c>
      <c r="B1325" s="2">
        <v>16.079999999999998</v>
      </c>
      <c r="C1325" s="2">
        <f>2*Table1[[#This Row],[Photon energy (eV)]]-Threshold</f>
        <v>7.5726111999999972</v>
      </c>
      <c r="D1325" s="2" t="s">
        <v>19</v>
      </c>
      <c r="E1325" s="3">
        <f>Table1[[#This Row],[Polar ang (deg)]]/180*PI()</f>
        <v>0.59000000000000052</v>
      </c>
      <c r="F1325" s="2">
        <v>33.804509912718601</v>
      </c>
      <c r="G1325" s="1">
        <f>IF(Table1[[#This Row],[Phase shift (deg)]]="","",Table1[[#This Row],[Phase shift (deg)]]/180*PI())</f>
        <v>1.0219175869448751</v>
      </c>
      <c r="H1325" s="2">
        <v>58.551564742134701</v>
      </c>
      <c r="I1325" s="2"/>
    </row>
    <row r="1326" spans="1:9" x14ac:dyDescent="0.2">
      <c r="A1326" s="2" t="s">
        <v>47</v>
      </c>
      <c r="B1326" s="2">
        <v>16.079999999999998</v>
      </c>
      <c r="C1326" s="2">
        <f>2*Table1[[#This Row],[Photon energy (eV)]]-Threshold</f>
        <v>7.5726111999999972</v>
      </c>
      <c r="D1326" s="2" t="s">
        <v>19</v>
      </c>
      <c r="E1326" s="3">
        <f>Table1[[#This Row],[Polar ang (deg)]]/180*PI()</f>
        <v>0.6</v>
      </c>
      <c r="F1326" s="2">
        <v>34.377467707849398</v>
      </c>
      <c r="G1326" s="1">
        <f>IF(Table1[[#This Row],[Phase shift (deg)]]="","",Table1[[#This Row],[Phase shift (deg)]]/180*PI())</f>
        <v>1.0256713273702287</v>
      </c>
      <c r="H1326" s="2">
        <v>58.7666382258951</v>
      </c>
      <c r="I1326" s="2"/>
    </row>
    <row r="1327" spans="1:9" x14ac:dyDescent="0.2">
      <c r="A1327" s="2" t="s">
        <v>47</v>
      </c>
      <c r="B1327" s="2">
        <v>16.079999999999998</v>
      </c>
      <c r="C1327" s="2">
        <f>2*Table1[[#This Row],[Photon energy (eV)]]-Threshold</f>
        <v>7.5726111999999972</v>
      </c>
      <c r="D1327" s="2" t="s">
        <v>19</v>
      </c>
      <c r="E1327" s="3">
        <f>Table1[[#This Row],[Polar ang (deg)]]/180*PI()</f>
        <v>0.60999999999999976</v>
      </c>
      <c r="F1327" s="2">
        <v>34.950425502980202</v>
      </c>
      <c r="G1327" s="1">
        <f>IF(Table1[[#This Row],[Phase shift (deg)]]="","",Table1[[#This Row],[Phase shift (deg)]]/180*PI())</f>
        <v>1.0295862799475521</v>
      </c>
      <c r="H1327" s="2">
        <v>58.990948485569596</v>
      </c>
      <c r="I1327" s="2"/>
    </row>
    <row r="1328" spans="1:9" x14ac:dyDescent="0.2">
      <c r="A1328" s="2" t="s">
        <v>47</v>
      </c>
      <c r="B1328" s="2">
        <v>16.079999999999998</v>
      </c>
      <c r="C1328" s="2">
        <f>2*Table1[[#This Row],[Photon energy (eV)]]-Threshold</f>
        <v>7.5726111999999972</v>
      </c>
      <c r="D1328" s="2" t="s">
        <v>19</v>
      </c>
      <c r="E1328" s="3">
        <f>Table1[[#This Row],[Polar ang (deg)]]/180*PI()</f>
        <v>0.61999999999999933</v>
      </c>
      <c r="F1328" s="2">
        <v>35.523383298111</v>
      </c>
      <c r="G1328" s="1">
        <f>IF(Table1[[#This Row],[Phase shift (deg)]]="","",Table1[[#This Row],[Phase shift (deg)]]/180*PI())</f>
        <v>1.033670903048918</v>
      </c>
      <c r="H1328" s="2">
        <v>59.224980150179498</v>
      </c>
      <c r="I1328" s="2"/>
    </row>
    <row r="1329" spans="1:9" x14ac:dyDescent="0.2">
      <c r="A1329" s="2" t="s">
        <v>47</v>
      </c>
      <c r="B1329" s="2">
        <v>16.079999999999998</v>
      </c>
      <c r="C1329" s="2">
        <f>2*Table1[[#This Row],[Photon energy (eV)]]-Threshold</f>
        <v>7.5726111999999972</v>
      </c>
      <c r="D1329" s="2" t="s">
        <v>19</v>
      </c>
      <c r="E1329" s="3">
        <f>Table1[[#This Row],[Polar ang (deg)]]/180*PI()</f>
        <v>0.63000000000000056</v>
      </c>
      <c r="F1329" s="2">
        <v>36.096341093241897</v>
      </c>
      <c r="G1329" s="1">
        <f>IF(Table1[[#This Row],[Phase shift (deg)]]="","",Table1[[#This Row],[Phase shift (deg)]]/180*PI())</f>
        <v>1.0379342529661493</v>
      </c>
      <c r="H1329" s="2">
        <v>59.469252107024303</v>
      </c>
      <c r="I1329" s="2"/>
    </row>
    <row r="1330" spans="1:9" x14ac:dyDescent="0.2">
      <c r="A1330" s="2" t="s">
        <v>47</v>
      </c>
      <c r="B1330" s="2">
        <v>16.079999999999998</v>
      </c>
      <c r="C1330" s="2">
        <f>2*Table1[[#This Row],[Photon energy (eV)]]-Threshold</f>
        <v>7.5726111999999972</v>
      </c>
      <c r="D1330" s="2" t="s">
        <v>19</v>
      </c>
      <c r="E1330" s="3">
        <f>Table1[[#This Row],[Polar ang (deg)]]/180*PI()</f>
        <v>0.64000000000000024</v>
      </c>
      <c r="F1330" s="2">
        <v>36.669298888372701</v>
      </c>
      <c r="G1330" s="1">
        <f>IF(Table1[[#This Row],[Phase shift (deg)]]="","",Table1[[#This Row],[Phase shift (deg)]]/180*PI())</f>
        <v>1.0423860344130631</v>
      </c>
      <c r="H1330" s="2">
        <v>59.724320395247098</v>
      </c>
      <c r="I1330" s="2"/>
    </row>
    <row r="1331" spans="1:9" x14ac:dyDescent="0.2">
      <c r="A1331" s="2" t="s">
        <v>47</v>
      </c>
      <c r="B1331" s="2">
        <v>16.079999999999998</v>
      </c>
      <c r="C1331" s="2">
        <f>2*Table1[[#This Row],[Photon energy (eV)]]-Threshold</f>
        <v>7.5726111999999972</v>
      </c>
      <c r="D1331" s="2" t="s">
        <v>19</v>
      </c>
      <c r="E1331" s="3">
        <f>Table1[[#This Row],[Polar ang (deg)]]/180*PI()</f>
        <v>0.6499999999999998</v>
      </c>
      <c r="F1331" s="2">
        <v>37.242256683503498</v>
      </c>
      <c r="G1331" s="1">
        <f>IF(Table1[[#This Row],[Phase shift (deg)]]="","",Table1[[#This Row],[Phase shift (deg)]]/180*PI())</f>
        <v>1.0470366560085727</v>
      </c>
      <c r="H1331" s="2">
        <v>59.990781384782203</v>
      </c>
      <c r="I1331" s="2"/>
    </row>
    <row r="1332" spans="1:9" x14ac:dyDescent="0.2">
      <c r="A1332" s="2" t="s">
        <v>47</v>
      </c>
      <c r="B1332" s="2">
        <v>16.079999999999998</v>
      </c>
      <c r="C1332" s="2">
        <f>2*Table1[[#This Row],[Photon energy (eV)]]-Threshold</f>
        <v>7.5726111999999972</v>
      </c>
      <c r="D1332" s="2" t="s">
        <v>19</v>
      </c>
      <c r="E1332" s="3">
        <f>Table1[[#This Row],[Polar ang (deg)]]/180*PI()</f>
        <v>0.65999999999999948</v>
      </c>
      <c r="F1332" s="2">
        <v>37.815214478634303</v>
      </c>
      <c r="G1332" s="1">
        <f>IF(Table1[[#This Row],[Phase shift (deg)]]="","",Table1[[#This Row],[Phase shift (deg)]]/180*PI())</f>
        <v>1.0518972912863547</v>
      </c>
      <c r="H1332" s="2">
        <v>60.2692752719515</v>
      </c>
      <c r="I1332" s="2"/>
    </row>
    <row r="1333" spans="1:9" x14ac:dyDescent="0.2">
      <c r="A1333" s="2" t="s">
        <v>47</v>
      </c>
      <c r="B1333" s="2">
        <v>16.079999999999998</v>
      </c>
      <c r="C1333" s="2">
        <f>2*Table1[[#This Row],[Photon energy (eV)]]-Threshold</f>
        <v>7.5726111999999972</v>
      </c>
      <c r="D1333" s="2" t="s">
        <v>19</v>
      </c>
      <c r="E1333" s="3">
        <f>Table1[[#This Row],[Polar ang (deg)]]/180*PI()</f>
        <v>0.67000000000000082</v>
      </c>
      <c r="F1333" s="2">
        <v>38.3881722737652</v>
      </c>
      <c r="G1333" s="1">
        <f>IF(Table1[[#This Row],[Phase shift (deg)]]="","",Table1[[#This Row],[Phase shift (deg)]]/180*PI())</f>
        <v>1.0569799458400064</v>
      </c>
      <c r="H1333" s="2">
        <v>60.560489926598699</v>
      </c>
      <c r="I1333" s="2"/>
    </row>
    <row r="1334" spans="1:9" x14ac:dyDescent="0.2">
      <c r="A1334" s="2" t="s">
        <v>47</v>
      </c>
      <c r="B1334" s="2">
        <v>16.079999999999998</v>
      </c>
      <c r="C1334" s="2">
        <f>2*Table1[[#This Row],[Photon energy (eV)]]-Threshold</f>
        <v>7.5726111999999972</v>
      </c>
      <c r="D1334" s="2" t="s">
        <v>19</v>
      </c>
      <c r="E1334" s="3">
        <f>Table1[[#This Row],[Polar ang (deg)]]/180*PI()</f>
        <v>0.68000000000000038</v>
      </c>
      <c r="F1334" s="2">
        <v>38.961130068895997</v>
      </c>
      <c r="G1334" s="1">
        <f>IF(Table1[[#This Row],[Phase shift (deg)]]="","",Table1[[#This Row],[Phase shift (deg)]]/180*PI())</f>
        <v>1.0622975312828982</v>
      </c>
      <c r="H1334" s="2">
        <v>60.865165129676598</v>
      </c>
      <c r="I1334" s="2"/>
    </row>
    <row r="1335" spans="1:9" x14ac:dyDescent="0.2">
      <c r="A1335" s="2" t="s">
        <v>47</v>
      </c>
      <c r="B1335" s="2">
        <v>16.079999999999998</v>
      </c>
      <c r="C1335" s="2">
        <f>2*Table1[[#This Row],[Photon energy (eV)]]-Threshold</f>
        <v>7.5726111999999972</v>
      </c>
      <c r="D1335" s="2" t="s">
        <v>19</v>
      </c>
      <c r="E1335" s="3">
        <f>Table1[[#This Row],[Polar ang (deg)]]/180*PI()</f>
        <v>0.69</v>
      </c>
      <c r="F1335" s="2">
        <v>39.534087864026802</v>
      </c>
      <c r="G1335" s="1">
        <f>IF(Table1[[#This Row],[Phase shift (deg)]]="","",Table1[[#This Row],[Phase shift (deg)]]/180*PI())</f>
        <v>1.0678639467797653</v>
      </c>
      <c r="H1335" s="2">
        <v>61.184097244663299</v>
      </c>
      <c r="I1335" s="2"/>
    </row>
    <row r="1336" spans="1:9" x14ac:dyDescent="0.2">
      <c r="A1336" s="2" t="s">
        <v>47</v>
      </c>
      <c r="B1336" s="2">
        <v>16.079999999999998</v>
      </c>
      <c r="C1336" s="2">
        <f>2*Table1[[#This Row],[Photon energy (eV)]]-Threshold</f>
        <v>7.5726111999999972</v>
      </c>
      <c r="D1336" s="2" t="s">
        <v>19</v>
      </c>
      <c r="E1336" s="3">
        <f>Table1[[#This Row],[Polar ang (deg)]]/180*PI()</f>
        <v>0.69999999999999951</v>
      </c>
      <c r="F1336" s="2">
        <v>40.107045659157599</v>
      </c>
      <c r="G1336" s="1">
        <f>IF(Table1[[#This Row],[Phase shift (deg)]]="","",Table1[[#This Row],[Phase shift (deg)]]/180*PI())</f>
        <v>1.073694168993077</v>
      </c>
      <c r="H1336" s="2">
        <v>61.5181443711095</v>
      </c>
      <c r="I1336" s="2"/>
    </row>
    <row r="1337" spans="1:9" x14ac:dyDescent="0.2">
      <c r="A1337" s="2" t="s">
        <v>47</v>
      </c>
      <c r="B1337" s="2">
        <v>16.079999999999998</v>
      </c>
      <c r="C1337" s="2">
        <f>2*Table1[[#This Row],[Photon energy (eV)]]-Threshold</f>
        <v>7.5726111999999972</v>
      </c>
      <c r="D1337" s="2" t="s">
        <v>19</v>
      </c>
      <c r="E1337" s="3">
        <f>Table1[[#This Row],[Polar ang (deg)]]/180*PI()</f>
        <v>0.70999999999999919</v>
      </c>
      <c r="F1337" s="2">
        <v>40.680003454288403</v>
      </c>
      <c r="G1337" s="1">
        <f>IF(Table1[[#This Row],[Phase shift (deg)]]="","",Table1[[#This Row],[Phase shift (deg)]]/180*PI())</f>
        <v>1.0798043513814772</v>
      </c>
      <c r="H1337" s="2">
        <v>61.868232034019996</v>
      </c>
      <c r="I1337" s="2"/>
    </row>
    <row r="1338" spans="1:9" x14ac:dyDescent="0.2">
      <c r="A1338" s="2" t="s">
        <v>47</v>
      </c>
      <c r="B1338" s="2">
        <v>16.079999999999998</v>
      </c>
      <c r="C1338" s="2">
        <f>2*Table1[[#This Row],[Photon energy (eV)]]-Threshold</f>
        <v>7.5726111999999972</v>
      </c>
      <c r="D1338" s="2" t="s">
        <v>19</v>
      </c>
      <c r="E1338" s="3">
        <f>Table1[[#This Row],[Polar ang (deg)]]/180*PI()</f>
        <v>0.72000000000000042</v>
      </c>
      <c r="F1338" s="2">
        <v>41.2529612494193</v>
      </c>
      <c r="G1338" s="1">
        <f>IF(Table1[[#This Row],[Phase shift (deg)]]="","",Table1[[#This Row],[Phase shift (deg)]]/180*PI())</f>
        <v>1.0862119338905638</v>
      </c>
      <c r="H1338" s="2">
        <v>62.235359468672499</v>
      </c>
      <c r="I1338" s="2"/>
    </row>
    <row r="1339" spans="1:9" x14ac:dyDescent="0.2">
      <c r="A1339" s="2" t="s">
        <v>47</v>
      </c>
      <c r="B1339" s="2">
        <v>16.079999999999998</v>
      </c>
      <c r="C1339" s="2">
        <f>2*Table1[[#This Row],[Photon energy (eV)]]-Threshold</f>
        <v>7.5726111999999972</v>
      </c>
      <c r="D1339" s="2" t="s">
        <v>19</v>
      </c>
      <c r="E1339" s="3">
        <f>Table1[[#This Row],[Polar ang (deg)]]/180*PI()</f>
        <v>0.73</v>
      </c>
      <c r="F1339" s="2">
        <v>41.825919044550098</v>
      </c>
      <c r="G1339" s="1">
        <f>IF(Table1[[#This Row],[Phase shift (deg)]]="","",Table1[[#This Row],[Phase shift (deg)]]/180*PI())</f>
        <v>1.0929357641874087</v>
      </c>
      <c r="H1339" s="2">
        <v>62.620606566843897</v>
      </c>
      <c r="I1339" s="2"/>
    </row>
    <row r="1340" spans="1:9" x14ac:dyDescent="0.2">
      <c r="A1340" s="2" t="s">
        <v>47</v>
      </c>
      <c r="B1340" s="2">
        <v>16.079999999999998</v>
      </c>
      <c r="C1340" s="2">
        <f>2*Table1[[#This Row],[Photon energy (eV)]]-Threshold</f>
        <v>7.5726111999999972</v>
      </c>
      <c r="D1340" s="2" t="s">
        <v>19</v>
      </c>
      <c r="E1340" s="3">
        <f>Table1[[#This Row],[Polar ang (deg)]]/180*PI()</f>
        <v>0.73999999999999977</v>
      </c>
      <c r="F1340" s="2">
        <v>42.398876839680902</v>
      </c>
      <c r="G1340" s="1">
        <f>IF(Table1[[#This Row],[Phase shift (deg)]]="","",Table1[[#This Row],[Phase shift (deg)]]/180*PI())</f>
        <v>1.099996231709093</v>
      </c>
      <c r="H1340" s="2">
        <v>63.025141557225602</v>
      </c>
      <c r="I1340" s="2"/>
    </row>
    <row r="1341" spans="1:9" x14ac:dyDescent="0.2">
      <c r="A1341" s="2" t="s">
        <v>47</v>
      </c>
      <c r="B1341" s="2">
        <v>16.079999999999998</v>
      </c>
      <c r="C1341" s="2">
        <f>2*Table1[[#This Row],[Photon energy (eV)]]-Threshold</f>
        <v>7.5726111999999972</v>
      </c>
      <c r="D1341" s="2" t="s">
        <v>19</v>
      </c>
      <c r="E1341" s="3">
        <f>Table1[[#This Row],[Polar ang (deg)]]/180*PI()</f>
        <v>0.74999999999999922</v>
      </c>
      <c r="F1341" s="2">
        <v>42.9718346348117</v>
      </c>
      <c r="G1341" s="1">
        <f>IF(Table1[[#This Row],[Phase shift (deg)]]="","",Table1[[#This Row],[Phase shift (deg)]]/180*PI())</f>
        <v>1.1074154159203948</v>
      </c>
      <c r="H1341" s="2">
        <v>63.450229499963299</v>
      </c>
      <c r="I1341" s="2"/>
    </row>
    <row r="1342" spans="1:9" x14ac:dyDescent="0.2">
      <c r="A1342" s="2" t="s">
        <v>47</v>
      </c>
      <c r="B1342" s="2">
        <v>16.079999999999998</v>
      </c>
      <c r="C1342" s="2">
        <f>2*Table1[[#This Row],[Photon energy (eV)]]-Threshold</f>
        <v>7.5726111999999972</v>
      </c>
      <c r="D1342" s="2" t="s">
        <v>19</v>
      </c>
      <c r="E1342" s="3">
        <f>Table1[[#This Row],[Polar ang (deg)]]/180*PI()</f>
        <v>0.76000000000000068</v>
      </c>
      <c r="F1342" s="2">
        <v>43.544792429942603</v>
      </c>
      <c r="G1342" s="1">
        <f>IF(Table1[[#This Row],[Phase shift (deg)]]="","",Table1[[#This Row],[Phase shift (deg)]]/180*PI())</f>
        <v>1.1152172503042668</v>
      </c>
      <c r="H1342" s="2">
        <v>63.897241682619203</v>
      </c>
      <c r="I1342" s="2"/>
    </row>
    <row r="1343" spans="1:9" x14ac:dyDescent="0.2">
      <c r="A1343" s="2" t="s">
        <v>47</v>
      </c>
      <c r="B1343" s="2">
        <v>16.079999999999998</v>
      </c>
      <c r="C1343" s="2">
        <f>2*Table1[[#This Row],[Photon energy (eV)]]-Threshold</f>
        <v>7.5726111999999972</v>
      </c>
      <c r="D1343" s="2" t="s">
        <v>19</v>
      </c>
      <c r="E1343" s="3">
        <f>Table1[[#This Row],[Polar ang (deg)]]/180*PI()</f>
        <v>0.77000000000000024</v>
      </c>
      <c r="F1343" s="2">
        <v>44.117750225073401</v>
      </c>
      <c r="G1343" s="1">
        <f>IF(Table1[[#This Row],[Phase shift (deg)]]="","",Table1[[#This Row],[Phase shift (deg)]]/180*PI())</f>
        <v>1.1234277037365548</v>
      </c>
      <c r="H1343" s="2">
        <v>64.367666012178006</v>
      </c>
      <c r="I1343" s="2"/>
    </row>
    <row r="1344" spans="1:9" x14ac:dyDescent="0.2">
      <c r="A1344" s="2" t="s">
        <v>47</v>
      </c>
      <c r="B1344" s="2">
        <v>16.079999999999998</v>
      </c>
      <c r="C1344" s="2">
        <f>2*Table1[[#This Row],[Photon energy (eV)]]-Threshold</f>
        <v>7.5726111999999972</v>
      </c>
      <c r="D1344" s="2" t="s">
        <v>19</v>
      </c>
      <c r="E1344" s="3">
        <f>Table1[[#This Row],[Polar ang (deg)]]/180*PI()</f>
        <v>0.7799999999999998</v>
      </c>
      <c r="F1344" s="2">
        <v>44.690708020204198</v>
      </c>
      <c r="G1344" s="1">
        <f>IF(Table1[[#This Row],[Phase shift (deg)]]="","",Table1[[#This Row],[Phase shift (deg)]]/180*PI())</f>
        <v>1.1320749810172988</v>
      </c>
      <c r="H1344" s="2">
        <v>64.863118504644007</v>
      </c>
      <c r="I1344" s="2"/>
    </row>
    <row r="1345" spans="1:9" x14ac:dyDescent="0.2">
      <c r="A1345" s="2" t="s">
        <v>47</v>
      </c>
      <c r="B1345" s="2">
        <v>16.079999999999998</v>
      </c>
      <c r="C1345" s="2">
        <f>2*Table1[[#This Row],[Photon energy (eV)]]-Threshold</f>
        <v>7.5726111999999972</v>
      </c>
      <c r="D1345" s="2" t="s">
        <v>19</v>
      </c>
      <c r="E1345" s="3">
        <f>Table1[[#This Row],[Polar ang (deg)]]/180*PI()</f>
        <v>0.78999999999999937</v>
      </c>
      <c r="F1345" s="2">
        <v>45.263665815335003</v>
      </c>
      <c r="G1345" s="1">
        <f>IF(Table1[[#This Row],[Phase shift (deg)]]="","",Table1[[#This Row],[Phase shift (deg)]]/180*PI())</f>
        <v>1.1411897444355197</v>
      </c>
      <c r="H1345" s="2">
        <v>65.385355979768306</v>
      </c>
      <c r="I1345" s="2"/>
    </row>
    <row r="1346" spans="1:9" x14ac:dyDescent="0.2">
      <c r="A1346" s="2" t="s">
        <v>47</v>
      </c>
      <c r="B1346" s="2">
        <v>16.079999999999998</v>
      </c>
      <c r="C1346" s="2">
        <f>2*Table1[[#This Row],[Photon energy (eV)]]-Threshold</f>
        <v>7.5726111999999972</v>
      </c>
      <c r="D1346" s="2" t="s">
        <v>19</v>
      </c>
      <c r="E1346" s="3">
        <f>Table1[[#This Row],[Polar ang (deg)]]/180*PI()</f>
        <v>0.80000000000000071</v>
      </c>
      <c r="F1346" s="2">
        <v>45.8366236104659</v>
      </c>
      <c r="G1346" s="1">
        <f>IF(Table1[[#This Row],[Phase shift (deg)]]="","",Table1[[#This Row],[Phase shift (deg)]]/180*PI())</f>
        <v>1.1508053583188878</v>
      </c>
      <c r="H1346" s="2">
        <v>65.936290072712694</v>
      </c>
      <c r="I1346" s="2"/>
    </row>
    <row r="1347" spans="1:9" x14ac:dyDescent="0.2">
      <c r="A1347" s="2" t="s">
        <v>47</v>
      </c>
      <c r="B1347" s="2">
        <v>16.079999999999998</v>
      </c>
      <c r="C1347" s="2">
        <f>2*Table1[[#This Row],[Photon energy (eV)]]-Threshold</f>
        <v>7.5726111999999972</v>
      </c>
      <c r="D1347" s="2" t="s">
        <v>19</v>
      </c>
      <c r="E1347" s="3">
        <f>Table1[[#This Row],[Polar ang (deg)]]/180*PI()</f>
        <v>0.81000000000000028</v>
      </c>
      <c r="F1347" s="2">
        <v>46.409581405596697</v>
      </c>
      <c r="G1347" s="1">
        <f>IF(Table1[[#This Row],[Phase shift (deg)]]="","",Table1[[#This Row],[Phase shift (deg)]]/180*PI())</f>
        <v>1.1609581585447348</v>
      </c>
      <c r="H1347" s="2">
        <v>66.5180026758932</v>
      </c>
      <c r="I1347" s="2"/>
    </row>
    <row r="1348" spans="1:9" x14ac:dyDescent="0.2">
      <c r="A1348" s="2" t="s">
        <v>47</v>
      </c>
      <c r="B1348" s="2">
        <v>16.079999999999998</v>
      </c>
      <c r="C1348" s="2">
        <f>2*Table1[[#This Row],[Photon energy (eV)]]-Threshold</f>
        <v>7.5726111999999972</v>
      </c>
      <c r="D1348" s="2" t="s">
        <v>19</v>
      </c>
      <c r="E1348" s="3">
        <f>Table1[[#This Row],[Polar ang (deg)]]/180*PI()</f>
        <v>0.82</v>
      </c>
      <c r="F1348" s="2">
        <v>46.982539200727501</v>
      </c>
      <c r="G1348" s="1">
        <f>IF(Table1[[#This Row],[Phase shift (deg)]]="","",Table1[[#This Row],[Phase shift (deg)]]/180*PI())</f>
        <v>1.1716877489368549</v>
      </c>
      <c r="H1348" s="2">
        <v>67.132762921265794</v>
      </c>
      <c r="I1348" s="2"/>
    </row>
    <row r="1349" spans="1:9" x14ac:dyDescent="0.2">
      <c r="A1349" s="2" t="s">
        <v>47</v>
      </c>
      <c r="B1349" s="2">
        <v>16.079999999999998</v>
      </c>
      <c r="C1349" s="2">
        <f>2*Table1[[#This Row],[Photon energy (eV)]]-Threshold</f>
        <v>7.5726111999999972</v>
      </c>
      <c r="D1349" s="2" t="s">
        <v>19</v>
      </c>
      <c r="E1349" s="3">
        <f>Table1[[#This Row],[Polar ang (deg)]]/180*PI()</f>
        <v>0.82999999999999952</v>
      </c>
      <c r="F1349" s="2">
        <v>47.555496995858299</v>
      </c>
      <c r="G1349" s="1">
        <f>IF(Table1[[#This Row],[Phase shift (deg)]]="","",Table1[[#This Row],[Phase shift (deg)]]/180*PI())</f>
        <v>1.1830373263052529</v>
      </c>
      <c r="H1349" s="2">
        <v>67.783045803732193</v>
      </c>
      <c r="I1349" s="2"/>
    </row>
    <row r="1350" spans="1:9" x14ac:dyDescent="0.2">
      <c r="A1350" s="2" t="s">
        <v>47</v>
      </c>
      <c r="B1350" s="2">
        <v>16.079999999999998</v>
      </c>
      <c r="C1350" s="2">
        <f>2*Table1[[#This Row],[Photon energy (eV)]]-Threshold</f>
        <v>7.5726111999999972</v>
      </c>
      <c r="D1350" s="2" t="s">
        <v>19</v>
      </c>
      <c r="E1350" s="3">
        <f>Table1[[#This Row],[Polar ang (deg)]]/180*PI()</f>
        <v>0.83999999999999919</v>
      </c>
      <c r="F1350" s="2">
        <v>48.128454790989103</v>
      </c>
      <c r="G1350" s="1">
        <f>IF(Table1[[#This Row],[Phase shift (deg)]]="","",Table1[[#This Row],[Phase shift (deg)]]/180*PI())</f>
        <v>1.1950540355502943</v>
      </c>
      <c r="H1350" s="2">
        <v>68.471552527108898</v>
      </c>
      <c r="I1350" s="2"/>
    </row>
    <row r="1351" spans="1:9" x14ac:dyDescent="0.2">
      <c r="A1351" s="2" t="s">
        <v>47</v>
      </c>
      <c r="B1351" s="2">
        <v>16.079999999999998</v>
      </c>
      <c r="C1351" s="2">
        <f>2*Table1[[#This Row],[Photon energy (eV)]]-Threshold</f>
        <v>7.5726111999999972</v>
      </c>
      <c r="D1351" s="2" t="s">
        <v>19</v>
      </c>
      <c r="E1351" s="3">
        <f>Table1[[#This Row],[Polar ang (deg)]]/180*PI()</f>
        <v>0.85000000000000053</v>
      </c>
      <c r="F1351" s="2">
        <v>48.70141258612</v>
      </c>
      <c r="G1351" s="1">
        <f>IF(Table1[[#This Row],[Phase shift (deg)]]="","",Table1[[#This Row],[Phase shift (deg)]]/180*PI())</f>
        <v>1.2077893556760793</v>
      </c>
      <c r="H1351" s="2">
        <v>69.201232621064406</v>
      </c>
      <c r="I1351" s="2"/>
    </row>
    <row r="1352" spans="1:9" x14ac:dyDescent="0.2">
      <c r="A1352" s="2" t="s">
        <v>47</v>
      </c>
      <c r="B1352" s="2">
        <v>16.079999999999998</v>
      </c>
      <c r="C1352" s="2">
        <f>2*Table1[[#This Row],[Photon energy (eV)]]-Threshold</f>
        <v>7.5726111999999972</v>
      </c>
      <c r="D1352" s="2" t="s">
        <v>19</v>
      </c>
      <c r="E1352" s="3">
        <f>Table1[[#This Row],[Polar ang (deg)]]/180*PI()</f>
        <v>0.8600000000000001</v>
      </c>
      <c r="F1352" s="2">
        <v>49.274370381250797</v>
      </c>
      <c r="G1352" s="1">
        <f>IF(Table1[[#This Row],[Phase shift (deg)]]="","",Table1[[#This Row],[Phase shift (deg)]]/180*PI())</f>
        <v>1.2212995166415175</v>
      </c>
      <c r="H1352" s="2">
        <v>69.975307824926404</v>
      </c>
      <c r="I1352" s="2"/>
    </row>
    <row r="1353" spans="1:9" x14ac:dyDescent="0.2">
      <c r="A1353" s="2" t="s">
        <v>47</v>
      </c>
      <c r="B1353" s="2">
        <v>16.079999999999998</v>
      </c>
      <c r="C1353" s="2">
        <f>2*Table1[[#This Row],[Photon energy (eV)]]-Threshold</f>
        <v>7.5726111999999972</v>
      </c>
      <c r="D1353" s="2" t="s">
        <v>19</v>
      </c>
      <c r="E1353" s="3">
        <f>Table1[[#This Row],[Polar ang (deg)]]/180*PI()</f>
        <v>0.86999999999999966</v>
      </c>
      <c r="F1353" s="2">
        <v>49.847328176381602</v>
      </c>
      <c r="G1353" s="1">
        <f>IF(Table1[[#This Row],[Phase shift (deg)]]="","",Table1[[#This Row],[Phase shift (deg)]]/180*PI())</f>
        <v>1.235645945588685</v>
      </c>
      <c r="H1353" s="2">
        <v>70.797297654683405</v>
      </c>
      <c r="I1353" s="2"/>
    </row>
    <row r="1354" spans="1:9" x14ac:dyDescent="0.2">
      <c r="A1354" s="2" t="s">
        <v>47</v>
      </c>
      <c r="B1354" s="2">
        <v>16.079999999999998</v>
      </c>
      <c r="C1354" s="2">
        <f>2*Table1[[#This Row],[Photon energy (eV)]]-Threshold</f>
        <v>7.5726111999999972</v>
      </c>
      <c r="D1354" s="2" t="s">
        <v>19</v>
      </c>
      <c r="E1354" s="3">
        <f>Table1[[#This Row],[Polar ang (deg)]]/180*PI()</f>
        <v>0.88000000000000089</v>
      </c>
      <c r="F1354" s="2">
        <v>50.420285971512499</v>
      </c>
      <c r="G1354" s="1">
        <f>IF(Table1[[#This Row],[Phase shift (deg)]]="","",Table1[[#This Row],[Phase shift (deg)]]/180*PI())</f>
        <v>1.2508957389492654</v>
      </c>
      <c r="H1354" s="2">
        <v>71.6710464526913</v>
      </c>
      <c r="I1354" s="2"/>
    </row>
    <row r="1355" spans="1:9" x14ac:dyDescent="0.2">
      <c r="A1355" s="2" t="s">
        <v>47</v>
      </c>
      <c r="B1355" s="2">
        <v>16.079999999999998</v>
      </c>
      <c r="C1355" s="2">
        <f>2*Table1[[#This Row],[Photon energy (eV)]]-Threshold</f>
        <v>7.5726111999999972</v>
      </c>
      <c r="D1355" s="2" t="s">
        <v>19</v>
      </c>
      <c r="E1355" s="3">
        <f>Table1[[#This Row],[Polar ang (deg)]]/180*PI()</f>
        <v>0.89000000000000068</v>
      </c>
      <c r="F1355" s="2">
        <v>50.993243766643303</v>
      </c>
      <c r="G1355" s="1">
        <f>IF(Table1[[#This Row],[Phase shift (deg)]]="","",Table1[[#This Row],[Phase shift (deg)]]/180*PI())</f>
        <v>1.2671221540074395</v>
      </c>
      <c r="H1355" s="2">
        <v>72.600751552152204</v>
      </c>
      <c r="I1355" s="2"/>
    </row>
    <row r="1356" spans="1:9" x14ac:dyDescent="0.2">
      <c r="A1356" s="2" t="s">
        <v>47</v>
      </c>
      <c r="B1356" s="2">
        <v>16.079999999999998</v>
      </c>
      <c r="C1356" s="2">
        <f>2*Table1[[#This Row],[Photon energy (eV)]]-Threshold</f>
        <v>7.5726111999999972</v>
      </c>
      <c r="D1356" s="2" t="s">
        <v>19</v>
      </c>
      <c r="E1356" s="3">
        <f>Table1[[#This Row],[Polar ang (deg)]]/180*PI()</f>
        <v>0.90000000000000013</v>
      </c>
      <c r="F1356" s="2">
        <v>51.566201561774101</v>
      </c>
      <c r="G1356" s="1">
        <f>IF(Table1[[#This Row],[Phase shift (deg)]]="","",Table1[[#This Row],[Phase shift (deg)]]/180*PI())</f>
        <v>1.2844051093876434</v>
      </c>
      <c r="H1356" s="2">
        <v>73.590991952950802</v>
      </c>
      <c r="I1356" s="2"/>
    </row>
    <row r="1357" spans="1:9" x14ac:dyDescent="0.2">
      <c r="A1357" s="2" t="s">
        <v>47</v>
      </c>
      <c r="B1357" s="2">
        <v>16.079999999999998</v>
      </c>
      <c r="C1357" s="2">
        <f>2*Table1[[#This Row],[Photon energy (eV)]]-Threshold</f>
        <v>7.5726111999999972</v>
      </c>
      <c r="D1357" s="2" t="s">
        <v>19</v>
      </c>
      <c r="E1357" s="3">
        <f>Table1[[#This Row],[Polar ang (deg)]]/180*PI()</f>
        <v>0.9099999999999997</v>
      </c>
      <c r="F1357" s="2">
        <v>52.139159356904898</v>
      </c>
      <c r="G1357" s="1">
        <f>IF(Table1[[#This Row],[Phase shift (deg)]]="","",Table1[[#This Row],[Phase shift (deg)]]/180*PI())</f>
        <v>1.3028316782497571</v>
      </c>
      <c r="H1357" s="2">
        <v>74.646756579657094</v>
      </c>
      <c r="I1357" s="2"/>
    </row>
    <row r="1358" spans="1:9" x14ac:dyDescent="0.2">
      <c r="A1358" s="2" t="s">
        <v>47</v>
      </c>
      <c r="B1358" s="2">
        <v>16.079999999999998</v>
      </c>
      <c r="C1358" s="2">
        <f>2*Table1[[#This Row],[Photon energy (eV)]]-Threshold</f>
        <v>7.5726111999999972</v>
      </c>
      <c r="D1358" s="2" t="s">
        <v>19</v>
      </c>
      <c r="E1358" s="3">
        <f>Table1[[#This Row],[Polar ang (deg)]]/180*PI()</f>
        <v>0.91999999999999948</v>
      </c>
      <c r="F1358" s="2">
        <v>52.712117152035702</v>
      </c>
      <c r="G1358" s="1">
        <f>IF(Table1[[#This Row],[Phase shift (deg)]]="","",Table1[[#This Row],[Phase shift (deg)]]/180*PI())</f>
        <v>1.3224965502281241</v>
      </c>
      <c r="H1358" s="2">
        <v>75.773470748682598</v>
      </c>
      <c r="I1358" s="2"/>
    </row>
    <row r="1359" spans="1:9" x14ac:dyDescent="0.2">
      <c r="A1359" s="2" t="s">
        <v>47</v>
      </c>
      <c r="B1359" s="2">
        <v>16.079999999999998</v>
      </c>
      <c r="C1359" s="2">
        <f>2*Table1[[#This Row],[Photon energy (eV)]]-Threshold</f>
        <v>7.5726111999999972</v>
      </c>
      <c r="D1359" s="2" t="s">
        <v>19</v>
      </c>
      <c r="E1359" s="3">
        <f>Table1[[#This Row],[Polar ang (deg)]]/180*PI()</f>
        <v>0.93000000000000071</v>
      </c>
      <c r="F1359" s="2">
        <v>53.285074947166599</v>
      </c>
      <c r="G1359" s="1">
        <f>IF(Table1[[#This Row],[Phase shift (deg)]]="","",Table1[[#This Row],[Phase shift (deg)]]/180*PI())</f>
        <v>1.3435024277598051</v>
      </c>
      <c r="H1359" s="2">
        <v>76.977018876216604</v>
      </c>
      <c r="I1359" s="2"/>
    </row>
    <row r="1360" spans="1:9" x14ac:dyDescent="0.2">
      <c r="A1360" s="2" t="s">
        <v>47</v>
      </c>
      <c r="B1360" s="2">
        <v>16.079999999999998</v>
      </c>
      <c r="C1360" s="2">
        <f>2*Table1[[#This Row],[Photon energy (eV)]]-Threshold</f>
        <v>7.5726111999999972</v>
      </c>
      <c r="D1360" s="2" t="s">
        <v>19</v>
      </c>
      <c r="E1360" s="3">
        <f>Table1[[#This Row],[Polar ang (deg)]]/180*PI()</f>
        <v>0.94000000000000028</v>
      </c>
      <c r="F1360" s="2">
        <v>53.858032742297397</v>
      </c>
      <c r="G1360" s="1">
        <f>IF(Table1[[#This Row],[Phase shift (deg)]]="","",Table1[[#This Row],[Phase shift (deg)]]/180*PI())</f>
        <v>1.3659603087387102</v>
      </c>
      <c r="H1360" s="2">
        <v>78.263760673115002</v>
      </c>
      <c r="I1360" s="2"/>
    </row>
    <row r="1361" spans="1:9" x14ac:dyDescent="0.2">
      <c r="A1361" s="2" t="s">
        <v>47</v>
      </c>
      <c r="B1361" s="2">
        <v>16.079999999999998</v>
      </c>
      <c r="C1361" s="2">
        <f>2*Table1[[#This Row],[Photon energy (eV)]]-Threshold</f>
        <v>7.5726111999999972</v>
      </c>
      <c r="D1361" s="2" t="s">
        <v>19</v>
      </c>
      <c r="E1361" s="3">
        <f>Table1[[#This Row],[Polar ang (deg)]]/180*PI()</f>
        <v>0.94999999999999984</v>
      </c>
      <c r="F1361" s="2">
        <v>54.430990537428201</v>
      </c>
      <c r="G1361" s="1">
        <f>IF(Table1[[#This Row],[Phase shift (deg)]]="","",Table1[[#This Row],[Phase shift (deg)]]/180*PI())</f>
        <v>1.3899895896913981</v>
      </c>
      <c r="H1361" s="2">
        <v>79.640537056438106</v>
      </c>
      <c r="I1361" s="2"/>
    </row>
    <row r="1362" spans="1:9" x14ac:dyDescent="0.2">
      <c r="A1362" s="2" t="s">
        <v>47</v>
      </c>
      <c r="B1362" s="2">
        <v>16.079999999999998</v>
      </c>
      <c r="C1362" s="2">
        <f>2*Table1[[#This Row],[Photon energy (eV)]]-Threshold</f>
        <v>7.5726111999999972</v>
      </c>
      <c r="D1362" s="2" t="s">
        <v>19</v>
      </c>
      <c r="E1362" s="3">
        <f>Table1[[#This Row],[Polar ang (deg)]]/180*PI()</f>
        <v>0.95999999999999941</v>
      </c>
      <c r="F1362" s="2">
        <v>55.003948332558998</v>
      </c>
      <c r="G1362" s="1">
        <f>IF(Table1[[#This Row],[Phase shift (deg)]]="","",Table1[[#This Row],[Phase shift (deg)]]/180*PI())</f>
        <v>1.4157179012433929</v>
      </c>
      <c r="H1362" s="2">
        <v>81.114660722365102</v>
      </c>
      <c r="I1362" s="2"/>
    </row>
    <row r="1363" spans="1:9" x14ac:dyDescent="0.2">
      <c r="A1363" s="2" t="s">
        <v>47</v>
      </c>
      <c r="B1363" s="2">
        <v>16.079999999999998</v>
      </c>
      <c r="C1363" s="2">
        <f>2*Table1[[#This Row],[Photon energy (eV)]]-Threshold</f>
        <v>7.5726111999999972</v>
      </c>
      <c r="D1363" s="2" t="s">
        <v>19</v>
      </c>
      <c r="E1363" s="3">
        <f>Table1[[#This Row],[Polar ang (deg)]]/180*PI()</f>
        <v>0.97000000000000086</v>
      </c>
      <c r="F1363" s="2">
        <v>55.576906127689902</v>
      </c>
      <c r="G1363" s="1">
        <f>IF(Table1[[#This Row],[Phase shift (deg)]]="","",Table1[[#This Row],[Phase shift (deg)]]/180*PI())</f>
        <v>1.4432805601380696</v>
      </c>
      <c r="H1363" s="2">
        <v>82.693884749188797</v>
      </c>
      <c r="I1363" s="2"/>
    </row>
    <row r="1364" spans="1:9" x14ac:dyDescent="0.2">
      <c r="A1364" s="2" t="s">
        <v>47</v>
      </c>
      <c r="B1364" s="2">
        <v>16.079999999999998</v>
      </c>
      <c r="C1364" s="2">
        <f>2*Table1[[#This Row],[Photon energy (eV)]]-Threshold</f>
        <v>7.5726111999999972</v>
      </c>
      <c r="D1364" s="2" t="s">
        <v>19</v>
      </c>
      <c r="E1364" s="3">
        <f>Table1[[#This Row],[Polar ang (deg)]]/180*PI()</f>
        <v>0.98000000000000043</v>
      </c>
      <c r="F1364" s="2">
        <v>56.1498639228207</v>
      </c>
      <c r="G1364" s="1">
        <f>IF(Table1[[#This Row],[Phase shift (deg)]]="","",Table1[[#This Row],[Phase shift (deg)]]/180*PI())</f>
        <v>1.4728194896960343</v>
      </c>
      <c r="H1364" s="2">
        <v>84.386340744194399</v>
      </c>
      <c r="I1364" s="2"/>
    </row>
    <row r="1365" spans="1:9" x14ac:dyDescent="0.2">
      <c r="A1365" s="2" t="s">
        <v>47</v>
      </c>
      <c r="B1365" s="2">
        <v>16.079999999999998</v>
      </c>
      <c r="C1365" s="2">
        <f>2*Table1[[#This Row],[Photon energy (eV)]]-Threshold</f>
        <v>7.5726111999999972</v>
      </c>
      <c r="D1365" s="2" t="s">
        <v>19</v>
      </c>
      <c r="E1365" s="3">
        <f>Table1[[#This Row],[Polar ang (deg)]]/180*PI()</f>
        <v>0.99</v>
      </c>
      <c r="F1365" s="2">
        <v>56.722821717951497</v>
      </c>
      <c r="G1365" s="1">
        <f>IF(Table1[[#This Row],[Phase shift (deg)]]="","",Table1[[#This Row],[Phase shift (deg)]]/180*PI())</f>
        <v>1.5044814247366611</v>
      </c>
      <c r="H1365" s="2">
        <v>86.200435993239694</v>
      </c>
      <c r="I1365" s="2"/>
    </row>
    <row r="1366" spans="1:9" x14ac:dyDescent="0.2">
      <c r="A1366" s="2" t="s">
        <v>47</v>
      </c>
      <c r="B1366" s="2">
        <v>16.079999999999998</v>
      </c>
      <c r="C1366" s="2">
        <f>2*Table1[[#This Row],[Photon energy (eV)]]-Threshold</f>
        <v>7.5726111999999972</v>
      </c>
      <c r="D1366" s="2" t="s">
        <v>19</v>
      </c>
      <c r="E1366" s="3">
        <f>Table1[[#This Row],[Polar ang (deg)]]/180*PI()</f>
        <v>0.99999999999999967</v>
      </c>
      <c r="F1366" s="2">
        <v>57.295779513082302</v>
      </c>
      <c r="G1366" s="1">
        <f>IF(Table1[[#This Row],[Phase shift (deg)]]="","",Table1[[#This Row],[Phase shift (deg)]]/180*PI())</f>
        <v>1.5384151809926725</v>
      </c>
      <c r="H1366" s="2">
        <v>88.144697009734799</v>
      </c>
      <c r="I1366" s="2"/>
    </row>
    <row r="1367" spans="1:9" x14ac:dyDescent="0.2">
      <c r="A1367" s="2" t="s">
        <v>47</v>
      </c>
      <c r="B1367" s="2">
        <v>16.079999999999998</v>
      </c>
      <c r="C1367" s="2">
        <f>2*Table1[[#This Row],[Photon energy (eV)]]-Threshold</f>
        <v>7.5726111999999972</v>
      </c>
      <c r="D1367" s="2" t="s">
        <v>19</v>
      </c>
      <c r="E1367" s="3">
        <f>Table1[[#This Row],[Polar ang (deg)]]/180*PI()</f>
        <v>1.0100000000000009</v>
      </c>
      <c r="F1367" s="2">
        <v>57.868737308213198</v>
      </c>
      <c r="G1367" s="1">
        <f>IF(Table1[[#This Row],[Phase shift (deg)]]="","",Table1[[#This Row],[Phase shift (deg)]]/180*PI())</f>
        <v>1.5747677394145756</v>
      </c>
      <c r="H1367" s="2">
        <v>90.227545181812602</v>
      </c>
      <c r="I1367" s="2"/>
    </row>
    <row r="1368" spans="1:9" x14ac:dyDescent="0.2">
      <c r="A1368" s="2" t="s">
        <v>47</v>
      </c>
      <c r="B1368" s="2">
        <v>16.079999999999998</v>
      </c>
      <c r="C1368" s="2">
        <f>2*Table1[[#This Row],[Photon energy (eV)]]-Threshold</f>
        <v>7.5726111999999972</v>
      </c>
      <c r="D1368" s="2" t="s">
        <v>19</v>
      </c>
      <c r="E1368" s="3">
        <f>Table1[[#This Row],[Polar ang (deg)]]/180*PI()</f>
        <v>1.0200000000000005</v>
      </c>
      <c r="F1368" s="2">
        <v>58.441695103344003</v>
      </c>
      <c r="G1368" s="1">
        <f>IF(Table1[[#This Row],[Phase shift (deg)]]="","",Table1[[#This Row],[Phase shift (deg)]]/180*PI())</f>
        <v>1.6136788834052207</v>
      </c>
      <c r="H1368" s="2">
        <v>92.456989508502403</v>
      </c>
      <c r="I1368" s="2"/>
    </row>
    <row r="1369" spans="1:9" x14ac:dyDescent="0.2">
      <c r="A1369" s="2" t="s">
        <v>47</v>
      </c>
      <c r="B1369" s="2">
        <v>16.079999999999998</v>
      </c>
      <c r="C1369" s="2">
        <f>2*Table1[[#This Row],[Photon energy (eV)]]-Threshold</f>
        <v>7.5726111999999972</v>
      </c>
      <c r="D1369" s="2" t="s">
        <v>19</v>
      </c>
      <c r="E1369" s="3">
        <f>Table1[[#This Row],[Polar ang (deg)]]/180*PI()</f>
        <v>1.03</v>
      </c>
      <c r="F1369" s="2">
        <v>59.0146528984748</v>
      </c>
      <c r="G1369" s="1">
        <f>IF(Table1[[#This Row],[Phase shift (deg)]]="","",Table1[[#This Row],[Phase shift (deg)]]/180*PI())</f>
        <v>1.6552741485026565</v>
      </c>
      <c r="H1369" s="2">
        <v>94.840222646313293</v>
      </c>
      <c r="I1369" s="2"/>
    </row>
    <row r="1370" spans="1:9" x14ac:dyDescent="0.2">
      <c r="A1370" s="2" t="s">
        <v>47</v>
      </c>
      <c r="B1370" s="2">
        <v>16.079999999999998</v>
      </c>
      <c r="C1370" s="2">
        <f>2*Table1[[#This Row],[Photon energy (eV)]]-Threshold</f>
        <v>7.5726111999999972</v>
      </c>
      <c r="D1370" s="2" t="s">
        <v>19</v>
      </c>
      <c r="E1370" s="3">
        <f>Table1[[#This Row],[Polar ang (deg)]]/180*PI()</f>
        <v>1.0399999999999996</v>
      </c>
      <c r="F1370" s="2">
        <v>59.587610693605598</v>
      </c>
      <c r="G1370" s="1">
        <f>IF(Table1[[#This Row],[Phase shift (deg)]]="","",Table1[[#This Row],[Phase shift (deg)]]/180*PI())</f>
        <v>1.6996559218587113</v>
      </c>
      <c r="H1370" s="2">
        <v>97.383110946921406</v>
      </c>
      <c r="I1370" s="2"/>
    </row>
    <row r="1371" spans="1:9" x14ac:dyDescent="0.2">
      <c r="A1371" s="2" t="s">
        <v>47</v>
      </c>
      <c r="B1371" s="2">
        <v>16.079999999999998</v>
      </c>
      <c r="C1371" s="2">
        <f>2*Table1[[#This Row],[Photon energy (eV)]]-Threshold</f>
        <v>7.5726111999999972</v>
      </c>
      <c r="D1371" s="2" t="s">
        <v>19</v>
      </c>
      <c r="E1371" s="3">
        <f>Table1[[#This Row],[Polar ang (deg)]]/180*PI()</f>
        <v>1.0499999999999994</v>
      </c>
      <c r="F1371" s="2">
        <v>60.160568488736402</v>
      </c>
      <c r="G1371" s="1">
        <f>IF(Table1[[#This Row],[Phase shift (deg)]]="","",Table1[[#This Row],[Phase shift (deg)]]/180*PI())</f>
        <v>1.7468926896512087</v>
      </c>
      <c r="H1371" s="2">
        <v>100.089578379271</v>
      </c>
      <c r="I1371" s="2"/>
    </row>
    <row r="1372" spans="1:9" x14ac:dyDescent="0.2">
      <c r="A1372" s="2" t="s">
        <v>47</v>
      </c>
      <c r="B1372" s="2">
        <v>16.079999999999998</v>
      </c>
      <c r="C1372" s="2">
        <f>2*Table1[[#This Row],[Photon energy (eV)]]-Threshold</f>
        <v>7.5726111999999972</v>
      </c>
      <c r="D1372" s="2" t="s">
        <v>19</v>
      </c>
      <c r="E1372" s="3">
        <f>Table1[[#This Row],[Polar ang (deg)]]/180*PI()</f>
        <v>1.0600000000000007</v>
      </c>
      <c r="F1372" s="2">
        <v>60.733526283867299</v>
      </c>
      <c r="G1372" s="1">
        <f>IF(Table1[[#This Row],[Phase shift (deg)]]="","",Table1[[#This Row],[Phase shift (deg)]]/180*PI())</f>
        <v>1.7970066991035172</v>
      </c>
      <c r="H1372" s="2">
        <v>102.960899615367</v>
      </c>
      <c r="I1372" s="2"/>
    </row>
    <row r="1373" spans="1:9" x14ac:dyDescent="0.2">
      <c r="A1373" s="2" t="s">
        <v>47</v>
      </c>
      <c r="B1373" s="2">
        <v>16.079999999999998</v>
      </c>
      <c r="C1373" s="2">
        <f>2*Table1[[#This Row],[Photon energy (eV)]]-Threshold</f>
        <v>7.5726111999999972</v>
      </c>
      <c r="D1373" s="2" t="s">
        <v>19</v>
      </c>
      <c r="E1373" s="3">
        <f>Table1[[#This Row],[Polar ang (deg)]]/180*PI()</f>
        <v>1.0700000000000003</v>
      </c>
      <c r="F1373" s="2">
        <v>61.306484078998103</v>
      </c>
      <c r="G1373" s="1">
        <f>IF(Table1[[#This Row],[Phase shift (deg)]]="","",Table1[[#This Row],[Phase shift (deg)]]/180*PI())</f>
        <v>1.8499606892218687</v>
      </c>
      <c r="H1373" s="2">
        <v>105.994939757526</v>
      </c>
      <c r="I1373" s="2"/>
    </row>
    <row r="1374" spans="1:9" x14ac:dyDescent="0.2">
      <c r="A1374" s="2" t="s">
        <v>47</v>
      </c>
      <c r="B1374" s="2">
        <v>16.079999999999998</v>
      </c>
      <c r="C1374" s="2">
        <f>2*Table1[[#This Row],[Photon energy (eV)]]-Threshold</f>
        <v>7.5726111999999972</v>
      </c>
      <c r="D1374" s="2" t="s">
        <v>19</v>
      </c>
      <c r="E1374" s="3">
        <f>Table1[[#This Row],[Polar ang (deg)]]/180*PI()</f>
        <v>1.0799999999999998</v>
      </c>
      <c r="F1374" s="2">
        <v>61.879441874128901</v>
      </c>
      <c r="G1374" s="1">
        <f>IF(Table1[[#This Row],[Phase shift (deg)]]="","",Table1[[#This Row],[Phase shift (deg)]]/180*PI())</f>
        <v>1.9056448302452844</v>
      </c>
      <c r="H1374" s="2">
        <v>109.185406023979</v>
      </c>
      <c r="I1374" s="2"/>
    </row>
    <row r="1375" spans="1:9" x14ac:dyDescent="0.2">
      <c r="A1375" s="2" t="s">
        <v>47</v>
      </c>
      <c r="B1375" s="2">
        <v>16.079999999999998</v>
      </c>
      <c r="C1375" s="2">
        <f>2*Table1[[#This Row],[Photon energy (eV)]]-Threshold</f>
        <v>7.5726111999999972</v>
      </c>
      <c r="D1375" s="2" t="s">
        <v>19</v>
      </c>
      <c r="E1375" s="3">
        <f>Table1[[#This Row],[Polar ang (deg)]]/180*PI()</f>
        <v>1.0899999999999994</v>
      </c>
      <c r="F1375" s="2">
        <v>62.452399669259698</v>
      </c>
      <c r="G1375" s="1">
        <f>IF(Table1[[#This Row],[Phase shift (deg)]]="","",Table1[[#This Row],[Phase shift (deg)]]/180*PI())</f>
        <v>1.9638655237311866</v>
      </c>
      <c r="H1375" s="2">
        <v>112.521206041046</v>
      </c>
      <c r="I1375" s="2"/>
    </row>
    <row r="1376" spans="1:9" x14ac:dyDescent="0.2">
      <c r="A1376" s="2" t="s">
        <v>47</v>
      </c>
      <c r="B1376" s="2">
        <v>16.079999999999998</v>
      </c>
      <c r="C1376" s="2">
        <f>2*Table1[[#This Row],[Photon energy (eV)]]-Threshold</f>
        <v>7.5726111999999972</v>
      </c>
      <c r="D1376" s="2" t="s">
        <v>19</v>
      </c>
      <c r="E1376" s="3">
        <f>Table1[[#This Row],[Polar ang (deg)]]/180*PI()</f>
        <v>1.1000000000000008</v>
      </c>
      <c r="F1376" s="2">
        <v>63.025357464390602</v>
      </c>
      <c r="G1376" s="1">
        <f>IF(Table1[[#This Row],[Phase shift (deg)]]="","",Table1[[#This Row],[Phase shift (deg)]]/180*PI())</f>
        <v>2.0243381166001231</v>
      </c>
      <c r="H1376" s="2">
        <v>115.986030388649</v>
      </c>
      <c r="I1376" s="2"/>
    </row>
    <row r="1377" spans="1:9" x14ac:dyDescent="0.2">
      <c r="A1377" s="2" t="s">
        <v>47</v>
      </c>
      <c r="B1377" s="2">
        <v>16.079999999999998</v>
      </c>
      <c r="C1377" s="2">
        <f>2*Table1[[#This Row],[Photon energy (eV)]]-Threshold</f>
        <v>7.5726111999999972</v>
      </c>
      <c r="D1377" s="2" t="s">
        <v>19</v>
      </c>
      <c r="E1377" s="3">
        <f>Table1[[#This Row],[Polar ang (deg)]]/180*PI()</f>
        <v>1.1100000000000003</v>
      </c>
      <c r="F1377" s="2">
        <v>63.598315259521399</v>
      </c>
      <c r="G1377" s="1">
        <f>IF(Table1[[#This Row],[Phase shift (deg)]]="","",Table1[[#This Row],[Phase shift (deg)]]/180*PI())</f>
        <v>2.0866856852851319</v>
      </c>
      <c r="H1377" s="2">
        <v>119.55828293720199</v>
      </c>
      <c r="I1377" s="2"/>
    </row>
    <row r="1378" spans="1:9" x14ac:dyDescent="0.2">
      <c r="A1378" s="2" t="s">
        <v>47</v>
      </c>
      <c r="B1378" s="2">
        <v>16.079999999999998</v>
      </c>
      <c r="C1378" s="2">
        <f>2*Table1[[#This Row],[Photon energy (eV)]]-Threshold</f>
        <v>7.5726111999999972</v>
      </c>
      <c r="D1378" s="2" t="s">
        <v>19</v>
      </c>
      <c r="E1378" s="3">
        <f>Table1[[#This Row],[Polar ang (deg)]]/180*PI()</f>
        <v>1.1200000000000001</v>
      </c>
      <c r="F1378" s="2">
        <v>64.171273054652204</v>
      </c>
      <c r="G1378" s="1">
        <f>IF(Table1[[#This Row],[Phase shift (deg)]]="","",Table1[[#This Row],[Phase shift (deg)]]/180*PI())</f>
        <v>2.1504456639317588</v>
      </c>
      <c r="H1378" s="2">
        <v>123.211460615498</v>
      </c>
      <c r="I1378" s="2"/>
    </row>
    <row r="1379" spans="1:9" x14ac:dyDescent="0.2">
      <c r="A1379" s="2" t="s">
        <v>47</v>
      </c>
      <c r="B1379" s="2">
        <v>16.079999999999998</v>
      </c>
      <c r="C1379" s="2">
        <f>2*Table1[[#This Row],[Photon energy (eV)]]-Threshold</f>
        <v>7.5726111999999972</v>
      </c>
      <c r="D1379" s="2" t="s">
        <v>19</v>
      </c>
      <c r="E1379" s="3">
        <f>Table1[[#This Row],[Polar ang (deg)]]/180*PI()</f>
        <v>1.1299999999999994</v>
      </c>
      <c r="F1379" s="2">
        <v>64.744230849782994</v>
      </c>
      <c r="G1379" s="1">
        <f>IF(Table1[[#This Row],[Phase shift (deg)]]="","",Table1[[#This Row],[Phase shift (deg)]]/180*PI())</f>
        <v>2.2150851304451584</v>
      </c>
      <c r="H1379" s="2">
        <v>126.915029236693</v>
      </c>
      <c r="I1379" s="2"/>
    </row>
    <row r="1380" spans="1:9" x14ac:dyDescent="0.2">
      <c r="A1380" s="2" t="s">
        <v>47</v>
      </c>
      <c r="B1380" s="2">
        <v>16.079999999999998</v>
      </c>
      <c r="C1380" s="2">
        <f>2*Table1[[#This Row],[Photon energy (eV)]]-Threshold</f>
        <v>7.5726111999999972</v>
      </c>
      <c r="D1380" s="2" t="s">
        <v>19</v>
      </c>
      <c r="E1380" s="3">
        <f>Table1[[#This Row],[Polar ang (deg)]]/180*PI()</f>
        <v>1.1400000000000008</v>
      </c>
      <c r="F1380" s="2">
        <v>65.317188644913898</v>
      </c>
      <c r="G1380" s="1">
        <f>IF(Table1[[#This Row],[Phase shift (deg)]]="","",Table1[[#This Row],[Phase shift (deg)]]/180*PI())</f>
        <v>2.2800241229852367</v>
      </c>
      <c r="H1380" s="2">
        <v>130.63575943507101</v>
      </c>
      <c r="I1380" s="2"/>
    </row>
    <row r="1381" spans="1:9" x14ac:dyDescent="0.2">
      <c r="A1381" s="2" t="s">
        <v>47</v>
      </c>
      <c r="B1381" s="2">
        <v>16.079999999999998</v>
      </c>
      <c r="C1381" s="2">
        <f>2*Table1[[#This Row],[Photon energy (eV)]]-Threshold</f>
        <v>7.5726111999999972</v>
      </c>
      <c r="D1381" s="2" t="s">
        <v>19</v>
      </c>
      <c r="E1381" s="3">
        <f>Table1[[#This Row],[Polar ang (deg)]]/180*PI()</f>
        <v>1.1500000000000006</v>
      </c>
      <c r="F1381" s="2">
        <v>65.890146440044703</v>
      </c>
      <c r="G1381" s="1">
        <f>IF(Table1[[#This Row],[Phase shift (deg)]]="","",Table1[[#This Row],[Phase shift (deg)]]/180*PI())</f>
        <v>2.3446647610273348</v>
      </c>
      <c r="H1381" s="2">
        <v>134.33939517991601</v>
      </c>
      <c r="I1381" s="2"/>
    </row>
    <row r="1382" spans="1:9" x14ac:dyDescent="0.2">
      <c r="A1382" s="2" t="s">
        <v>47</v>
      </c>
      <c r="B1382" s="2">
        <v>16.079999999999998</v>
      </c>
      <c r="C1382" s="2">
        <f>2*Table1[[#This Row],[Photon energy (eV)]]-Threshold</f>
        <v>7.5726111999999972</v>
      </c>
      <c r="D1382" s="2" t="s">
        <v>19</v>
      </c>
      <c r="E1382" s="3">
        <f>Table1[[#This Row],[Polar ang (deg)]]/180*PI()</f>
        <v>1.1600000000000004</v>
      </c>
      <c r="F1382" s="2">
        <v>66.463104235175507</v>
      </c>
      <c r="G1382" s="1">
        <f>IF(Table1[[#This Row],[Phase shift (deg)]]="","",Table1[[#This Row],[Phase shift (deg)]]/180*PI())</f>
        <v>2.4084226617674731</v>
      </c>
      <c r="H1382" s="2">
        <v>137.99245380293999</v>
      </c>
      <c r="I1382" s="2"/>
    </row>
    <row r="1383" spans="1:9" x14ac:dyDescent="0.2">
      <c r="A1383" s="2" t="s">
        <v>47</v>
      </c>
      <c r="B1383" s="2">
        <v>16.079999999999998</v>
      </c>
      <c r="C1383" s="2">
        <f>2*Table1[[#This Row],[Photon energy (eV)]]-Threshold</f>
        <v>7.5726111999999972</v>
      </c>
      <c r="D1383" s="2" t="s">
        <v>19</v>
      </c>
      <c r="E1383" s="3">
        <f>Table1[[#This Row],[Polar ang (deg)]]/180*PI()</f>
        <v>1.1699999999999997</v>
      </c>
      <c r="F1383" s="2">
        <v>67.036062030306297</v>
      </c>
      <c r="G1383" s="1">
        <f>IF(Table1[[#This Row],[Phase shift (deg)]]="","",Table1[[#This Row],[Phase shift (deg)]]/180*PI())</f>
        <v>2.4707566088111736</v>
      </c>
      <c r="H1383" s="2">
        <v>141.56392588893601</v>
      </c>
      <c r="I1383" s="2"/>
    </row>
    <row r="1384" spans="1:9" x14ac:dyDescent="0.2">
      <c r="A1384" s="2" t="s">
        <v>47</v>
      </c>
      <c r="B1384" s="2">
        <v>16.079999999999998</v>
      </c>
      <c r="C1384" s="2">
        <f>2*Table1[[#This Row],[Photon energy (eV)]]-Threshold</f>
        <v>7.5726111999999972</v>
      </c>
      <c r="D1384" s="2" t="s">
        <v>19</v>
      </c>
      <c r="E1384" s="3">
        <f>Table1[[#This Row],[Polar ang (deg)]]/180*PI()</f>
        <v>1.1799999999999995</v>
      </c>
      <c r="F1384" s="2">
        <v>67.609019825437102</v>
      </c>
      <c r="G1384" s="1">
        <f>IF(Table1[[#This Row],[Phase shift (deg)]]="","",Table1[[#This Row],[Phase shift (deg)]]/180*PI())</f>
        <v>2.5311928377702784</v>
      </c>
      <c r="H1384" s="2">
        <v>145.02666673797901</v>
      </c>
      <c r="I1384" s="2"/>
    </row>
    <row r="1385" spans="1:9" x14ac:dyDescent="0.2">
      <c r="A1385" s="2" t="s">
        <v>47</v>
      </c>
      <c r="B1385" s="2">
        <v>16.079999999999998</v>
      </c>
      <c r="C1385" s="2">
        <f>2*Table1[[#This Row],[Photon energy (eV)]]-Threshold</f>
        <v>7.5726111999999972</v>
      </c>
      <c r="D1385" s="2" t="s">
        <v>19</v>
      </c>
      <c r="E1385" s="3">
        <f>Table1[[#This Row],[Polar ang (deg)]]/180*PI()</f>
        <v>1.1900000000000006</v>
      </c>
      <c r="F1385" s="2">
        <v>68.181977620568006</v>
      </c>
      <c r="G1385" s="1">
        <f>IF(Table1[[#This Row],[Phase shift (deg)]]="","",Table1[[#This Row],[Phase shift (deg)]]/180*PI())</f>
        <v>2.5893415054005571</v>
      </c>
      <c r="H1385" s="2">
        <v>148.35833997750299</v>
      </c>
      <c r="I1385" s="2"/>
    </row>
    <row r="1386" spans="1:9" x14ac:dyDescent="0.2">
      <c r="A1386" s="2" t="s">
        <v>47</v>
      </c>
      <c r="B1386" s="2">
        <v>16.079999999999998</v>
      </c>
      <c r="C1386" s="2">
        <f>2*Table1[[#This Row],[Photon energy (eV)]]-Threshold</f>
        <v>7.5726111999999972</v>
      </c>
      <c r="D1386" s="2" t="s">
        <v>19</v>
      </c>
      <c r="E1386" s="3">
        <f>Table1[[#This Row],[Polar ang (deg)]]/180*PI()</f>
        <v>1.2</v>
      </c>
      <c r="F1386" s="2">
        <v>68.754935415698796</v>
      </c>
      <c r="G1386" s="1">
        <f>IF(Table1[[#This Row],[Phase shift (deg)]]="","",Table1[[#This Row],[Phase shift (deg)]]/180*PI())</f>
        <v>2.6449044934114476</v>
      </c>
      <c r="H1386" s="2">
        <v>151.54186468766301</v>
      </c>
      <c r="I1386" s="2"/>
    </row>
    <row r="1387" spans="1:9" x14ac:dyDescent="0.2">
      <c r="A1387" s="2" t="s">
        <v>47</v>
      </c>
      <c r="B1387" s="2">
        <v>16.079999999999998</v>
      </c>
      <c r="C1387" s="2">
        <f>2*Table1[[#This Row],[Photon energy (eV)]]-Threshold</f>
        <v>7.5726111999999972</v>
      </c>
      <c r="D1387" s="2" t="s">
        <v>19</v>
      </c>
      <c r="E1387" s="3">
        <f>Table1[[#This Row],[Polar ang (deg)]]/180*PI()</f>
        <v>1.2099999999999997</v>
      </c>
      <c r="F1387" s="2">
        <v>69.3278932108296</v>
      </c>
      <c r="G1387" s="1">
        <f>IF(Table1[[#This Row],[Phase shift (deg)]]="","",Table1[[#This Row],[Phase shift (deg)]]/180*PI())</f>
        <v>2.69767518508593</v>
      </c>
      <c r="H1387" s="2">
        <v>154.565402602597</v>
      </c>
      <c r="I1387" s="2"/>
    </row>
    <row r="1388" spans="1:9" x14ac:dyDescent="0.2">
      <c r="A1388" s="2" t="s">
        <v>47</v>
      </c>
      <c r="B1388" s="2">
        <v>16.079999999999998</v>
      </c>
      <c r="C1388" s="2">
        <f>2*Table1[[#This Row],[Photon energy (eV)]]-Threshold</f>
        <v>7.5726111999999972</v>
      </c>
      <c r="D1388" s="2" t="s">
        <v>19</v>
      </c>
      <c r="E1388" s="3">
        <f>Table1[[#This Row],[Polar ang (deg)]]/180*PI()</f>
        <v>1.2199999999999995</v>
      </c>
      <c r="F1388" s="2">
        <v>69.900851005960405</v>
      </c>
      <c r="G1388" s="1">
        <f>IF(Table1[[#This Row],[Phase shift (deg)]]="","",Table1[[#This Row],[Phase shift (deg)]]/180*PI())</f>
        <v>2.7475318904677071</v>
      </c>
      <c r="H1388" s="2">
        <v>157.42198140139999</v>
      </c>
      <c r="I1388" s="2"/>
    </row>
    <row r="1389" spans="1:9" x14ac:dyDescent="0.2">
      <c r="A1389" s="2" t="s">
        <v>47</v>
      </c>
      <c r="B1389" s="2">
        <v>16.079999999999998</v>
      </c>
      <c r="C1389" s="2">
        <f>2*Table1[[#This Row],[Photon energy (eV)]]-Threshold</f>
        <v>7.5726111999999972</v>
      </c>
      <c r="D1389" s="2" t="s">
        <v>19</v>
      </c>
      <c r="E1389" s="3">
        <f>Table1[[#This Row],[Polar ang (deg)]]/180*PI()</f>
        <v>1.2300000000000006</v>
      </c>
      <c r="F1389" s="2">
        <v>70.473808801091295</v>
      </c>
      <c r="G1389" s="1">
        <f>IF(Table1[[#This Row],[Phase shift (deg)]]="","",Table1[[#This Row],[Phase shift (deg)]]/180*PI())</f>
        <v>2.7944270558487716</v>
      </c>
      <c r="H1389" s="2">
        <v>160.10887645730301</v>
      </c>
      <c r="I1389" s="2"/>
    </row>
    <row r="1390" spans="1:9" x14ac:dyDescent="0.2">
      <c r="A1390" s="2" t="s">
        <v>47</v>
      </c>
      <c r="B1390" s="2">
        <v>16.079999999999998</v>
      </c>
      <c r="C1390" s="2">
        <f>2*Table1[[#This Row],[Photon energy (eV)]]-Threshold</f>
        <v>7.5726111999999972</v>
      </c>
      <c r="D1390" s="2" t="s">
        <v>19</v>
      </c>
      <c r="E1390" s="3">
        <f>Table1[[#This Row],[Polar ang (deg)]]/180*PI()</f>
        <v>1.2400000000000004</v>
      </c>
      <c r="F1390" s="2">
        <v>71.046766596222099</v>
      </c>
      <c r="G1390" s="1">
        <f>IF(Table1[[#This Row],[Phase shift (deg)]]="","",Table1[[#This Row],[Phase shift (deg)]]/180*PI())</f>
        <v>2.838374347449125</v>
      </c>
      <c r="H1390" s="2">
        <v>162.62687078703399</v>
      </c>
      <c r="I1390" s="2"/>
    </row>
    <row r="1391" spans="1:9" x14ac:dyDescent="0.2">
      <c r="A1391" s="2" t="s">
        <v>47</v>
      </c>
      <c r="B1391" s="2">
        <v>16.079999999999998</v>
      </c>
      <c r="C1391" s="2">
        <f>2*Table1[[#This Row],[Photon energy (eV)]]-Threshold</f>
        <v>7.5726111999999972</v>
      </c>
      <c r="D1391" s="2" t="s">
        <v>19</v>
      </c>
      <c r="E1391" s="3">
        <f>Table1[[#This Row],[Polar ang (deg)]]/180*PI()</f>
        <v>1.25</v>
      </c>
      <c r="F1391" s="2">
        <v>71.619724391352904</v>
      </c>
      <c r="G1391" s="1">
        <f>IF(Table1[[#This Row],[Phase shift (deg)]]="","",Table1[[#This Row],[Phase shift (deg)]]/180*PI())</f>
        <v>2.8794353271359072</v>
      </c>
      <c r="H1391" s="2">
        <v>164.97949162575901</v>
      </c>
      <c r="I1391" s="2"/>
    </row>
    <row r="1392" spans="1:9" x14ac:dyDescent="0.2">
      <c r="A1392" s="2" t="s">
        <v>47</v>
      </c>
      <c r="B1392" s="2">
        <v>16.079999999999998</v>
      </c>
      <c r="C1392" s="2">
        <f>2*Table1[[#This Row],[Photon energy (eV)]]-Threshold</f>
        <v>7.5726111999999972</v>
      </c>
      <c r="D1392" s="2" t="s">
        <v>19</v>
      </c>
      <c r="E1392" s="3">
        <f>Table1[[#This Row],[Polar ang (deg)]]/180*PI()</f>
        <v>1.2599999999999993</v>
      </c>
      <c r="F1392" s="2">
        <v>72.192682186483694</v>
      </c>
      <c r="G1392" s="1">
        <f>IF(Table1[[#This Row],[Phase shift (deg)]]="","",Table1[[#This Row],[Phase shift (deg)]]/180*PI())</f>
        <v>2.9177069317919937</v>
      </c>
      <c r="H1392" s="2">
        <v>167.172293047746</v>
      </c>
      <c r="I1392" s="2"/>
    </row>
    <row r="1393" spans="1:9" x14ac:dyDescent="0.2">
      <c r="A1393" s="2" t="s">
        <v>47</v>
      </c>
      <c r="B1393" s="2">
        <v>16.079999999999998</v>
      </c>
      <c r="C1393" s="2">
        <f>2*Table1[[#This Row],[Photon energy (eV)]]-Threshold</f>
        <v>7.5726111999999972</v>
      </c>
      <c r="D1393" s="2" t="s">
        <v>19</v>
      </c>
      <c r="E1393" s="3">
        <f>Table1[[#This Row],[Polar ang (deg)]]/180*PI()</f>
        <v>1.2700000000000009</v>
      </c>
      <c r="F1393" s="2">
        <v>72.765639981614598</v>
      </c>
      <c r="G1393" s="1">
        <f>IF(Table1[[#This Row],[Phase shift (deg)]]="","",Table1[[#This Row],[Phase shift (deg)]]/180*PI())</f>
        <v>2.9533104727457773</v>
      </c>
      <c r="H1393" s="2">
        <v>169.21222568011899</v>
      </c>
      <c r="I1393" s="2"/>
    </row>
    <row r="1394" spans="1:9" x14ac:dyDescent="0.2">
      <c r="A1394" s="2" t="s">
        <v>47</v>
      </c>
      <c r="B1394" s="2">
        <v>16.079999999999998</v>
      </c>
      <c r="C1394" s="2">
        <f>2*Table1[[#This Row],[Photon energy (eV)]]-Threshold</f>
        <v>7.5726111999999972</v>
      </c>
      <c r="D1394" s="2" t="s">
        <v>19</v>
      </c>
      <c r="E1394" s="3">
        <f>Table1[[#This Row],[Polar ang (deg)]]/180*PI()</f>
        <v>1.2800000000000005</v>
      </c>
      <c r="F1394" s="2">
        <v>73.338597776745402</v>
      </c>
      <c r="G1394" s="1">
        <f>IF(Table1[[#This Row],[Phase shift (deg)]]="","",Table1[[#This Row],[Phase shift (deg)]]/180*PI())</f>
        <v>2.9863824684326907</v>
      </c>
      <c r="H1394" s="2">
        <v>171.10711145305399</v>
      </c>
      <c r="I1394" s="2"/>
    </row>
    <row r="1395" spans="1:9" x14ac:dyDescent="0.2">
      <c r="A1395" s="2" t="s">
        <v>47</v>
      </c>
      <c r="B1395" s="2">
        <v>16.079999999999998</v>
      </c>
      <c r="C1395" s="2">
        <f>2*Table1[[#This Row],[Photon energy (eV)]]-Threshold</f>
        <v>7.5726111999999972</v>
      </c>
      <c r="D1395" s="2" t="s">
        <v>19</v>
      </c>
      <c r="E1395" s="3">
        <f>Table1[[#This Row],[Polar ang (deg)]]/180*PI()</f>
        <v>1.2900000000000003</v>
      </c>
      <c r="F1395" s="2">
        <v>73.911555571876207</v>
      </c>
      <c r="G1395" s="1">
        <f>IF(Table1[[#This Row],[Phase shift (deg)]]="","",Table1[[#This Row],[Phase shift (deg)]]/180*PI())</f>
        <v>3.0170673386389089</v>
      </c>
      <c r="H1395" s="2">
        <v>172.86522501077701</v>
      </c>
      <c r="I1395" s="2"/>
    </row>
    <row r="1396" spans="1:9" x14ac:dyDescent="0.2">
      <c r="A1396" s="2" t="s">
        <v>47</v>
      </c>
      <c r="B1396" s="2">
        <v>16.079999999999998</v>
      </c>
      <c r="C1396" s="2">
        <f>2*Table1[[#This Row],[Photon energy (eV)]]-Threshold</f>
        <v>7.5726111999999972</v>
      </c>
      <c r="D1396" s="2" t="s">
        <v>19</v>
      </c>
      <c r="E1396" s="3">
        <f>Table1[[#This Row],[Polar ang (deg)]]/180*PI()</f>
        <v>1.2999999999999996</v>
      </c>
      <c r="F1396" s="2">
        <v>74.484513367006997</v>
      </c>
      <c r="G1396" s="1">
        <f>IF(Table1[[#This Row],[Phase shift (deg)]]="","",Table1[[#This Row],[Phase shift (deg)]]/180*PI())</f>
        <v>3.0455118143043789</v>
      </c>
      <c r="H1396" s="2">
        <v>174.49497341687101</v>
      </c>
      <c r="I1396" s="2"/>
    </row>
    <row r="1397" spans="1:9" x14ac:dyDescent="0.2">
      <c r="A1397" s="2" t="s">
        <v>47</v>
      </c>
      <c r="B1397" s="2">
        <v>16.079999999999998</v>
      </c>
      <c r="C1397" s="2">
        <f>2*Table1[[#This Row],[Photon energy (eV)]]-Threshold</f>
        <v>7.5726111999999972</v>
      </c>
      <c r="D1397" s="2" t="s">
        <v>19</v>
      </c>
      <c r="E1397" s="3">
        <f>Table1[[#This Row],[Polar ang (deg)]]/180*PI()</f>
        <v>1.3099999999999994</v>
      </c>
      <c r="F1397" s="2">
        <v>75.057471162137801</v>
      </c>
      <c r="G1397" s="1">
        <f>IF(Table1[[#This Row],[Phase shift (deg)]]="","",Table1[[#This Row],[Phase shift (deg)]]/180*PI())</f>
        <v>3.071860829184494</v>
      </c>
      <c r="H1397" s="2">
        <v>176.00466076382901</v>
      </c>
      <c r="I1397" s="2"/>
    </row>
    <row r="1398" spans="1:9" x14ac:dyDescent="0.2">
      <c r="A1398" s="2" t="s">
        <v>47</v>
      </c>
      <c r="B1398" s="2">
        <v>16.079999999999998</v>
      </c>
      <c r="C1398" s="2">
        <f>2*Table1[[#This Row],[Photon energy (eV)]]-Threshold</f>
        <v>7.5726111999999972</v>
      </c>
      <c r="D1398" s="2" t="s">
        <v>19</v>
      </c>
      <c r="E1398" s="3">
        <f>Table1[[#This Row],[Polar ang (deg)]]/180*PI()</f>
        <v>1.3200000000000007</v>
      </c>
      <c r="F1398" s="2">
        <v>75.630428957268705</v>
      </c>
      <c r="G1398" s="1">
        <f>IF(Table1[[#This Row],[Phase shift (deg)]]="","",Table1[[#This Row],[Phase shift (deg)]]/180*PI())</f>
        <v>3.0962546318603414</v>
      </c>
      <c r="H1398" s="2">
        <v>177.40232270343</v>
      </c>
      <c r="I1398" s="2"/>
    </row>
    <row r="1399" spans="1:9" x14ac:dyDescent="0.2">
      <c r="A1399" s="2" t="s">
        <v>47</v>
      </c>
      <c r="B1399" s="2">
        <v>16.079999999999998</v>
      </c>
      <c r="C1399" s="2">
        <f>2*Table1[[#This Row],[Photon energy (eV)]]-Threshold</f>
        <v>7.5726111999999972</v>
      </c>
      <c r="D1399" s="2" t="s">
        <v>19</v>
      </c>
      <c r="E1399" s="3">
        <f>Table1[[#This Row],[Polar ang (deg)]]/180*PI()</f>
        <v>1.33</v>
      </c>
      <c r="F1399" s="2">
        <v>76.203386752399496</v>
      </c>
      <c r="G1399" s="1">
        <f>IF(Table1[[#This Row],[Phase shift (deg)]]="","",Table1[[#This Row],[Phase shift (deg)]]/180*PI())</f>
        <v>3.118826865382947</v>
      </c>
      <c r="H1399" s="2">
        <v>178.695616418459</v>
      </c>
      <c r="I1399" s="2"/>
    </row>
    <row r="1400" spans="1:9" x14ac:dyDescent="0.2">
      <c r="A1400" s="2" t="s">
        <v>47</v>
      </c>
      <c r="B1400" s="2">
        <v>16.079999999999998</v>
      </c>
      <c r="C1400" s="2">
        <f>2*Table1[[#This Row],[Photon energy (eV)]]-Threshold</f>
        <v>7.5726111999999972</v>
      </c>
      <c r="D1400" s="2" t="s">
        <v>19</v>
      </c>
      <c r="E1400" s="3">
        <f>Table1[[#This Row],[Polar ang (deg)]]/180*PI()</f>
        <v>1.3399999999999999</v>
      </c>
      <c r="F1400" s="2">
        <v>76.7763445475303</v>
      </c>
      <c r="G1400" s="1">
        <f>IF(Table1[[#This Row],[Phase shift (deg)]]="","",Table1[[#This Row],[Phase shift (deg)]]/180*PI())</f>
        <v>3.1397033898416091</v>
      </c>
      <c r="H1400" s="2">
        <v>179.891753160842</v>
      </c>
      <c r="I1400" s="2"/>
    </row>
    <row r="1401" spans="1:9" x14ac:dyDescent="0.2">
      <c r="A1401" s="2" t="s">
        <v>47</v>
      </c>
      <c r="B1401" s="2">
        <v>16.079999999999998</v>
      </c>
      <c r="C1401" s="2">
        <f>2*Table1[[#This Row],[Photon energy (eV)]]-Threshold</f>
        <v>7.5726111999999972</v>
      </c>
      <c r="D1401" s="2" t="s">
        <v>19</v>
      </c>
      <c r="E1401" s="3">
        <f>Table1[[#This Row],[Polar ang (deg)]]/180*PI()</f>
        <v>1.3500000000000012</v>
      </c>
      <c r="F1401" s="2">
        <v>77.349302342661204</v>
      </c>
      <c r="G1401" s="1">
        <f>IF(Table1[[#This Row],[Phase shift (deg)]]="","",Table1[[#This Row],[Phase shift (deg)]]/180*PI())</f>
        <v>3.1590016587225755</v>
      </c>
      <c r="H1401" s="2">
        <v>180.99746251963001</v>
      </c>
      <c r="I1401" s="2"/>
    </row>
    <row r="1402" spans="1:9" x14ac:dyDescent="0.2">
      <c r="A1402" s="2" t="s">
        <v>47</v>
      </c>
      <c r="B1402" s="2">
        <v>16.079999999999998</v>
      </c>
      <c r="C1402" s="2">
        <f>2*Table1[[#This Row],[Photon energy (eV)]]-Threshold</f>
        <v>7.5726111999999972</v>
      </c>
      <c r="D1402" s="2" t="s">
        <v>19</v>
      </c>
      <c r="E1402" s="3">
        <f>Table1[[#This Row],[Polar ang (deg)]]/180*PI()</f>
        <v>1.3600000000000008</v>
      </c>
      <c r="F1402" s="2">
        <v>77.922260137791994</v>
      </c>
      <c r="G1402" s="1">
        <f>IF(Table1[[#This Row],[Phase shift (deg)]]="","",Table1[[#This Row],[Phase shift (deg)]]/180*PI())</f>
        <v>3.1768304960567413</v>
      </c>
      <c r="H1402" s="2">
        <v>182.01897965250299</v>
      </c>
      <c r="I1402" s="2"/>
    </row>
    <row r="1403" spans="1:9" x14ac:dyDescent="0.2">
      <c r="A1403" s="2" t="s">
        <v>47</v>
      </c>
      <c r="B1403" s="2">
        <v>16.079999999999998</v>
      </c>
      <c r="C1403" s="2">
        <f>2*Table1[[#This Row],[Photon energy (eV)]]-Threshold</f>
        <v>7.5726111999999972</v>
      </c>
      <c r="D1403" s="2" t="s">
        <v>19</v>
      </c>
      <c r="E1403" s="3">
        <f>Table1[[#This Row],[Polar ang (deg)]]/180*PI()</f>
        <v>1.3700000000000003</v>
      </c>
      <c r="F1403" s="2">
        <v>78.495217932922799</v>
      </c>
      <c r="G1403" s="1">
        <f>IF(Table1[[#This Row],[Phase shift (deg)]]="","",Table1[[#This Row],[Phase shift (deg)]]/180*PI())</f>
        <v>3.1932901543195578</v>
      </c>
      <c r="H1403" s="2">
        <v>182.96204860319</v>
      </c>
      <c r="I1403" s="2"/>
    </row>
    <row r="1404" spans="1:9" x14ac:dyDescent="0.2">
      <c r="A1404" s="2" t="s">
        <v>47</v>
      </c>
      <c r="B1404" s="2">
        <v>16.079999999999998</v>
      </c>
      <c r="C1404" s="2">
        <f>2*Table1[[#This Row],[Photon energy (eV)]]-Threshold</f>
        <v>7.5726111999999972</v>
      </c>
      <c r="D1404" s="2" t="s">
        <v>19</v>
      </c>
      <c r="E1404" s="3">
        <f>Table1[[#This Row],[Polar ang (deg)]]/180*PI()</f>
        <v>1.38</v>
      </c>
      <c r="F1404" s="2">
        <v>79.068175728053603</v>
      </c>
      <c r="G1404" s="1">
        <f>IF(Table1[[#This Row],[Phase shift (deg)]]="","",Table1[[#This Row],[Phase shift (deg)]]/180*PI())</f>
        <v>3.2084725612473726</v>
      </c>
      <c r="H1404" s="2">
        <v>183.831936443004</v>
      </c>
      <c r="I1404" s="2"/>
    </row>
    <row r="1405" spans="1:9" x14ac:dyDescent="0.2">
      <c r="A1405" s="2" t="s">
        <v>47</v>
      </c>
      <c r="B1405" s="2">
        <v>16.079999999999998</v>
      </c>
      <c r="C1405" s="2">
        <f>2*Table1[[#This Row],[Photon energy (eV)]]-Threshold</f>
        <v>7.5726111999999972</v>
      </c>
      <c r="D1405" s="2" t="s">
        <v>19</v>
      </c>
      <c r="E1405" s="3">
        <f>Table1[[#This Row],[Polar ang (deg)]]/180*PI()</f>
        <v>1.3899999999999992</v>
      </c>
      <c r="F1405" s="2">
        <v>79.641133523184394</v>
      </c>
      <c r="G1405" s="1">
        <f>IF(Table1[[#This Row],[Phase shift (deg)]]="","",Table1[[#This Row],[Phase shift (deg)]]/180*PI())</f>
        <v>3.2224616868375047</v>
      </c>
      <c r="H1405" s="2">
        <v>184.633454298397</v>
      </c>
      <c r="I1405" s="2"/>
    </row>
    <row r="1406" spans="1:9" x14ac:dyDescent="0.2">
      <c r="A1406" s="2" t="s">
        <v>47</v>
      </c>
      <c r="B1406" s="2">
        <v>16.079999999999998</v>
      </c>
      <c r="C1406" s="2">
        <f>2*Table1[[#This Row],[Photon energy (eV)]]-Threshold</f>
        <v>7.5726111999999972</v>
      </c>
      <c r="D1406" s="2" t="s">
        <v>19</v>
      </c>
      <c r="E1406" s="3">
        <f>Table1[[#This Row],[Polar ang (deg)]]/180*PI()</f>
        <v>1.4000000000000008</v>
      </c>
      <c r="F1406" s="2">
        <v>80.214091318315297</v>
      </c>
      <c r="G1406" s="1">
        <f>IF(Table1[[#This Row],[Phase shift (deg)]]="","",Table1[[#This Row],[Phase shift (deg)]]/180*PI())</f>
        <v>3.2353339801393979</v>
      </c>
      <c r="H1406" s="2">
        <v>185.37098237724999</v>
      </c>
      <c r="I1406" s="2"/>
    </row>
    <row r="1407" spans="1:9" x14ac:dyDescent="0.2">
      <c r="A1407" s="2" t="s">
        <v>47</v>
      </c>
      <c r="B1407" s="2">
        <v>16.079999999999998</v>
      </c>
      <c r="C1407" s="2">
        <f>2*Table1[[#This Row],[Photon energy (eV)]]-Threshold</f>
        <v>7.5726111999999972</v>
      </c>
      <c r="D1407" s="2" t="s">
        <v>19</v>
      </c>
      <c r="E1407" s="3">
        <f>Table1[[#This Row],[Polar ang (deg)]]/180*PI()</f>
        <v>1.4100000000000006</v>
      </c>
      <c r="F1407" s="2">
        <v>80.787049113446102</v>
      </c>
      <c r="G1407" s="1">
        <f>IF(Table1[[#This Row],[Phase shift (deg)]]="","",Table1[[#This Row],[Phase shift (deg)]]/180*PI())</f>
        <v>3.2471588396531659</v>
      </c>
      <c r="H1407" s="2">
        <v>186.04849692072401</v>
      </c>
      <c r="I1407" s="2"/>
    </row>
    <row r="1408" spans="1:9" x14ac:dyDescent="0.2">
      <c r="A1408" s="2" t="s">
        <v>47</v>
      </c>
      <c r="B1408" s="2">
        <v>16.079999999999998</v>
      </c>
      <c r="C1408" s="2">
        <f>2*Table1[[#This Row],[Photon energy (eV)]]-Threshold</f>
        <v>7.5726111999999972</v>
      </c>
      <c r="D1408" s="2" t="s">
        <v>19</v>
      </c>
      <c r="E1408" s="3">
        <f>Table1[[#This Row],[Polar ang (deg)]]/180*PI()</f>
        <v>1.4200000000000002</v>
      </c>
      <c r="F1408" s="2">
        <v>81.360006908576906</v>
      </c>
      <c r="G1408" s="1">
        <f>IF(Table1[[#This Row],[Phase shift (deg)]]="","",Table1[[#This Row],[Phase shift (deg)]]/180*PI())</f>
        <v>3.2579990919427457</v>
      </c>
      <c r="H1408" s="2">
        <v>186.669597625774</v>
      </c>
      <c r="I1408" s="2"/>
    </row>
    <row r="1409" spans="1:9" x14ac:dyDescent="0.2">
      <c r="A1409" s="2" t="s">
        <v>47</v>
      </c>
      <c r="B1409" s="2">
        <v>16.079999999999998</v>
      </c>
      <c r="C1409" s="2">
        <f>2*Table1[[#This Row],[Photon energy (eV)]]-Threshold</f>
        <v>7.5726111999999972</v>
      </c>
      <c r="D1409" s="2" t="s">
        <v>19</v>
      </c>
      <c r="E1409" s="3">
        <f>Table1[[#This Row],[Polar ang (deg)]]/180*PI()</f>
        <v>1.4299999999999997</v>
      </c>
      <c r="F1409" s="2">
        <v>81.932964703707697</v>
      </c>
      <c r="G1409" s="1">
        <f>IF(Table1[[#This Row],[Phase shift (deg)]]="","",Table1[[#This Row],[Phase shift (deg)]]/180*PI())</f>
        <v>3.2679114611281297</v>
      </c>
      <c r="H1409" s="2">
        <v>187.23753454507201</v>
      </c>
      <c r="I1409" s="2"/>
    </row>
    <row r="1410" spans="1:9" x14ac:dyDescent="0.2">
      <c r="A1410" s="2" t="s">
        <v>47</v>
      </c>
      <c r="B1410" s="2">
        <v>16.079999999999998</v>
      </c>
      <c r="C1410" s="2">
        <f>2*Table1[[#This Row],[Photon energy (eV)]]-Threshold</f>
        <v>7.5726111999999972</v>
      </c>
      <c r="D1410" s="2" t="s">
        <v>19</v>
      </c>
      <c r="E1410" s="3">
        <f>Table1[[#This Row],[Polar ang (deg)]]/180*PI()</f>
        <v>1.4399999999999991</v>
      </c>
      <c r="F1410" s="2">
        <v>82.505922498838501</v>
      </c>
      <c r="G1410" s="1">
        <f>IF(Table1[[#This Row],[Phase shift (deg)]]="","",Table1[[#This Row],[Phase shift (deg)]]/180*PI())</f>
        <v>3.2769470178390177</v>
      </c>
      <c r="H1410" s="2">
        <v>187.75523381015699</v>
      </c>
      <c r="I1410" s="2"/>
    </row>
    <row r="1411" spans="1:9" x14ac:dyDescent="0.2">
      <c r="A1411" s="2" t="s">
        <v>47</v>
      </c>
      <c r="B1411" s="2">
        <v>16.079999999999998</v>
      </c>
      <c r="C1411" s="2">
        <f>2*Table1[[#This Row],[Photon energy (eV)]]-Threshold</f>
        <v>7.5726111999999972</v>
      </c>
      <c r="D1411" s="2" t="s">
        <v>19</v>
      </c>
      <c r="E1411" s="3">
        <f>Table1[[#This Row],[Polar ang (deg)]]/180*PI()</f>
        <v>1.4500000000000006</v>
      </c>
      <c r="F1411" s="2">
        <v>83.078880293969405</v>
      </c>
      <c r="G1411" s="1">
        <f>IF(Table1[[#This Row],[Phase shift (deg)]]="","",Table1[[#This Row],[Phase shift (deg)]]/180*PI())</f>
        <v>3.2851516004926964</v>
      </c>
      <c r="H1411" s="2">
        <v>188.22532176887901</v>
      </c>
      <c r="I1411" s="2"/>
    </row>
    <row r="1412" spans="1:9" x14ac:dyDescent="0.2">
      <c r="A1412" s="2" t="s">
        <v>47</v>
      </c>
      <c r="B1412" s="2">
        <v>16.079999999999998</v>
      </c>
      <c r="C1412" s="2">
        <f>2*Table1[[#This Row],[Photon energy (eV)]]-Threshold</f>
        <v>7.5726111999999972</v>
      </c>
      <c r="D1412" s="2" t="s">
        <v>19</v>
      </c>
      <c r="E1412" s="3">
        <f>Table1[[#This Row],[Polar ang (deg)]]/180*PI()</f>
        <v>1.46</v>
      </c>
      <c r="F1412" s="2">
        <v>83.651838089100195</v>
      </c>
      <c r="G1412" s="1">
        <f>IF(Table1[[#This Row],[Phase shift (deg)]]="","",Table1[[#This Row],[Phase shift (deg)]]/180*PI())</f>
        <v>3.2925662047990913</v>
      </c>
      <c r="H1412" s="2">
        <v>188.650147302395</v>
      </c>
      <c r="I1412" s="2"/>
    </row>
    <row r="1413" spans="1:9" x14ac:dyDescent="0.2">
      <c r="A1413" s="2" t="s">
        <v>47</v>
      </c>
      <c r="B1413" s="2">
        <v>16.079999999999998</v>
      </c>
      <c r="C1413" s="2">
        <f>2*Table1[[#This Row],[Photon energy (eV)]]-Threshold</f>
        <v>7.5726111999999972</v>
      </c>
      <c r="D1413" s="2" t="s">
        <v>19</v>
      </c>
      <c r="E1413" s="3">
        <f>Table1[[#This Row],[Polar ang (deg)]]/180*PI()</f>
        <v>1.4699999999999998</v>
      </c>
      <c r="F1413" s="2">
        <v>84.224795884231</v>
      </c>
      <c r="G1413" s="1">
        <f>IF(Table1[[#This Row],[Phase shift (deg)]]="","",Table1[[#This Row],[Phase shift (deg)]]/180*PI())</f>
        <v>3.299227339512929</v>
      </c>
      <c r="H1413" s="2">
        <v>189.03180220826599</v>
      </c>
      <c r="I1413" s="2"/>
    </row>
    <row r="1414" spans="1:9" x14ac:dyDescent="0.2">
      <c r="A1414" s="2" t="s">
        <v>47</v>
      </c>
      <c r="B1414" s="2">
        <v>16.079999999999998</v>
      </c>
      <c r="C1414" s="2">
        <f>2*Table1[[#This Row],[Photon energy (eV)]]-Threshold</f>
        <v>7.5726111999999972</v>
      </c>
      <c r="D1414" s="2" t="s">
        <v>19</v>
      </c>
      <c r="E1414" s="3">
        <f>Table1[[#This Row],[Polar ang (deg)]]/180*PI()</f>
        <v>1.4799999999999995</v>
      </c>
      <c r="F1414" s="2">
        <v>84.797753679361804</v>
      </c>
      <c r="G1414" s="1">
        <f>IF(Table1[[#This Row],[Phase shift (deg)]]="","",Table1[[#This Row],[Phase shift (deg)]]/180*PI())</f>
        <v>3.3051673478871635</v>
      </c>
      <c r="H1414" s="2">
        <v>189.37213961838199</v>
      </c>
      <c r="I1414" s="2"/>
    </row>
    <row r="1415" spans="1:9" x14ac:dyDescent="0.2">
      <c r="A1415" s="2" t="s">
        <v>47</v>
      </c>
      <c r="B1415" s="2">
        <v>16.079999999999998</v>
      </c>
      <c r="C1415" s="2">
        <f>2*Table1[[#This Row],[Photon energy (eV)]]-Threshold</f>
        <v>7.5726111999999972</v>
      </c>
      <c r="D1415" s="2" t="s">
        <v>19</v>
      </c>
      <c r="E1415" s="3">
        <f>Table1[[#This Row],[Polar ang (deg)]]/180*PI()</f>
        <v>1.4900000000000007</v>
      </c>
      <c r="F1415" s="2">
        <v>85.370711474492694</v>
      </c>
      <c r="G1415" s="1">
        <f>IF(Table1[[#This Row],[Phase shift (deg)]]="","",Table1[[#This Row],[Phase shift (deg)]]/180*PI())</f>
        <v>3.310414695219027</v>
      </c>
      <c r="H1415" s="2">
        <v>189.672790474137</v>
      </c>
      <c r="I1415" s="2"/>
    </row>
    <row r="1416" spans="1:9" x14ac:dyDescent="0.2">
      <c r="A1416" s="2" t="s">
        <v>47</v>
      </c>
      <c r="B1416" s="2">
        <v>16.079999999999998</v>
      </c>
      <c r="C1416" s="2">
        <f>2*Table1[[#This Row],[Photon energy (eV)]]-Threshold</f>
        <v>7.5726111999999972</v>
      </c>
      <c r="D1416" s="2" t="s">
        <v>19</v>
      </c>
      <c r="E1416" s="3">
        <f>Table1[[#This Row],[Polar ang (deg)]]/180*PI()</f>
        <v>1.5000000000000002</v>
      </c>
      <c r="F1416" s="2">
        <v>85.943669269623499</v>
      </c>
      <c r="G1416" s="1">
        <f>IF(Table1[[#This Row],[Phase shift (deg)]]="","",Table1[[#This Row],[Phase shift (deg)]]/180*PI())</f>
        <v>3.3149942234554848</v>
      </c>
      <c r="H1416" s="2">
        <v>189.93517811424701</v>
      </c>
      <c r="I1416" s="2"/>
    </row>
    <row r="1417" spans="1:9" x14ac:dyDescent="0.2">
      <c r="A1417" s="2" t="s">
        <v>47</v>
      </c>
      <c r="B1417" s="2">
        <v>16.079999999999998</v>
      </c>
      <c r="C1417" s="2">
        <f>2*Table1[[#This Row],[Photon energy (eV)]]-Threshold</f>
        <v>7.5726111999999972</v>
      </c>
      <c r="D1417" s="2" t="s">
        <v>19</v>
      </c>
      <c r="E1417" s="3">
        <f>Table1[[#This Row],[Polar ang (deg)]]/180*PI()</f>
        <v>1.5099999999999998</v>
      </c>
      <c r="F1417" s="2">
        <v>86.516627064754303</v>
      </c>
      <c r="G1417" s="1">
        <f>IF(Table1[[#This Row],[Phase shift (deg)]]="","",Table1[[#This Row],[Phase shift (deg)]]/180*PI())</f>
        <v>3.3189273741443683</v>
      </c>
      <c r="H1417" s="2">
        <v>190.16053104890901</v>
      </c>
      <c r="I1417" s="2"/>
    </row>
    <row r="1418" spans="1:9" x14ac:dyDescent="0.2">
      <c r="A1418" s="2" t="s">
        <v>47</v>
      </c>
      <c r="B1418" s="2">
        <v>16.079999999999998</v>
      </c>
      <c r="C1418" s="2">
        <f>2*Table1[[#This Row],[Photon energy (eV)]]-Threshold</f>
        <v>7.5726111999999972</v>
      </c>
      <c r="D1418" s="2" t="s">
        <v>19</v>
      </c>
      <c r="E1418" s="3">
        <f>Table1[[#This Row],[Polar ang (deg)]]/180*PI()</f>
        <v>1.5199999999999994</v>
      </c>
      <c r="F1418" s="2">
        <v>87.089584859885093</v>
      </c>
      <c r="G1418" s="1">
        <f>IF(Table1[[#This Row],[Phase shift (deg)]]="","",Table1[[#This Row],[Phase shift (deg)]]/180*PI())</f>
        <v>3.322232381153249</v>
      </c>
      <c r="H1418" s="2">
        <v>190.34989400177901</v>
      </c>
      <c r="I1418" s="2"/>
    </row>
    <row r="1419" spans="1:9" x14ac:dyDescent="0.2">
      <c r="A1419" s="2" t="s">
        <v>47</v>
      </c>
      <c r="B1419" s="2">
        <v>16.079999999999998</v>
      </c>
      <c r="C1419" s="2">
        <f>2*Table1[[#This Row],[Photon energy (eV)]]-Threshold</f>
        <v>7.5726111999999972</v>
      </c>
      <c r="D1419" s="2" t="s">
        <v>19</v>
      </c>
      <c r="E1419" s="3">
        <f>Table1[[#This Row],[Polar ang (deg)]]/180*PI()</f>
        <v>1.5299999999999989</v>
      </c>
      <c r="F1419" s="2">
        <v>87.662542655015898</v>
      </c>
      <c r="G1419" s="1">
        <f>IF(Table1[[#This Row],[Phase shift (deg)]]="","",Table1[[#This Row],[Phase shift (deg)]]/180*PI())</f>
        <v>3.3249244345868663</v>
      </c>
      <c r="H1419" s="2">
        <v>190.50413730174901</v>
      </c>
      <c r="I1419" s="2"/>
    </row>
    <row r="1420" spans="1:9" x14ac:dyDescent="0.2">
      <c r="A1420" s="2" t="s">
        <v>47</v>
      </c>
      <c r="B1420" s="2">
        <v>16.079999999999998</v>
      </c>
      <c r="C1420" s="2">
        <f>2*Table1[[#This Row],[Photon energy (eV)]]-Threshold</f>
        <v>7.5726111999999972</v>
      </c>
      <c r="D1420" s="2" t="s">
        <v>19</v>
      </c>
      <c r="E1420" s="3">
        <f>Table1[[#This Row],[Polar ang (deg)]]/180*PI()</f>
        <v>1.5400000000000005</v>
      </c>
      <c r="F1420" s="2">
        <v>88.235500450146802</v>
      </c>
      <c r="G1420" s="1">
        <f>IF(Table1[[#This Row],[Phase shift (deg)]]="","",Table1[[#This Row],[Phase shift (deg)]]/180*PI())</f>
        <v>3.3270158172545488</v>
      </c>
      <c r="H1420" s="2">
        <v>190.62396470195401</v>
      </c>
      <c r="I1420" s="2"/>
    </row>
    <row r="1421" spans="1:9" x14ac:dyDescent="0.2">
      <c r="A1421" s="2" t="s">
        <v>47</v>
      </c>
      <c r="B1421" s="2">
        <v>16.079999999999998</v>
      </c>
      <c r="C1421" s="2">
        <f>2*Table1[[#This Row],[Photon energy (eV)]]-Threshold</f>
        <v>7.5726111999999972</v>
      </c>
      <c r="D1421" s="2" t="s">
        <v>19</v>
      </c>
      <c r="E1421" s="3">
        <f>Table1[[#This Row],[Polar ang (deg)]]/180*PI()</f>
        <v>1.55</v>
      </c>
      <c r="F1421" s="2">
        <v>88.808458245277606</v>
      </c>
      <c r="G1421" s="1">
        <f>IF(Table1[[#This Row],[Phase shift (deg)]]="","",Table1[[#This Row],[Phase shift (deg)]]/180*PI())</f>
        <v>3.3285160148997761</v>
      </c>
      <c r="H1421" s="2">
        <v>190.709919695461</v>
      </c>
      <c r="I1421" s="2"/>
    </row>
    <row r="1422" spans="1:9" x14ac:dyDescent="0.2">
      <c r="A1422" s="2" t="s">
        <v>47</v>
      </c>
      <c r="B1422" s="2">
        <v>16.079999999999998</v>
      </c>
      <c r="C1422" s="2">
        <f>2*Table1[[#This Row],[Photon energy (eV)]]-Threshold</f>
        <v>7.5726111999999972</v>
      </c>
      <c r="D1422" s="2" t="s">
        <v>19</v>
      </c>
      <c r="E1422" s="3">
        <f>Table1[[#This Row],[Polar ang (deg)]]/180*PI()</f>
        <v>1.5599999999999996</v>
      </c>
      <c r="F1422" s="2">
        <v>89.381416040408396</v>
      </c>
      <c r="G1422" s="1">
        <f>IF(Table1[[#This Row],[Phase shift (deg)]]="","",Table1[[#This Row],[Phase shift (deg)]]/180*PI())</f>
        <v>3.3294318012250157</v>
      </c>
      <c r="H1422" s="2">
        <v>190.762390386833</v>
      </c>
      <c r="I1422" s="2"/>
    </row>
    <row r="1423" spans="1:9" x14ac:dyDescent="0.2">
      <c r="A1423" s="2" t="s">
        <v>47</v>
      </c>
      <c r="B1423" s="2">
        <v>16.079999999999998</v>
      </c>
      <c r="C1423" s="2">
        <f>2*Table1[[#This Row],[Photon energy (eV)]]-Threshold</f>
        <v>7.5726111999999972</v>
      </c>
      <c r="D1423" s="2" t="s">
        <v>19</v>
      </c>
      <c r="E1423" s="3">
        <f>Table1[[#This Row],[Polar ang (deg)]]/180*PI()</f>
        <v>1.570000000000001</v>
      </c>
      <c r="F1423" s="2">
        <v>89.9543738355393</v>
      </c>
      <c r="G1423" s="1">
        <f>IF(Table1[[#This Row],[Phase shift (deg)]]="","",Table1[[#This Row],[Phase shift (deg)]]/180*PI())</f>
        <v>3.3297672985397102</v>
      </c>
      <c r="H1423" s="2">
        <v>190.78161296700301</v>
      </c>
      <c r="I1423" s="2"/>
    </row>
    <row r="1424" spans="1:9" x14ac:dyDescent="0.2">
      <c r="A1424" s="2" t="s">
        <v>47</v>
      </c>
      <c r="B1424" s="7">
        <v>16.079999999999998</v>
      </c>
      <c r="C1424" s="2">
        <f>2*Table1[[#This Row],[Photon energy (eV)]]-Threshold</f>
        <v>7.5726111999999972</v>
      </c>
      <c r="D1424" s="2" t="s">
        <v>19</v>
      </c>
      <c r="E1424" s="3">
        <f>Table1[[#This Row],[Polar ang (deg)]]/180*PI()</f>
        <v>1.5707963267948966</v>
      </c>
      <c r="F1424" s="2">
        <v>90</v>
      </c>
      <c r="G1424" s="1" t="str">
        <f>IF(Table1[[#This Row],[Phase shift (deg)]]="","",Table1[[#This Row],[Phase shift (deg)]]/180*PI())</f>
        <v/>
      </c>
      <c r="I1424" s="2"/>
    </row>
    <row r="1425" spans="1:9" x14ac:dyDescent="0.2">
      <c r="A1425" s="2" t="s">
        <v>47</v>
      </c>
      <c r="B1425" s="2">
        <v>16.079999999999998</v>
      </c>
      <c r="C1425" s="2">
        <f>2*Table1[[#This Row],[Photon energy (eV)]]-Threshold</f>
        <v>7.5726111999999972</v>
      </c>
      <c r="D1425" s="2" t="s">
        <v>19</v>
      </c>
      <c r="E1425" s="3">
        <f>Table1[[#This Row],[Polar ang (deg)]]/180*PI()</f>
        <v>1.5800000000000005</v>
      </c>
      <c r="F1425" s="2">
        <v>90.527331630670105</v>
      </c>
      <c r="G1425" s="1">
        <f>IF(Table1[[#This Row],[Phase shift (deg)]]="","",Table1[[#This Row],[Phase shift (deg)]]/180*PI())</f>
        <v>6.4711166682277659</v>
      </c>
      <c r="H1425" s="2">
        <v>370.76767382621</v>
      </c>
      <c r="I1425" s="2"/>
    </row>
    <row r="1426" spans="1:9" x14ac:dyDescent="0.2">
      <c r="A1426" s="2" t="s">
        <v>47</v>
      </c>
      <c r="B1426" s="2">
        <v>16.079999999999998</v>
      </c>
      <c r="C1426" s="2">
        <f>2*Table1[[#This Row],[Photon energy (eV)]]-Threshold</f>
        <v>7.5726111999999972</v>
      </c>
      <c r="D1426" s="2" t="s">
        <v>19</v>
      </c>
      <c r="E1426" s="3">
        <f>Table1[[#This Row],[Polar ang (deg)]]/180*PI()</f>
        <v>1.59</v>
      </c>
      <c r="F1426" s="2">
        <v>91.100289425800895</v>
      </c>
      <c r="G1426" s="1">
        <f>IF(Table1[[#This Row],[Phase shift (deg)]]="","",Table1[[#This Row],[Phase shift (deg)]]/180*PI())</f>
        <v>6.4702935098705048</v>
      </c>
      <c r="H1426" s="2">
        <v>370.720510326468</v>
      </c>
      <c r="I1426" s="2"/>
    </row>
    <row r="1427" spans="1:9" x14ac:dyDescent="0.2">
      <c r="A1427" s="2" t="s">
        <v>47</v>
      </c>
      <c r="B1427" s="2">
        <v>16.079999999999998</v>
      </c>
      <c r="C1427" s="2">
        <f>2*Table1[[#This Row],[Photon energy (eV)]]-Threshold</f>
        <v>7.5726111999999972</v>
      </c>
      <c r="D1427" s="2" t="s">
        <v>19</v>
      </c>
      <c r="E1427" s="3">
        <f>Table1[[#This Row],[Polar ang (deg)]]/180*PI()</f>
        <v>1.5999999999999996</v>
      </c>
      <c r="F1427" s="2">
        <v>91.6732472209317</v>
      </c>
      <c r="G1427" s="1">
        <f>IF(Table1[[#This Row],[Phase shift (deg)]]="","",Table1[[#This Row],[Phase shift (deg)]]/180*PI())</f>
        <v>6.4688867730104267</v>
      </c>
      <c r="H1427" s="2">
        <v>370.63991024149999</v>
      </c>
      <c r="I1427" s="2"/>
    </row>
    <row r="1428" spans="1:9" x14ac:dyDescent="0.2">
      <c r="A1428" s="2" t="s">
        <v>47</v>
      </c>
      <c r="B1428" s="2">
        <v>16.079999999999998</v>
      </c>
      <c r="C1428" s="2">
        <f>2*Table1[[#This Row],[Photon energy (eV)]]-Threshold</f>
        <v>7.5726111999999972</v>
      </c>
      <c r="D1428" s="2" t="s">
        <v>19</v>
      </c>
      <c r="E1428" s="3">
        <f>Table1[[#This Row],[Polar ang (deg)]]/180*PI()</f>
        <v>1.6100000000000012</v>
      </c>
      <c r="F1428" s="2">
        <v>92.246205016062603</v>
      </c>
      <c r="G1428" s="1">
        <f>IF(Table1[[#This Row],[Phase shift (deg)]]="","",Table1[[#This Row],[Phase shift (deg)]]/180*PI())</f>
        <v>6.4668901096594915</v>
      </c>
      <c r="H1428" s="2">
        <v>370.52550985838297</v>
      </c>
      <c r="I1428" s="2"/>
    </row>
    <row r="1429" spans="1:9" x14ac:dyDescent="0.2">
      <c r="A1429" s="2" t="s">
        <v>47</v>
      </c>
      <c r="B1429" s="2">
        <v>16.079999999999998</v>
      </c>
      <c r="C1429" s="2">
        <f>2*Table1[[#This Row],[Photon energy (eV)]]-Threshold</f>
        <v>7.5726111999999972</v>
      </c>
      <c r="D1429" s="2" t="s">
        <v>19</v>
      </c>
      <c r="E1429" s="3">
        <f>Table1[[#This Row],[Polar ang (deg)]]/180*PI()</f>
        <v>1.6200000000000006</v>
      </c>
      <c r="F1429" s="2">
        <v>92.819162811193394</v>
      </c>
      <c r="G1429" s="1">
        <f>IF(Table1[[#This Row],[Phase shift (deg)]]="","",Table1[[#This Row],[Phase shift (deg)]]/180*PI())</f>
        <v>6.4642944710614323</v>
      </c>
      <c r="H1429" s="2">
        <v>370.376790721573</v>
      </c>
      <c r="I1429" s="2"/>
    </row>
    <row r="1430" spans="1:9" x14ac:dyDescent="0.2">
      <c r="A1430" s="2" t="s">
        <v>47</v>
      </c>
      <c r="B1430" s="2">
        <v>16.079999999999998</v>
      </c>
      <c r="C1430" s="2">
        <f>2*Table1[[#This Row],[Photon energy (eV)]]-Threshold</f>
        <v>7.5726111999999972</v>
      </c>
      <c r="D1430" s="2" t="s">
        <v>19</v>
      </c>
      <c r="E1430" s="3">
        <f>Table1[[#This Row],[Polar ang (deg)]]/180*PI()</f>
        <v>1.6300000000000003</v>
      </c>
      <c r="F1430" s="2">
        <v>93.392120606324198</v>
      </c>
      <c r="G1430" s="1">
        <f>IF(Table1[[#This Row],[Phase shift (deg)]]="","",Table1[[#This Row],[Phase shift (deg)]]/180*PI())</f>
        <v>6.4610880265991142</v>
      </c>
      <c r="H1430" s="2">
        <v>370.19307498663898</v>
      </c>
      <c r="I1430" s="2"/>
    </row>
    <row r="1431" spans="1:9" x14ac:dyDescent="0.2">
      <c r="A1431" s="2" t="s">
        <v>47</v>
      </c>
      <c r="B1431" s="2">
        <v>16.079999999999998</v>
      </c>
      <c r="C1431" s="2">
        <f>2*Table1[[#This Row],[Photon energy (eV)]]-Threshold</f>
        <v>7.5726111999999972</v>
      </c>
      <c r="D1431" s="2" t="s">
        <v>19</v>
      </c>
      <c r="E1431" s="3">
        <f>Table1[[#This Row],[Polar ang (deg)]]/180*PI()</f>
        <v>1.64</v>
      </c>
      <c r="F1431" s="2">
        <v>93.965078401455003</v>
      </c>
      <c r="G1431" s="1">
        <f>IF(Table1[[#This Row],[Phase shift (deg)]]="","",Table1[[#This Row],[Phase shift (deg)]]/180*PI())</f>
        <v>6.4572560576433409</v>
      </c>
      <c r="H1431" s="2">
        <v>369.97351933824802</v>
      </c>
      <c r="I1431" s="2"/>
    </row>
    <row r="1432" spans="1:9" x14ac:dyDescent="0.2">
      <c r="A1432" s="2" t="s">
        <v>47</v>
      </c>
      <c r="B1432" s="2">
        <v>16.079999999999998</v>
      </c>
      <c r="C1432" s="2">
        <f>2*Table1[[#This Row],[Photon energy (eV)]]-Threshold</f>
        <v>7.5726111999999972</v>
      </c>
      <c r="D1432" s="2" t="s">
        <v>19</v>
      </c>
      <c r="E1432" s="3">
        <f>Table1[[#This Row],[Polar ang (deg)]]/180*PI()</f>
        <v>1.6499999999999995</v>
      </c>
      <c r="F1432" s="2">
        <v>94.538036196585793</v>
      </c>
      <c r="G1432" s="1">
        <f>IF(Table1[[#This Row],[Phase shift (deg)]]="","",Table1[[#This Row],[Phase shift (deg)]]/180*PI())</f>
        <v>6.4527808253411161</v>
      </c>
      <c r="H1432" s="2">
        <v>369.71710741498998</v>
      </c>
      <c r="I1432" s="2"/>
    </row>
    <row r="1433" spans="1:9" x14ac:dyDescent="0.2">
      <c r="A1433" s="2" t="s">
        <v>47</v>
      </c>
      <c r="B1433" s="2">
        <v>16.079999999999998</v>
      </c>
      <c r="C1433" s="2">
        <f>2*Table1[[#This Row],[Photon energy (eV)]]-Threshold</f>
        <v>7.5726111999999972</v>
      </c>
      <c r="D1433" s="2" t="s">
        <v>19</v>
      </c>
      <c r="E1433" s="3">
        <f>Table1[[#This Row],[Polar ang (deg)]]/180*PI()</f>
        <v>1.6600000000000008</v>
      </c>
      <c r="F1433" s="2">
        <v>95.110993991716697</v>
      </c>
      <c r="G1433" s="1">
        <f>IF(Table1[[#This Row],[Phase shift (deg)]]="","",Table1[[#This Row],[Phase shift (deg)]]/180*PI())</f>
        <v>6.4476414111575684</v>
      </c>
      <c r="H1433" s="2">
        <v>369.42264067310299</v>
      </c>
      <c r="I1433" s="2"/>
    </row>
    <row r="1434" spans="1:9" x14ac:dyDescent="0.2">
      <c r="A1434" s="2" t="s">
        <v>47</v>
      </c>
      <c r="B1434" s="2">
        <v>16.079999999999998</v>
      </c>
      <c r="C1434" s="2">
        <f>2*Table1[[#This Row],[Photon energy (eV)]]-Threshold</f>
        <v>7.5726111999999972</v>
      </c>
      <c r="D1434" s="2" t="s">
        <v>19</v>
      </c>
      <c r="E1434" s="3">
        <f>Table1[[#This Row],[Polar ang (deg)]]/180*PI()</f>
        <v>1.6700000000000004</v>
      </c>
      <c r="F1434" s="2">
        <v>95.683951786847501</v>
      </c>
      <c r="G1434" s="1">
        <f>IF(Table1[[#This Row],[Phase shift (deg)]]="","",Table1[[#This Row],[Phase shift (deg)]]/180*PI())</f>
        <v>6.4418135288387015</v>
      </c>
      <c r="H1434" s="2">
        <v>369.08872761273301</v>
      </c>
      <c r="I1434" s="2"/>
    </row>
    <row r="1435" spans="1:9" x14ac:dyDescent="0.2">
      <c r="A1435" s="2" t="s">
        <v>47</v>
      </c>
      <c r="B1435" s="2">
        <v>16.079999999999998</v>
      </c>
      <c r="C1435" s="2">
        <f>2*Table1[[#This Row],[Photon energy (eV)]]-Threshold</f>
        <v>7.5726111999999972</v>
      </c>
      <c r="D1435" s="2" t="s">
        <v>19</v>
      </c>
      <c r="E1435" s="3">
        <f>Table1[[#This Row],[Polar ang (deg)]]/180*PI()</f>
        <v>1.6800000000000002</v>
      </c>
      <c r="F1435" s="2">
        <v>96.256909581978306</v>
      </c>
      <c r="G1435" s="1">
        <f>IF(Table1[[#This Row],[Phase shift (deg)]]="","",Table1[[#This Row],[Phase shift (deg)]]/180*PI())</f>
        <v>6.4352693063720281</v>
      </c>
      <c r="H1435" s="2">
        <v>368.71377128519799</v>
      </c>
      <c r="I1435" s="2"/>
    </row>
    <row r="1436" spans="1:9" x14ac:dyDescent="0.2">
      <c r="A1436" s="2" t="s">
        <v>47</v>
      </c>
      <c r="B1436" s="2">
        <v>16.079999999999998</v>
      </c>
      <c r="C1436" s="2">
        <f>2*Table1[[#This Row],[Photon energy (eV)]]-Threshold</f>
        <v>7.5726111999999972</v>
      </c>
      <c r="D1436" s="2" t="s">
        <v>19</v>
      </c>
      <c r="E1436" s="3">
        <f>Table1[[#This Row],[Polar ang (deg)]]/180*PI()</f>
        <v>1.6899999999999995</v>
      </c>
      <c r="F1436" s="2">
        <v>96.829867377109096</v>
      </c>
      <c r="G1436" s="1">
        <f>IF(Table1[[#This Row],[Phase shift (deg)]]="","",Table1[[#This Row],[Phase shift (deg)]]/180*PI())</f>
        <v>6.4279770365138349</v>
      </c>
      <c r="H1436" s="2">
        <v>368.29595499925301</v>
      </c>
      <c r="I1436" s="2"/>
    </row>
    <row r="1437" spans="1:9" x14ac:dyDescent="0.2">
      <c r="A1437" s="2" t="s">
        <v>47</v>
      </c>
      <c r="B1437" s="2">
        <v>16.079999999999998</v>
      </c>
      <c r="C1437" s="2">
        <f>2*Table1[[#This Row],[Photon energy (eV)]]-Threshold</f>
        <v>7.5726111999999972</v>
      </c>
      <c r="D1437" s="2" t="s">
        <v>19</v>
      </c>
      <c r="E1437" s="3">
        <f>Table1[[#This Row],[Polar ang (deg)]]/180*PI()</f>
        <v>1.7000000000000011</v>
      </c>
      <c r="F1437" s="2">
        <v>97.40282517224</v>
      </c>
      <c r="G1437" s="1">
        <f>IF(Table1[[#This Row],[Phase shift (deg)]]="","",Table1[[#This Row],[Phase shift (deg)]]/180*PI())</f>
        <v>6.4199008945652754</v>
      </c>
      <c r="H1437" s="2">
        <v>367.833226150852</v>
      </c>
      <c r="I1437" s="2"/>
    </row>
    <row r="1438" spans="1:9" x14ac:dyDescent="0.2">
      <c r="A1438" s="2" t="s">
        <v>47</v>
      </c>
      <c r="B1438" s="2">
        <v>16.079999999999998</v>
      </c>
      <c r="C1438" s="2">
        <f>2*Table1[[#This Row],[Photon energy (eV)]]-Threshold</f>
        <v>7.5726111999999972</v>
      </c>
      <c r="D1438" s="2" t="s">
        <v>19</v>
      </c>
      <c r="E1438" s="3">
        <f>Table1[[#This Row],[Polar ang (deg)]]/180*PI()</f>
        <v>1.7100000000000006</v>
      </c>
      <c r="F1438" s="2">
        <v>97.975782967370804</v>
      </c>
      <c r="G1438" s="1">
        <f>IF(Table1[[#This Row],[Phase shift (deg)]]="","",Table1[[#This Row],[Phase shift (deg)]]/180*PI())</f>
        <v>6.4110006223638729</v>
      </c>
      <c r="H1438" s="2">
        <v>367.32327811719398</v>
      </c>
      <c r="I1438" s="2"/>
    </row>
    <row r="1439" spans="1:9" x14ac:dyDescent="0.2">
      <c r="A1439" s="2" t="s">
        <v>47</v>
      </c>
      <c r="B1439" s="2">
        <v>16.079999999999998</v>
      </c>
      <c r="C1439" s="2">
        <f>2*Table1[[#This Row],[Photon energy (eV)]]-Threshold</f>
        <v>7.5726111999999972</v>
      </c>
      <c r="D1439" s="2" t="s">
        <v>19</v>
      </c>
      <c r="E1439" s="3">
        <f>Table1[[#This Row],[Polar ang (deg)]]/180*PI()</f>
        <v>1.7200000000000002</v>
      </c>
      <c r="F1439" s="2">
        <v>98.548740762501595</v>
      </c>
      <c r="G1439" s="1">
        <f>IF(Table1[[#This Row],[Phase shift (deg)]]="","",Table1[[#This Row],[Phase shift (deg)]]/180*PI())</f>
        <v>6.4012311779867312</v>
      </c>
      <c r="H1439" s="2">
        <v>366.76353018619602</v>
      </c>
      <c r="I1439" s="2"/>
    </row>
    <row r="1440" spans="1:9" x14ac:dyDescent="0.2">
      <c r="A1440" s="2" t="s">
        <v>47</v>
      </c>
      <c r="B1440" s="2">
        <v>16.079999999999998</v>
      </c>
      <c r="C1440" s="2">
        <f>2*Table1[[#This Row],[Photon energy (eV)]]-Threshold</f>
        <v>7.5726111999999972</v>
      </c>
      <c r="D1440" s="2" t="s">
        <v>19</v>
      </c>
      <c r="E1440" s="3">
        <f>Table1[[#This Row],[Polar ang (deg)]]/180*PI()</f>
        <v>1.7299999999999998</v>
      </c>
      <c r="F1440" s="2">
        <v>99.121698557632399</v>
      </c>
      <c r="G1440" s="1">
        <f>IF(Table1[[#This Row],[Phase shift (deg)]]="","",Table1[[#This Row],[Phase shift (deg)]]/180*PI())</f>
        <v>6.3905423515328179</v>
      </c>
      <c r="H1440" s="2">
        <v>366.15110554243898</v>
      </c>
      <c r="I1440" s="2"/>
    </row>
    <row r="1441" spans="1:9" x14ac:dyDescent="0.2">
      <c r="A1441" s="2" t="s">
        <v>47</v>
      </c>
      <c r="B1441" s="2">
        <v>16.079999999999998</v>
      </c>
      <c r="C1441" s="2">
        <f>2*Table1[[#This Row],[Photon energy (eV)]]-Threshold</f>
        <v>7.5726111999999972</v>
      </c>
      <c r="D1441" s="2" t="s">
        <v>19</v>
      </c>
      <c r="E1441" s="3">
        <f>Table1[[#This Row],[Polar ang (deg)]]/180*PI()</f>
        <v>1.7399999999999993</v>
      </c>
      <c r="F1441" s="2">
        <v>99.694656352763204</v>
      </c>
      <c r="G1441" s="1">
        <f>IF(Table1[[#This Row],[Phase shift (deg)]]="","",Table1[[#This Row],[Phase shift (deg)]]/180*PI())</f>
        <v>6.3788783486954639</v>
      </c>
      <c r="H1441" s="2">
        <v>365.48280740762999</v>
      </c>
      <c r="I1441" s="2"/>
    </row>
    <row r="1442" spans="1:9" x14ac:dyDescent="0.2">
      <c r="A1442" s="2" t="s">
        <v>47</v>
      </c>
      <c r="B1442" s="2">
        <v>16.079999999999998</v>
      </c>
      <c r="C1442" s="2">
        <f>2*Table1[[#This Row],[Photon energy (eV)]]-Threshold</f>
        <v>7.5726111999999972</v>
      </c>
      <c r="D1442" s="2" t="s">
        <v>19</v>
      </c>
      <c r="E1442" s="3">
        <f>Table1[[#This Row],[Polar ang (deg)]]/180*PI()</f>
        <v>1.7499999999999987</v>
      </c>
      <c r="F1442" s="2">
        <v>100.26761414789399</v>
      </c>
      <c r="G1442" s="1">
        <f>IF(Table1[[#This Row],[Phase shift (deg)]]="","",Table1[[#This Row],[Phase shift (deg)]]/180*PI())</f>
        <v>6.3661773458301862</v>
      </c>
      <c r="H1442" s="2">
        <v>364.75509354786601</v>
      </c>
      <c r="I1442" s="2"/>
    </row>
    <row r="1443" spans="1:9" x14ac:dyDescent="0.2">
      <c r="A1443" s="2" t="s">
        <v>47</v>
      </c>
      <c r="B1443" s="2">
        <v>16.079999999999998</v>
      </c>
      <c r="C1443" s="2">
        <f>2*Table1[[#This Row],[Photon energy (eV)]]-Threshold</f>
        <v>7.5726111999999972</v>
      </c>
      <c r="D1443" s="2" t="s">
        <v>19</v>
      </c>
      <c r="E1443" s="3">
        <f>Table1[[#This Row],[Polar ang (deg)]]/180*PI()</f>
        <v>1.7600000000000018</v>
      </c>
      <c r="F1443" s="2">
        <v>100.840571943025</v>
      </c>
      <c r="G1443" s="1">
        <f>IF(Table1[[#This Row],[Phase shift (deg)]]="","",Table1[[#This Row],[Phase shift (deg)]]/180*PI())</f>
        <v>6.3523710230971933</v>
      </c>
      <c r="H1443" s="2">
        <v>363.96404952466997</v>
      </c>
      <c r="I1443" s="2"/>
    </row>
    <row r="1444" spans="1:9" x14ac:dyDescent="0.2">
      <c r="A1444" s="2" t="s">
        <v>47</v>
      </c>
      <c r="B1444" s="2">
        <v>16.079999999999998</v>
      </c>
      <c r="C1444" s="2">
        <f>2*Table1[[#This Row],[Photon energy (eV)]]-Threshold</f>
        <v>7.5726111999999972</v>
      </c>
      <c r="D1444" s="2" t="s">
        <v>19</v>
      </c>
      <c r="E1444" s="3">
        <f>Table1[[#This Row],[Polar ang (deg)]]/180*PI()</f>
        <v>1.7700000000000051</v>
      </c>
      <c r="F1444" s="2">
        <v>101.413529738156</v>
      </c>
      <c r="G1444" s="1">
        <f>IF(Table1[[#This Row],[Phase shift (deg)]]="","",Table1[[#This Row],[Phase shift (deg)]]/180*PI())</f>
        <v>6.3373840863159092</v>
      </c>
      <c r="H1444" s="2">
        <v>363.105361299273</v>
      </c>
      <c r="I1444" s="2"/>
    </row>
    <row r="1445" spans="1:9" x14ac:dyDescent="0.2">
      <c r="A1445" s="2" t="s">
        <v>47</v>
      </c>
      <c r="B1445" s="2">
        <v>16.079999999999998</v>
      </c>
      <c r="C1445" s="2">
        <f>2*Table1[[#This Row],[Photon energy (eV)]]-Threshold</f>
        <v>7.5726111999999972</v>
      </c>
      <c r="D1445" s="2" t="s">
        <v>19</v>
      </c>
      <c r="E1445" s="3">
        <f>Table1[[#This Row],[Polar ang (deg)]]/180*PI()</f>
        <v>1.7800000000000082</v>
      </c>
      <c r="F1445" s="2">
        <v>101.986487533287</v>
      </c>
      <c r="G1445" s="1">
        <f>IF(Table1[[#This Row],[Phase shift (deg)]]="","",Table1[[#This Row],[Phase shift (deg)]]/180*PI())</f>
        <v>6.3211337937958394</v>
      </c>
      <c r="H1445" s="2">
        <v>362.17428812202002</v>
      </c>
      <c r="I1445" s="2"/>
    </row>
    <row r="1446" spans="1:9" x14ac:dyDescent="0.2">
      <c r="A1446" s="2" t="s">
        <v>47</v>
      </c>
      <c r="B1446" s="2">
        <v>16.079999999999998</v>
      </c>
      <c r="C1446" s="2">
        <f>2*Table1[[#This Row],[Photon energy (eV)]]-Threshold</f>
        <v>7.5726111999999972</v>
      </c>
      <c r="D1446" s="2" t="s">
        <v>19</v>
      </c>
      <c r="E1446" s="3">
        <f>Table1[[#This Row],[Polar ang (deg)]]/180*PI()</f>
        <v>1.7899999999999938</v>
      </c>
      <c r="F1446" s="2">
        <v>102.559445328417</v>
      </c>
      <c r="G1446" s="1">
        <f>IF(Table1[[#This Row],[Phase shift (deg)]]="","",Table1[[#This Row],[Phase shift (deg)]]/180*PI())</f>
        <v>6.3035295120866133</v>
      </c>
      <c r="H1446" s="2">
        <v>361.165637078722</v>
      </c>
      <c r="I1446" s="2"/>
    </row>
    <row r="1447" spans="1:9" x14ac:dyDescent="0.2">
      <c r="A1447" s="2" t="s">
        <v>47</v>
      </c>
      <c r="B1447" s="2">
        <v>16.079999999999998</v>
      </c>
      <c r="C1447" s="2">
        <f>2*Table1[[#This Row],[Photon energy (eV)]]-Threshold</f>
        <v>7.5726111999999972</v>
      </c>
      <c r="D1447" s="2" t="s">
        <v>19</v>
      </c>
      <c r="E1447" s="3">
        <f>Table1[[#This Row],[Polar ang (deg)]]/180*PI()</f>
        <v>1.7999999999999969</v>
      </c>
      <c r="F1447" s="2">
        <v>103.132403123548</v>
      </c>
      <c r="G1447" s="1">
        <f>IF(Table1[[#This Row],[Phase shift (deg)]]="","",Table1[[#This Row],[Phase shift (deg)]]/180*PI())</f>
        <v>6.284472334901972</v>
      </c>
      <c r="H1447" s="2">
        <v>360.07374125660903</v>
      </c>
      <c r="I1447" s="2"/>
    </row>
    <row r="1448" spans="1:9" x14ac:dyDescent="0.2">
      <c r="A1448" s="2" t="s">
        <v>47</v>
      </c>
      <c r="B1448" s="2">
        <v>16.079999999999998</v>
      </c>
      <c r="C1448" s="2">
        <f>2*Table1[[#This Row],[Photon energy (eV)]]-Threshold</f>
        <v>7.5726111999999972</v>
      </c>
      <c r="D1448" s="2" t="s">
        <v>19</v>
      </c>
      <c r="E1448" s="3">
        <f>Table1[[#This Row],[Polar ang (deg)]]/180*PI()</f>
        <v>1.8099999999999998</v>
      </c>
      <c r="F1448" s="2">
        <v>103.70536091867901</v>
      </c>
      <c r="G1448" s="1">
        <f>IF(Table1[[#This Row],[Phase shift (deg)]]="","",Table1[[#This Row],[Phase shift (deg)]]/180*PI())</f>
        <v>6.263854813088968</v>
      </c>
      <c r="H1448" s="2">
        <v>358.89244427270501</v>
      </c>
      <c r="I1448" s="2"/>
    </row>
    <row r="1449" spans="1:9" x14ac:dyDescent="0.2">
      <c r="A1449" s="2" t="s">
        <v>47</v>
      </c>
      <c r="B1449" s="2">
        <v>16.079999999999998</v>
      </c>
      <c r="C1449" s="2">
        <f>2*Table1[[#This Row],[Photon energy (eV)]]-Threshold</f>
        <v>7.5726111999999972</v>
      </c>
      <c r="D1449" s="2" t="s">
        <v>19</v>
      </c>
      <c r="E1449" s="3">
        <f>Table1[[#This Row],[Polar ang (deg)]]/180*PI()</f>
        <v>1.8200000000000029</v>
      </c>
      <c r="F1449" s="2">
        <v>104.27831871380999</v>
      </c>
      <c r="G1449" s="1">
        <f>IF(Table1[[#This Row],[Phase shift (deg)]]="","",Table1[[#This Row],[Phase shift (deg)]]/180*PI())</f>
        <v>6.2415608611496749</v>
      </c>
      <c r="H1449" s="2">
        <v>357.615094917916</v>
      </c>
      <c r="I1449" s="2"/>
    </row>
    <row r="1450" spans="1:9" x14ac:dyDescent="0.2">
      <c r="A1450" s="2" t="s">
        <v>47</v>
      </c>
      <c r="B1450" s="2">
        <v>16.079999999999998</v>
      </c>
      <c r="C1450" s="2">
        <f>2*Table1[[#This Row],[Photon energy (eV)]]-Threshold</f>
        <v>7.5726111999999972</v>
      </c>
      <c r="D1450" s="2" t="s">
        <v>19</v>
      </c>
      <c r="E1450" s="3">
        <f>Table1[[#This Row],[Polar ang (deg)]]/180*PI()</f>
        <v>1.8300000000000061</v>
      </c>
      <c r="F1450" s="2">
        <v>104.851276508941</v>
      </c>
      <c r="G1450" s="1">
        <f>IF(Table1[[#This Row],[Phase shift (deg)]]="","",Table1[[#This Row],[Phase shift (deg)]]/180*PI())</f>
        <v>6.2174659281331905</v>
      </c>
      <c r="H1450" s="2">
        <v>356.23455694842102</v>
      </c>
      <c r="I1450" s="2"/>
    </row>
    <row r="1451" spans="1:9" x14ac:dyDescent="0.2">
      <c r="A1451" s="2" t="s">
        <v>47</v>
      </c>
      <c r="B1451" s="2">
        <v>16.079999999999998</v>
      </c>
      <c r="C1451" s="2">
        <f>2*Table1[[#This Row],[Photon energy (eV)]]-Threshold</f>
        <v>7.5726111999999972</v>
      </c>
      <c r="D1451" s="2" t="s">
        <v>19</v>
      </c>
      <c r="E1451" s="3">
        <f>Table1[[#This Row],[Polar ang (deg)]]/180*PI()</f>
        <v>1.8399999999999919</v>
      </c>
      <c r="F1451" s="2">
        <v>105.42423430407101</v>
      </c>
      <c r="G1451" s="1">
        <f>IF(Table1[[#This Row],[Phase shift (deg)]]="","",Table1[[#This Row],[Phase shift (deg)]]/180*PI())</f>
        <v>6.1914375481045267</v>
      </c>
      <c r="H1451" s="2">
        <v>354.743240625216</v>
      </c>
      <c r="I1451" s="2"/>
    </row>
    <row r="1452" spans="1:9" x14ac:dyDescent="0.2">
      <c r="A1452" s="2" t="s">
        <v>47</v>
      </c>
      <c r="B1452" s="2">
        <v>16.079999999999998</v>
      </c>
      <c r="C1452" s="2">
        <f>2*Table1[[#This Row],[Photon energy (eV)]]-Threshold</f>
        <v>7.5726111999999972</v>
      </c>
      <c r="D1452" s="2" t="s">
        <v>19</v>
      </c>
      <c r="E1452" s="3">
        <f>Table1[[#This Row],[Polar ang (deg)]]/180*PI()</f>
        <v>1.8499999999999945</v>
      </c>
      <c r="F1452" s="2">
        <v>105.997192099202</v>
      </c>
      <c r="G1452" s="1">
        <f>IF(Table1[[#This Row],[Phase shift (deg)]]="","",Table1[[#This Row],[Phase shift (deg)]]/180*PI())</f>
        <v>6.1633364176680461</v>
      </c>
      <c r="H1452" s="2">
        <v>353.13316445165901</v>
      </c>
      <c r="I1452" s="2"/>
    </row>
    <row r="1453" spans="1:9" x14ac:dyDescent="0.2">
      <c r="A1453" s="2" t="s">
        <v>47</v>
      </c>
      <c r="B1453" s="2">
        <v>16.079999999999998</v>
      </c>
      <c r="C1453" s="2">
        <f>2*Table1[[#This Row],[Photon energy (eV)]]-Threshold</f>
        <v>7.5726111999999972</v>
      </c>
      <c r="D1453" s="2" t="s">
        <v>19</v>
      </c>
      <c r="E1453" s="3">
        <f>Table1[[#This Row],[Polar ang (deg)]]/180*PI()</f>
        <v>1.8599999999999981</v>
      </c>
      <c r="F1453" s="2">
        <v>106.570149894333</v>
      </c>
      <c r="G1453" s="1">
        <f>IF(Table1[[#This Row],[Phase shift (deg)]]="","",Table1[[#This Row],[Phase shift (deg)]]/180*PI())</f>
        <v>6.1330181838330153</v>
      </c>
      <c r="H1453" s="2">
        <v>351.39605761062103</v>
      </c>
      <c r="I1453" s="2"/>
    </row>
    <row r="1454" spans="1:9" x14ac:dyDescent="0.2">
      <c r="A1454" s="2" t="s">
        <v>47</v>
      </c>
      <c r="B1454" s="2">
        <v>16.079999999999998</v>
      </c>
      <c r="C1454" s="2">
        <f>2*Table1[[#This Row],[Photon energy (eV)]]-Threshold</f>
        <v>7.5726111999999972</v>
      </c>
      <c r="D1454" s="2" t="s">
        <v>19</v>
      </c>
      <c r="E1454" s="3">
        <f>Table1[[#This Row],[Polar ang (deg)]]/180*PI()</f>
        <v>1.870000000000001</v>
      </c>
      <c r="F1454" s="2">
        <v>107.143107689464</v>
      </c>
      <c r="G1454" s="1">
        <f>IF(Table1[[#This Row],[Phase shift (deg)]]="","",Table1[[#This Row],[Phase shift (deg)]]/180*PI())</f>
        <v>6.1003361615420637</v>
      </c>
      <c r="H1454" s="2">
        <v>349.52351566739702</v>
      </c>
      <c r="I1454" s="2"/>
    </row>
    <row r="1455" spans="1:9" x14ac:dyDescent="0.2">
      <c r="A1455" s="2" t="s">
        <v>47</v>
      </c>
      <c r="B1455" s="2">
        <v>16.079999999999998</v>
      </c>
      <c r="C1455" s="2">
        <f>2*Table1[[#This Row],[Photon energy (eV)]]-Threshold</f>
        <v>7.5726111999999972</v>
      </c>
      <c r="D1455" s="2" t="s">
        <v>19</v>
      </c>
      <c r="E1455" s="3">
        <f>Table1[[#This Row],[Polar ang (deg)]]/180*PI()</f>
        <v>1.8800000000000041</v>
      </c>
      <c r="F1455" s="2">
        <v>107.71606548459501</v>
      </c>
      <c r="G1455" s="1">
        <f>IF(Table1[[#This Row],[Phase shift (deg)]]="","",Table1[[#This Row],[Phase shift (deg)]]/180*PI())</f>
        <v>6.0651452300385547</v>
      </c>
      <c r="H1455" s="2">
        <v>347.50722381511201</v>
      </c>
      <c r="I1455" s="2"/>
    </row>
    <row r="1456" spans="1:9" x14ac:dyDescent="0.2">
      <c r="A1456" s="2" t="s">
        <v>47</v>
      </c>
      <c r="B1456" s="2">
        <v>16.079999999999998</v>
      </c>
      <c r="C1456" s="2">
        <f>2*Table1[[#This Row],[Photon energy (eV)]]-Threshold</f>
        <v>7.5726111999999972</v>
      </c>
      <c r="D1456" s="2" t="s">
        <v>19</v>
      </c>
      <c r="E1456" s="3">
        <f>Table1[[#This Row],[Polar ang (deg)]]/180*PI()</f>
        <v>1.890000000000007</v>
      </c>
      <c r="F1456" s="2">
        <v>108.289023279726</v>
      </c>
      <c r="G1456" s="1">
        <f>IF(Table1[[#This Row],[Phase shift (deg)]]="","",Table1[[#This Row],[Phase shift (deg)]]/180*PI())</f>
        <v>6.0273071701087995</v>
      </c>
      <c r="H1456" s="2">
        <v>345.33926267617397</v>
      </c>
      <c r="I1456" s="2"/>
    </row>
    <row r="1457" spans="1:9" x14ac:dyDescent="0.2">
      <c r="A1457" s="2" t="s">
        <v>47</v>
      </c>
      <c r="B1457" s="2">
        <v>16.079999999999998</v>
      </c>
      <c r="C1457" s="2">
        <f>2*Table1[[#This Row],[Photon energy (eV)]]-Threshold</f>
        <v>7.5726111999999972</v>
      </c>
      <c r="D1457" s="2" t="s">
        <v>19</v>
      </c>
      <c r="E1457" s="3">
        <f>Table1[[#This Row],[Polar ang (deg)]]/180*PI()</f>
        <v>1.8999999999999928</v>
      </c>
      <c r="F1457" s="2">
        <v>108.861981074856</v>
      </c>
      <c r="G1457" s="1">
        <f>IF(Table1[[#This Row],[Phase shift (deg)]]="","",Table1[[#This Row],[Phase shift (deg)]]/180*PI())</f>
        <v>5.986697683673194</v>
      </c>
      <c r="H1457" s="2">
        <v>343.01251049522</v>
      </c>
      <c r="I1457" s="2"/>
    </row>
    <row r="1458" spans="1:9" x14ac:dyDescent="0.2">
      <c r="A1458" s="2" t="s">
        <v>47</v>
      </c>
      <c r="B1458" s="2">
        <v>16.079999999999998</v>
      </c>
      <c r="C1458" s="2">
        <f>2*Table1[[#This Row],[Photon energy (eV)]]-Threshold</f>
        <v>7.5726111999999972</v>
      </c>
      <c r="D1458" s="2" t="s">
        <v>19</v>
      </c>
      <c r="E1458" s="3">
        <f>Table1[[#This Row],[Polar ang (deg)]]/180*PI()</f>
        <v>1.9099999999999957</v>
      </c>
      <c r="F1458" s="2">
        <v>109.43493886998699</v>
      </c>
      <c r="G1458" s="1">
        <f>IF(Table1[[#This Row],[Phase shift (deg)]]="","",Table1[[#This Row],[Phase shift (deg)]]/180*PI())</f>
        <v>5.9432152608123072</v>
      </c>
      <c r="H1458" s="2">
        <v>340.52115118228801</v>
      </c>
      <c r="I1458" s="2"/>
    </row>
    <row r="1459" spans="1:9" x14ac:dyDescent="0.2">
      <c r="A1459" s="2" t="s">
        <v>47</v>
      </c>
      <c r="B1459" s="2">
        <v>16.079999999999998</v>
      </c>
      <c r="C1459" s="2">
        <f>2*Table1[[#This Row],[Photon energy (eV)]]-Threshold</f>
        <v>7.5726111999999972</v>
      </c>
      <c r="D1459" s="2" t="s">
        <v>19</v>
      </c>
      <c r="E1459" s="3">
        <f>Table1[[#This Row],[Polar ang (deg)]]/180*PI()</f>
        <v>1.9199999999999988</v>
      </c>
      <c r="F1459" s="2">
        <v>110.007896665118</v>
      </c>
      <c r="G1459" s="1">
        <f>IF(Table1[[#This Row],[Phase shift (deg)]]="","",Table1[[#This Row],[Phase shift (deg)]]/180*PI())</f>
        <v>5.8967919005352787</v>
      </c>
      <c r="H1459" s="2">
        <v>337.86128856759899</v>
      </c>
      <c r="I1459" s="2"/>
    </row>
    <row r="1460" spans="1:9" x14ac:dyDescent="0.2">
      <c r="A1460" s="2" t="s">
        <v>47</v>
      </c>
      <c r="B1460" s="2">
        <v>16.079999999999998</v>
      </c>
      <c r="C1460" s="2">
        <f>2*Table1[[#This Row],[Photon energy (eV)]]-Threshold</f>
        <v>7.5726111999999972</v>
      </c>
      <c r="D1460" s="2" t="s">
        <v>19</v>
      </c>
      <c r="E1460" s="3">
        <f>Table1[[#This Row],[Polar ang (deg)]]/180*PI()</f>
        <v>1.9300000000000022</v>
      </c>
      <c r="F1460" s="2">
        <v>110.580854460249</v>
      </c>
      <c r="G1460" s="1">
        <f>IF(Table1[[#This Row],[Phase shift (deg)]]="","",Table1[[#This Row],[Phase shift (deg)]]/180*PI())</f>
        <v>5.847405425506679</v>
      </c>
      <c r="H1460" s="2">
        <v>335.03165198343203</v>
      </c>
      <c r="I1460" s="2"/>
    </row>
    <row r="1461" spans="1:9" x14ac:dyDescent="0.2">
      <c r="A1461" s="2" t="s">
        <v>47</v>
      </c>
      <c r="B1461" s="2">
        <v>16.079999999999998</v>
      </c>
      <c r="C1461" s="2">
        <f>2*Table1[[#This Row],[Photon energy (eV)]]-Threshold</f>
        <v>7.5726111999999972</v>
      </c>
      <c r="D1461" s="2" t="s">
        <v>19</v>
      </c>
      <c r="E1461" s="3">
        <f>Table1[[#This Row],[Polar ang (deg)]]/180*PI()</f>
        <v>1.9400000000000053</v>
      </c>
      <c r="F1461" s="2">
        <v>111.15381225538</v>
      </c>
      <c r="G1461" s="1">
        <f>IF(Table1[[#This Row],[Phase shift (deg)]]="","",Table1[[#This Row],[Phase shift (deg)]]/180*PI())</f>
        <v>5.7950927459367358</v>
      </c>
      <c r="H1461" s="2">
        <v>332.03435622905403</v>
      </c>
      <c r="I1461" s="2"/>
    </row>
    <row r="1462" spans="1:9" x14ac:dyDescent="0.2">
      <c r="A1462" s="2" t="s">
        <v>47</v>
      </c>
      <c r="B1462" s="2">
        <v>16.079999999999998</v>
      </c>
      <c r="C1462" s="2">
        <f>2*Table1[[#This Row],[Photon energy (eV)]]-Threshold</f>
        <v>7.5726111999999972</v>
      </c>
      <c r="D1462" s="2" t="s">
        <v>19</v>
      </c>
      <c r="E1462" s="3">
        <f>Table1[[#This Row],[Polar ang (deg)]]/180*PI()</f>
        <v>1.9500000000000082</v>
      </c>
      <c r="F1462" s="2">
        <v>111.72677005051101</v>
      </c>
      <c r="G1462" s="1">
        <f>IF(Table1[[#This Row],[Phase shift (deg)]]="","",Table1[[#This Row],[Phase shift (deg)]]/180*PI())</f>
        <v>5.7399629434867174</v>
      </c>
      <c r="H1462" s="2">
        <v>328.875651223278</v>
      </c>
      <c r="I1462" s="2"/>
    </row>
    <row r="1463" spans="1:9" x14ac:dyDescent="0.2">
      <c r="A1463" s="2" t="s">
        <v>47</v>
      </c>
      <c r="B1463" s="2">
        <v>16.079999999999998</v>
      </c>
      <c r="C1463" s="2">
        <f>2*Table1[[#This Row],[Photon energy (eV)]]-Threshold</f>
        <v>7.5726111999999972</v>
      </c>
      <c r="D1463" s="2" t="s">
        <v>19</v>
      </c>
      <c r="E1463" s="3">
        <f>Table1[[#This Row],[Polar ang (deg)]]/180*PI()</f>
        <v>1.9599999999999937</v>
      </c>
      <c r="F1463" s="2">
        <v>112.299727845641</v>
      </c>
      <c r="G1463" s="1">
        <f>IF(Table1[[#This Row],[Phase shift (deg)]]="","",Table1[[#This Row],[Phase shift (deg)]]/180*PI())</f>
        <v>5.6822085334794084</v>
      </c>
      <c r="H1463" s="2">
        <v>325.56656728159101</v>
      </c>
      <c r="I1463" s="2"/>
    </row>
    <row r="1464" spans="1:9" x14ac:dyDescent="0.2">
      <c r="A1464" s="2" t="s">
        <v>47</v>
      </c>
      <c r="B1464" s="2">
        <v>16.079999999999998</v>
      </c>
      <c r="C1464" s="2">
        <f>2*Table1[[#This Row],[Photon energy (eV)]]-Threshold</f>
        <v>7.5726111999999972</v>
      </c>
      <c r="D1464" s="2" t="s">
        <v>19</v>
      </c>
      <c r="E1464" s="3">
        <f>Table1[[#This Row],[Polar ang (deg)]]/180*PI()</f>
        <v>1.9699999999999969</v>
      </c>
      <c r="F1464" s="2">
        <v>112.872685640772</v>
      </c>
      <c r="G1464" s="1">
        <f>IF(Table1[[#This Row],[Phase shift (deg)]]="","",Table1[[#This Row],[Phase shift (deg)]]/180*PI())</f>
        <v>5.6221128581719313</v>
      </c>
      <c r="H1464" s="2">
        <v>322.12333871948402</v>
      </c>
      <c r="I1464" s="2"/>
    </row>
    <row r="1465" spans="1:9" x14ac:dyDescent="0.2">
      <c r="A1465" s="2" t="s">
        <v>47</v>
      </c>
      <c r="B1465" s="2">
        <v>16.079999999999998</v>
      </c>
      <c r="C1465" s="2">
        <f>2*Table1[[#This Row],[Photon energy (eV)]]-Threshold</f>
        <v>7.5726111999999972</v>
      </c>
      <c r="D1465" s="2" t="s">
        <v>19</v>
      </c>
      <c r="E1465" s="3">
        <f>Table1[[#This Row],[Polar ang (deg)]]/180*PI()</f>
        <v>1.98</v>
      </c>
      <c r="F1465" s="2">
        <v>113.44564343590299</v>
      </c>
      <c r="G1465" s="1">
        <f>IF(Table1[[#This Row],[Phase shift (deg)]]="","",Table1[[#This Row],[Phase shift (deg)]]/180*PI())</f>
        <v>5.5600514527031546</v>
      </c>
      <c r="H1465" s="2">
        <v>318.56748211547301</v>
      </c>
      <c r="I1465" s="2"/>
    </row>
    <row r="1466" spans="1:9" x14ac:dyDescent="0.2">
      <c r="A1466" s="2" t="s">
        <v>47</v>
      </c>
      <c r="B1466" s="2">
        <v>16.079999999999998</v>
      </c>
      <c r="C1466" s="2">
        <f>2*Table1[[#This Row],[Photon energy (eV)]]-Threshold</f>
        <v>7.5726111999999972</v>
      </c>
      <c r="D1466" s="2" t="s">
        <v>19</v>
      </c>
      <c r="E1466" s="3">
        <f>Table1[[#This Row],[Polar ang (deg)]]/180*PI()</f>
        <v>1.9900000000000029</v>
      </c>
      <c r="F1466" s="2">
        <v>114.018601231034</v>
      </c>
      <c r="G1466" s="1">
        <f>IF(Table1[[#This Row],[Phase shift (deg)]]="","",Table1[[#This Row],[Phase shift (deg)]]/180*PI())</f>
        <v>5.4964855958887906</v>
      </c>
      <c r="H1466" s="2">
        <v>314.92542679887703</v>
      </c>
      <c r="I1466" s="2"/>
    </row>
    <row r="1467" spans="1:9" x14ac:dyDescent="0.2">
      <c r="A1467" s="2" t="s">
        <v>47</v>
      </c>
      <c r="B1467" s="2">
        <v>16.079999999999998</v>
      </c>
      <c r="C1467" s="2">
        <f>2*Table1[[#This Row],[Photon energy (eV)]]-Threshold</f>
        <v>7.5726111999999972</v>
      </c>
      <c r="D1467" s="2" t="s">
        <v>19</v>
      </c>
      <c r="E1467" s="3">
        <f>Table1[[#This Row],[Polar ang (deg)]]/180*PI()</f>
        <v>2.0000000000000062</v>
      </c>
      <c r="F1467" s="2">
        <v>114.591559026165</v>
      </c>
      <c r="G1467" s="1">
        <f>IF(Table1[[#This Row],[Phase shift (deg)]]="","",Table1[[#This Row],[Phase shift (deg)]]/180*PI())</f>
        <v>5.4319472062639544</v>
      </c>
      <c r="H1467" s="2">
        <v>311.22764945680302</v>
      </c>
      <c r="I1467" s="2"/>
    </row>
    <row r="1468" spans="1:9" x14ac:dyDescent="0.2">
      <c r="A1468" s="2" t="s">
        <v>47</v>
      </c>
      <c r="B1468" s="2">
        <v>16.079999999999998</v>
      </c>
      <c r="C1468" s="2">
        <f>2*Table1[[#This Row],[Photon energy (eV)]]-Threshold</f>
        <v>7.5726111999999972</v>
      </c>
      <c r="D1468" s="2" t="s">
        <v>19</v>
      </c>
      <c r="E1468" s="3">
        <f>Table1[[#This Row],[Polar ang (deg)]]/180*PI()</f>
        <v>2.0099999999999918</v>
      </c>
      <c r="F1468" s="2">
        <v>115.164516821295</v>
      </c>
      <c r="G1468" s="1">
        <f>IF(Table1[[#This Row],[Phase shift (deg)]]="","",Table1[[#This Row],[Phase shift (deg)]]/180*PI())</f>
        <v>5.3670156774524891</v>
      </c>
      <c r="H1468" s="2">
        <v>307.50734689857399</v>
      </c>
      <c r="I1468" s="2"/>
    </row>
    <row r="1469" spans="1:9" x14ac:dyDescent="0.2">
      <c r="A1469" s="2" t="s">
        <v>47</v>
      </c>
      <c r="B1469" s="2">
        <v>16.079999999999998</v>
      </c>
      <c r="C1469" s="2">
        <f>2*Table1[[#This Row],[Photon energy (eV)]]-Threshold</f>
        <v>7.5726111999999972</v>
      </c>
      <c r="D1469" s="2" t="s">
        <v>19</v>
      </c>
      <c r="E1469" s="3">
        <f>Table1[[#This Row],[Polar ang (deg)]]/180*PI()</f>
        <v>2.0199999999999951</v>
      </c>
      <c r="F1469" s="2">
        <v>115.737474616426</v>
      </c>
      <c r="G1469" s="1">
        <f>IF(Table1[[#This Row],[Phase shift (deg)]]="","",Table1[[#This Row],[Phase shift (deg)]]/180*PI())</f>
        <v>5.3022888467211056</v>
      </c>
      <c r="H1469" s="2">
        <v>303.79877267640802</v>
      </c>
      <c r="I1469" s="2"/>
    </row>
    <row r="1470" spans="1:9" x14ac:dyDescent="0.2">
      <c r="A1470" s="2" t="s">
        <v>47</v>
      </c>
      <c r="B1470" s="2">
        <v>16.079999999999998</v>
      </c>
      <c r="C1470" s="2">
        <f>2*Table1[[#This Row],[Photon energy (eV)]]-Threshold</f>
        <v>7.5726111999999972</v>
      </c>
      <c r="D1470" s="2" t="s">
        <v>19</v>
      </c>
      <c r="E1470" s="3">
        <f>Table1[[#This Row],[Polar ang (deg)]]/180*PI()</f>
        <v>2.029999999999998</v>
      </c>
      <c r="F1470" s="2">
        <v>116.310432411557</v>
      </c>
      <c r="G1470" s="1">
        <f>IF(Table1[[#This Row],[Phase shift (deg)]]="","",Table1[[#This Row],[Phase shift (deg)]]/180*PI())</f>
        <v>5.2383515855011131</v>
      </c>
      <c r="H1470" s="2">
        <v>300.13543745487698</v>
      </c>
      <c r="I1470" s="2"/>
    </row>
    <row r="1471" spans="1:9" x14ac:dyDescent="0.2">
      <c r="A1471" s="2" t="s">
        <v>47</v>
      </c>
      <c r="B1471" s="2">
        <v>16.079999999999998</v>
      </c>
      <c r="C1471" s="2">
        <f>2*Table1[[#This Row],[Photon energy (eV)]]-Threshold</f>
        <v>7.5726111999999972</v>
      </c>
      <c r="D1471" s="2" t="s">
        <v>19</v>
      </c>
      <c r="E1471" s="3">
        <f>Table1[[#This Row],[Polar ang (deg)]]/180*PI()</f>
        <v>2.0400000000000009</v>
      </c>
      <c r="F1471" s="2">
        <v>116.88339020668801</v>
      </c>
      <c r="G1471" s="1">
        <f>IF(Table1[[#This Row],[Phase shift (deg)]]="","",Table1[[#This Row],[Phase shift (deg)]]/180*PI())</f>
        <v>5.1757460533142972</v>
      </c>
      <c r="H1471" s="2">
        <v>296.54840468640202</v>
      </c>
      <c r="I1471" s="2"/>
    </row>
    <row r="1472" spans="1:9" x14ac:dyDescent="0.2">
      <c r="A1472" s="2" t="s">
        <v>47</v>
      </c>
      <c r="B1472" s="2">
        <v>16.079999999999998</v>
      </c>
      <c r="C1472" s="2">
        <f>2*Table1[[#This Row],[Photon energy (eV)]]-Threshold</f>
        <v>7.5726111999999972</v>
      </c>
      <c r="D1472" s="2" t="s">
        <v>19</v>
      </c>
      <c r="E1472" s="3">
        <f>Table1[[#This Row],[Polar ang (deg)]]/180*PI()</f>
        <v>2.0500000000000043</v>
      </c>
      <c r="F1472" s="2">
        <v>117.45634800181899</v>
      </c>
      <c r="G1472" s="1">
        <f>IF(Table1[[#This Row],[Phase shift (deg)]]="","",Table1[[#This Row],[Phase shift (deg)]]/180*PI())</f>
        <v>5.1149472682633732</v>
      </c>
      <c r="H1472" s="2">
        <v>293.06489090346099</v>
      </c>
      <c r="I1472" s="2"/>
    </row>
    <row r="1473" spans="1:9" x14ac:dyDescent="0.2">
      <c r="A1473" s="2" t="s">
        <v>47</v>
      </c>
      <c r="B1473" s="2">
        <v>16.079999999999998</v>
      </c>
      <c r="C1473" s="2">
        <f>2*Table1[[#This Row],[Photon energy (eV)]]-Threshold</f>
        <v>7.5726111999999972</v>
      </c>
      <c r="D1473" s="2" t="s">
        <v>19</v>
      </c>
      <c r="E1473" s="3">
        <f>Table1[[#This Row],[Polar ang (deg)]]/180*PI()</f>
        <v>2.0600000000000072</v>
      </c>
      <c r="F1473" s="2">
        <v>118.02930579695</v>
      </c>
      <c r="G1473" s="1">
        <f>IF(Table1[[#This Row],[Phase shift (deg)]]="","",Table1[[#This Row],[Phase shift (deg)]]/180*PI())</f>
        <v>5.0563464582988562</v>
      </c>
      <c r="H1473" s="2">
        <v>289.70731181644601</v>
      </c>
      <c r="I1473" s="2"/>
    </row>
    <row r="1474" spans="1:9" x14ac:dyDescent="0.2">
      <c r="A1474" s="2" t="s">
        <v>47</v>
      </c>
      <c r="B1474" s="2">
        <v>16.079999999999998</v>
      </c>
      <c r="C1474" s="2">
        <f>2*Table1[[#This Row],[Photon energy (eV)]]-Threshold</f>
        <v>7.5726111999999972</v>
      </c>
      <c r="D1474" s="2" t="s">
        <v>19</v>
      </c>
      <c r="E1474" s="3">
        <f>Table1[[#This Row],[Polar ang (deg)]]/180*PI()</f>
        <v>2.0699999999999932</v>
      </c>
      <c r="F1474" s="2">
        <v>118.60226359208001</v>
      </c>
      <c r="G1474" s="1">
        <f>IF(Table1[[#This Row],[Phase shift (deg)]]="","",Table1[[#This Row],[Phase shift (deg)]]/180*PI())</f>
        <v>5.0002430759205962</v>
      </c>
      <c r="H1474" s="2">
        <v>286.49282478976301</v>
      </c>
      <c r="I1474" s="2"/>
    </row>
    <row r="1475" spans="1:9" x14ac:dyDescent="0.2">
      <c r="A1475" s="2" t="s">
        <v>47</v>
      </c>
      <c r="B1475" s="2">
        <v>16.079999999999998</v>
      </c>
      <c r="C1475" s="2">
        <f>2*Table1[[#This Row],[Photon energy (eV)]]-Threshold</f>
        <v>7.5726111999999972</v>
      </c>
      <c r="D1475" s="2" t="s">
        <v>19</v>
      </c>
      <c r="E1475" s="3">
        <f>Table1[[#This Row],[Polar ang (deg)]]/180*PI()</f>
        <v>2.0799999999999956</v>
      </c>
      <c r="F1475" s="2">
        <v>119.175221387211</v>
      </c>
      <c r="G1475" s="1">
        <f>IF(Table1[[#This Row],[Phase shift (deg)]]="","",Table1[[#This Row],[Phase shift (deg)]]/180*PI())</f>
        <v>4.9468448656027579</v>
      </c>
      <c r="H1475" s="2">
        <v>283.43333270499897</v>
      </c>
      <c r="I1475" s="2"/>
    </row>
    <row r="1476" spans="1:9" x14ac:dyDescent="0.2">
      <c r="A1476" s="2" t="s">
        <v>47</v>
      </c>
      <c r="B1476" s="2">
        <v>16.079999999999998</v>
      </c>
      <c r="C1476" s="2">
        <f>2*Table1[[#This Row],[Photon energy (eV)]]-Threshold</f>
        <v>7.5726111999999972</v>
      </c>
      <c r="D1476" s="2" t="s">
        <v>19</v>
      </c>
      <c r="E1476" s="3">
        <f>Table1[[#This Row],[Polar ang (deg)]]/180*PI()</f>
        <v>2.089999999999999</v>
      </c>
      <c r="F1476" s="2">
        <v>119.748179182342</v>
      </c>
      <c r="G1476" s="1">
        <f>IF(Table1[[#This Row],[Phase shift (deg)]]="","",Table1[[#This Row],[Phase shift (deg)]]/180*PI())</f>
        <v>4.8962743240540494</v>
      </c>
      <c r="H1476" s="2">
        <v>280.535854106567</v>
      </c>
      <c r="I1476" s="2"/>
    </row>
    <row r="1477" spans="1:9" x14ac:dyDescent="0.2">
      <c r="A1477" s="2" t="s">
        <v>47</v>
      </c>
      <c r="B1477" s="2">
        <v>16.079999999999998</v>
      </c>
      <c r="C1477" s="2">
        <f>2*Table1[[#This Row],[Photon energy (eV)]]-Threshold</f>
        <v>7.5726111999999972</v>
      </c>
      <c r="D1477" s="2" t="s">
        <v>19</v>
      </c>
      <c r="E1477" s="3">
        <f>Table1[[#This Row],[Polar ang (deg)]]/180*PI()</f>
        <v>2.1000000000000023</v>
      </c>
      <c r="F1477" s="2">
        <v>120.321136977473</v>
      </c>
      <c r="G1477" s="1">
        <f>IF(Table1[[#This Row],[Phase shift (deg)]]="","",Table1[[#This Row],[Phase shift (deg)]]/180*PI())</f>
        <v>4.8485794215055984</v>
      </c>
      <c r="H1477" s="2">
        <v>277.80313748625298</v>
      </c>
      <c r="I1477" s="2"/>
    </row>
    <row r="1478" spans="1:9" x14ac:dyDescent="0.2">
      <c r="A1478" s="2" t="s">
        <v>47</v>
      </c>
      <c r="B1478" s="2">
        <v>16.079999999999998</v>
      </c>
      <c r="C1478" s="2">
        <f>2*Table1[[#This Row],[Photon energy (eV)]]-Threshold</f>
        <v>7.5726111999999972</v>
      </c>
      <c r="D1478" s="2" t="s">
        <v>19</v>
      </c>
      <c r="E1478" s="3">
        <f>Table1[[#This Row],[Polar ang (deg)]]/180*PI()</f>
        <v>2.1100000000000052</v>
      </c>
      <c r="F1478" s="2">
        <v>120.89409477260401</v>
      </c>
      <c r="G1478" s="1">
        <f>IF(Table1[[#This Row],[Phase shift (deg)]]="","",Table1[[#This Row],[Phase shift (deg)]]/180*PI())</f>
        <v>4.8037464890986925</v>
      </c>
      <c r="H1478" s="2">
        <v>275.234399676142</v>
      </c>
      <c r="I1478" s="2"/>
    </row>
    <row r="1479" spans="1:9" x14ac:dyDescent="0.2">
      <c r="A1479" s="2" t="s">
        <v>47</v>
      </c>
      <c r="B1479" s="2">
        <v>16.079999999999998</v>
      </c>
      <c r="C1479" s="2">
        <f>2*Table1[[#This Row],[Photon energy (eV)]]-Threshold</f>
        <v>7.5726111999999972</v>
      </c>
      <c r="D1479" s="2" t="s">
        <v>19</v>
      </c>
      <c r="E1479" s="3">
        <f>Table1[[#This Row],[Polar ang (deg)]]/180*PI()</f>
        <v>2.1200000000000081</v>
      </c>
      <c r="F1479" s="2">
        <v>121.467052567735</v>
      </c>
      <c r="G1479" s="1">
        <f>IF(Table1[[#This Row],[Phase shift (deg)]]="","",Table1[[#This Row],[Phase shift (deg)]]/180*PI())</f>
        <v>4.7617135447055352</v>
      </c>
      <c r="H1479" s="2">
        <v>272.82608936190599</v>
      </c>
      <c r="I1479" s="2"/>
    </row>
    <row r="1480" spans="1:9" x14ac:dyDescent="0.2">
      <c r="A1480" s="2" t="s">
        <v>47</v>
      </c>
      <c r="B1480" s="2">
        <v>16.079999999999998</v>
      </c>
      <c r="C1480" s="2">
        <f>2*Table1[[#This Row],[Photon energy (eV)]]-Threshold</f>
        <v>7.5726111999999972</v>
      </c>
      <c r="D1480" s="2" t="s">
        <v>19</v>
      </c>
      <c r="E1480" s="3">
        <f>Table1[[#This Row],[Polar ang (deg)]]/180*PI()</f>
        <v>2.1299999999999937</v>
      </c>
      <c r="F1480" s="2">
        <v>122.040010362865</v>
      </c>
      <c r="G1480" s="1">
        <f>IF(Table1[[#This Row],[Phase shift (deg)]]="","",Table1[[#This Row],[Phase shift (deg)]]/180*PI())</f>
        <v>4.7223828346461936</v>
      </c>
      <c r="H1480" s="2">
        <v>270.57260567025298</v>
      </c>
      <c r="I1480" s="2"/>
    </row>
    <row r="1481" spans="1:9" x14ac:dyDescent="0.2">
      <c r="A1481" s="2" t="s">
        <v>47</v>
      </c>
      <c r="B1481" s="2">
        <v>16.079999999999998</v>
      </c>
      <c r="C1481" s="2">
        <f>2*Table1[[#This Row],[Photon energy (eV)]]-Threshold</f>
        <v>7.5726111999999972</v>
      </c>
      <c r="D1481" s="2" t="s">
        <v>19</v>
      </c>
      <c r="E1481" s="3">
        <f>Table1[[#This Row],[Polar ang (deg)]]/180*PI()</f>
        <v>2.139999999999997</v>
      </c>
      <c r="F1481" s="2">
        <v>122.61296815799599</v>
      </c>
      <c r="G1481" s="1">
        <f>IF(Table1[[#This Row],[Phase shift (deg)]]="","",Table1[[#This Row],[Phase shift (deg)]]/180*PI())</f>
        <v>4.6856318652414535</v>
      </c>
      <c r="H1481" s="2">
        <v>268.46693023034697</v>
      </c>
      <c r="I1481" s="2"/>
    </row>
    <row r="1482" spans="1:9" x14ac:dyDescent="0.2">
      <c r="A1482" s="2" t="s">
        <v>47</v>
      </c>
      <c r="B1482" s="2">
        <v>16.079999999999998</v>
      </c>
      <c r="C1482" s="2">
        <f>2*Table1[[#This Row],[Photon energy (eV)]]-Threshold</f>
        <v>7.5726111999999972</v>
      </c>
      <c r="D1482" s="2" t="s">
        <v>19</v>
      </c>
      <c r="E1482" s="3">
        <f>Table1[[#This Row],[Polar ang (deg)]]/180*PI()</f>
        <v>2.15</v>
      </c>
      <c r="F1482" s="2">
        <v>123.185925953127</v>
      </c>
      <c r="G1482" s="1">
        <f>IF(Table1[[#This Row],[Phase shift (deg)]]="","",Table1[[#This Row],[Phase shift (deg)]]/180*PI())</f>
        <v>4.6513226037368929</v>
      </c>
      <c r="H1482" s="2">
        <v>266.50115434792502</v>
      </c>
      <c r="I1482" s="2"/>
    </row>
    <row r="1483" spans="1:9" x14ac:dyDescent="0.2">
      <c r="A1483" s="2" t="s">
        <v>47</v>
      </c>
      <c r="B1483" s="2">
        <v>16.079999999999998</v>
      </c>
      <c r="C1483" s="2">
        <f>2*Table1[[#This Row],[Photon energy (eV)]]-Threshold</f>
        <v>7.5726111999999972</v>
      </c>
      <c r="D1483" s="2" t="s">
        <v>19</v>
      </c>
      <c r="E1483" s="3">
        <f>Table1[[#This Row],[Polar ang (deg)]]/180*PI()</f>
        <v>2.1600000000000033</v>
      </c>
      <c r="F1483" s="2">
        <v>123.758883748258</v>
      </c>
      <c r="G1483" s="1">
        <f>IF(Table1[[#This Row],[Phase shift (deg)]]="","",Table1[[#This Row],[Phase shift (deg)]]/180*PI())</f>
        <v>4.6193088154345769</v>
      </c>
      <c r="H1483" s="2">
        <v>264.66689939197698</v>
      </c>
      <c r="I1483" s="2"/>
    </row>
    <row r="1484" spans="1:9" x14ac:dyDescent="0.2">
      <c r="A1484" s="2" t="s">
        <v>47</v>
      </c>
      <c r="B1484" s="2">
        <v>16.079999999999998</v>
      </c>
      <c r="C1484" s="2">
        <f>2*Table1[[#This Row],[Photon energy (eV)]]-Threshold</f>
        <v>7.5726111999999972</v>
      </c>
      <c r="D1484" s="2" t="s">
        <v>19</v>
      </c>
      <c r="E1484" s="3">
        <f>Table1[[#This Row],[Polar ang (deg)]]/180*PI()</f>
        <v>2.1700000000000061</v>
      </c>
      <c r="F1484" s="2">
        <v>124.331841543389</v>
      </c>
      <c r="G1484" s="1">
        <f>IF(Table1[[#This Row],[Phase shift (deg)]]="","",Table1[[#This Row],[Phase shift (deg)]]/180*PI())</f>
        <v>4.589441680338731</v>
      </c>
      <c r="H1484" s="2">
        <v>262.95563860483799</v>
      </c>
      <c r="I1484" s="2"/>
    </row>
    <row r="1485" spans="1:9" x14ac:dyDescent="0.2">
      <c r="A1485" s="2" t="s">
        <v>47</v>
      </c>
      <c r="B1485" s="2">
        <v>16.079999999999998</v>
      </c>
      <c r="C1485" s="2">
        <f>2*Table1[[#This Row],[Photon energy (eV)]]-Threshold</f>
        <v>7.5726111999999972</v>
      </c>
      <c r="D1485" s="2" t="s">
        <v>19</v>
      </c>
      <c r="E1485" s="3">
        <f>Table1[[#This Row],[Polar ang (deg)]]/180*PI()</f>
        <v>2.1799999999999917</v>
      </c>
      <c r="F1485" s="2">
        <v>124.904799338519</v>
      </c>
      <c r="G1485" s="1">
        <f>IF(Table1[[#This Row],[Phase shift (deg)]]="","",Table1[[#This Row],[Phase shift (deg)]]/180*PI())</f>
        <v>4.5615739218323057</v>
      </c>
      <c r="H1485" s="2">
        <v>261.35893365792998</v>
      </c>
      <c r="I1485" s="2"/>
    </row>
    <row r="1486" spans="1:9" x14ac:dyDescent="0.2">
      <c r="A1486" s="2" t="s">
        <v>47</v>
      </c>
      <c r="B1486" s="2">
        <v>16.079999999999998</v>
      </c>
      <c r="C1486" s="2">
        <f>2*Table1[[#This Row],[Photon energy (eV)]]-Threshold</f>
        <v>7.5726111999999972</v>
      </c>
      <c r="D1486" s="2" t="s">
        <v>19</v>
      </c>
      <c r="E1486" s="3">
        <f>Table1[[#This Row],[Polar ang (deg)]]/180*PI()</f>
        <v>2.1899999999999951</v>
      </c>
      <c r="F1486" s="2">
        <v>125.47775713365</v>
      </c>
      <c r="G1486" s="1">
        <f>IF(Table1[[#This Row],[Phase shift (deg)]]="","",Table1[[#This Row],[Phase shift (deg)]]/180*PI())</f>
        <v>4.535562708702729</v>
      </c>
      <c r="H1486" s="2">
        <v>259.86860092558999</v>
      </c>
      <c r="I1486" s="2"/>
    </row>
    <row r="1487" spans="1:9" x14ac:dyDescent="0.2">
      <c r="A1487" s="2" t="s">
        <v>47</v>
      </c>
      <c r="B1487" s="2">
        <v>16.079999999999998</v>
      </c>
      <c r="C1487" s="2">
        <f>2*Table1[[#This Row],[Photon energy (eV)]]-Threshold</f>
        <v>7.5726111999999972</v>
      </c>
      <c r="D1487" s="2" t="s">
        <v>19</v>
      </c>
      <c r="E1487" s="3">
        <f>Table1[[#This Row],[Polar ang (deg)]]/180*PI()</f>
        <v>2.199999999999998</v>
      </c>
      <c r="F1487" s="2">
        <v>126.05071492878101</v>
      </c>
      <c r="G1487" s="1">
        <f>IF(Table1[[#This Row],[Phase shift (deg)]]="","",Table1[[#This Row],[Phase shift (deg)]]/180*PI())</f>
        <v>4.5112715836011805</v>
      </c>
      <c r="H1487" s="2">
        <v>258.47682197764698</v>
      </c>
      <c r="I1487" s="2"/>
    </row>
    <row r="1488" spans="1:9" x14ac:dyDescent="0.2">
      <c r="A1488" s="2" t="s">
        <v>47</v>
      </c>
      <c r="B1488" s="2">
        <v>16.079999999999998</v>
      </c>
      <c r="C1488" s="2">
        <f>2*Table1[[#This Row],[Photon energy (eV)]]-Threshold</f>
        <v>7.5726111999999972</v>
      </c>
      <c r="D1488" s="2" t="s">
        <v>19</v>
      </c>
      <c r="E1488" s="3">
        <f>Table1[[#This Row],[Polar ang (deg)]]/180*PI()</f>
        <v>2.2100000000000009</v>
      </c>
      <c r="F1488" s="2">
        <v>126.62367272391199</v>
      </c>
      <c r="G1488" s="1">
        <f>IF(Table1[[#This Row],[Phase shift (deg)]]="","",Table1[[#This Row],[Phase shift (deg)]]/180*PI())</f>
        <v>4.4885716432722074</v>
      </c>
      <c r="H1488" s="2">
        <v>257.17621120159799</v>
      </c>
      <c r="I1488" s="2"/>
    </row>
    <row r="1489" spans="1:9" x14ac:dyDescent="0.2">
      <c r="A1489" s="2" t="s">
        <v>47</v>
      </c>
      <c r="B1489" s="2">
        <v>16.079999999999998</v>
      </c>
      <c r="C1489" s="2">
        <f>2*Table1[[#This Row],[Photon energy (eV)]]-Threshold</f>
        <v>7.5726111999999972</v>
      </c>
      <c r="D1489" s="2" t="s">
        <v>19</v>
      </c>
      <c r="E1489" s="3">
        <f>Table1[[#This Row],[Polar ang (deg)]]/180*PI()</f>
        <v>2.2200000000000042</v>
      </c>
      <c r="F1489" s="2">
        <v>127.196630519043</v>
      </c>
      <c r="G1489" s="1">
        <f>IF(Table1[[#This Row],[Phase shift (deg)]]="","",Table1[[#This Row],[Phase shift (deg)]]/180*PI())</f>
        <v>4.4673421603800989</v>
      </c>
      <c r="H1489" s="2">
        <v>255.95985143063501</v>
      </c>
      <c r="I1489" s="2"/>
    </row>
    <row r="1490" spans="1:9" x14ac:dyDescent="0.2">
      <c r="A1490" s="2" t="s">
        <v>47</v>
      </c>
      <c r="B1490" s="2">
        <v>16.079999999999998</v>
      </c>
      <c r="C1490" s="2">
        <f>2*Table1[[#This Row],[Photon energy (eV)]]-Threshold</f>
        <v>7.5726111999999972</v>
      </c>
      <c r="D1490" s="2" t="s">
        <v>19</v>
      </c>
      <c r="E1490" s="3">
        <f>Table1[[#This Row],[Polar ang (deg)]]/180*PI()</f>
        <v>2.2300000000000075</v>
      </c>
      <c r="F1490" s="2">
        <v>127.769588314174</v>
      </c>
      <c r="G1490" s="1">
        <f>IF(Table1[[#This Row],[Phase shift (deg)]]="","",Table1[[#This Row],[Phase shift (deg)]]/180*PI())</f>
        <v>4.4474708005806916</v>
      </c>
      <c r="H1490" s="2">
        <v>254.82130638094301</v>
      </c>
      <c r="I1490" s="2"/>
    </row>
    <row r="1491" spans="1:9" x14ac:dyDescent="0.2">
      <c r="A1491" s="2" t="s">
        <v>47</v>
      </c>
      <c r="B1491" s="2">
        <v>16.079999999999998</v>
      </c>
      <c r="C1491" s="2">
        <f>2*Table1[[#This Row],[Photon energy (eV)]]-Threshold</f>
        <v>7.5726111999999972</v>
      </c>
      <c r="D1491" s="2" t="s">
        <v>19</v>
      </c>
      <c r="E1491" s="3">
        <f>Table1[[#This Row],[Polar ang (deg)]]/180*PI()</f>
        <v>2.2399999999999931</v>
      </c>
      <c r="F1491" s="2">
        <v>128.34254610930401</v>
      </c>
      <c r="G1491" s="1">
        <f>IF(Table1[[#This Row],[Phase shift (deg)]]="","",Table1[[#This Row],[Phase shift (deg)]]/180*PI())</f>
        <v>4.42885355542513</v>
      </c>
      <c r="H1491" s="2">
        <v>253.75461680736899</v>
      </c>
      <c r="I1491" s="2"/>
    </row>
    <row r="1492" spans="1:9" x14ac:dyDescent="0.2">
      <c r="A1492" s="2" t="s">
        <v>47</v>
      </c>
      <c r="B1492" s="2">
        <v>16.079999999999998</v>
      </c>
      <c r="C1492" s="2">
        <f>2*Table1[[#This Row],[Photon energy (eV)]]-Threshold</f>
        <v>7.5726111999999972</v>
      </c>
      <c r="D1492" s="2" t="s">
        <v>19</v>
      </c>
      <c r="E1492" s="3">
        <f>Table1[[#This Row],[Polar ang (deg)]]/180*PI()</f>
        <v>2.2499999999999964</v>
      </c>
      <c r="F1492" s="2">
        <v>128.91550390443501</v>
      </c>
      <c r="G1492" s="1">
        <f>IF(Table1[[#This Row],[Phase shift (deg)]]="","",Table1[[#This Row],[Phase shift (deg)]]/180*PI())</f>
        <v>4.4113944833633116</v>
      </c>
      <c r="H1492" s="2">
        <v>252.754285664012</v>
      </c>
      <c r="I1492" s="2"/>
    </row>
    <row r="1493" spans="1:9" x14ac:dyDescent="0.2">
      <c r="A1493" s="2" t="s">
        <v>47</v>
      </c>
      <c r="B1493" s="2">
        <v>16.079999999999998</v>
      </c>
      <c r="C1493" s="2">
        <f>2*Table1[[#This Row],[Photon energy (eV)]]-Threshold</f>
        <v>7.5726111999999972</v>
      </c>
      <c r="D1493" s="2" t="s">
        <v>19</v>
      </c>
      <c r="E1493" s="3">
        <f>Table1[[#This Row],[Polar ang (deg)]]/180*PI()</f>
        <v>2.2599999999999989</v>
      </c>
      <c r="F1493" s="2">
        <v>129.48846169956599</v>
      </c>
      <c r="G1493" s="1">
        <f>IF(Table1[[#This Row],[Phase shift (deg)]]="","",Table1[[#This Row],[Phase shift (deg)]]/180*PI())</f>
        <v>4.3950053278947907</v>
      </c>
      <c r="H1493" s="2">
        <v>251.815256225882</v>
      </c>
      <c r="I1493" s="2"/>
    </row>
    <row r="1494" spans="1:9" x14ac:dyDescent="0.2">
      <c r="A1494" s="2" t="s">
        <v>47</v>
      </c>
      <c r="B1494" s="2">
        <v>16.079999999999998</v>
      </c>
      <c r="C1494" s="2">
        <f>2*Table1[[#This Row],[Photon energy (eV)]]-Threshold</f>
        <v>7.5726111999999972</v>
      </c>
      <c r="D1494" s="2" t="s">
        <v>19</v>
      </c>
      <c r="E1494" s="3">
        <f>Table1[[#This Row],[Polar ang (deg)]]/180*PI()</f>
        <v>2.2700000000000022</v>
      </c>
      <c r="F1494" s="2">
        <v>130.06141949469699</v>
      </c>
      <c r="G1494" s="1">
        <f>IF(Table1[[#This Row],[Phase shift (deg)]]="","",Table1[[#This Row],[Phase shift (deg)]]/180*PI())</f>
        <v>4.3796050634678698</v>
      </c>
      <c r="H1494" s="2">
        <v>250.932886070834</v>
      </c>
      <c r="I1494" s="2"/>
    </row>
    <row r="1495" spans="1:9" x14ac:dyDescent="0.2">
      <c r="A1495" s="2" t="s">
        <v>47</v>
      </c>
      <c r="B1495" s="2">
        <v>16.079999999999998</v>
      </c>
      <c r="C1495" s="2">
        <f>2*Table1[[#This Row],[Photon energy (eV)]]-Threshold</f>
        <v>7.5726111999999972</v>
      </c>
      <c r="D1495" s="2" t="s">
        <v>19</v>
      </c>
      <c r="E1495" s="3">
        <f>Table1[[#This Row],[Polar ang (deg)]]/180*PI()</f>
        <v>2.2800000000000051</v>
      </c>
      <c r="F1495" s="2">
        <v>130.634377289828</v>
      </c>
      <c r="G1495" s="1">
        <f>IF(Table1[[#This Row],[Phase shift (deg)]]="","",Table1[[#This Row],[Phase shift (deg)]]/180*PI())</f>
        <v>4.3651194054238518</v>
      </c>
      <c r="H1495" s="2">
        <v>250.10291900144199</v>
      </c>
      <c r="I1495" s="2"/>
    </row>
    <row r="1496" spans="1:9" x14ac:dyDescent="0.2">
      <c r="A1496" s="2" t="s">
        <v>47</v>
      </c>
      <c r="B1496" s="2">
        <v>16.079999999999998</v>
      </c>
      <c r="C1496" s="2">
        <f>2*Table1[[#This Row],[Photon energy (eV)]]-Threshold</f>
        <v>7.5726111999999972</v>
      </c>
      <c r="D1496" s="2" t="s">
        <v>19</v>
      </c>
      <c r="E1496" s="3">
        <f>Table1[[#This Row],[Polar ang (deg)]]/180*PI()</f>
        <v>2.290000000000008</v>
      </c>
      <c r="F1496" s="2">
        <v>131.207335084959</v>
      </c>
      <c r="G1496" s="1">
        <f>IF(Table1[[#This Row],[Phase shift (deg)]]="","",Table1[[#This Row],[Phase shift (deg)]]/180*PI())</f>
        <v>4.351480309411996</v>
      </c>
      <c r="H1496" s="2">
        <v>249.32145636358899</v>
      </c>
      <c r="I1496" s="2"/>
    </row>
    <row r="1497" spans="1:9" x14ac:dyDescent="0.2">
      <c r="A1497" s="2" t="s">
        <v>47</v>
      </c>
      <c r="B1497" s="2">
        <v>16.079999999999998</v>
      </c>
      <c r="C1497" s="2">
        <f>2*Table1[[#This Row],[Photon energy (eV)]]-Threshold</f>
        <v>7.5726111999999972</v>
      </c>
      <c r="D1497" s="2" t="s">
        <v>19</v>
      </c>
      <c r="E1497" s="3">
        <f>Table1[[#This Row],[Polar ang (deg)]]/180*PI()</f>
        <v>2.299999999999994</v>
      </c>
      <c r="F1497" s="2">
        <v>131.78029288008901</v>
      </c>
      <c r="G1497" s="1">
        <f>IF(Table1[[#This Row],[Phase shift (deg)]]="","",Table1[[#This Row],[Phase shift (deg)]]/180*PI())</f>
        <v>4.3386254775739408</v>
      </c>
      <c r="H1497" s="2">
        <v>248.58492875291799</v>
      </c>
      <c r="I1497" s="2"/>
    </row>
    <row r="1498" spans="1:9" x14ac:dyDescent="0.2">
      <c r="A1498" s="2" t="s">
        <v>47</v>
      </c>
      <c r="B1498" s="2">
        <v>16.079999999999998</v>
      </c>
      <c r="C1498" s="2">
        <f>2*Table1[[#This Row],[Photon energy (eV)]]-Threshold</f>
        <v>7.5726111999999972</v>
      </c>
      <c r="D1498" s="2" t="s">
        <v>19</v>
      </c>
      <c r="E1498" s="3">
        <f>Table1[[#This Row],[Polar ang (deg)]]/180*PI()</f>
        <v>2.3099999999999974</v>
      </c>
      <c r="F1498" s="2">
        <v>132.35325067522001</v>
      </c>
      <c r="G1498" s="1">
        <f>IF(Table1[[#This Row],[Phase shift (deg)]]="","",Table1[[#This Row],[Phase shift (deg)]]/180*PI())</f>
        <v>4.3264978828182334</v>
      </c>
      <c r="H1498" s="2">
        <v>247.89006875777099</v>
      </c>
      <c r="I1498" s="2"/>
    </row>
    <row r="1499" spans="1:9" x14ac:dyDescent="0.2">
      <c r="A1499" s="2" t="s">
        <v>47</v>
      </c>
      <c r="B1499" s="2">
        <v>16.079999999999998</v>
      </c>
      <c r="C1499" s="2">
        <f>2*Table1[[#This Row],[Photon energy (eV)]]-Threshold</f>
        <v>7.5726111999999972</v>
      </c>
      <c r="D1499" s="2" t="s">
        <v>19</v>
      </c>
      <c r="E1499" s="3">
        <f>Table1[[#This Row],[Polar ang (deg)]]/180*PI()</f>
        <v>2.3200000000000007</v>
      </c>
      <c r="F1499" s="2">
        <v>132.92620847035101</v>
      </c>
      <c r="G1499" s="1">
        <f>IF(Table1[[#This Row],[Phase shift (deg)]]="","",Table1[[#This Row],[Phase shift (deg)]]/180*PI())</f>
        <v>4.3150453181725048</v>
      </c>
      <c r="H1499" s="2">
        <v>247.23388513897001</v>
      </c>
      <c r="I1499" s="2"/>
    </row>
    <row r="1500" spans="1:9" x14ac:dyDescent="0.2">
      <c r="A1500" s="2" t="s">
        <v>47</v>
      </c>
      <c r="B1500" s="2">
        <v>16.079999999999998</v>
      </c>
      <c r="C1500" s="2">
        <f>2*Table1[[#This Row],[Photon energy (eV)]]-Threshold</f>
        <v>7.5726111999999972</v>
      </c>
      <c r="D1500" s="2" t="s">
        <v>19</v>
      </c>
      <c r="E1500" s="3">
        <f>Table1[[#This Row],[Polar ang (deg)]]/180*PI()</f>
        <v>2.3300000000000027</v>
      </c>
      <c r="F1500" s="2">
        <v>133.49916626548199</v>
      </c>
      <c r="G1500" s="1">
        <f>IF(Table1[[#This Row],[Phase shift (deg)]]="","",Table1[[#This Row],[Phase shift (deg)]]/180*PI())</f>
        <v>4.3042199751118284</v>
      </c>
      <c r="H1500" s="2">
        <v>246.61363866981199</v>
      </c>
      <c r="I1500" s="2"/>
    </row>
    <row r="1501" spans="1:9" x14ac:dyDescent="0.2">
      <c r="A1501" s="2" t="s">
        <v>47</v>
      </c>
      <c r="B1501" s="2">
        <v>16.079999999999998</v>
      </c>
      <c r="C1501" s="2">
        <f>2*Table1[[#This Row],[Photon energy (eV)]]-Threshold</f>
        <v>7.5726111999999972</v>
      </c>
      <c r="D1501" s="2" t="s">
        <v>19</v>
      </c>
      <c r="E1501" s="3">
        <f>Table1[[#This Row],[Polar ang (deg)]]/180*PI()</f>
        <v>2.3400000000000065</v>
      </c>
      <c r="F1501" s="2">
        <v>134.07212406061299</v>
      </c>
      <c r="G1501" s="1">
        <f>IF(Table1[[#This Row],[Phase shift (deg)]]="","",Table1[[#This Row],[Phase shift (deg)]]/180*PI())</f>
        <v>4.2939780525997522</v>
      </c>
      <c r="H1501" s="2">
        <v>246.02681973577</v>
      </c>
      <c r="I1501" s="2"/>
    </row>
    <row r="1502" spans="1:9" x14ac:dyDescent="0.2">
      <c r="A1502" s="2" t="s">
        <v>47</v>
      </c>
      <c r="B1502" s="2">
        <v>16.079999999999998</v>
      </c>
      <c r="C1502" s="2">
        <f>2*Table1[[#This Row],[Photon energy (eV)]]-Threshold</f>
        <v>7.5726111999999972</v>
      </c>
      <c r="D1502" s="2" t="s">
        <v>19</v>
      </c>
      <c r="E1502" s="3">
        <f>Table1[[#This Row],[Polar ang (deg)]]/180*PI()</f>
        <v>2.3499999999999921</v>
      </c>
      <c r="F1502" s="2">
        <v>134.645081855743</v>
      </c>
      <c r="G1502" s="1">
        <f>IF(Table1[[#This Row],[Phase shift (deg)]]="","",Table1[[#This Row],[Phase shift (deg)]]/180*PI())</f>
        <v>4.2842793970987625</v>
      </c>
      <c r="H1502" s="2">
        <v>245.47112770861199</v>
      </c>
      <c r="I1502" s="2"/>
    </row>
    <row r="1503" spans="1:9" x14ac:dyDescent="0.2">
      <c r="A1503" s="2" t="s">
        <v>47</v>
      </c>
      <c r="B1503" s="2">
        <v>16.079999999999998</v>
      </c>
      <c r="C1503" s="2">
        <f>2*Table1[[#This Row],[Photon energy (eV)]]-Threshold</f>
        <v>7.5726111999999972</v>
      </c>
      <c r="D1503" s="2" t="s">
        <v>19</v>
      </c>
      <c r="E1503" s="3">
        <f>Table1[[#This Row],[Polar ang (deg)]]/180*PI()</f>
        <v>2.3599999999999954</v>
      </c>
      <c r="F1503" s="2">
        <v>135.218039650874</v>
      </c>
      <c r="G1503" s="1">
        <f>IF(Table1[[#This Row],[Phase shift (deg)]]="","",Table1[[#This Row],[Phase shift (deg)]]/180*PI())</f>
        <v>4.2750871728260007</v>
      </c>
      <c r="H1503" s="2">
        <v>244.94445205344499</v>
      </c>
      <c r="I1503" s="2"/>
    </row>
    <row r="1504" spans="1:9" x14ac:dyDescent="0.2">
      <c r="A1504" s="2" t="s">
        <v>47</v>
      </c>
      <c r="B1504" s="2">
        <v>16.079999999999998</v>
      </c>
      <c r="C1504" s="2">
        <f>2*Table1[[#This Row],[Photon energy (eV)]]-Threshold</f>
        <v>7.5726111999999972</v>
      </c>
      <c r="D1504" s="2" t="s">
        <v>19</v>
      </c>
      <c r="E1504" s="3">
        <f>Table1[[#This Row],[Polar ang (deg)]]/180*PI()</f>
        <v>2.3699999999999983</v>
      </c>
      <c r="F1504" s="2">
        <v>135.79099744600501</v>
      </c>
      <c r="G1504" s="1">
        <f>IF(Table1[[#This Row],[Phase shift (deg)]]="","",Table1[[#This Row],[Phase shift (deg)]]/180*PI())</f>
        <v>4.2663675609057732</v>
      </c>
      <c r="H1504" s="2">
        <v>244.44485509142399</v>
      </c>
      <c r="I1504" s="2"/>
    </row>
    <row r="1505" spans="1:9" x14ac:dyDescent="0.2">
      <c r="A1505" s="2" t="s">
        <v>47</v>
      </c>
      <c r="B1505" s="2">
        <v>16.079999999999998</v>
      </c>
      <c r="C1505" s="2">
        <f>2*Table1[[#This Row],[Photon energy (eV)]]-Threshold</f>
        <v>7.5726111999999972</v>
      </c>
      <c r="D1505" s="2" t="s">
        <v>19</v>
      </c>
      <c r="E1505" s="3">
        <f>Table1[[#This Row],[Polar ang (deg)]]/180*PI()</f>
        <v>2.3800000000000012</v>
      </c>
      <c r="F1505" s="2">
        <v>136.36395524113601</v>
      </c>
      <c r="G1505" s="1">
        <f>IF(Table1[[#This Row],[Phase shift (deg)]]="","",Table1[[#This Row],[Phase shift (deg)]]/180*PI())</f>
        <v>4.2580894857027873</v>
      </c>
      <c r="H1505" s="2">
        <v>243.97055631980101</v>
      </c>
      <c r="I1505" s="2"/>
    </row>
    <row r="1506" spans="1:9" x14ac:dyDescent="0.2">
      <c r="A1506" s="2" t="s">
        <v>47</v>
      </c>
      <c r="B1506" s="2">
        <v>16.079999999999998</v>
      </c>
      <c r="C1506" s="2">
        <f>2*Table1[[#This Row],[Photon energy (eV)]]-Threshold</f>
        <v>7.5726111999999972</v>
      </c>
      <c r="D1506" s="2" t="s">
        <v>19</v>
      </c>
      <c r="E1506" s="3">
        <f>Table1[[#This Row],[Polar ang (deg)]]/180*PI()</f>
        <v>2.3900000000000041</v>
      </c>
      <c r="F1506" s="2">
        <v>136.93691303626699</v>
      </c>
      <c r="G1506" s="1">
        <f>IF(Table1[[#This Row],[Phase shift (deg)]]="","",Table1[[#This Row],[Phase shift (deg)]]/180*PI())</f>
        <v>4.2502243664290349</v>
      </c>
      <c r="H1506" s="2">
        <v>243.51991818004799</v>
      </c>
      <c r="I1506" s="2"/>
    </row>
    <row r="1507" spans="1:9" x14ac:dyDescent="0.2">
      <c r="A1507" s="2" t="s">
        <v>47</v>
      </c>
      <c r="B1507" s="2">
        <v>16.079999999999998</v>
      </c>
      <c r="C1507" s="2">
        <f>2*Table1[[#This Row],[Photon energy (eV)]]-Threshold</f>
        <v>7.5726111999999972</v>
      </c>
      <c r="D1507" s="2" t="s">
        <v>19</v>
      </c>
      <c r="E1507" s="3">
        <f>Table1[[#This Row],[Polar ang (deg)]]/180*PI()</f>
        <v>2.400000000000007</v>
      </c>
      <c r="F1507" s="2">
        <v>137.50987083139799</v>
      </c>
      <c r="G1507" s="1">
        <f>IF(Table1[[#This Row],[Phase shift (deg)]]="","",Table1[[#This Row],[Phase shift (deg)]]/180*PI())</f>
        <v>4.2427458920502694</v>
      </c>
      <c r="H1507" s="2">
        <v>243.09143316094799</v>
      </c>
      <c r="I1507" s="2"/>
    </row>
    <row r="1508" spans="1:9" x14ac:dyDescent="0.2">
      <c r="A1508" s="2" t="s">
        <v>47</v>
      </c>
      <c r="B1508" s="2">
        <v>16.079999999999998</v>
      </c>
      <c r="C1508" s="2">
        <f>2*Table1[[#This Row],[Photon energy (eV)]]-Threshold</f>
        <v>7.5726111999999972</v>
      </c>
      <c r="D1508" s="2" t="s">
        <v>19</v>
      </c>
      <c r="E1508" s="3">
        <f>Table1[[#This Row],[Polar ang (deg)]]/180*PI()</f>
        <v>2.409999999999993</v>
      </c>
      <c r="F1508" s="2">
        <v>138.082828626528</v>
      </c>
      <c r="G1508" s="1">
        <f>IF(Table1[[#This Row],[Phase shift (deg)]]="","",Table1[[#This Row],[Phase shift (deg)]]/180*PI())</f>
        <v>4.2356298175329323</v>
      </c>
      <c r="H1508" s="2">
        <v>242.683712124404</v>
      </c>
      <c r="I1508" s="2"/>
    </row>
    <row r="1509" spans="1:9" x14ac:dyDescent="0.2">
      <c r="A1509" s="2" t="s">
        <v>47</v>
      </c>
      <c r="B1509" s="2">
        <v>16.079999999999998</v>
      </c>
      <c r="C1509" s="2">
        <f>2*Table1[[#This Row],[Photon energy (eV)]]-Threshold</f>
        <v>7.5726111999999972</v>
      </c>
      <c r="D1509" s="2" t="s">
        <v>19</v>
      </c>
      <c r="E1509" s="3">
        <f>Table1[[#This Row],[Polar ang (deg)]]/180*PI()</f>
        <v>2.4199999999999959</v>
      </c>
      <c r="F1509" s="2">
        <v>138.655786421659</v>
      </c>
      <c r="G1509" s="1">
        <f>IF(Table1[[#This Row],[Phase shift (deg)]]="","",Table1[[#This Row],[Phase shift (deg)]]/180*PI())</f>
        <v>4.2288537795399357</v>
      </c>
      <c r="H1509" s="2">
        <v>242.29547374558501</v>
      </c>
      <c r="I1509" s="2"/>
    </row>
    <row r="1510" spans="1:9" x14ac:dyDescent="0.2">
      <c r="A1510" s="2" t="s">
        <v>47</v>
      </c>
      <c r="B1510" s="2">
        <v>16.079999999999998</v>
      </c>
      <c r="C1510" s="2">
        <f>2*Table1[[#This Row],[Photon energy (eV)]]-Threshold</f>
        <v>7.5726111999999972</v>
      </c>
      <c r="D1510" s="2" t="s">
        <v>19</v>
      </c>
      <c r="E1510" s="3">
        <f>Table1[[#This Row],[Polar ang (deg)]]/180*PI()</f>
        <v>2.4299999999999993</v>
      </c>
      <c r="F1510" s="2">
        <v>139.22874421679001</v>
      </c>
      <c r="G1510" s="1">
        <f>IF(Table1[[#This Row],[Phase shift (deg)]]="","",Table1[[#This Row],[Phase shift (deg)]]/180*PI())</f>
        <v>4.2223971297854019</v>
      </c>
      <c r="H1510" s="2">
        <v>241.92553496485601</v>
      </c>
      <c r="I1510" s="2"/>
    </row>
    <row r="1511" spans="1:9" x14ac:dyDescent="0.2">
      <c r="A1511" s="2" t="s">
        <v>47</v>
      </c>
      <c r="B1511" s="2">
        <v>16.079999999999998</v>
      </c>
      <c r="C1511" s="2">
        <f>2*Table1[[#This Row],[Photon energy (eV)]]-Threshold</f>
        <v>7.5726111999999972</v>
      </c>
      <c r="D1511" s="2" t="s">
        <v>19</v>
      </c>
      <c r="E1511" s="3">
        <f>Table1[[#This Row],[Polar ang (deg)]]/180*PI()</f>
        <v>2.4400000000000026</v>
      </c>
      <c r="F1511" s="2">
        <v>139.80170201192101</v>
      </c>
      <c r="G1511" s="1">
        <f>IF(Table1[[#This Row],[Phase shift (deg)]]="","",Table1[[#This Row],[Phase shift (deg)]]/180*PI())</f>
        <v>4.216240784376601</v>
      </c>
      <c r="H1511" s="2">
        <v>241.57280235570701</v>
      </c>
      <c r="I1511" s="2"/>
    </row>
    <row r="1512" spans="1:9" x14ac:dyDescent="0.2">
      <c r="A1512" s="2" t="s">
        <v>47</v>
      </c>
      <c r="B1512" s="2">
        <v>16.079999999999998</v>
      </c>
      <c r="C1512" s="2">
        <f>2*Table1[[#This Row],[Photon energy (eV)]]-Threshold</f>
        <v>7.5726111999999972</v>
      </c>
      <c r="D1512" s="2" t="s">
        <v>19</v>
      </c>
      <c r="E1512" s="3">
        <f>Table1[[#This Row],[Polar ang (deg)]]/180*PI()</f>
        <v>2.4500000000000055</v>
      </c>
      <c r="F1512" s="2">
        <v>140.37465980705201</v>
      </c>
      <c r="G1512" s="1">
        <f>IF(Table1[[#This Row],[Phase shift (deg)]]="","",Table1[[#This Row],[Phase shift (deg)]]/180*PI())</f>
        <v>4.2103670875990549</v>
      </c>
      <c r="H1512" s="2">
        <v>241.23626432021399</v>
      </c>
      <c r="I1512" s="2"/>
    </row>
    <row r="1513" spans="1:9" x14ac:dyDescent="0.2">
      <c r="A1513" s="2" t="s">
        <v>47</v>
      </c>
      <c r="B1513" s="2">
        <v>16.079999999999998</v>
      </c>
      <c r="C1513" s="2">
        <f>2*Table1[[#This Row],[Photon energy (eV)]]-Threshold</f>
        <v>7.5726111999999972</v>
      </c>
      <c r="D1513" s="2" t="s">
        <v>19</v>
      </c>
      <c r="E1513" s="3">
        <f>Table1[[#This Row],[Polar ang (deg)]]/180*PI()</f>
        <v>2.4600000000000084</v>
      </c>
      <c r="F1513" s="2">
        <v>140.94761760218299</v>
      </c>
      <c r="G1513" s="1">
        <f>IF(Table1[[#This Row],[Phase shift (deg)]]="","",Table1[[#This Row],[Phase shift (deg)]]/180*PI())</f>
        <v>4.2047596887294629</v>
      </c>
      <c r="H1513" s="2">
        <v>240.91498403093999</v>
      </c>
      <c r="I1513" s="2"/>
    </row>
    <row r="1514" spans="1:9" x14ac:dyDescent="0.2">
      <c r="A1514" s="2" t="s">
        <v>47</v>
      </c>
      <c r="B1514" s="2">
        <v>16.079999999999998</v>
      </c>
      <c r="C1514" s="2">
        <f>2*Table1[[#This Row],[Photon energy (eV)]]-Threshold</f>
        <v>7.5726111999999972</v>
      </c>
      <c r="D1514" s="2" t="s">
        <v>19</v>
      </c>
      <c r="E1514" s="3">
        <f>Table1[[#This Row],[Polar ang (deg)]]/180*PI()</f>
        <v>2.469999999999994</v>
      </c>
      <c r="F1514" s="2">
        <v>141.520575397313</v>
      </c>
      <c r="G1514" s="1">
        <f>IF(Table1[[#This Row],[Phase shift (deg)]]="","",Table1[[#This Row],[Phase shift (deg)]]/180*PI())</f>
        <v>4.1994034305864378</v>
      </c>
      <c r="H1514" s="2">
        <v>240.60809304536201</v>
      </c>
      <c r="I1514" s="2"/>
    </row>
    <row r="1515" spans="1:9" x14ac:dyDescent="0.2">
      <c r="A1515" s="2" t="s">
        <v>47</v>
      </c>
      <c r="B1515" s="2">
        <v>16.079999999999998</v>
      </c>
      <c r="C1515" s="2">
        <f>2*Table1[[#This Row],[Photon energy (eV)]]-Threshold</f>
        <v>7.5726111999999972</v>
      </c>
      <c r="D1515" s="2" t="s">
        <v>19</v>
      </c>
      <c r="E1515" s="3">
        <f>Table1[[#This Row],[Polar ang (deg)]]/180*PI()</f>
        <v>2.4799999999999973</v>
      </c>
      <c r="F1515" s="2">
        <v>142.093533192444</v>
      </c>
      <c r="G1515" s="1">
        <f>IF(Table1[[#This Row],[Phase shift (deg)]]="","",Table1[[#This Row],[Phase shift (deg)]]/180*PI())</f>
        <v>4.1942842486493621</v>
      </c>
      <c r="H1515" s="2">
        <v>240.31478552580799</v>
      </c>
      <c r="I1515" s="2"/>
    </row>
    <row r="1516" spans="1:9" x14ac:dyDescent="0.2">
      <c r="A1516" s="2" t="s">
        <v>47</v>
      </c>
      <c r="B1516" s="2">
        <v>16.079999999999998</v>
      </c>
      <c r="C1516" s="2">
        <f>2*Table1[[#This Row],[Photon energy (eV)]]-Threshold</f>
        <v>7.5726111999999972</v>
      </c>
      <c r="D1516" s="2" t="s">
        <v>19</v>
      </c>
      <c r="E1516" s="3">
        <f>Table1[[#This Row],[Polar ang (deg)]]/180*PI()</f>
        <v>2.4900000000000002</v>
      </c>
      <c r="F1516" s="2">
        <v>142.666490987575</v>
      </c>
      <c r="G1516" s="1">
        <f>IF(Table1[[#This Row],[Phase shift (deg)]]="","",Table1[[#This Row],[Phase shift (deg)]]/180*PI())</f>
        <v>4.189389079687869</v>
      </c>
      <c r="H1516" s="2">
        <v>240.034313004311</v>
      </c>
      <c r="I1516" s="2"/>
    </row>
    <row r="1517" spans="1:9" x14ac:dyDescent="0.2">
      <c r="A1517" s="2" t="s">
        <v>47</v>
      </c>
      <c r="B1517" s="2">
        <v>16.079999999999998</v>
      </c>
      <c r="C1517" s="2">
        <f>2*Table1[[#This Row],[Photon energy (eV)]]-Threshold</f>
        <v>7.5726111999999972</v>
      </c>
      <c r="D1517" s="2" t="s">
        <v>19</v>
      </c>
      <c r="E1517" s="3">
        <f>Table1[[#This Row],[Polar ang (deg)]]/180*PI()</f>
        <v>2.5000000000000036</v>
      </c>
      <c r="F1517" s="2">
        <v>143.23944878270601</v>
      </c>
      <c r="G1517" s="1">
        <f>IF(Table1[[#This Row],[Phase shift (deg)]]="","",Table1[[#This Row],[Phase shift (deg)]]/180*PI())</f>
        <v>4.1847057789488726</v>
      </c>
      <c r="H1517" s="2">
        <v>239.76597963777601</v>
      </c>
      <c r="I1517" s="2"/>
    </row>
    <row r="1518" spans="1:9" x14ac:dyDescent="0.2">
      <c r="A1518" s="2" t="s">
        <v>47</v>
      </c>
      <c r="B1518" s="2">
        <v>16.079999999999998</v>
      </c>
      <c r="C1518" s="2">
        <f>2*Table1[[#This Row],[Photon energy (eV)]]-Threshold</f>
        <v>7.5726111999999972</v>
      </c>
      <c r="D1518" s="2" t="s">
        <v>19</v>
      </c>
      <c r="E1518" s="3">
        <f>Table1[[#This Row],[Polar ang (deg)]]/180*PI()</f>
        <v>2.5100000000000064</v>
      </c>
      <c r="F1518" s="2">
        <v>143.81240657783701</v>
      </c>
      <c r="G1518" s="1">
        <f>IF(Table1[[#This Row],[Phase shift (deg)]]="","",Table1[[#This Row],[Phase shift (deg)]]/180*PI())</f>
        <v>4.1802230450435696</v>
      </c>
      <c r="H1518" s="2">
        <v>239.50913790432199</v>
      </c>
      <c r="I1518" s="2"/>
    </row>
    <row r="1519" spans="1:9" x14ac:dyDescent="0.2">
      <c r="A1519" s="2" t="s">
        <v>47</v>
      </c>
      <c r="B1519" s="2">
        <v>16.079999999999998</v>
      </c>
      <c r="C1519" s="2">
        <f>2*Table1[[#This Row],[Photon energy (eV)]]-Threshold</f>
        <v>7.5726111999999972</v>
      </c>
      <c r="D1519" s="2" t="s">
        <v>19</v>
      </c>
      <c r="E1519" s="3">
        <f>Table1[[#This Row],[Polar ang (deg)]]/180*PI()</f>
        <v>2.519999999999992</v>
      </c>
      <c r="F1519" s="2">
        <v>144.38536437296699</v>
      </c>
      <c r="G1519" s="1">
        <f>IF(Table1[[#This Row],[Phase shift (deg)]]="","",Table1[[#This Row],[Phase shift (deg)]]/180*PI())</f>
        <v>4.1759303517643582</v>
      </c>
      <c r="H1519" s="2">
        <v>239.26318469667899</v>
      </c>
      <c r="I1519" s="2"/>
    </row>
    <row r="1520" spans="1:9" x14ac:dyDescent="0.2">
      <c r="A1520" s="2" t="s">
        <v>47</v>
      </c>
      <c r="B1520" s="2">
        <v>16.079999999999998</v>
      </c>
      <c r="C1520" s="2">
        <f>2*Table1[[#This Row],[Photon energy (eV)]]-Threshold</f>
        <v>7.5726111999999972</v>
      </c>
      <c r="D1520" s="2" t="s">
        <v>19</v>
      </c>
      <c r="E1520" s="3">
        <f>Table1[[#This Row],[Polar ang (deg)]]/180*PI()</f>
        <v>2.5299999999999949</v>
      </c>
      <c r="F1520" s="2">
        <v>144.95832216809799</v>
      </c>
      <c r="G1520" s="1">
        <f>IF(Table1[[#This Row],[Phase shift (deg)]]="","",Table1[[#This Row],[Phase shift (deg)]]/180*PI())</f>
        <v>4.1718178861404605</v>
      </c>
      <c r="H1520" s="2">
        <v>239.02755777303699</v>
      </c>
      <c r="I1520" s="2"/>
    </row>
    <row r="1521" spans="1:9" x14ac:dyDescent="0.2">
      <c r="A1521" s="2" t="s">
        <v>47</v>
      </c>
      <c r="B1521" s="2">
        <v>16.079999999999998</v>
      </c>
      <c r="C1521" s="2">
        <f>2*Table1[[#This Row],[Photon energy (eV)]]-Threshold</f>
        <v>7.5726111999999972</v>
      </c>
      <c r="D1521" s="2" t="s">
        <v>19</v>
      </c>
      <c r="E1521" s="3">
        <f>Table1[[#This Row],[Polar ang (deg)]]/180*PI()</f>
        <v>2.5399999999999983</v>
      </c>
      <c r="F1521" s="2">
        <v>145.531279963229</v>
      </c>
      <c r="G1521" s="1">
        <f>IF(Table1[[#This Row],[Phase shift (deg)]]="","",Table1[[#This Row],[Phase shift (deg)]]/180*PI())</f>
        <v>4.1678764921128177</v>
      </c>
      <c r="H1521" s="2">
        <v>238.801732529855</v>
      </c>
      <c r="I1521" s="2"/>
    </row>
    <row r="1522" spans="1:9" x14ac:dyDescent="0.2">
      <c r="A1522" s="2" t="s">
        <v>47</v>
      </c>
      <c r="B1522" s="2">
        <v>16.079999999999998</v>
      </c>
      <c r="C1522" s="2">
        <f>2*Table1[[#This Row],[Photon energy (eV)]]-Threshold</f>
        <v>7.5726111999999972</v>
      </c>
      <c r="D1522" s="2" t="s">
        <v>19</v>
      </c>
      <c r="E1522" s="3">
        <f>Table1[[#This Row],[Polar ang (deg)]]/180*PI()</f>
        <v>2.5500000000000012</v>
      </c>
      <c r="F1522" s="2">
        <v>146.10423775836</v>
      </c>
      <c r="G1522" s="1">
        <f>IF(Table1[[#This Row],[Phase shift (deg)]]="","",Table1[[#This Row],[Phase shift (deg)]]/180*PI())</f>
        <v>4.1640976192725665</v>
      </c>
      <c r="H1522" s="2">
        <v>238.585219064792</v>
      </c>
      <c r="I1522" s="2"/>
    </row>
    <row r="1523" spans="1:9" x14ac:dyDescent="0.2">
      <c r="A1523" s="2" t="s">
        <v>47</v>
      </c>
      <c r="B1523" s="2">
        <v>16.079999999999998</v>
      </c>
      <c r="C1523" s="2">
        <f>2*Table1[[#This Row],[Photon energy (eV)]]-Threshold</f>
        <v>7.5726111999999972</v>
      </c>
      <c r="D1523" s="2" t="s">
        <v>19</v>
      </c>
      <c r="E1523" s="3">
        <f>Table1[[#This Row],[Polar ang (deg)]]/180*PI()</f>
        <v>2.5600000000000045</v>
      </c>
      <c r="F1523" s="2">
        <v>146.677195553491</v>
      </c>
      <c r="G1523" s="1">
        <f>IF(Table1[[#This Row],[Phase shift (deg)]]="","",Table1[[#This Row],[Phase shift (deg)]]/180*PI())</f>
        <v>4.160473276165976</v>
      </c>
      <c r="H1523" s="2">
        <v>238.37755950127701</v>
      </c>
      <c r="I1523" s="2"/>
    </row>
    <row r="1524" spans="1:9" x14ac:dyDescent="0.2">
      <c r="A1524" s="2" t="s">
        <v>47</v>
      </c>
      <c r="B1524" s="2">
        <v>16.079999999999998</v>
      </c>
      <c r="C1524" s="2">
        <f>2*Table1[[#This Row],[Photon energy (eV)]]-Threshold</f>
        <v>7.5726111999999972</v>
      </c>
      <c r="D1524" s="2" t="s">
        <v>19</v>
      </c>
      <c r="E1524" s="3">
        <f>Table1[[#This Row],[Polar ang (deg)]]/180*PI()</f>
        <v>2.5700000000000074</v>
      </c>
      <c r="F1524" s="2">
        <v>147.25015334862201</v>
      </c>
      <c r="G1524" s="1">
        <f>IF(Table1[[#This Row],[Phase shift (deg)]]="","",Table1[[#This Row],[Phase shift (deg)]]/180*PI())</f>
        <v>4.1569959877196858</v>
      </c>
      <c r="H1524" s="2">
        <v>238.17832554915501</v>
      </c>
      <c r="I1524" s="2"/>
    </row>
    <row r="1525" spans="1:9" x14ac:dyDescent="0.2">
      <c r="A1525" s="2" t="s">
        <v>47</v>
      </c>
      <c r="B1525" s="2">
        <v>16.079999999999998</v>
      </c>
      <c r="C1525" s="2">
        <f>2*Table1[[#This Row],[Photon energy (eV)]]-Threshold</f>
        <v>7.5726111999999972</v>
      </c>
      <c r="D1525" s="2" t="s">
        <v>19</v>
      </c>
      <c r="E1525" s="3">
        <f>Table1[[#This Row],[Polar ang (deg)]]/180*PI()</f>
        <v>2.579999999999993</v>
      </c>
      <c r="F1525" s="2">
        <v>147.82311114375199</v>
      </c>
      <c r="G1525" s="1">
        <f>IF(Table1[[#This Row],[Phase shift (deg)]]="","",Table1[[#This Row],[Phase shift (deg)]]/180*PI())</f>
        <v>4.1536587563868901</v>
      </c>
      <c r="H1525" s="2">
        <v>237.987116278527</v>
      </c>
      <c r="I1525" s="2"/>
    </row>
    <row r="1526" spans="1:9" x14ac:dyDescent="0.2">
      <c r="A1526" s="2" t="s">
        <v>47</v>
      </c>
      <c r="B1526" s="2">
        <v>16.079999999999998</v>
      </c>
      <c r="C1526" s="2">
        <f>2*Table1[[#This Row],[Photon energy (eV)]]-Threshold</f>
        <v>7.5726111999999972</v>
      </c>
      <c r="D1526" s="2" t="s">
        <v>19</v>
      </c>
      <c r="E1526" s="3">
        <f>Table1[[#This Row],[Polar ang (deg)]]/180*PI()</f>
        <v>2.5899999999999959</v>
      </c>
      <c r="F1526" s="2">
        <v>148.39606893888299</v>
      </c>
      <c r="G1526" s="1">
        <f>IF(Table1[[#This Row],[Phase shift (deg)]]="","",Table1[[#This Row],[Phase shift (deg)]]/180*PI())</f>
        <v>4.1504550266562195</v>
      </c>
      <c r="H1526" s="2">
        <v>237.80355608625899</v>
      </c>
      <c r="I1526" s="2"/>
    </row>
    <row r="1527" spans="1:9" x14ac:dyDescent="0.2">
      <c r="A1527" s="2" t="s">
        <v>47</v>
      </c>
      <c r="B1527" s="2">
        <v>16.079999999999998</v>
      </c>
      <c r="C1527" s="2">
        <f>2*Table1[[#This Row],[Photon energy (eV)]]-Threshold</f>
        <v>7.5726111999999972</v>
      </c>
      <c r="D1527" s="2" t="s">
        <v>19</v>
      </c>
      <c r="E1527" s="3">
        <f>Table1[[#This Row],[Polar ang (deg)]]/180*PI()</f>
        <v>2.5999999999999992</v>
      </c>
      <c r="F1527" s="2">
        <v>148.96902673401399</v>
      </c>
      <c r="G1527" s="1">
        <f>IF(Table1[[#This Row],[Phase shift (deg)]]="","",Table1[[#This Row],[Phase shift (deg)]]/180*PI())</f>
        <v>4.1473786526023906</v>
      </c>
      <c r="H1527" s="2">
        <v>237.62729283677101</v>
      </c>
      <c r="I1527" s="2"/>
    </row>
    <row r="1528" spans="1:9" x14ac:dyDescent="0.2">
      <c r="A1528" s="2" t="s">
        <v>47</v>
      </c>
      <c r="B1528" s="2">
        <v>16.079999999999998</v>
      </c>
      <c r="C1528" s="2">
        <f>2*Table1[[#This Row],[Photon energy (eV)]]-Threshold</f>
        <v>7.5726111999999972</v>
      </c>
      <c r="D1528" s="2" t="s">
        <v>19</v>
      </c>
      <c r="E1528" s="3">
        <f>Table1[[#This Row],[Polar ang (deg)]]/180*PI()</f>
        <v>2.6100000000000025</v>
      </c>
      <c r="F1528" s="2">
        <v>149.541984529145</v>
      </c>
      <c r="G1528" s="1">
        <f>IF(Table1[[#This Row],[Phase shift (deg)]]="","",Table1[[#This Row],[Phase shift (deg)]]/180*PI())</f>
        <v>4.144423868190402</v>
      </c>
      <c r="H1528" s="2">
        <v>237.45799616059301</v>
      </c>
      <c r="I1528" s="2"/>
    </row>
    <row r="1529" spans="1:9" x14ac:dyDescent="0.2">
      <c r="A1529" s="2" t="s">
        <v>47</v>
      </c>
      <c r="B1529" s="2">
        <v>16.079999999999998</v>
      </c>
      <c r="C1529" s="2">
        <f>2*Table1[[#This Row],[Photon energy (eV)]]-Threshold</f>
        <v>7.5726111999999972</v>
      </c>
      <c r="D1529" s="2" t="s">
        <v>19</v>
      </c>
      <c r="E1529" s="3">
        <f>Table1[[#This Row],[Polar ang (deg)]]/180*PI()</f>
        <v>2.6200000000000054</v>
      </c>
      <c r="F1529" s="2">
        <v>150.114942324276</v>
      </c>
      <c r="G1529" s="1">
        <f>IF(Table1[[#This Row],[Phase shift (deg)]]="","",Table1[[#This Row],[Phase shift (deg)]]/180*PI())</f>
        <v>4.1415852600746694</v>
      </c>
      <c r="H1529" s="2">
        <v>237.29535589586999</v>
      </c>
      <c r="I1529" s="2"/>
    </row>
    <row r="1530" spans="1:9" x14ac:dyDescent="0.2">
      <c r="A1530" s="2" t="s">
        <v>47</v>
      </c>
      <c r="B1530" s="2">
        <v>16.079999999999998</v>
      </c>
      <c r="C1530" s="2">
        <f>2*Table1[[#This Row],[Photon energy (eV)]]-Threshold</f>
        <v>7.5726111999999972</v>
      </c>
      <c r="D1530" s="2" t="s">
        <v>19</v>
      </c>
      <c r="E1530" s="3">
        <f>Table1[[#This Row],[Polar ang (deg)]]/180*PI()</f>
        <v>2.6300000000000088</v>
      </c>
      <c r="F1530" s="2">
        <v>150.687900119407</v>
      </c>
      <c r="G1530" s="1">
        <f>IF(Table1[[#This Row],[Phase shift (deg)]]="","",Table1[[#This Row],[Phase shift (deg)]]/180*PI())</f>
        <v>4.1388577426608384</v>
      </c>
      <c r="H1530" s="2">
        <v>237.13908065950901</v>
      </c>
      <c r="I1530" s="2"/>
    </row>
    <row r="1531" spans="1:9" x14ac:dyDescent="0.2">
      <c r="A1531" s="2" t="s">
        <v>47</v>
      </c>
      <c r="B1531" s="2">
        <v>16.079999999999998</v>
      </c>
      <c r="C1531" s="2">
        <f>2*Table1[[#This Row],[Photon energy (eV)]]-Threshold</f>
        <v>7.5726111999999972</v>
      </c>
      <c r="D1531" s="2" t="s">
        <v>19</v>
      </c>
      <c r="E1531" s="3">
        <f>Table1[[#This Row],[Polar ang (deg)]]/180*PI()</f>
        <v>2.6399999999999944</v>
      </c>
      <c r="F1531" s="2">
        <v>151.26085791453701</v>
      </c>
      <c r="G1531" s="1">
        <f>IF(Table1[[#This Row],[Phase shift (deg)]]="","",Table1[[#This Row],[Phase shift (deg)]]/180*PI())</f>
        <v>4.1362365352216806</v>
      </c>
      <c r="H1531" s="2">
        <v>236.98889653601699</v>
      </c>
      <c r="I1531" s="2"/>
    </row>
    <row r="1532" spans="1:9" x14ac:dyDescent="0.2">
      <c r="A1532" s="2" t="s">
        <v>47</v>
      </c>
      <c r="B1532" s="2">
        <v>16.079999999999998</v>
      </c>
      <c r="C1532" s="2">
        <f>2*Table1[[#This Row],[Photon energy (eV)]]-Threshold</f>
        <v>7.5726111999999972</v>
      </c>
      <c r="D1532" s="2" t="s">
        <v>19</v>
      </c>
      <c r="E1532" s="3">
        <f>Table1[[#This Row],[Polar ang (deg)]]/180*PI()</f>
        <v>2.6499999999999972</v>
      </c>
      <c r="F1532" s="2">
        <v>151.83381570966799</v>
      </c>
      <c r="G1532" s="1">
        <f>IF(Table1[[#This Row],[Phase shift (deg)]]="","",Table1[[#This Row],[Phase shift (deg)]]/180*PI())</f>
        <v>4.133717140878943</v>
      </c>
      <c r="H1532" s="2">
        <v>236.84454587324899</v>
      </c>
      <c r="I1532" s="2"/>
    </row>
    <row r="1533" spans="1:9" x14ac:dyDescent="0.2">
      <c r="A1533" s="2" t="s">
        <v>47</v>
      </c>
      <c r="B1533" s="2">
        <v>16.079999999999998</v>
      </c>
      <c r="C1533" s="2">
        <f>2*Table1[[#This Row],[Photon energy (eV)]]-Threshold</f>
        <v>7.5726111999999972</v>
      </c>
      <c r="D1533" s="2" t="s">
        <v>19</v>
      </c>
      <c r="E1533" s="3">
        <f>Table1[[#This Row],[Polar ang (deg)]]/180*PI()</f>
        <v>2.66</v>
      </c>
      <c r="F1533" s="2">
        <v>152.40677350479899</v>
      </c>
      <c r="G1533" s="1">
        <f>IF(Table1[[#This Row],[Phase shift (deg)]]="","",Table1[[#This Row],[Phase shift (deg)]]/180*PI())</f>
        <v>4.1312953272826149</v>
      </c>
      <c r="H1533" s="2">
        <v>236.70578617541199</v>
      </c>
      <c r="I1533" s="2"/>
    </row>
    <row r="1534" spans="1:9" x14ac:dyDescent="0.2">
      <c r="A1534" s="2" t="s">
        <v>47</v>
      </c>
      <c r="B1534" s="2">
        <v>16.079999999999998</v>
      </c>
      <c r="C1534" s="2">
        <f>2*Table1[[#This Row],[Photon energy (eV)]]-Threshold</f>
        <v>7.5726111999999972</v>
      </c>
      <c r="D1534" s="2" t="s">
        <v>19</v>
      </c>
      <c r="E1534" s="3">
        <f>Table1[[#This Row],[Polar ang (deg)]]/180*PI()</f>
        <v>2.6700000000000035</v>
      </c>
      <c r="F1534" s="2">
        <v>152.97973129992999</v>
      </c>
      <c r="G1534" s="1">
        <f>IF(Table1[[#This Row],[Phase shift (deg)]]="","",Table1[[#This Row],[Phase shift (deg)]]/180*PI())</f>
        <v>4.1289671088348401</v>
      </c>
      <c r="H1534" s="2">
        <v>236.57238908457001</v>
      </c>
      <c r="I1534" s="2"/>
    </row>
    <row r="1535" spans="1:9" x14ac:dyDescent="0.2">
      <c r="A1535" s="2" t="s">
        <v>47</v>
      </c>
      <c r="B1535" s="2">
        <v>16.079999999999998</v>
      </c>
      <c r="C1535" s="2">
        <f>2*Table1[[#This Row],[Photon energy (eV)]]-Threshold</f>
        <v>7.5726111999999972</v>
      </c>
      <c r="D1535" s="2" t="s">
        <v>19</v>
      </c>
      <c r="E1535" s="3">
        <f>Table1[[#This Row],[Polar ang (deg)]]/180*PI()</f>
        <v>2.6800000000000068</v>
      </c>
      <c r="F1535" s="2">
        <v>153.552689095061</v>
      </c>
      <c r="G1535" s="1">
        <f>IF(Table1[[#This Row],[Phase shift (deg)]]="","",Table1[[#This Row],[Phase shift (deg)]]/180*PI())</f>
        <v>4.1267287303217302</v>
      </c>
      <c r="H1535" s="2">
        <v>236.44413944281601</v>
      </c>
      <c r="I1535" s="2"/>
    </row>
    <row r="1536" spans="1:9" x14ac:dyDescent="0.2">
      <c r="A1536" s="2" t="s">
        <v>47</v>
      </c>
      <c r="B1536" s="2">
        <v>16.079999999999998</v>
      </c>
      <c r="C1536" s="2">
        <f>2*Table1[[#This Row],[Photon energy (eV)]]-Threshold</f>
        <v>7.5726111999999972</v>
      </c>
      <c r="D1536" s="2" t="s">
        <v>19</v>
      </c>
      <c r="E1536" s="3">
        <f>Table1[[#This Row],[Polar ang (deg)]]/180*PI()</f>
        <v>2.6899999999999924</v>
      </c>
      <c r="F1536" s="2">
        <v>154.12564689019101</v>
      </c>
      <c r="G1536" s="1">
        <f>IF(Table1[[#This Row],[Phase shift (deg)]]="","",Table1[[#This Row],[Phase shift (deg)]]/180*PI())</f>
        <v>4.1245766518288827</v>
      </c>
      <c r="H1536" s="2">
        <v>236.32083442799501</v>
      </c>
      <c r="I1536" s="2"/>
    </row>
    <row r="1537" spans="1:9" x14ac:dyDescent="0.2">
      <c r="A1537" s="2" t="s">
        <v>47</v>
      </c>
      <c r="B1537" s="2">
        <v>16.079999999999998</v>
      </c>
      <c r="C1537" s="2">
        <f>2*Table1[[#This Row],[Photon energy (eV)]]-Threshold</f>
        <v>7.5726111999999972</v>
      </c>
      <c r="D1537" s="2" t="s">
        <v>19</v>
      </c>
      <c r="E1537" s="3">
        <f>Table1[[#This Row],[Polar ang (deg)]]/180*PI()</f>
        <v>2.6999999999999953</v>
      </c>
      <c r="F1537" s="2">
        <v>154.69860468532201</v>
      </c>
      <c r="G1537" s="1">
        <f>IF(Table1[[#This Row],[Phase shift (deg)]]="","",Table1[[#This Row],[Phase shift (deg)]]/180*PI())</f>
        <v>4.122507534828844</v>
      </c>
      <c r="H1537" s="2">
        <v>236.20228275657399</v>
      </c>
      <c r="I1537" s="2"/>
    </row>
    <row r="1538" spans="1:9" x14ac:dyDescent="0.2">
      <c r="A1538" s="2" t="s">
        <v>47</v>
      </c>
      <c r="B1538" s="2">
        <v>16.079999999999998</v>
      </c>
      <c r="C1538" s="2">
        <f>2*Table1[[#This Row],[Photon energy (eV)]]-Threshold</f>
        <v>7.5726111999999972</v>
      </c>
      <c r="D1538" s="2" t="s">
        <v>19</v>
      </c>
      <c r="E1538" s="3">
        <f>Table1[[#This Row],[Polar ang (deg)]]/180*PI()</f>
        <v>2.7099999999999986</v>
      </c>
      <c r="F1538" s="2">
        <v>155.27156248045301</v>
      </c>
      <c r="G1538" s="1">
        <f>IF(Table1[[#This Row],[Phase shift (deg)]]="","",Table1[[#This Row],[Phase shift (deg)]]/180*PI())</f>
        <v>4.120518229339738</v>
      </c>
      <c r="H1538" s="2">
        <v>236.088303947886</v>
      </c>
      <c r="I1538" s="2"/>
    </row>
    <row r="1539" spans="1:9" x14ac:dyDescent="0.2">
      <c r="A1539" s="2" t="s">
        <v>47</v>
      </c>
      <c r="B1539" s="2">
        <v>16.079999999999998</v>
      </c>
      <c r="C1539" s="2">
        <f>2*Table1[[#This Row],[Photon energy (eV)]]-Threshold</f>
        <v>7.5726111999999972</v>
      </c>
      <c r="D1539" s="2" t="s">
        <v>19</v>
      </c>
      <c r="E1539" s="3">
        <f>Table1[[#This Row],[Polar ang (deg)]]/180*PI()</f>
        <v>2.7200000000000015</v>
      </c>
      <c r="F1539" s="2">
        <v>155.84452027558399</v>
      </c>
      <c r="G1539" s="1">
        <f>IF(Table1[[#This Row],[Phase shift (deg)]]="","",Table1[[#This Row],[Phase shift (deg)]]/180*PI())</f>
        <v>4.1186057620631562</v>
      </c>
      <c r="H1539" s="2">
        <v>235.97872764448101</v>
      </c>
      <c r="I1539" s="2"/>
    </row>
    <row r="1540" spans="1:9" x14ac:dyDescent="0.2">
      <c r="A1540" s="2" t="s">
        <v>47</v>
      </c>
      <c r="B1540" s="2">
        <v>16.079999999999998</v>
      </c>
      <c r="C1540" s="2">
        <f>2*Table1[[#This Row],[Photon energy (eV)]]-Threshold</f>
        <v>7.5726111999999972</v>
      </c>
      <c r="D1540" s="2" t="s">
        <v>19</v>
      </c>
      <c r="E1540" s="3">
        <f>Table1[[#This Row],[Polar ang (deg)]]/180*PI()</f>
        <v>2.7300000000000044</v>
      </c>
      <c r="F1540" s="2">
        <v>156.41747807071499</v>
      </c>
      <c r="G1540" s="1">
        <f>IF(Table1[[#This Row],[Phase shift (deg)]]="","",Table1[[#This Row],[Phase shift (deg)]]/180*PI())</f>
        <v>4.1167673254189712</v>
      </c>
      <c r="H1540" s="2">
        <v>235.87339298386701</v>
      </c>
      <c r="I1540" s="2"/>
    </row>
    <row r="1541" spans="1:9" x14ac:dyDescent="0.2">
      <c r="A1541" s="2" t="s">
        <v>47</v>
      </c>
      <c r="B1541" s="2">
        <v>16.079999999999998</v>
      </c>
      <c r="C1541" s="2">
        <f>2*Table1[[#This Row],[Photon energy (eV)]]-Threshold</f>
        <v>7.5726111999999972</v>
      </c>
      <c r="D1541" s="2" t="s">
        <v>19</v>
      </c>
      <c r="E1541" s="3">
        <f>Table1[[#This Row],[Polar ang (deg)]]/180*PI()</f>
        <v>2.7400000000000073</v>
      </c>
      <c r="F1541" s="2">
        <v>156.990435865846</v>
      </c>
      <c r="G1541" s="1">
        <f>IF(Table1[[#This Row],[Phase shift (deg)]]="","",Table1[[#This Row],[Phase shift (deg)]]/180*PI())</f>
        <v>4.115000267402003</v>
      </c>
      <c r="H1541" s="2">
        <v>235.77214801733999</v>
      </c>
      <c r="I1541" s="2"/>
    </row>
    <row r="1542" spans="1:9" x14ac:dyDescent="0.2">
      <c r="A1542" s="2" t="s">
        <v>47</v>
      </c>
      <c r="B1542" s="2">
        <v>16.079999999999998</v>
      </c>
      <c r="C1542" s="2">
        <f>2*Table1[[#This Row],[Photon energy (eV)]]-Threshold</f>
        <v>7.5726111999999972</v>
      </c>
      <c r="D1542" s="2" t="s">
        <v>19</v>
      </c>
      <c r="E1542" s="3">
        <f>Table1[[#This Row],[Polar ang (deg)]]/180*PI()</f>
        <v>2.7499999999999933</v>
      </c>
      <c r="F1542" s="2">
        <v>157.563393660976</v>
      </c>
      <c r="G1542" s="1">
        <f>IF(Table1[[#This Row],[Phase shift (deg)]]="","",Table1[[#This Row],[Phase shift (deg)]]/180*PI())</f>
        <v>4.113302082192293</v>
      </c>
      <c r="H1542" s="2">
        <v>235.67484917199201</v>
      </c>
      <c r="I1542" s="2"/>
    </row>
    <row r="1543" spans="1:9" x14ac:dyDescent="0.2">
      <c r="A1543" s="2" t="s">
        <v>47</v>
      </c>
      <c r="B1543" s="2">
        <v>16.079999999999998</v>
      </c>
      <c r="C1543" s="2">
        <f>2*Table1[[#This Row],[Photon energy (eV)]]-Threshold</f>
        <v>7.5726111999999972</v>
      </c>
      <c r="D1543" s="2" t="s">
        <v>19</v>
      </c>
      <c r="E1543" s="3">
        <f>Table1[[#This Row],[Polar ang (deg)]]/180*PI()</f>
        <v>2.7599999999999962</v>
      </c>
      <c r="F1543" s="2">
        <v>158.13635145610701</v>
      </c>
      <c r="G1543" s="1">
        <f>IF(Table1[[#This Row],[Phase shift (deg)]]="","",Table1[[#This Row],[Phase shift (deg)]]/180*PI())</f>
        <v>4.1116704014577685</v>
      </c>
      <c r="H1543" s="2">
        <v>235.58136075239099</v>
      </c>
      <c r="I1543" s="2"/>
    </row>
    <row r="1544" spans="1:9" x14ac:dyDescent="0.2">
      <c r="A1544" s="2" t="s">
        <v>47</v>
      </c>
      <c r="B1544" s="2">
        <v>16.079999999999998</v>
      </c>
      <c r="C1544" s="2">
        <f>2*Table1[[#This Row],[Photon energy (eV)]]-Threshold</f>
        <v>7.5726111999999972</v>
      </c>
      <c r="D1544" s="2" t="s">
        <v>19</v>
      </c>
      <c r="E1544" s="3">
        <f>Table1[[#This Row],[Polar ang (deg)]]/180*PI()</f>
        <v>2.7699999999999996</v>
      </c>
      <c r="F1544" s="2">
        <v>158.70930925123801</v>
      </c>
      <c r="G1544" s="1">
        <f>IF(Table1[[#This Row],[Phase shift (deg)]]="","",Table1[[#This Row],[Phase shift (deg)]]/180*PI())</f>
        <v>4.1101029862927909</v>
      </c>
      <c r="H1544" s="2">
        <v>235.49155447869299</v>
      </c>
      <c r="I1544" s="2"/>
    </row>
    <row r="1545" spans="1:9" x14ac:dyDescent="0.2">
      <c r="A1545" s="2" t="s">
        <v>47</v>
      </c>
      <c r="B1545" s="2">
        <v>16.079999999999998</v>
      </c>
      <c r="C1545" s="2">
        <f>2*Table1[[#This Row],[Photon energy (eV)]]-Threshold</f>
        <v>7.5726111999999972</v>
      </c>
      <c r="D1545" s="2" t="s">
        <v>19</v>
      </c>
      <c r="E1545" s="3">
        <f>Table1[[#This Row],[Polar ang (deg)]]/180*PI()</f>
        <v>2.780000000000002</v>
      </c>
      <c r="F1545" s="2">
        <v>159.28226704636899</v>
      </c>
      <c r="G1545" s="1">
        <f>IF(Table1[[#This Row],[Phase shift (deg)]]="","",Table1[[#This Row],[Phase shift (deg)]]/180*PI())</f>
        <v>4.1085977197419234</v>
      </c>
      <c r="H1545" s="2">
        <v>235.40530905828601</v>
      </c>
      <c r="I1545" s="2"/>
    </row>
    <row r="1546" spans="1:9" x14ac:dyDescent="0.2">
      <c r="A1546" s="2" t="s">
        <v>47</v>
      </c>
      <c r="B1546" s="2">
        <v>16.079999999999998</v>
      </c>
      <c r="C1546" s="2">
        <f>2*Table1[[#This Row],[Photon energy (eV)]]-Threshold</f>
        <v>7.5726111999999972</v>
      </c>
      <c r="D1546" s="2" t="s">
        <v>19</v>
      </c>
      <c r="E1546" s="3">
        <f>Table1[[#This Row],[Polar ang (deg)]]/180*PI()</f>
        <v>2.7900000000000054</v>
      </c>
      <c r="F1546" s="2">
        <v>159.85522484149999</v>
      </c>
      <c r="G1546" s="1">
        <f>IF(Table1[[#This Row],[Phase shift (deg)]]="","",Table1[[#This Row],[Phase shift (deg)]]/180*PI())</f>
        <v>4.1071525998624541</v>
      </c>
      <c r="H1546" s="2">
        <v>235.322509788302</v>
      </c>
      <c r="I1546" s="2"/>
    </row>
    <row r="1547" spans="1:9" x14ac:dyDescent="0.2">
      <c r="A1547" s="2" t="s">
        <v>47</v>
      </c>
      <c r="B1547" s="2">
        <v>16.079999999999998</v>
      </c>
      <c r="C1547" s="2">
        <f>2*Table1[[#This Row],[Photon energy (eV)]]-Threshold</f>
        <v>7.5726111999999972</v>
      </c>
      <c r="D1547" s="2" t="s">
        <v>19</v>
      </c>
      <c r="E1547" s="3">
        <f>Table1[[#This Row],[Polar ang (deg)]]/180*PI()</f>
        <v>2.8000000000000087</v>
      </c>
      <c r="F1547" s="2">
        <v>160.42818263663099</v>
      </c>
      <c r="G1547" s="1">
        <f>IF(Table1[[#This Row],[Phase shift (deg)]]="","",Table1[[#This Row],[Phase shift (deg)]]/180*PI())</f>
        <v>4.1057657332837065</v>
      </c>
      <c r="H1547" s="2">
        <v>235.24304818659201</v>
      </c>
      <c r="I1547" s="2"/>
    </row>
    <row r="1548" spans="1:9" x14ac:dyDescent="0.2">
      <c r="A1548" s="2" t="s">
        <v>47</v>
      </c>
      <c r="B1548" s="2">
        <v>16.079999999999998</v>
      </c>
      <c r="C1548" s="2">
        <f>2*Table1[[#This Row],[Photon energy (eV)]]-Threshold</f>
        <v>7.5726111999999972</v>
      </c>
      <c r="D1548" s="2" t="s">
        <v>19</v>
      </c>
      <c r="E1548" s="3">
        <f>Table1[[#This Row],[Polar ang (deg)]]/180*PI()</f>
        <v>2.8099999999999943</v>
      </c>
      <c r="F1548" s="2">
        <v>161.001140431761</v>
      </c>
      <c r="G1548" s="1">
        <f>IF(Table1[[#This Row],[Phase shift (deg)]]="","",Table1[[#This Row],[Phase shift (deg)]]/180*PI())</f>
        <v>4.10443532922437</v>
      </c>
      <c r="H1548" s="2">
        <v>235.16682164894499</v>
      </c>
      <c r="I1548" s="2"/>
    </row>
    <row r="1549" spans="1:9" x14ac:dyDescent="0.2">
      <c r="A1549" s="2" t="s">
        <v>47</v>
      </c>
      <c r="B1549" s="2">
        <v>16.079999999999998</v>
      </c>
      <c r="C1549" s="2">
        <f>2*Table1[[#This Row],[Photon energy (eV)]]-Threshold</f>
        <v>7.5726111999999972</v>
      </c>
      <c r="D1549" s="2" t="s">
        <v>19</v>
      </c>
      <c r="E1549" s="3">
        <f>Table1[[#This Row],[Polar ang (deg)]]/180*PI()</f>
        <v>2.8199999999999976</v>
      </c>
      <c r="F1549" s="2">
        <v>161.574098226892</v>
      </c>
      <c r="G1549" s="1">
        <f>IF(Table1[[#This Row],[Phase shift (deg)]]="","",Table1[[#This Row],[Phase shift (deg)]]/180*PI())</f>
        <v>4.1031596939330779</v>
      </c>
      <c r="H1549" s="2">
        <v>235.09373313055599</v>
      </c>
      <c r="I1549" s="2"/>
    </row>
    <row r="1550" spans="1:9" x14ac:dyDescent="0.2">
      <c r="A1550" s="2" t="s">
        <v>47</v>
      </c>
      <c r="B1550" s="2">
        <v>16.079999999999998</v>
      </c>
      <c r="C1550" s="2">
        <f>2*Table1[[#This Row],[Photon energy (eV)]]-Threshold</f>
        <v>7.5726111999999972</v>
      </c>
      <c r="D1550" s="2" t="s">
        <v>19</v>
      </c>
      <c r="E1550" s="3">
        <f>Table1[[#This Row],[Polar ang (deg)]]/180*PI()</f>
        <v>2.8300000000000005</v>
      </c>
      <c r="F1550" s="2">
        <v>162.14705602202301</v>
      </c>
      <c r="G1550" s="1">
        <f>IF(Table1[[#This Row],[Phase shift (deg)]]="","",Table1[[#This Row],[Phase shift (deg)]]/180*PI())</f>
        <v>4.1019372255201301</v>
      </c>
      <c r="H1550" s="2">
        <v>235.02369084990599</v>
      </c>
      <c r="I1550" s="2"/>
    </row>
    <row r="1551" spans="1:9" x14ac:dyDescent="0.2">
      <c r="A1551" s="2" t="s">
        <v>47</v>
      </c>
      <c r="B1551" s="2">
        <v>16.079999999999998</v>
      </c>
      <c r="C1551" s="2">
        <f>2*Table1[[#This Row],[Photon energy (eV)]]-Threshold</f>
        <v>7.5726111999999972</v>
      </c>
      <c r="D1551" s="2" t="s">
        <v>19</v>
      </c>
      <c r="E1551" s="3">
        <f>Table1[[#This Row],[Polar ang (deg)]]/180*PI()</f>
        <v>2.8400000000000034</v>
      </c>
      <c r="F1551" s="2">
        <v>162.72001381715401</v>
      </c>
      <c r="G1551" s="1">
        <f>IF(Table1[[#This Row],[Phase shift (deg)]]="","",Table1[[#This Row],[Phase shift (deg)]]/180*PI())</f>
        <v>4.100766409151384</v>
      </c>
      <c r="H1551" s="2">
        <v>234.95660801339201</v>
      </c>
      <c r="I1551" s="2"/>
    </row>
    <row r="1552" spans="1:9" x14ac:dyDescent="0.2">
      <c r="A1552" s="2" t="s">
        <v>47</v>
      </c>
      <c r="B1552" s="2">
        <v>16.079999999999998</v>
      </c>
      <c r="C1552" s="2">
        <f>2*Table1[[#This Row],[Photon energy (eV)]]-Threshold</f>
        <v>7.5726111999999972</v>
      </c>
      <c r="D1552" s="2" t="s">
        <v>19</v>
      </c>
      <c r="E1552" s="3">
        <f>Table1[[#This Row],[Polar ang (deg)]]/180*PI()</f>
        <v>2.8500000000000063</v>
      </c>
      <c r="F1552" s="2">
        <v>163.29297161228499</v>
      </c>
      <c r="G1552" s="1">
        <f>IF(Table1[[#This Row],[Phase shift (deg)]]="","",Table1[[#This Row],[Phase shift (deg)]]/180*PI())</f>
        <v>4.099645812577279</v>
      </c>
      <c r="H1552" s="2">
        <v>234.892402559159</v>
      </c>
      <c r="I1552" s="2"/>
    </row>
    <row r="1553" spans="1:9" x14ac:dyDescent="0.2">
      <c r="A1553" s="2" t="s">
        <v>47</v>
      </c>
      <c r="B1553" s="2">
        <v>16.079999999999998</v>
      </c>
      <c r="C1553" s="2">
        <f>2*Table1[[#This Row],[Photon energy (eV)]]-Threshold</f>
        <v>7.5726111999999972</v>
      </c>
      <c r="D1553" s="2" t="s">
        <v>19</v>
      </c>
      <c r="E1553" s="3">
        <f>Table1[[#This Row],[Polar ang (deg)]]/180*PI()</f>
        <v>2.8599999999999923</v>
      </c>
      <c r="F1553" s="2">
        <v>163.865929407415</v>
      </c>
      <c r="G1553" s="1">
        <f>IF(Table1[[#This Row],[Phase shift (deg)]]="","",Table1[[#This Row],[Phase shift (deg)]]/180*PI())</f>
        <v>4.0985740819730729</v>
      </c>
      <c r="H1553" s="2">
        <v>234.83099691876299</v>
      </c>
      <c r="I1553" s="2"/>
    </row>
    <row r="1554" spans="1:9" x14ac:dyDescent="0.2">
      <c r="A1554" s="2" t="s">
        <v>47</v>
      </c>
      <c r="B1554" s="2">
        <v>16.079999999999998</v>
      </c>
      <c r="C1554" s="2">
        <f>2*Table1[[#This Row],[Photon energy (eV)]]-Threshold</f>
        <v>7.5726111999999972</v>
      </c>
      <c r="D1554" s="2" t="s">
        <v>19</v>
      </c>
      <c r="E1554" s="3">
        <f>Table1[[#This Row],[Polar ang (deg)]]/180*PI()</f>
        <v>2.8699999999999952</v>
      </c>
      <c r="F1554" s="2">
        <v>164.438887202546</v>
      </c>
      <c r="G1554" s="1">
        <f>IF(Table1[[#This Row],[Phase shift (deg)]]="","",Table1[[#This Row],[Phase shift (deg)]]/180*PI())</f>
        <v>4.0975499380675942</v>
      </c>
      <c r="H1554" s="2">
        <v>234.77231779536501</v>
      </c>
      <c r="I1554" s="2"/>
    </row>
    <row r="1555" spans="1:9" x14ac:dyDescent="0.2">
      <c r="A1555" s="2" t="s">
        <v>47</v>
      </c>
      <c r="B1555" s="2">
        <v>16.079999999999998</v>
      </c>
      <c r="C1555" s="2">
        <f>2*Table1[[#This Row],[Photon energy (eV)]]-Threshold</f>
        <v>7.5726111999999972</v>
      </c>
      <c r="D1555" s="2" t="s">
        <v>19</v>
      </c>
      <c r="E1555" s="3">
        <f>Table1[[#This Row],[Polar ang (deg)]]/180*PI()</f>
        <v>2.8799999999999981</v>
      </c>
      <c r="F1555" s="2">
        <v>165.011844997677</v>
      </c>
      <c r="G1555" s="1">
        <f>IF(Table1[[#This Row],[Phase shift (deg)]]="","",Table1[[#This Row],[Phase shift (deg)]]/180*PI())</f>
        <v>4.0965721725405677</v>
      </c>
      <c r="H1555" s="2">
        <v>234.71629595731301</v>
      </c>
      <c r="I1555" s="2"/>
    </row>
    <row r="1556" spans="1:9" x14ac:dyDescent="0.2">
      <c r="A1556" s="2" t="s">
        <v>47</v>
      </c>
      <c r="B1556" s="2">
        <v>16.079999999999998</v>
      </c>
      <c r="C1556" s="2">
        <f>2*Table1[[#This Row],[Photon energy (eV)]]-Threshold</f>
        <v>7.5726111999999972</v>
      </c>
      <c r="D1556" s="2" t="s">
        <v>19</v>
      </c>
      <c r="E1556" s="3">
        <f>Table1[[#This Row],[Polar ang (deg)]]/180*PI()</f>
        <v>2.8900000000000019</v>
      </c>
      <c r="F1556" s="2">
        <v>165.58480279280801</v>
      </c>
      <c r="G1556" s="1">
        <f>IF(Table1[[#This Row],[Phase shift (deg)]]="","",Table1[[#This Row],[Phase shift (deg)]]/180*PI())</f>
        <v>4.0956396446693342</v>
      </c>
      <c r="H1556" s="2">
        <v>234.66286604601299</v>
      </c>
      <c r="I1556" s="2"/>
    </row>
    <row r="1557" spans="1:9" x14ac:dyDescent="0.2">
      <c r="A1557" s="2" t="s">
        <v>47</v>
      </c>
      <c r="B1557" s="2">
        <v>16.079999999999998</v>
      </c>
      <c r="C1557" s="2">
        <f>2*Table1[[#This Row],[Photon energy (eV)]]-Threshold</f>
        <v>7.5726111999999972</v>
      </c>
      <c r="D1557" s="2" t="s">
        <v>19</v>
      </c>
      <c r="E1557" s="3">
        <f>Table1[[#This Row],[Polar ang (deg)]]/180*PI()</f>
        <v>2.9000000000000048</v>
      </c>
      <c r="F1557" s="2">
        <v>166.15776058793901</v>
      </c>
      <c r="G1557" s="1">
        <f>IF(Table1[[#This Row],[Phase shift (deg)]]="","",Table1[[#This Row],[Phase shift (deg)]]/180*PI())</f>
        <v>4.0947512782083217</v>
      </c>
      <c r="H1557" s="2">
        <v>234.611966397136</v>
      </c>
      <c r="I1557" s="2"/>
    </row>
    <row r="1558" spans="1:9" x14ac:dyDescent="0.2">
      <c r="A1558" s="2" t="s">
        <v>47</v>
      </c>
      <c r="B1558" s="2">
        <v>16.079999999999998</v>
      </c>
      <c r="C1558" s="2">
        <f>2*Table1[[#This Row],[Photon energy (eV)]]-Threshold</f>
        <v>7.5726111999999972</v>
      </c>
      <c r="D1558" s="2" t="s">
        <v>19</v>
      </c>
      <c r="E1558" s="3">
        <f>Table1[[#This Row],[Polar ang (deg)]]/180*PI()</f>
        <v>2.9100000000000077</v>
      </c>
      <c r="F1558" s="2">
        <v>166.73071838307001</v>
      </c>
      <c r="G1558" s="1">
        <f>IF(Table1[[#This Row],[Phase shift (deg)]]="","",Table1[[#This Row],[Phase shift (deg)]]/180*PI())</f>
        <v>4.0939060584854978</v>
      </c>
      <c r="H1558" s="2">
        <v>234.56353887425701</v>
      </c>
      <c r="I1558" s="2"/>
    </row>
    <row r="1559" spans="1:9" x14ac:dyDescent="0.2">
      <c r="A1559" s="2" t="s">
        <v>47</v>
      </c>
      <c r="B1559" s="2">
        <v>16.079999999999998</v>
      </c>
      <c r="C1559" s="2">
        <f>2*Table1[[#This Row],[Photon energy (eV)]]-Threshold</f>
        <v>7.5726111999999972</v>
      </c>
      <c r="D1559" s="2" t="s">
        <v>19</v>
      </c>
      <c r="E1559" s="3">
        <f>Table1[[#This Row],[Polar ang (deg)]]/180*PI()</f>
        <v>2.9199999999999928</v>
      </c>
      <c r="F1559" s="2">
        <v>167.30367617819999</v>
      </c>
      <c r="G1559" s="1">
        <f>IF(Table1[[#This Row],[Phase shift (deg)]]="","",Table1[[#This Row],[Phase shift (deg)]]/180*PI())</f>
        <v>4.0931030297011786</v>
      </c>
      <c r="H1559" s="2">
        <v>234.517528714088</v>
      </c>
      <c r="I1559" s="2"/>
    </row>
    <row r="1560" spans="1:9" x14ac:dyDescent="0.2">
      <c r="A1560" s="2" t="s">
        <v>47</v>
      </c>
      <c r="B1560" s="2">
        <v>16.079999999999998</v>
      </c>
      <c r="C1560" s="2">
        <f>2*Table1[[#This Row],[Photon energy (eV)]]-Threshold</f>
        <v>7.5726111999999972</v>
      </c>
      <c r="D1560" s="2" t="s">
        <v>19</v>
      </c>
      <c r="E1560" s="3">
        <f>Table1[[#This Row],[Polar ang (deg)]]/180*PI()</f>
        <v>2.9299999999999966</v>
      </c>
      <c r="F1560" s="2">
        <v>167.876633973331</v>
      </c>
      <c r="G1560" s="1">
        <f>IF(Table1[[#This Row],[Phase shift (deg)]]="","",Table1[[#This Row],[Phase shift (deg)]]/180*PI())</f>
        <v>4.0923412924165152</v>
      </c>
      <c r="H1560" s="2">
        <v>234.473884382579</v>
      </c>
      <c r="I1560" s="2"/>
    </row>
    <row r="1561" spans="1:9" x14ac:dyDescent="0.2">
      <c r="A1561" s="2" t="s">
        <v>47</v>
      </c>
      <c r="B1561" s="2">
        <v>16.079999999999998</v>
      </c>
      <c r="C1561" s="2">
        <f>2*Table1[[#This Row],[Photon energy (eV)]]-Threshold</f>
        <v>7.5726111999999972</v>
      </c>
      <c r="D1561" s="2" t="s">
        <v>19</v>
      </c>
      <c r="E1561" s="3">
        <f>Table1[[#This Row],[Polar ang (deg)]]/180*PI()</f>
        <v>2.9399999999999995</v>
      </c>
      <c r="F1561" s="2">
        <v>168.449591768462</v>
      </c>
      <c r="G1561" s="1">
        <f>IF(Table1[[#This Row],[Phase shift (deg)]]="","",Table1[[#This Row],[Phase shift (deg)]]/180*PI())</f>
        <v>4.0916200012193409</v>
      </c>
      <c r="H1561" s="2">
        <v>234.43255744118099</v>
      </c>
      <c r="I1561" s="2"/>
    </row>
    <row r="1562" spans="1:9" x14ac:dyDescent="0.2">
      <c r="A1562" s="2" t="s">
        <v>47</v>
      </c>
      <c r="B1562" s="2">
        <v>16.079999999999998</v>
      </c>
      <c r="C1562" s="2">
        <f>2*Table1[[#This Row],[Photon energy (eV)]]-Threshold</f>
        <v>7.5726111999999972</v>
      </c>
      <c r="D1562" s="2" t="s">
        <v>19</v>
      </c>
      <c r="E1562" s="3">
        <f>Table1[[#This Row],[Polar ang (deg)]]/180*PI()</f>
        <v>2.9500000000000024</v>
      </c>
      <c r="F1562" s="2">
        <v>169.022549563593</v>
      </c>
      <c r="G1562" s="1">
        <f>IF(Table1[[#This Row],[Phase shift (deg)]]="","",Table1[[#This Row],[Phase shift (deg)]]/180*PI())</f>
        <v>4.0909383625562512</v>
      </c>
      <c r="H1562" s="2">
        <v>234.39350242263299</v>
      </c>
      <c r="I1562" s="2"/>
    </row>
    <row r="1563" spans="1:9" x14ac:dyDescent="0.2">
      <c r="A1563" s="2" t="s">
        <v>47</v>
      </c>
      <c r="B1563" s="2">
        <v>16.079999999999998</v>
      </c>
      <c r="C1563" s="2">
        <f>2*Table1[[#This Row],[Photon energy (eV)]]-Threshold</f>
        <v>7.5726111999999972</v>
      </c>
      <c r="D1563" s="2" t="s">
        <v>19</v>
      </c>
      <c r="E1563" s="3">
        <f>Table1[[#This Row],[Polar ang (deg)]]/180*PI()</f>
        <v>2.9600000000000057</v>
      </c>
      <c r="F1563" s="2">
        <v>169.59550735872401</v>
      </c>
      <c r="G1563" s="1">
        <f>IF(Table1[[#This Row],[Phase shift (deg)]]="","",Table1[[#This Row],[Phase shift (deg)]]/180*PI())</f>
        <v>4.0902956327212445</v>
      </c>
      <c r="H1563" s="2">
        <v>234.35667671572</v>
      </c>
      <c r="I1563" s="2"/>
    </row>
    <row r="1564" spans="1:9" x14ac:dyDescent="0.2">
      <c r="A1564" s="2" t="s">
        <v>47</v>
      </c>
      <c r="B1564" s="2">
        <v>16.079999999999998</v>
      </c>
      <c r="C1564" s="2">
        <f>2*Table1[[#This Row],[Photon energy (eV)]]-Threshold</f>
        <v>7.5726111999999972</v>
      </c>
      <c r="D1564" s="2" t="s">
        <v>19</v>
      </c>
      <c r="E1564" s="3">
        <f>Table1[[#This Row],[Polar ang (deg)]]/180*PI()</f>
        <v>2.9700000000000091</v>
      </c>
      <c r="F1564" s="2">
        <v>170.16846515385501</v>
      </c>
      <c r="G1564" s="1">
        <f>IF(Table1[[#This Row],[Phase shift (deg)]]="","",Table1[[#This Row],[Phase shift (deg)]]/180*PI())</f>
        <v>4.0896911159910534</v>
      </c>
      <c r="H1564" s="2">
        <v>234.322040458435</v>
      </c>
      <c r="I1564" s="2"/>
    </row>
    <row r="1565" spans="1:9" x14ac:dyDescent="0.2">
      <c r="A1565" s="2" t="s">
        <v>47</v>
      </c>
      <c r="B1565" s="2">
        <v>16.079999999999998</v>
      </c>
      <c r="C1565" s="2">
        <f>2*Table1[[#This Row],[Photon energy (eV)]]-Threshold</f>
        <v>7.5726111999999972</v>
      </c>
      <c r="D1565" s="2" t="s">
        <v>19</v>
      </c>
      <c r="E1565" s="3">
        <f>Table1[[#This Row],[Polar ang (deg)]]/180*PI()</f>
        <v>2.9799999999999942</v>
      </c>
      <c r="F1565" s="2">
        <v>170.74142294898499</v>
      </c>
      <c r="G1565" s="1">
        <f>IF(Table1[[#This Row],[Phase shift (deg)]]="","",Table1[[#This Row],[Phase shift (deg)]]/180*PI())</f>
        <v>4.0891241628993589</v>
      </c>
      <c r="H1565" s="2">
        <v>234.28955643909899</v>
      </c>
      <c r="I1565" s="2"/>
    </row>
    <row r="1566" spans="1:9" x14ac:dyDescent="0.2">
      <c r="A1566" s="2" t="s">
        <v>47</v>
      </c>
      <c r="B1566" s="2">
        <v>16.079999999999998</v>
      </c>
      <c r="C1566" s="2">
        <f>2*Table1[[#This Row],[Photon energy (eV)]]-Threshold</f>
        <v>7.5726111999999972</v>
      </c>
      <c r="D1566" s="2" t="s">
        <v>19</v>
      </c>
      <c r="E1566" s="3">
        <f>Table1[[#This Row],[Polar ang (deg)]]/180*PI()</f>
        <v>2.9899999999999971</v>
      </c>
      <c r="F1566" s="2">
        <v>171.31438074411599</v>
      </c>
      <c r="G1566" s="1">
        <f>IF(Table1[[#This Row],[Phase shift (deg)]]="","",Table1[[#This Row],[Phase shift (deg)]]/180*PI())</f>
        <v>4.0885941686415954</v>
      </c>
      <c r="H1566" s="2">
        <v>234.25919000496299</v>
      </c>
      <c r="I1566" s="2"/>
    </row>
    <row r="1567" spans="1:9" x14ac:dyDescent="0.2">
      <c r="A1567" s="2" t="s">
        <v>47</v>
      </c>
      <c r="B1567" s="2">
        <v>16.079999999999998</v>
      </c>
      <c r="C1567" s="2">
        <f>2*Table1[[#This Row],[Photon energy (eV)]]-Threshold</f>
        <v>7.5726111999999972</v>
      </c>
      <c r="D1567" s="2" t="s">
        <v>19</v>
      </c>
      <c r="E1567" s="3">
        <f>Table1[[#This Row],[Polar ang (deg)]]/180*PI()</f>
        <v>3.0000000000000004</v>
      </c>
      <c r="F1567" s="2">
        <v>171.887338539247</v>
      </c>
      <c r="G1567" s="1">
        <f>IF(Table1[[#This Row],[Phase shift (deg)]]="","",Table1[[#This Row],[Phase shift (deg)]]/180*PI())</f>
        <v>4.0881005716036576</v>
      </c>
      <c r="H1567" s="2">
        <v>234.230908977909</v>
      </c>
      <c r="I1567" s="2"/>
    </row>
    <row r="1568" spans="1:9" x14ac:dyDescent="0.2">
      <c r="A1568" s="2" t="s">
        <v>47</v>
      </c>
      <c r="B1568" s="2">
        <v>16.079999999999998</v>
      </c>
      <c r="C1568" s="2">
        <f>2*Table1[[#This Row],[Photon energy (eV)]]-Threshold</f>
        <v>7.5726111999999972</v>
      </c>
      <c r="D1568" s="2" t="s">
        <v>19</v>
      </c>
      <c r="E1568" s="3">
        <f>Table1[[#This Row],[Polar ang (deg)]]/180*PI()</f>
        <v>3.0100000000000038</v>
      </c>
      <c r="F1568" s="2">
        <v>172.460296334378</v>
      </c>
      <c r="G1568" s="1">
        <f>IF(Table1[[#This Row],[Phase shift (deg)]]="","",Table1[[#This Row],[Phase shift (deg)]]/180*PI())</f>
        <v>4.0876428520078196</v>
      </c>
      <c r="H1568" s="2">
        <v>234.20468357686701</v>
      </c>
      <c r="I1568" s="2"/>
    </row>
    <row r="1569" spans="1:9" x14ac:dyDescent="0.2">
      <c r="A1569" s="2" t="s">
        <v>47</v>
      </c>
      <c r="B1569" s="2">
        <v>16.079999999999998</v>
      </c>
      <c r="C1569" s="2">
        <f>2*Table1[[#This Row],[Photon energy (eV)]]-Threshold</f>
        <v>7.5726111999999972</v>
      </c>
      <c r="D1569" s="2" t="s">
        <v>19</v>
      </c>
      <c r="E1569" s="3">
        <f>Table1[[#This Row],[Polar ang (deg)]]/180*PI()</f>
        <v>3.0200000000000067</v>
      </c>
      <c r="F1569" s="2">
        <v>173.033254129509</v>
      </c>
      <c r="G1569" s="1">
        <f>IF(Table1[[#This Row],[Phase shift (deg)]]="","",Table1[[#This Row],[Phase shift (deg)]]/180*PI())</f>
        <v>4.087220530670181</v>
      </c>
      <c r="H1569" s="2">
        <v>234.18048634662199</v>
      </c>
      <c r="I1569" s="2"/>
    </row>
    <row r="1570" spans="1:9" x14ac:dyDescent="0.2">
      <c r="A1570" s="2" t="s">
        <v>47</v>
      </c>
      <c r="B1570" s="2">
        <v>16.079999999999998</v>
      </c>
      <c r="C1570" s="2">
        <f>2*Table1[[#This Row],[Photon energy (eV)]]-Threshold</f>
        <v>7.5726111999999972</v>
      </c>
      <c r="D1570" s="2" t="s">
        <v>19</v>
      </c>
      <c r="E1570" s="3">
        <f>Table1[[#This Row],[Polar ang (deg)]]/180*PI()</f>
        <v>3.0299999999999927</v>
      </c>
      <c r="F1570" s="2">
        <v>173.60621192463901</v>
      </c>
      <c r="G1570" s="1">
        <f>IF(Table1[[#This Row],[Phase shift (deg)]]="","",Table1[[#This Row],[Phase shift (deg)]]/180*PI())</f>
        <v>4.0868331678641479</v>
      </c>
      <c r="H1570" s="2">
        <v>234.158292092696</v>
      </c>
      <c r="I1570" s="2"/>
    </row>
    <row r="1571" spans="1:9" x14ac:dyDescent="0.2">
      <c r="A1571" s="2" t="s">
        <v>47</v>
      </c>
      <c r="B1571" s="2">
        <v>16.079999999999998</v>
      </c>
      <c r="C1571" s="2">
        <f>2*Table1[[#This Row],[Photon energy (eV)]]-Threshold</f>
        <v>7.5726111999999972</v>
      </c>
      <c r="D1571" s="2" t="s">
        <v>19</v>
      </c>
      <c r="E1571" s="3">
        <f>Table1[[#This Row],[Polar ang (deg)]]/180*PI()</f>
        <v>3.0399999999999952</v>
      </c>
      <c r="F1571" s="2">
        <v>174.17916971976999</v>
      </c>
      <c r="G1571" s="1">
        <f>IF(Table1[[#This Row],[Phase shift (deg)]]="","",Table1[[#This Row],[Phase shift (deg)]]/180*PI())</f>
        <v>4.0864803622852426</v>
      </c>
      <c r="H1571" s="2">
        <v>234.138077822036</v>
      </c>
      <c r="I1571" s="2"/>
    </row>
    <row r="1572" spans="1:9" x14ac:dyDescent="0.2">
      <c r="A1572" s="2" t="s">
        <v>47</v>
      </c>
      <c r="B1572" s="2">
        <v>16.079999999999998</v>
      </c>
      <c r="C1572" s="2">
        <f>2*Table1[[#This Row],[Photon energy (eV)]]-Threshold</f>
        <v>7.5726111999999972</v>
      </c>
      <c r="D1572" s="2" t="s">
        <v>19</v>
      </c>
      <c r="E1572" s="3">
        <f>Table1[[#This Row],[Polar ang (deg)]]/180*PI()</f>
        <v>3.0499999999999985</v>
      </c>
      <c r="F1572" s="2">
        <v>174.75212751490099</v>
      </c>
      <c r="G1572" s="1">
        <f>IF(Table1[[#This Row],[Phase shift (deg)]]="","",Table1[[#This Row],[Phase shift (deg)]]/180*PI())</f>
        <v>4.0861617501128071</v>
      </c>
      <c r="H1572" s="2">
        <v>234.11982268925399</v>
      </c>
      <c r="I1572" s="2"/>
    </row>
    <row r="1573" spans="1:9" x14ac:dyDescent="0.2">
      <c r="A1573" s="2" t="s">
        <v>47</v>
      </c>
      <c r="B1573" s="2">
        <v>16.079999999999998</v>
      </c>
      <c r="C1573" s="2">
        <f>2*Table1[[#This Row],[Photon energy (eV)]]-Threshold</f>
        <v>7.5726111999999972</v>
      </c>
      <c r="D1573" s="2" t="s">
        <v>19</v>
      </c>
      <c r="E1573" s="3">
        <f>Table1[[#This Row],[Polar ang (deg)]]/180*PI()</f>
        <v>3.0600000000000014</v>
      </c>
      <c r="F1573" s="2">
        <v>175.32508531003199</v>
      </c>
      <c r="G1573" s="1">
        <f>IF(Table1[[#This Row],[Phase shift (deg)]]="","",Table1[[#This Row],[Phase shift (deg)]]/180*PI())</f>
        <v>4.0858770041647521</v>
      </c>
      <c r="H1573" s="2">
        <v>234.10350794819701</v>
      </c>
      <c r="I1573" s="2"/>
    </row>
    <row r="1574" spans="1:9" x14ac:dyDescent="0.2">
      <c r="A1574" s="2" t="s">
        <v>47</v>
      </c>
      <c r="B1574" s="2">
        <v>16.079999999999998</v>
      </c>
      <c r="C1574" s="2">
        <f>2*Table1[[#This Row],[Photon energy (eV)]]-Threshold</f>
        <v>7.5726111999999972</v>
      </c>
      <c r="D1574" s="2" t="s">
        <v>19</v>
      </c>
      <c r="E1574" s="3">
        <f>Table1[[#This Row],[Polar ang (deg)]]/180*PI()</f>
        <v>3.0700000000000047</v>
      </c>
      <c r="F1574" s="2">
        <v>175.898043105163</v>
      </c>
      <c r="G1574" s="1">
        <f>IF(Table1[[#This Row],[Phase shift (deg)]]="","",Table1[[#This Row],[Phase shift (deg)]]/180*PI())</f>
        <v>4.0856258331417159</v>
      </c>
      <c r="H1574" s="2">
        <v>234.08911690864099</v>
      </c>
      <c r="I1574" s="2"/>
    </row>
    <row r="1575" spans="1:9" x14ac:dyDescent="0.2">
      <c r="A1575" s="2" t="s">
        <v>47</v>
      </c>
      <c r="B1575" s="2">
        <v>16.079999999999998</v>
      </c>
      <c r="C1575" s="2">
        <f>2*Table1[[#This Row],[Photon energy (eV)]]-Threshold</f>
        <v>7.5726111999999972</v>
      </c>
      <c r="D1575" s="2" t="s">
        <v>19</v>
      </c>
      <c r="E1575" s="3">
        <f>Table1[[#This Row],[Polar ang (deg)]]/180*PI()</f>
        <v>3.0800000000000076</v>
      </c>
      <c r="F1575" s="2">
        <v>176.471000900294</v>
      </c>
      <c r="G1575" s="1">
        <f>IF(Table1[[#This Row],[Phase shift (deg)]]="","",Table1[[#This Row],[Phase shift (deg)]]/180*PI())</f>
        <v>4.0854079809577666</v>
      </c>
      <c r="H1575" s="2">
        <v>234.07663489794299</v>
      </c>
      <c r="I1575" s="2"/>
    </row>
    <row r="1576" spans="1:9" x14ac:dyDescent="0.2">
      <c r="A1576" s="2" t="s">
        <v>47</v>
      </c>
      <c r="B1576" s="2">
        <v>16.079999999999998</v>
      </c>
      <c r="C1576" s="2">
        <f>2*Table1[[#This Row],[Photon energy (eV)]]-Threshold</f>
        <v>7.5726111999999972</v>
      </c>
      <c r="D1576" s="2" t="s">
        <v>19</v>
      </c>
      <c r="E1576" s="3">
        <f>Table1[[#This Row],[Polar ang (deg)]]/180*PI()</f>
        <v>3.0899999999999936</v>
      </c>
      <c r="F1576" s="2">
        <v>177.04395869542401</v>
      </c>
      <c r="G1576" s="1">
        <f>IF(Table1[[#This Row],[Phase shift (deg)]]="","",Table1[[#This Row],[Phase shift (deg)]]/180*PI())</f>
        <v>4.0852232261545502</v>
      </c>
      <c r="H1576" s="2">
        <v>234.066049227474</v>
      </c>
      <c r="I1576" s="2"/>
    </row>
    <row r="1577" spans="1:9" x14ac:dyDescent="0.2">
      <c r="A1577" s="2" t="s">
        <v>47</v>
      </c>
      <c r="B1577" s="2">
        <v>16.079999999999998</v>
      </c>
      <c r="C1577" s="2">
        <f>2*Table1[[#This Row],[Photon energy (eV)]]-Threshold</f>
        <v>7.5726111999999972</v>
      </c>
      <c r="D1577" s="2" t="s">
        <v>19</v>
      </c>
      <c r="E1577" s="3">
        <f>Table1[[#This Row],[Polar ang (deg)]]/180*PI()</f>
        <v>3.099999999999997</v>
      </c>
      <c r="F1577" s="2">
        <v>177.61691649055501</v>
      </c>
      <c r="G1577" s="1">
        <f>IF(Table1[[#This Row],[Phase shift (deg)]]="","",Table1[[#This Row],[Phase shift (deg)]]/180*PI())</f>
        <v>4.0850713813969453</v>
      </c>
      <c r="H1577" s="2">
        <v>234.05734916372199</v>
      </c>
      <c r="I1577" s="2"/>
    </row>
    <row r="1578" spans="1:9" x14ac:dyDescent="0.2">
      <c r="A1578" s="2" t="s">
        <v>47</v>
      </c>
      <c r="B1578" s="2">
        <v>16.079999999999998</v>
      </c>
      <c r="C1578" s="2">
        <f>2*Table1[[#This Row],[Photon energy (eV)]]-Threshold</f>
        <v>7.5726111999999972</v>
      </c>
      <c r="D1578" s="2" t="s">
        <v>19</v>
      </c>
      <c r="E1578" s="3">
        <f>Table1[[#This Row],[Polar ang (deg)]]/180*PI()</f>
        <v>3.1099999999999994</v>
      </c>
      <c r="F1578" s="2">
        <v>178.18987428568599</v>
      </c>
      <c r="G1578" s="1">
        <f>IF(Table1[[#This Row],[Phase shift (deg)]]="","",Table1[[#This Row],[Phase shift (deg)]]/180*PI())</f>
        <v>4.0849522930477331</v>
      </c>
      <c r="H1578" s="2">
        <v>234.05052590392299</v>
      </c>
      <c r="I1578" s="2"/>
    </row>
    <row r="1579" spans="1:9" x14ac:dyDescent="0.2">
      <c r="A1579" s="2" t="s">
        <v>47</v>
      </c>
      <c r="B1579" s="2">
        <v>16.079999999999998</v>
      </c>
      <c r="C1579" s="2">
        <f>2*Table1[[#This Row],[Photon energy (eV)]]-Threshold</f>
        <v>7.5726111999999972</v>
      </c>
      <c r="D1579" s="2" t="s">
        <v>19</v>
      </c>
      <c r="E1579" s="3">
        <f>Table1[[#This Row],[Polar ang (deg)]]/180*PI()</f>
        <v>3.1200000000000023</v>
      </c>
      <c r="F1579" s="2">
        <v>178.76283208081699</v>
      </c>
      <c r="G1579" s="1">
        <f>IF(Table1[[#This Row],[Phase shift (deg)]]="","",Table1[[#This Row],[Phase shift (deg)]]/180*PI())</f>
        <v>4.0848658408199761</v>
      </c>
      <c r="H1579" s="2">
        <v>234.04557255614299</v>
      </c>
      <c r="I1579" s="2"/>
    </row>
    <row r="1580" spans="1:9" x14ac:dyDescent="0.2">
      <c r="A1580" s="2" t="s">
        <v>47</v>
      </c>
      <c r="B1580" s="2">
        <v>16.079999999999998</v>
      </c>
      <c r="C1580" s="2">
        <f>2*Table1[[#This Row],[Photon energy (eV)]]-Threshold</f>
        <v>7.5726111999999972</v>
      </c>
      <c r="D1580" s="2" t="s">
        <v>19</v>
      </c>
      <c r="E1580" s="3">
        <f>Table1[[#This Row],[Polar ang (deg)]]/180*PI()</f>
        <v>3.1300000000000057</v>
      </c>
      <c r="F1580" s="2">
        <v>179.335789875948</v>
      </c>
      <c r="G1580" s="1">
        <f>IF(Table1[[#This Row],[Phase shift (deg)]]="","",Table1[[#This Row],[Phase shift (deg)]]/180*PI())</f>
        <v>4.0848119375053651</v>
      </c>
      <c r="H1580" s="2">
        <v>234.04248412371399</v>
      </c>
      <c r="I1580" s="2"/>
    </row>
    <row r="1581" spans="1:9" x14ac:dyDescent="0.2">
      <c r="A1581" s="2" t="s">
        <v>47</v>
      </c>
      <c r="B1581" s="2">
        <v>16.079999999999998</v>
      </c>
      <c r="C1581" s="2">
        <f>2*Table1[[#This Row],[Photon energy (eV)]]-Threshold</f>
        <v>7.5726111999999972</v>
      </c>
      <c r="D1581" s="2" t="s">
        <v>19</v>
      </c>
      <c r="E1581" s="3">
        <f>Table1[[#This Row],[Polar ang (deg)]]/180*PI()</f>
        <v>3.140000000000009</v>
      </c>
      <c r="F1581" s="2">
        <v>179.908747671079</v>
      </c>
      <c r="G1581" s="1">
        <f>IF(Table1[[#This Row],[Phase shift (deg)]]="","",Table1[[#This Row],[Phase shift (deg)]]/180*PI())</f>
        <v>4.0847905287777522</v>
      </c>
      <c r="H1581" s="2">
        <v>234.04125749397701</v>
      </c>
      <c r="I1581" s="2"/>
    </row>
    <row r="1582" spans="1:9" x14ac:dyDescent="0.2">
      <c r="A1582" s="2" t="s">
        <v>47</v>
      </c>
      <c r="B1582" s="2">
        <v>16.54</v>
      </c>
      <c r="C1582" s="2">
        <f>2*Table1[[#This Row],[Photon energy (eV)]]-Threshold</f>
        <v>8.4926111999999989</v>
      </c>
      <c r="D1582" s="2" t="s">
        <v>19</v>
      </c>
      <c r="E1582" s="3">
        <f>Table1[[#This Row],[Polar ang (deg)]]/180*PI()</f>
        <v>0</v>
      </c>
      <c r="F1582" s="2">
        <v>0</v>
      </c>
      <c r="G1582" s="1">
        <f>IF(Table1[[#This Row],[Phase shift (deg)]]="","",Table1[[#This Row],[Phase shift (deg)]]/180*PI())</f>
        <v>0.92307821307333271</v>
      </c>
      <c r="H1582" s="2">
        <v>52.888485769579702</v>
      </c>
      <c r="I1582" s="2"/>
    </row>
    <row r="1583" spans="1:9" x14ac:dyDescent="0.2">
      <c r="A1583" s="2" t="s">
        <v>47</v>
      </c>
      <c r="B1583" s="2">
        <v>16.54</v>
      </c>
      <c r="C1583" s="2">
        <f>2*Table1[[#This Row],[Photon energy (eV)]]-Threshold</f>
        <v>8.4926111999999989</v>
      </c>
      <c r="D1583" s="2" t="s">
        <v>19</v>
      </c>
      <c r="E1583" s="3">
        <f>Table1[[#This Row],[Polar ang (deg)]]/180*PI()</f>
        <v>9.9999999999999967E-3</v>
      </c>
      <c r="F1583" s="2">
        <v>0.57295779513082301</v>
      </c>
      <c r="G1583" s="1">
        <f>IF(Table1[[#This Row],[Phase shift (deg)]]="","",Table1[[#This Row],[Phase shift (deg)]]/180*PI())</f>
        <v>0.92307495040854159</v>
      </c>
      <c r="H1583" s="2">
        <v>52.888298832657199</v>
      </c>
      <c r="I1583" s="2"/>
    </row>
    <row r="1584" spans="1:9" x14ac:dyDescent="0.2">
      <c r="A1584" s="2" t="s">
        <v>47</v>
      </c>
      <c r="B1584" s="2">
        <v>16.54</v>
      </c>
      <c r="C1584" s="2">
        <f>2*Table1[[#This Row],[Photon energy (eV)]]-Threshold</f>
        <v>8.4926111999999989</v>
      </c>
      <c r="D1584" s="2" t="s">
        <v>19</v>
      </c>
      <c r="E1584" s="3">
        <f>Table1[[#This Row],[Polar ang (deg)]]/180*PI()</f>
        <v>2.0000000000000063E-2</v>
      </c>
      <c r="F1584" s="2">
        <v>1.14591559026165</v>
      </c>
      <c r="G1584" s="1">
        <f>IF(Table1[[#This Row],[Phase shift (deg)]]="","",Table1[[#This Row],[Phase shift (deg)]]/180*PI())</f>
        <v>0.92306515828751867</v>
      </c>
      <c r="H1584" s="2">
        <v>52.887737785450099</v>
      </c>
      <c r="I1584" s="2"/>
    </row>
    <row r="1585" spans="1:9" x14ac:dyDescent="0.2">
      <c r="A1585" s="2" t="s">
        <v>47</v>
      </c>
      <c r="B1585" s="2">
        <v>16.54</v>
      </c>
      <c r="C1585" s="2">
        <f>2*Table1[[#This Row],[Photon energy (eV)]]-Threshold</f>
        <v>8.4926111999999989</v>
      </c>
      <c r="D1585" s="2" t="s">
        <v>19</v>
      </c>
      <c r="E1585" s="3">
        <f>Table1[[#This Row],[Polar ang (deg)]]/180*PI()</f>
        <v>3.0000000000000009E-2</v>
      </c>
      <c r="F1585" s="2">
        <v>1.71887338539247</v>
      </c>
      <c r="G1585" s="1">
        <f>IF(Table1[[#This Row],[Phase shift (deg)]]="","",Table1[[#This Row],[Phase shift (deg)]]/180*PI())</f>
        <v>0.92304882431805257</v>
      </c>
      <c r="H1585" s="2">
        <v>52.886801917936999</v>
      </c>
      <c r="I1585" s="2"/>
    </row>
    <row r="1586" spans="1:9" x14ac:dyDescent="0.2">
      <c r="A1586" s="2" t="s">
        <v>47</v>
      </c>
      <c r="B1586" s="2">
        <v>16.54</v>
      </c>
      <c r="C1586" s="2">
        <f>2*Table1[[#This Row],[Photon energy (eV)]]-Threshold</f>
        <v>8.4926111999999989</v>
      </c>
      <c r="D1586" s="2" t="s">
        <v>19</v>
      </c>
      <c r="E1586" s="3">
        <f>Table1[[#This Row],[Polar ang (deg)]]/180*PI()</f>
        <v>3.9999999999999945E-2</v>
      </c>
      <c r="F1586" s="2">
        <v>2.2918311805232898</v>
      </c>
      <c r="G1586" s="1">
        <f>IF(Table1[[#This Row],[Phase shift (deg)]]="","",Table1[[#This Row],[Phase shift (deg)]]/180*PI())</f>
        <v>0.9230259278055023</v>
      </c>
      <c r="H1586" s="2">
        <v>52.885490044402303</v>
      </c>
      <c r="I1586" s="2"/>
    </row>
    <row r="1587" spans="1:9" x14ac:dyDescent="0.2">
      <c r="A1587" s="2" t="s">
        <v>47</v>
      </c>
      <c r="B1587" s="2">
        <v>16.54</v>
      </c>
      <c r="C1587" s="2">
        <f>2*Table1[[#This Row],[Photon energy (eV)]]-Threshold</f>
        <v>8.4926111999999989</v>
      </c>
      <c r="D1587" s="2" t="s">
        <v>19</v>
      </c>
      <c r="E1587" s="3">
        <f>Table1[[#This Row],[Polar ang (deg)]]/180*PI()</f>
        <v>5.0000000000000065E-2</v>
      </c>
      <c r="F1587" s="2">
        <v>2.8647889756541201</v>
      </c>
      <c r="G1587" s="1">
        <f>IF(Table1[[#This Row],[Phase shift (deg)]]="","",Table1[[#This Row],[Phase shift (deg)]]/180*PI())</f>
        <v>0.92299643969112521</v>
      </c>
      <c r="H1587" s="2">
        <v>52.883800499902698</v>
      </c>
      <c r="I1587" s="2"/>
    </row>
    <row r="1588" spans="1:9" x14ac:dyDescent="0.2">
      <c r="A1588" s="2" t="s">
        <v>47</v>
      </c>
      <c r="B1588" s="2">
        <v>16.54</v>
      </c>
      <c r="C1588" s="2">
        <f>2*Table1[[#This Row],[Photon energy (eV)]]-Threshold</f>
        <v>8.4926111999999989</v>
      </c>
      <c r="D1588" s="2" t="s">
        <v>19</v>
      </c>
      <c r="E1588" s="3">
        <f>Table1[[#This Row],[Polar ang (deg)]]/180*PI()</f>
        <v>6.0000000000000019E-2</v>
      </c>
      <c r="F1588" s="2">
        <v>3.4377467707849401</v>
      </c>
      <c r="G1588" s="1">
        <f>IF(Table1[[#This Row],[Phase shift (deg)]]="","",Table1[[#This Row],[Phase shift (deg)]]/180*PI())</f>
        <v>0.92296032246526871</v>
      </c>
      <c r="H1588" s="2">
        <v>52.8817311352934</v>
      </c>
      <c r="I1588" s="2"/>
    </row>
    <row r="1589" spans="1:9" x14ac:dyDescent="0.2">
      <c r="A1589" s="2" t="s">
        <v>47</v>
      </c>
      <c r="B1589" s="2">
        <v>16.54</v>
      </c>
      <c r="C1589" s="2">
        <f>2*Table1[[#This Row],[Photon energy (eV)]]-Threshold</f>
        <v>8.4926111999999989</v>
      </c>
      <c r="D1589" s="2" t="s">
        <v>19</v>
      </c>
      <c r="E1589" s="3">
        <f>Table1[[#This Row],[Polar ang (deg)]]/180*PI()</f>
        <v>6.9999999999999951E-2</v>
      </c>
      <c r="F1589" s="2">
        <v>4.0107045659157601</v>
      </c>
      <c r="G1589" s="1">
        <f>IF(Table1[[#This Row],[Phase shift (deg)]]="","",Table1[[#This Row],[Phase shift (deg)]]/180*PI())</f>
        <v>0.9229175300549457</v>
      </c>
      <c r="H1589" s="2">
        <v>52.8792793107867</v>
      </c>
      <c r="I1589" s="2"/>
    </row>
    <row r="1590" spans="1:9" x14ac:dyDescent="0.2">
      <c r="A1590" s="2" t="s">
        <v>47</v>
      </c>
      <c r="B1590" s="2">
        <v>16.54</v>
      </c>
      <c r="C1590" s="2">
        <f>2*Table1[[#This Row],[Photon energy (eV)]]-Threshold</f>
        <v>8.4926111999999989</v>
      </c>
      <c r="D1590" s="2" t="s">
        <v>19</v>
      </c>
      <c r="E1590" s="3">
        <f>Table1[[#This Row],[Polar ang (deg)]]/180*PI()</f>
        <v>8.0000000000000071E-2</v>
      </c>
      <c r="F1590" s="2">
        <v>4.5836623610465903</v>
      </c>
      <c r="G1590" s="1">
        <f>IF(Table1[[#This Row],[Phase shift (deg)]]="","",Table1[[#This Row],[Phase shift (deg)]]/180*PI())</f>
        <v>0.92286800768515653</v>
      </c>
      <c r="H1590" s="2">
        <v>52.876441888006298</v>
      </c>
      <c r="I1590" s="2"/>
    </row>
    <row r="1591" spans="1:9" x14ac:dyDescent="0.2">
      <c r="A1591" s="2" t="s">
        <v>47</v>
      </c>
      <c r="B1591" s="2">
        <v>16.54</v>
      </c>
      <c r="C1591" s="2">
        <f>2*Table1[[#This Row],[Photon energy (eV)]]-Threshold</f>
        <v>8.4926111999999989</v>
      </c>
      <c r="D1591" s="2" t="s">
        <v>19</v>
      </c>
      <c r="E1591" s="3">
        <f>Table1[[#This Row],[Polar ang (deg)]]/180*PI()</f>
        <v>9.0000000000000011E-2</v>
      </c>
      <c r="F1591" s="2">
        <v>5.1566201561774099</v>
      </c>
      <c r="G1591" s="1">
        <f>IF(Table1[[#This Row],[Phase shift (deg)]]="","",Table1[[#This Row],[Phase shift (deg)]]/180*PI())</f>
        <v>0.9228116917132122</v>
      </c>
      <c r="H1591" s="2">
        <v>52.8732152204947</v>
      </c>
      <c r="I1591" s="2"/>
    </row>
    <row r="1592" spans="1:9" x14ac:dyDescent="0.2">
      <c r="A1592" s="2" t="s">
        <v>47</v>
      </c>
      <c r="B1592" s="2">
        <v>16.54</v>
      </c>
      <c r="C1592" s="2">
        <f>2*Table1[[#This Row],[Photon energy (eV)]]-Threshold</f>
        <v>8.4926111999999989</v>
      </c>
      <c r="D1592" s="2" t="s">
        <v>19</v>
      </c>
      <c r="E1592" s="3">
        <f>Table1[[#This Row],[Polar ang (deg)]]/180*PI()</f>
        <v>9.9999999999999978E-2</v>
      </c>
      <c r="F1592" s="2">
        <v>5.7295779513082303</v>
      </c>
      <c r="G1592" s="1">
        <f>IF(Table1[[#This Row],[Phase shift (deg)]]="","",Table1[[#This Row],[Phase shift (deg)]]/180*PI())</f>
        <v>0.92274850943511655</v>
      </c>
      <c r="H1592" s="2">
        <v>52.869595142619801</v>
      </c>
      <c r="I1592" s="2"/>
    </row>
    <row r="1593" spans="1:9" x14ac:dyDescent="0.2">
      <c r="A1593" s="2" t="s">
        <v>47</v>
      </c>
      <c r="B1593" s="2">
        <v>16.54</v>
      </c>
      <c r="C1593" s="2">
        <f>2*Table1[[#This Row],[Photon energy (eV)]]-Threshold</f>
        <v>8.4926111999999989</v>
      </c>
      <c r="D1593" s="2" t="s">
        <v>19</v>
      </c>
      <c r="E1593" s="3">
        <f>Table1[[#This Row],[Polar ang (deg)]]/180*PI()</f>
        <v>0.11000000000000007</v>
      </c>
      <c r="F1593" s="2">
        <v>6.3025357464390597</v>
      </c>
      <c r="G1593" s="1">
        <f>IF(Table1[[#This Row],[Phase shift (deg)]]="","",Table1[[#This Row],[Phase shift (deg)]]/180*PI())</f>
        <v>0.92267837886291126</v>
      </c>
      <c r="H1593" s="2">
        <v>52.865576956817598</v>
      </c>
      <c r="I1593" s="2"/>
    </row>
    <row r="1594" spans="1:9" x14ac:dyDescent="0.2">
      <c r="A1594" s="2" t="s">
        <v>47</v>
      </c>
      <c r="B1594" s="2">
        <v>16.54</v>
      </c>
      <c r="C1594" s="2">
        <f>2*Table1[[#This Row],[Photon energy (eV)]]-Threshold</f>
        <v>8.4926111999999989</v>
      </c>
      <c r="D1594" s="2" t="s">
        <v>19</v>
      </c>
      <c r="E1594" s="3">
        <f>Table1[[#This Row],[Polar ang (deg)]]/180*PI()</f>
        <v>0.12000000000000004</v>
      </c>
      <c r="F1594" s="2">
        <v>6.8754935415698801</v>
      </c>
      <c r="G1594" s="1">
        <f>IF(Table1[[#This Row],[Phase shift (deg)]]="","",Table1[[#This Row],[Phase shift (deg)]]/180*PI())</f>
        <v>0.92260120847172578</v>
      </c>
      <c r="H1594" s="2">
        <v>52.861155419099298</v>
      </c>
      <c r="I1594" s="2"/>
    </row>
    <row r="1595" spans="1:9" x14ac:dyDescent="0.2">
      <c r="A1595" s="2" t="s">
        <v>47</v>
      </c>
      <c r="B1595" s="2">
        <v>16.54</v>
      </c>
      <c r="C1595" s="2">
        <f>2*Table1[[#This Row],[Photon energy (eV)]]-Threshold</f>
        <v>8.4926111999999989</v>
      </c>
      <c r="D1595" s="2" t="s">
        <v>19</v>
      </c>
      <c r="E1595" s="3">
        <f>Table1[[#This Row],[Polar ang (deg)]]/180*PI()</f>
        <v>0.12999999999999995</v>
      </c>
      <c r="F1595" s="2">
        <v>7.4484513367006997</v>
      </c>
      <c r="G1595" s="1">
        <f>IF(Table1[[#This Row],[Phase shift (deg)]]="","",Table1[[#This Row],[Phase shift (deg)]]/180*PI())</f>
        <v>0.92251689691508676</v>
      </c>
      <c r="H1595" s="2">
        <v>52.8563247227397</v>
      </c>
      <c r="I1595" s="2"/>
    </row>
    <row r="1596" spans="1:9" x14ac:dyDescent="0.2">
      <c r="A1596" s="2" t="s">
        <v>47</v>
      </c>
      <c r="B1596" s="2">
        <v>16.54</v>
      </c>
      <c r="C1596" s="2">
        <f>2*Table1[[#This Row],[Photon energy (eV)]]-Threshold</f>
        <v>8.4926111999999989</v>
      </c>
      <c r="D1596" s="2" t="s">
        <v>19</v>
      </c>
      <c r="E1596" s="3">
        <f>Table1[[#This Row],[Polar ang (deg)]]/180*PI()</f>
        <v>0.1400000000000001</v>
      </c>
      <c r="F1596" s="2">
        <v>8.0214091318315308</v>
      </c>
      <c r="G1596" s="1">
        <f>IF(Table1[[#This Row],[Phase shift (deg)]]="","",Table1[[#This Row],[Phase shift (deg)]]/180*PI())</f>
        <v>0.92242533270680493</v>
      </c>
      <c r="H1596" s="2">
        <v>52.851078480050703</v>
      </c>
      <c r="I1596" s="2"/>
    </row>
    <row r="1597" spans="1:9" x14ac:dyDescent="0.2">
      <c r="A1597" s="2" t="s">
        <v>47</v>
      </c>
      <c r="B1597" s="2">
        <v>16.54</v>
      </c>
      <c r="C1597" s="2">
        <f>2*Table1[[#This Row],[Photon energy (eV)]]-Threshold</f>
        <v>8.4926111999999989</v>
      </c>
      <c r="D1597" s="2" t="s">
        <v>19</v>
      </c>
      <c r="E1597" s="3">
        <f>Table1[[#This Row],[Polar ang (deg)]]/180*PI()</f>
        <v>0.15</v>
      </c>
      <c r="F1597" s="2">
        <v>8.5943669269623495</v>
      </c>
      <c r="G1597" s="1">
        <f>IF(Table1[[#This Row],[Phase shift (deg)]]="","",Table1[[#This Row],[Phase shift (deg)]]/180*PI())</f>
        <v>0.92232639386761694</v>
      </c>
      <c r="H1597" s="2">
        <v>52.845409702135299</v>
      </c>
      <c r="I1597" s="2"/>
    </row>
    <row r="1598" spans="1:9" x14ac:dyDescent="0.2">
      <c r="A1598" s="2" t="s">
        <v>47</v>
      </c>
      <c r="B1598" s="2">
        <v>16.54</v>
      </c>
      <c r="C1598" s="2">
        <f>2*Table1[[#This Row],[Photon energy (eV)]]-Threshold</f>
        <v>8.4926111999999989</v>
      </c>
      <c r="D1598" s="2" t="s">
        <v>19</v>
      </c>
      <c r="E1598" s="3">
        <f>Table1[[#This Row],[Polar ang (deg)]]/180*PI()</f>
        <v>0.15999999999999998</v>
      </c>
      <c r="F1598" s="2">
        <v>9.16732472209317</v>
      </c>
      <c r="G1598" s="1">
        <f>IF(Table1[[#This Row],[Phase shift (deg)]]="","",Table1[[#This Row],[Phase shift (deg)]]/180*PI())</f>
        <v>0.92221994753443792</v>
      </c>
      <c r="H1598" s="2">
        <v>52.839310776499502</v>
      </c>
      <c r="I1598" s="2"/>
    </row>
    <row r="1599" spans="1:9" x14ac:dyDescent="0.2">
      <c r="A1599" s="2" t="s">
        <v>47</v>
      </c>
      <c r="B1599" s="2">
        <v>16.54</v>
      </c>
      <c r="C1599" s="2">
        <f>2*Table1[[#This Row],[Photon energy (eV)]]-Threshold</f>
        <v>8.4926111999999989</v>
      </c>
      <c r="D1599" s="2" t="s">
        <v>19</v>
      </c>
      <c r="E1599" s="3">
        <f>Table1[[#This Row],[Polar ang (deg)]]/180*PI()</f>
        <v>0.1700000000000001</v>
      </c>
      <c r="F1599" s="2">
        <v>9.7402825172239993</v>
      </c>
      <c r="G1599" s="1">
        <f>IF(Table1[[#This Row],[Phase shift (deg)]]="","",Table1[[#This Row],[Phase shift (deg)]]/180*PI())</f>
        <v>0.92210584952990493</v>
      </c>
      <c r="H1599" s="2">
        <v>52.832773442388898</v>
      </c>
      <c r="I1599" s="2"/>
    </row>
    <row r="1600" spans="1:9" x14ac:dyDescent="0.2">
      <c r="A1600" s="2" t="s">
        <v>47</v>
      </c>
      <c r="B1600" s="2">
        <v>16.54</v>
      </c>
      <c r="C1600" s="2">
        <f>2*Table1[[#This Row],[Photon energy (eV)]]-Threshold</f>
        <v>8.4926111999999989</v>
      </c>
      <c r="D1600" s="2" t="s">
        <v>19</v>
      </c>
      <c r="E1600" s="3">
        <f>Table1[[#This Row],[Polar ang (deg)]]/180*PI()</f>
        <v>0.17999999999999969</v>
      </c>
      <c r="F1600" s="2">
        <v>10.3132403123548</v>
      </c>
      <c r="G1600" s="1">
        <f>IF(Table1[[#This Row],[Phase shift (deg)]]="","",Table1[[#This Row],[Phase shift (deg)]]/180*PI())</f>
        <v>0.92198394388954963</v>
      </c>
      <c r="H1600" s="2">
        <v>52.825788763697702</v>
      </c>
      <c r="I1600" s="2"/>
    </row>
    <row r="1601" spans="1:9" x14ac:dyDescent="0.2">
      <c r="A1601" s="2" t="s">
        <v>47</v>
      </c>
      <c r="B1601" s="2">
        <v>16.54</v>
      </c>
      <c r="C1601" s="2">
        <f>2*Table1[[#This Row],[Photon energy (eV)]]-Threshold</f>
        <v>8.4926111999999989</v>
      </c>
      <c r="D1601" s="2" t="s">
        <v>19</v>
      </c>
      <c r="E1601" s="3">
        <f>Table1[[#This Row],[Polar ang (deg)]]/180*PI()</f>
        <v>0.18999999999999928</v>
      </c>
      <c r="F1601" s="2">
        <v>10.886198107485599</v>
      </c>
      <c r="G1601" s="1">
        <f>IF(Table1[[#This Row],[Phase shift (deg)]]="","",Table1[[#This Row],[Phase shift (deg)]]/180*PI())</f>
        <v>0.92185406234369849</v>
      </c>
      <c r="H1601" s="2">
        <v>52.818347099283798</v>
      </c>
      <c r="I1601" s="2"/>
    </row>
    <row r="1602" spans="1:9" x14ac:dyDescent="0.2">
      <c r="A1602" s="2" t="s">
        <v>47</v>
      </c>
      <c r="B1602" s="2">
        <v>16.54</v>
      </c>
      <c r="C1602" s="2">
        <f>2*Table1[[#This Row],[Photon energy (eV)]]-Threshold</f>
        <v>8.4926111999999989</v>
      </c>
      <c r="D1602" s="2" t="s">
        <v>19</v>
      </c>
      <c r="E1602" s="3">
        <f>Table1[[#This Row],[Polar ang (deg)]]/180*PI()</f>
        <v>0.20000000000000059</v>
      </c>
      <c r="F1602" s="2">
        <v>11.4591559026165</v>
      </c>
      <c r="G1602" s="1">
        <f>IF(Table1[[#This Row],[Phase shift (deg)]]="","",Table1[[#This Row],[Phase shift (deg)]]/180*PI())</f>
        <v>0.92171602375081763</v>
      </c>
      <c r="H1602" s="2">
        <v>52.810438070501803</v>
      </c>
      <c r="I1602" s="2"/>
    </row>
    <row r="1603" spans="1:9" x14ac:dyDescent="0.2">
      <c r="A1603" s="2" t="s">
        <v>47</v>
      </c>
      <c r="B1603" s="2">
        <v>16.54</v>
      </c>
      <c r="C1603" s="2">
        <f>2*Table1[[#This Row],[Photon energy (eV)]]-Threshold</f>
        <v>8.4926111999999989</v>
      </c>
      <c r="D1603" s="2" t="s">
        <v>19</v>
      </c>
      <c r="E1603" s="3">
        <f>Table1[[#This Row],[Polar ang (deg)]]/180*PI()</f>
        <v>0.21000000000000024</v>
      </c>
      <c r="F1603" s="2">
        <v>12.032113697747301</v>
      </c>
      <c r="G1603" s="1">
        <f>IF(Table1[[#This Row],[Phase shift (deg)]]="","",Table1[[#This Row],[Phase shift (deg)]]/180*PI())</f>
        <v>0.92156963347865839</v>
      </c>
      <c r="H1603" s="2">
        <v>52.802050525745301</v>
      </c>
      <c r="I1603" s="2"/>
    </row>
    <row r="1604" spans="1:9" x14ac:dyDescent="0.2">
      <c r="A1604" s="2" t="s">
        <v>47</v>
      </c>
      <c r="B1604" s="2">
        <v>16.54</v>
      </c>
      <c r="C1604" s="2">
        <f>2*Table1[[#This Row],[Photon energy (eV)]]-Threshold</f>
        <v>8.4926111999999989</v>
      </c>
      <c r="D1604" s="2" t="s">
        <v>19</v>
      </c>
      <c r="E1604" s="3">
        <f>Table1[[#This Row],[Polar ang (deg)]]/180*PI()</f>
        <v>0.21999999999999978</v>
      </c>
      <c r="F1604" s="2">
        <v>12.6050714928781</v>
      </c>
      <c r="G1604" s="1">
        <f>IF(Table1[[#This Row],[Phase shift (deg)]]="","",Table1[[#This Row],[Phase shift (deg)]]/180*PI())</f>
        <v>0.92141468272919924</v>
      </c>
      <c r="H1604" s="2">
        <v>52.7931725017689</v>
      </c>
      <c r="I1604" s="2"/>
    </row>
    <row r="1605" spans="1:9" x14ac:dyDescent="0.2">
      <c r="A1605" s="2" t="s">
        <v>47</v>
      </c>
      <c r="B1605" s="2">
        <v>16.54</v>
      </c>
      <c r="C1605" s="2">
        <f>2*Table1[[#This Row],[Photon energy (eV)]]-Threshold</f>
        <v>8.4926111999999989</v>
      </c>
      <c r="D1605" s="2" t="s">
        <v>19</v>
      </c>
      <c r="E1605" s="3">
        <f>Table1[[#This Row],[Polar ang (deg)]]/180*PI()</f>
        <v>0.22999999999999943</v>
      </c>
      <c r="F1605" s="2">
        <v>13.178029288008901</v>
      </c>
      <c r="G1605" s="1">
        <f>IF(Table1[[#This Row],[Phase shift (deg)]]="","",Table1[[#This Row],[Phase shift (deg)]]/180*PI())</f>
        <v>0.92125094780285344</v>
      </c>
      <c r="H1605" s="2">
        <v>52.783791181530397</v>
      </c>
      <c r="I1605" s="2"/>
    </row>
    <row r="1606" spans="1:9" x14ac:dyDescent="0.2">
      <c r="A1606" s="2" t="s">
        <v>47</v>
      </c>
      <c r="B1606" s="2">
        <v>16.54</v>
      </c>
      <c r="C1606" s="2">
        <f>2*Table1[[#This Row],[Photon energy (eV)]]-Threshold</f>
        <v>8.4926111999999989</v>
      </c>
      <c r="D1606" s="2" t="s">
        <v>19</v>
      </c>
      <c r="E1606" s="3">
        <f>Table1[[#This Row],[Polar ang (deg)]]/180*PI()</f>
        <v>0.24000000000000071</v>
      </c>
      <c r="F1606" s="2">
        <v>13.750987083139799</v>
      </c>
      <c r="G1606" s="1">
        <f>IF(Table1[[#This Row],[Phase shift (deg)]]="","",Table1[[#This Row],[Phase shift (deg)]]/180*PI())</f>
        <v>0.92107818929700669</v>
      </c>
      <c r="H1606" s="2">
        <v>52.7738928482704</v>
      </c>
      <c r="I1606" s="2"/>
    </row>
    <row r="1607" spans="1:9" x14ac:dyDescent="0.2">
      <c r="A1607" s="2" t="s">
        <v>47</v>
      </c>
      <c r="B1607" s="2">
        <v>16.54</v>
      </c>
      <c r="C1607" s="2">
        <f>2*Table1[[#This Row],[Photon energy (eV)]]-Threshold</f>
        <v>8.4926111999999989</v>
      </c>
      <c r="D1607" s="2" t="s">
        <v>19</v>
      </c>
      <c r="E1607" s="3">
        <f>Table1[[#This Row],[Polar ang (deg)]]/180*PI()</f>
        <v>0.25000000000000033</v>
      </c>
      <c r="F1607" s="2">
        <v>14.3239448782706</v>
      </c>
      <c r="G1607" s="1">
        <f>IF(Table1[[#This Row],[Phase shift (deg)]]="","",Table1[[#This Row],[Phase shift (deg)]]/180*PI())</f>
        <v>0.92089615123329538</v>
      </c>
      <c r="H1607" s="2">
        <v>52.763462835509003</v>
      </c>
      <c r="I1607" s="2"/>
    </row>
    <row r="1608" spans="1:9" x14ac:dyDescent="0.2">
      <c r="A1608" s="2" t="s">
        <v>47</v>
      </c>
      <c r="B1608" s="2">
        <v>16.54</v>
      </c>
      <c r="C1608" s="2">
        <f>2*Table1[[#This Row],[Photon energy (eV)]]-Threshold</f>
        <v>8.4926111999999989</v>
      </c>
      <c r="D1608" s="2" t="s">
        <v>19</v>
      </c>
      <c r="E1608" s="3">
        <f>Table1[[#This Row],[Polar ang (deg)]]/180*PI()</f>
        <v>0.2599999999999999</v>
      </c>
      <c r="F1608" s="2">
        <v>14.896902673401399</v>
      </c>
      <c r="G1608" s="1">
        <f>IF(Table1[[#This Row],[Phase shift (deg)]]="","",Table1[[#This Row],[Phase shift (deg)]]/180*PI())</f>
        <v>0.92070456010751789</v>
      </c>
      <c r="H1608" s="2">
        <v>52.752485472609798</v>
      </c>
      <c r="I1608" s="2"/>
    </row>
    <row r="1609" spans="1:9" x14ac:dyDescent="0.2">
      <c r="A1609" s="2" t="s">
        <v>47</v>
      </c>
      <c r="B1609" s="2">
        <v>16.54</v>
      </c>
      <c r="C1609" s="2">
        <f>2*Table1[[#This Row],[Photon energy (eV)]]-Threshold</f>
        <v>8.4926111999999989</v>
      </c>
      <c r="D1609" s="2" t="s">
        <v>19</v>
      </c>
      <c r="E1609" s="3">
        <f>Table1[[#This Row],[Polar ang (deg)]]/180*PI()</f>
        <v>0.26999999999999952</v>
      </c>
      <c r="F1609" s="2">
        <v>15.4698604685322</v>
      </c>
      <c r="G1609" s="1">
        <f>IF(Table1[[#This Row],[Phase shift (deg)]]="","",Table1[[#This Row],[Phase shift (deg)]]/180*PI())</f>
        <v>0.92050312385529154</v>
      </c>
      <c r="H1609" s="2">
        <v>52.740944025516299</v>
      </c>
      <c r="I1609" s="2"/>
    </row>
    <row r="1610" spans="1:9" x14ac:dyDescent="0.2">
      <c r="A1610" s="2" t="s">
        <v>47</v>
      </c>
      <c r="B1610" s="2">
        <v>16.54</v>
      </c>
      <c r="C1610" s="2">
        <f>2*Table1[[#This Row],[Photon energy (eV)]]-Threshold</f>
        <v>8.4926111999999989</v>
      </c>
      <c r="D1610" s="2" t="s">
        <v>19</v>
      </c>
      <c r="E1610" s="3">
        <f>Table1[[#This Row],[Polar ang (deg)]]/180*PI()</f>
        <v>0.28000000000000086</v>
      </c>
      <c r="F1610" s="2">
        <v>16.042818263663101</v>
      </c>
      <c r="G1610" s="1">
        <f>IF(Table1[[#This Row],[Phase shift (deg)]]="","",Table1[[#This Row],[Phase shift (deg)]]/180*PI())</f>
        <v>0.92029153072585657</v>
      </c>
      <c r="H1610" s="2">
        <v>52.728820632225698</v>
      </c>
      <c r="I1610" s="2"/>
    </row>
    <row r="1611" spans="1:9" x14ac:dyDescent="0.2">
      <c r="A1611" s="2" t="s">
        <v>47</v>
      </c>
      <c r="B1611" s="2">
        <v>16.54</v>
      </c>
      <c r="C1611" s="2">
        <f>2*Table1[[#This Row],[Photon energy (eV)]]-Threshold</f>
        <v>8.4926111999999989</v>
      </c>
      <c r="D1611" s="2" t="s">
        <v>19</v>
      </c>
      <c r="E1611" s="3">
        <f>Table1[[#This Row],[Polar ang (deg)]]/180*PI()</f>
        <v>0.29000000000000048</v>
      </c>
      <c r="F1611" s="2">
        <v>16.615776058793902</v>
      </c>
      <c r="G1611" s="1">
        <f>IF(Table1[[#This Row],[Phase shift (deg)]]="","",Table1[[#This Row],[Phase shift (deg)]]/180*PI())</f>
        <v>0.92006944805553703</v>
      </c>
      <c r="H1611" s="2">
        <v>52.716096232513401</v>
      </c>
      <c r="I1611" s="2"/>
    </row>
    <row r="1612" spans="1:9" x14ac:dyDescent="0.2">
      <c r="A1612" s="2" t="s">
        <v>47</v>
      </c>
      <c r="B1612" s="2">
        <v>16.54</v>
      </c>
      <c r="C1612" s="2">
        <f>2*Table1[[#This Row],[Photon energy (eV)]]-Threshold</f>
        <v>8.4926111999999989</v>
      </c>
      <c r="D1612" s="2" t="s">
        <v>19</v>
      </c>
      <c r="E1612" s="3">
        <f>Table1[[#This Row],[Polar ang (deg)]]/180*PI()</f>
        <v>0.3</v>
      </c>
      <c r="F1612" s="2">
        <v>17.188733853924699</v>
      </c>
      <c r="G1612" s="1">
        <f>IF(Table1[[#This Row],[Phase shift (deg)]]="","",Table1[[#This Row],[Phase shift (deg)]]/180*PI())</f>
        <v>0.91983652093140655</v>
      </c>
      <c r="H1612" s="2">
        <v>52.702750491366601</v>
      </c>
      <c r="I1612" s="2"/>
    </row>
    <row r="1613" spans="1:9" x14ac:dyDescent="0.2">
      <c r="A1613" s="2" t="s">
        <v>47</v>
      </c>
      <c r="B1613" s="2">
        <v>16.54</v>
      </c>
      <c r="C1613" s="2">
        <f>2*Table1[[#This Row],[Photon energy (eV)]]-Threshold</f>
        <v>8.4926111999999989</v>
      </c>
      <c r="D1613" s="2" t="s">
        <v>19</v>
      </c>
      <c r="E1613" s="3">
        <f>Table1[[#This Row],[Polar ang (deg)]]/180*PI()</f>
        <v>0.30999999999999966</v>
      </c>
      <c r="F1613" s="2">
        <v>17.7616916490555</v>
      </c>
      <c r="G1613" s="1">
        <f>IF(Table1[[#This Row],[Phase shift (deg)]]="","",Table1[[#This Row],[Phase shift (deg)]]/180*PI())</f>
        <v>0.9195923707345669</v>
      </c>
      <c r="H1613" s="2">
        <v>52.6887617155204</v>
      </c>
      <c r="I1613" s="2"/>
    </row>
    <row r="1614" spans="1:9" x14ac:dyDescent="0.2">
      <c r="A1614" s="2" t="s">
        <v>47</v>
      </c>
      <c r="B1614" s="2">
        <v>16.54</v>
      </c>
      <c r="C1614" s="2">
        <f>2*Table1[[#This Row],[Photon energy (eV)]]-Threshold</f>
        <v>8.4926111999999989</v>
      </c>
      <c r="D1614" s="2" t="s">
        <v>19</v>
      </c>
      <c r="E1614" s="3">
        <f>Table1[[#This Row],[Polar ang (deg)]]/180*PI()</f>
        <v>0.31999999999999923</v>
      </c>
      <c r="F1614" s="2">
        <v>18.334649444186301</v>
      </c>
      <c r="G1614" s="1">
        <f>IF(Table1[[#This Row],[Phase shift (deg)]]="","",Table1[[#This Row],[Phase shift (deg)]]/180*PI())</f>
        <v>0.91933659355129882</v>
      </c>
      <c r="H1614" s="2">
        <v>52.674106762423399</v>
      </c>
      <c r="I1614" s="2"/>
    </row>
    <row r="1615" spans="1:9" x14ac:dyDescent="0.2">
      <c r="A1615" s="2" t="s">
        <v>47</v>
      </c>
      <c r="B1615" s="2">
        <v>16.54</v>
      </c>
      <c r="C1615" s="2">
        <f>2*Table1[[#This Row],[Photon energy (eV)]]-Threshold</f>
        <v>8.4926111999999989</v>
      </c>
      <c r="D1615" s="2" t="s">
        <v>19</v>
      </c>
      <c r="E1615" s="3">
        <f>Table1[[#This Row],[Polar ang (deg)]]/180*PI()</f>
        <v>0.33000000000000063</v>
      </c>
      <c r="F1615" s="2">
        <v>18.907607239317201</v>
      </c>
      <c r="G1615" s="1">
        <f>IF(Table1[[#This Row],[Phase shift (deg)]]="","",Table1[[#This Row],[Phase shift (deg)]]/180*PI())</f>
        <v>0.91906875843884184</v>
      </c>
      <c r="H1615" s="2">
        <v>52.658760940874203</v>
      </c>
      <c r="I1615" s="2"/>
    </row>
    <row r="1616" spans="1:9" x14ac:dyDescent="0.2">
      <c r="A1616" s="2" t="s">
        <v>47</v>
      </c>
      <c r="B1616" s="2">
        <v>16.54</v>
      </c>
      <c r="C1616" s="2">
        <f>2*Table1[[#This Row],[Photon energy (eV)]]-Threshold</f>
        <v>8.4926111999999989</v>
      </c>
      <c r="D1616" s="2" t="s">
        <v>19</v>
      </c>
      <c r="E1616" s="3">
        <f>Table1[[#This Row],[Polar ang (deg)]]/180*PI()</f>
        <v>0.34000000000000019</v>
      </c>
      <c r="F1616" s="2">
        <v>19.480565034447999</v>
      </c>
      <c r="G1616" s="1">
        <f>IF(Table1[[#This Row],[Phase shift (deg)]]="","",Table1[[#This Row],[Phase shift (deg)]]/180*PI())</f>
        <v>0.91878840553106034</v>
      </c>
      <c r="H1616" s="2">
        <v>52.642697902484102</v>
      </c>
      <c r="I1616" s="2"/>
    </row>
    <row r="1617" spans="1:9" x14ac:dyDescent="0.2">
      <c r="A1617" s="2" t="s">
        <v>47</v>
      </c>
      <c r="B1617" s="2">
        <v>16.54</v>
      </c>
      <c r="C1617" s="2">
        <f>2*Table1[[#This Row],[Photon energy (eV)]]-Threshold</f>
        <v>8.4926111999999989</v>
      </c>
      <c r="D1617" s="2" t="s">
        <v>19</v>
      </c>
      <c r="E1617" s="3">
        <f>Table1[[#This Row],[Polar ang (deg)]]/180*PI()</f>
        <v>0.34999999999999976</v>
      </c>
      <c r="F1617" s="2">
        <v>20.0535228295788</v>
      </c>
      <c r="G1617" s="1">
        <f>IF(Table1[[#This Row],[Phase shift (deg)]]="","",Table1[[#This Row],[Phase shift (deg)]]/180*PI())</f>
        <v>0.91849504396740167</v>
      </c>
      <c r="H1617" s="2">
        <v>52.625889523015097</v>
      </c>
      <c r="I1617" s="2"/>
    </row>
    <row r="1618" spans="1:9" x14ac:dyDescent="0.2">
      <c r="A1618" s="2" t="s">
        <v>47</v>
      </c>
      <c r="B1618" s="2">
        <v>16.54</v>
      </c>
      <c r="C1618" s="2">
        <f>2*Table1[[#This Row],[Photon energy (eV)]]-Threshold</f>
        <v>8.4926111999999989</v>
      </c>
      <c r="D1618" s="2" t="s">
        <v>19</v>
      </c>
      <c r="E1618" s="3">
        <f>Table1[[#This Row],[Polar ang (deg)]]/180*PI()</f>
        <v>0.35999999999999938</v>
      </c>
      <c r="F1618" s="2">
        <v>20.6264806247096</v>
      </c>
      <c r="G1618" s="1">
        <f>IF(Table1[[#This Row],[Phase shift (deg)]]="","",Table1[[#This Row],[Phase shift (deg)]]/180*PI())</f>
        <v>0.91818814962655604</v>
      </c>
      <c r="H1618" s="2">
        <v>52.608305772528198</v>
      </c>
      <c r="I1618" s="2"/>
    </row>
    <row r="1619" spans="1:9" x14ac:dyDescent="0.2">
      <c r="A1619" s="2" t="s">
        <v>47</v>
      </c>
      <c r="B1619" s="2">
        <v>16.54</v>
      </c>
      <c r="C1619" s="2">
        <f>2*Table1[[#This Row],[Photon energy (eV)]]-Threshold</f>
        <v>8.4926111999999989</v>
      </c>
      <c r="D1619" s="2" t="s">
        <v>19</v>
      </c>
      <c r="E1619" s="3">
        <f>Table1[[#This Row],[Polar ang (deg)]]/180*PI()</f>
        <v>0.37000000000000072</v>
      </c>
      <c r="F1619" s="2">
        <v>21.199438419840501</v>
      </c>
      <c r="G1619" s="1">
        <f>IF(Table1[[#This Row],[Phase shift (deg)]]="","",Table1[[#This Row],[Phase shift (deg)]]/180*PI())</f>
        <v>0.91786716264385859</v>
      </c>
      <c r="H1619" s="2">
        <v>52.589914573141002</v>
      </c>
      <c r="I1619" s="2"/>
    </row>
    <row r="1620" spans="1:9" x14ac:dyDescent="0.2">
      <c r="A1620" s="2" t="s">
        <v>47</v>
      </c>
      <c r="B1620" s="2">
        <v>16.54</v>
      </c>
      <c r="C1620" s="2">
        <f>2*Table1[[#This Row],[Photon energy (eV)]]-Threshold</f>
        <v>8.4926111999999989</v>
      </c>
      <c r="D1620" s="2" t="s">
        <v>19</v>
      </c>
      <c r="E1620" s="3">
        <f>Table1[[#This Row],[Polar ang (deg)]]/180*PI()</f>
        <v>0.38000000000000034</v>
      </c>
      <c r="F1620" s="2">
        <v>21.772396214971302</v>
      </c>
      <c r="G1620" s="1">
        <f>IF(Table1[[#This Row],[Phase shift (deg)]]="","",Table1[[#This Row],[Phase shift (deg)]]/180*PI())</f>
        <v>0.91753148468884627</v>
      </c>
      <c r="H1620" s="2">
        <v>52.570681643043201</v>
      </c>
      <c r="I1620" s="2"/>
    </row>
    <row r="1621" spans="1:9" x14ac:dyDescent="0.2">
      <c r="A1621" s="2" t="s">
        <v>47</v>
      </c>
      <c r="B1621" s="2">
        <v>16.54</v>
      </c>
      <c r="C1621" s="2">
        <f>2*Table1[[#This Row],[Photon energy (eV)]]-Threshold</f>
        <v>8.4926111999999989</v>
      </c>
      <c r="D1621" s="2" t="s">
        <v>19</v>
      </c>
      <c r="E1621" s="3">
        <f>Table1[[#This Row],[Polar ang (deg)]]/180*PI()</f>
        <v>0.3899999999999999</v>
      </c>
      <c r="F1621" s="2">
        <v>22.345354010102099</v>
      </c>
      <c r="G1621" s="1">
        <f>IF(Table1[[#This Row],[Phase shift (deg)]]="","",Table1[[#This Row],[Phase shift (deg)]]/180*PI())</f>
        <v>0.91718047597636487</v>
      </c>
      <c r="H1621" s="2">
        <v>52.550570325245701</v>
      </c>
      <c r="I1621" s="2"/>
    </row>
    <row r="1622" spans="1:9" x14ac:dyDescent="0.2">
      <c r="A1622" s="2" t="s">
        <v>47</v>
      </c>
      <c r="B1622" s="2">
        <v>16.54</v>
      </c>
      <c r="C1622" s="2">
        <f>2*Table1[[#This Row],[Photon energy (eV)]]-Threshold</f>
        <v>8.4926111999999989</v>
      </c>
      <c r="D1622" s="2" t="s">
        <v>19</v>
      </c>
      <c r="E1622" s="3">
        <f>Table1[[#This Row],[Polar ang (deg)]]/180*PI()</f>
        <v>0.39999999999999947</v>
      </c>
      <c r="F1622" s="2">
        <v>22.9183118052329</v>
      </c>
      <c r="G1622" s="1">
        <f>IF(Table1[[#This Row],[Phase shift (deg)]]="","",Table1[[#This Row],[Phase shift (deg)]]/180*PI())</f>
        <v>0.91681345198108799</v>
      </c>
      <c r="H1622" s="2">
        <v>52.529541399336303</v>
      </c>
      <c r="I1622" s="2"/>
    </row>
    <row r="1623" spans="1:9" x14ac:dyDescent="0.2">
      <c r="A1623" s="2" t="s">
        <v>47</v>
      </c>
      <c r="B1623" s="2">
        <v>16.54</v>
      </c>
      <c r="C1623" s="2">
        <f>2*Table1[[#This Row],[Photon energy (eV)]]-Threshold</f>
        <v>8.4926111999999989</v>
      </c>
      <c r="D1623" s="2" t="s">
        <v>19</v>
      </c>
      <c r="E1623" s="3">
        <f>Table1[[#This Row],[Polar ang (deg)]]/180*PI()</f>
        <v>0.41000000000000086</v>
      </c>
      <c r="F1623" s="2">
        <v>23.4912696003638</v>
      </c>
      <c r="G1623" s="1">
        <f>IF(Table1[[#This Row],[Phase shift (deg)]]="","",Table1[[#This Row],[Phase shift (deg)]]/180*PI())</f>
        <v>0.91642967982138834</v>
      </c>
      <c r="H1623" s="2">
        <v>52.507552874290901</v>
      </c>
      <c r="I1623" s="2"/>
    </row>
    <row r="1624" spans="1:9" x14ac:dyDescent="0.2">
      <c r="A1624" s="2" t="s">
        <v>47</v>
      </c>
      <c r="B1624" s="2">
        <v>16.54</v>
      </c>
      <c r="C1624" s="2">
        <f>2*Table1[[#This Row],[Photon energy (eV)]]-Threshold</f>
        <v>8.4926111999999989</v>
      </c>
      <c r="D1624" s="2" t="s">
        <v>19</v>
      </c>
      <c r="E1624" s="3">
        <f>Table1[[#This Row],[Polar ang (deg)]]/180*PI()</f>
        <v>0.42000000000000048</v>
      </c>
      <c r="F1624" s="2">
        <v>24.064227395494601</v>
      </c>
      <c r="G1624" s="1">
        <f>IF(Table1[[#This Row],[Phase shift (deg)]]="","",Table1[[#This Row],[Phase shift (deg)]]/180*PI())</f>
        <v>0.91602837427385597</v>
      </c>
      <c r="H1624" s="2">
        <v>52.484559760122103</v>
      </c>
      <c r="I1624" s="2"/>
    </row>
    <row r="1625" spans="1:9" x14ac:dyDescent="0.2">
      <c r="A1625" s="2" t="s">
        <v>47</v>
      </c>
      <c r="B1625" s="2">
        <v>16.54</v>
      </c>
      <c r="C1625" s="2">
        <f>2*Table1[[#This Row],[Photon energy (eV)]]-Threshold</f>
        <v>8.4926111999999989</v>
      </c>
      <c r="D1625" s="2" t="s">
        <v>19</v>
      </c>
      <c r="E1625" s="3">
        <f>Table1[[#This Row],[Polar ang (deg)]]/180*PI()</f>
        <v>0.43000000000000005</v>
      </c>
      <c r="F1625" s="2">
        <v>24.637185190625399</v>
      </c>
      <c r="G1625" s="1">
        <f>IF(Table1[[#This Row],[Phase shift (deg)]]="","",Table1[[#This Row],[Phase shift (deg)]]/180*PI())</f>
        <v>0.91560869337446427</v>
      </c>
      <c r="H1625" s="2">
        <v>52.460513815844699</v>
      </c>
      <c r="I1625" s="2"/>
    </row>
    <row r="1626" spans="1:9" x14ac:dyDescent="0.2">
      <c r="A1626" s="2" t="s">
        <v>47</v>
      </c>
      <c r="B1626" s="2">
        <v>16.54</v>
      </c>
      <c r="C1626" s="2">
        <f>2*Table1[[#This Row],[Photon energy (eV)]]-Threshold</f>
        <v>8.4926111999999989</v>
      </c>
      <c r="D1626" s="2" t="s">
        <v>19</v>
      </c>
      <c r="E1626" s="3">
        <f>Table1[[#This Row],[Polar ang (deg)]]/180*PI()</f>
        <v>0.43999999999999956</v>
      </c>
      <c r="F1626" s="2">
        <v>25.2101429857562</v>
      </c>
      <c r="G1626" s="1">
        <f>IF(Table1[[#This Row],[Phase shift (deg)]]="","",Table1[[#This Row],[Phase shift (deg)]]/180*PI())</f>
        <v>0.91516973355629716</v>
      </c>
      <c r="H1626" s="2">
        <v>52.435363270887898</v>
      </c>
      <c r="I1626" s="2"/>
    </row>
    <row r="1627" spans="1:9" x14ac:dyDescent="0.2">
      <c r="A1627" s="2" t="s">
        <v>47</v>
      </c>
      <c r="B1627" s="2">
        <v>16.54</v>
      </c>
      <c r="C1627" s="2">
        <f>2*Table1[[#This Row],[Photon energy (eV)]]-Threshold</f>
        <v>8.4926111999999989</v>
      </c>
      <c r="D1627" s="2" t="s">
        <v>19</v>
      </c>
      <c r="E1627" s="3">
        <f>Table1[[#This Row],[Polar ang (deg)]]/180*PI()</f>
        <v>0.44999999999999923</v>
      </c>
      <c r="F1627" s="2">
        <v>25.783100780887001</v>
      </c>
      <c r="G1627" s="1">
        <f>IF(Table1[[#This Row],[Phase shift (deg)]]="","",Table1[[#This Row],[Phase shift (deg)]]/180*PI())</f>
        <v>0.91471052426657284</v>
      </c>
      <c r="H1627" s="2">
        <v>52.409052516673498</v>
      </c>
      <c r="I1627" s="2"/>
    </row>
    <row r="1628" spans="1:9" x14ac:dyDescent="0.2">
      <c r="A1628" s="2" t="s">
        <v>47</v>
      </c>
      <c r="B1628" s="2">
        <v>16.54</v>
      </c>
      <c r="C1628" s="2">
        <f>2*Table1[[#This Row],[Photon energy (eV)]]-Threshold</f>
        <v>8.4926111999999989</v>
      </c>
      <c r="D1628" s="2" t="s">
        <v>19</v>
      </c>
      <c r="E1628" s="3">
        <f>Table1[[#This Row],[Polar ang (deg)]]/180*PI()</f>
        <v>0.46000000000000058</v>
      </c>
      <c r="F1628" s="2">
        <v>26.356058576017901</v>
      </c>
      <c r="G1628" s="1">
        <f>IF(Table1[[#This Row],[Phase shift (deg)]]="","",Table1[[#This Row],[Phase shift (deg)]]/180*PI())</f>
        <v>0.91423002199754433</v>
      </c>
      <c r="H1628" s="2">
        <v>52.381521764611698</v>
      </c>
      <c r="I1628" s="2"/>
    </row>
    <row r="1629" spans="1:9" x14ac:dyDescent="0.2">
      <c r="A1629" s="2" t="s">
        <v>47</v>
      </c>
      <c r="B1629" s="2">
        <v>16.54</v>
      </c>
      <c r="C1629" s="2">
        <f>2*Table1[[#This Row],[Photon energy (eV)]]-Threshold</f>
        <v>8.4926111999999989</v>
      </c>
      <c r="D1629" s="2" t="s">
        <v>19</v>
      </c>
      <c r="E1629" s="3">
        <f>Table1[[#This Row],[Polar ang (deg)]]/180*PI()</f>
        <v>0.47000000000000014</v>
      </c>
      <c r="F1629" s="2">
        <v>26.929016371148698</v>
      </c>
      <c r="G1629" s="1">
        <f>IF(Table1[[#This Row],[Phase shift (deg)]]="","",Table1[[#This Row],[Phase shift (deg)]]/180*PI())</f>
        <v>0.91372710365614329</v>
      </c>
      <c r="H1629" s="2">
        <v>52.352706666209698</v>
      </c>
      <c r="I1629" s="2"/>
    </row>
    <row r="1630" spans="1:9" x14ac:dyDescent="0.2">
      <c r="A1630" s="2" t="s">
        <v>47</v>
      </c>
      <c r="B1630" s="2">
        <v>16.54</v>
      </c>
      <c r="C1630" s="2">
        <f>2*Table1[[#This Row],[Photon energy (eV)]]-Threshold</f>
        <v>8.4926111999999989</v>
      </c>
      <c r="D1630" s="2" t="s">
        <v>19</v>
      </c>
      <c r="E1630" s="3">
        <f>Table1[[#This Row],[Polar ang (deg)]]/180*PI()</f>
        <v>0.4799999999999997</v>
      </c>
      <c r="F1630" s="2">
        <v>27.501974166279499</v>
      </c>
      <c r="G1630" s="1">
        <f>IF(Table1[[#This Row],[Phase shift (deg)]]="","",Table1[[#This Row],[Phase shift (deg)]]/180*PI())</f>
        <v>0.91320055918608301</v>
      </c>
      <c r="H1630" s="2">
        <v>52.322537890349302</v>
      </c>
      <c r="I1630" s="2"/>
    </row>
    <row r="1631" spans="1:9" x14ac:dyDescent="0.2">
      <c r="A1631" s="2" t="s">
        <v>47</v>
      </c>
      <c r="B1631" s="2">
        <v>16.54</v>
      </c>
      <c r="C1631" s="2">
        <f>2*Table1[[#This Row],[Photon energy (eV)]]-Threshold</f>
        <v>8.4926111999999989</v>
      </c>
      <c r="D1631" s="2" t="s">
        <v>19</v>
      </c>
      <c r="E1631" s="3">
        <f>Table1[[#This Row],[Polar ang (deg)]]/180*PI()</f>
        <v>0.48999999999999932</v>
      </c>
      <c r="F1631" s="2">
        <v>28.0749319614103</v>
      </c>
      <c r="G1631" s="1">
        <f>IF(Table1[[#This Row],[Phase shift (deg)]]="","",Table1[[#This Row],[Phase shift (deg)]]/180*PI())</f>
        <v>0.91264908334296124</v>
      </c>
      <c r="H1631" s="2">
        <v>52.290940652034998</v>
      </c>
      <c r="I1631" s="2"/>
    </row>
    <row r="1632" spans="1:9" x14ac:dyDescent="0.2">
      <c r="A1632" s="2" t="s">
        <v>47</v>
      </c>
      <c r="B1632" s="2">
        <v>16.54</v>
      </c>
      <c r="C1632" s="2">
        <f>2*Table1[[#This Row],[Photon energy (eV)]]-Threshold</f>
        <v>8.4926111999999989</v>
      </c>
      <c r="D1632" s="2" t="s">
        <v>19</v>
      </c>
      <c r="E1632" s="3">
        <f>Table1[[#This Row],[Polar ang (deg)]]/180*PI()</f>
        <v>0.50000000000000067</v>
      </c>
      <c r="F1632" s="2">
        <v>28.647889756541201</v>
      </c>
      <c r="G1632" s="1">
        <f>IF(Table1[[#This Row],[Phase shift (deg)]]="","",Table1[[#This Row],[Phase shift (deg)]]/180*PI())</f>
        <v>0.91207126650745174</v>
      </c>
      <c r="H1632" s="2">
        <v>52.257834186028703</v>
      </c>
      <c r="I1632" s="2"/>
    </row>
    <row r="1633" spans="1:9" x14ac:dyDescent="0.2">
      <c r="A1633" s="2" t="s">
        <v>47</v>
      </c>
      <c r="B1633" s="2">
        <v>16.54</v>
      </c>
      <c r="C1633" s="2">
        <f>2*Table1[[#This Row],[Photon energy (eV)]]-Threshold</f>
        <v>8.4926111999999989</v>
      </c>
      <c r="D1633" s="2" t="s">
        <v>19</v>
      </c>
      <c r="E1633" s="3">
        <f>Table1[[#This Row],[Polar ang (deg)]]/180*PI()</f>
        <v>0.51000000000000023</v>
      </c>
      <c r="F1633" s="2">
        <v>29.220847551672001</v>
      </c>
      <c r="G1633" s="1">
        <f>IF(Table1[[#This Row],[Phase shift (deg)]]="","",Table1[[#This Row],[Phase shift (deg)]]/180*PI())</f>
        <v>0.91146558440350411</v>
      </c>
      <c r="H1633" s="2">
        <v>52.223131157745897</v>
      </c>
      <c r="I1633" s="2"/>
    </row>
    <row r="1634" spans="1:9" x14ac:dyDescent="0.2">
      <c r="A1634" s="2" t="s">
        <v>47</v>
      </c>
      <c r="B1634" s="2">
        <v>16.54</v>
      </c>
      <c r="C1634" s="2">
        <f>2*Table1[[#This Row],[Photon energy (eV)]]-Threshold</f>
        <v>8.4926111999999989</v>
      </c>
      <c r="D1634" s="2" t="s">
        <v>19</v>
      </c>
      <c r="E1634" s="3">
        <f>Table1[[#This Row],[Polar ang (deg)]]/180*PI()</f>
        <v>0.5199999999999998</v>
      </c>
      <c r="F1634" s="2">
        <v>29.793805346802799</v>
      </c>
      <c r="G1634" s="1">
        <f>IF(Table1[[#This Row],[Phase shift (deg)]]="","",Table1[[#This Row],[Phase shift (deg)]]/180*PI())</f>
        <v>0.91083038656697257</v>
      </c>
      <c r="H1634" s="2">
        <v>52.186737002556796</v>
      </c>
      <c r="I1634" s="2"/>
    </row>
    <row r="1635" spans="1:9" x14ac:dyDescent="0.2">
      <c r="A1635" s="2" t="s">
        <v>47</v>
      </c>
      <c r="B1635" s="2">
        <v>16.54</v>
      </c>
      <c r="C1635" s="2">
        <f>2*Table1[[#This Row],[Photon energy (eV)]]-Threshold</f>
        <v>8.4926111999999989</v>
      </c>
      <c r="D1635" s="2" t="s">
        <v>19</v>
      </c>
      <c r="E1635" s="3">
        <f>Table1[[#This Row],[Polar ang (deg)]]/180*PI()</f>
        <v>0.52999999999999947</v>
      </c>
      <c r="F1635" s="2">
        <v>30.3667631419336</v>
      </c>
      <c r="G1635" s="1">
        <f>IF(Table1[[#This Row],[Phase shift (deg)]]="","",Table1[[#This Row],[Phase shift (deg)]]/180*PI())</f>
        <v>0.9101638833846416</v>
      </c>
      <c r="H1635" s="2">
        <v>52.148549183177202</v>
      </c>
      <c r="I1635" s="2"/>
    </row>
    <row r="1636" spans="1:9" x14ac:dyDescent="0.2">
      <c r="A1636" s="2" t="s">
        <v>47</v>
      </c>
      <c r="B1636" s="2">
        <v>16.54</v>
      </c>
      <c r="C1636" s="2">
        <f>2*Table1[[#This Row],[Photon energy (eV)]]-Threshold</f>
        <v>8.4926111999999989</v>
      </c>
      <c r="D1636" s="2" t="s">
        <v>19</v>
      </c>
      <c r="E1636" s="3">
        <f>Table1[[#This Row],[Polar ang (deg)]]/180*PI()</f>
        <v>0.54000000000000081</v>
      </c>
      <c r="F1636" s="2">
        <v>30.9397209370645</v>
      </c>
      <c r="G1636" s="1">
        <f>IF(Table1[[#This Row],[Phase shift (deg)]]="","",Table1[[#This Row],[Phase shift (deg)]]/180*PI())</f>
        <v>0.90946413149330663</v>
      </c>
      <c r="H1636" s="2">
        <v>52.108456353097402</v>
      </c>
      <c r="I1636" s="2"/>
    </row>
    <row r="1637" spans="1:9" x14ac:dyDescent="0.2">
      <c r="A1637" s="2" t="s">
        <v>47</v>
      </c>
      <c r="B1637" s="2">
        <v>16.54</v>
      </c>
      <c r="C1637" s="2">
        <f>2*Table1[[#This Row],[Photon energy (eV)]]-Threshold</f>
        <v>8.4926111999999989</v>
      </c>
      <c r="D1637" s="2" t="s">
        <v>19</v>
      </c>
      <c r="E1637" s="3">
        <f>Table1[[#This Row],[Polar ang (deg)]]/180*PI()</f>
        <v>0.55000000000000038</v>
      </c>
      <c r="F1637" s="2">
        <v>31.512678732195301</v>
      </c>
      <c r="G1637" s="1">
        <f>IF(Table1[[#This Row],[Phase shift (deg)]]="","",Table1[[#This Row],[Phase shift (deg)]]/180*PI())</f>
        <v>0.90872901729248845</v>
      </c>
      <c r="H1637" s="2">
        <v>52.066337411930398</v>
      </c>
      <c r="I1637" s="2"/>
    </row>
    <row r="1638" spans="1:9" x14ac:dyDescent="0.2">
      <c r="A1638" s="2" t="s">
        <v>47</v>
      </c>
      <c r="B1638" s="2">
        <v>16.54</v>
      </c>
      <c r="C1638" s="2">
        <f>2*Table1[[#This Row],[Photon energy (eV)]]-Threshold</f>
        <v>8.4926111999999989</v>
      </c>
      <c r="D1638" s="2" t="s">
        <v>19</v>
      </c>
      <c r="E1638" s="3">
        <f>Table1[[#This Row],[Polar ang (deg)]]/180*PI()</f>
        <v>0.56000000000000005</v>
      </c>
      <c r="F1638" s="2">
        <v>32.085636527326102</v>
      </c>
      <c r="G1638" s="1">
        <f>IF(Table1[[#This Row],[Phase shift (deg)]]="","",Table1[[#This Row],[Phase shift (deg)]]/180*PI())</f>
        <v>0.90795623828103478</v>
      </c>
      <c r="H1638" s="2">
        <v>52.022060436077801</v>
      </c>
      <c r="I1638" s="2"/>
    </row>
    <row r="1639" spans="1:9" x14ac:dyDescent="0.2">
      <c r="A1639" s="2" t="s">
        <v>47</v>
      </c>
      <c r="B1639" s="2">
        <v>16.54</v>
      </c>
      <c r="C1639" s="2">
        <f>2*Table1[[#This Row],[Photon energy (eV)]]-Threshold</f>
        <v>8.4926111999999989</v>
      </c>
      <c r="D1639" s="2" t="s">
        <v>19</v>
      </c>
      <c r="E1639" s="3">
        <f>Table1[[#This Row],[Polar ang (deg)]]/180*PI()</f>
        <v>0.56999999999999951</v>
      </c>
      <c r="F1639" s="2">
        <v>32.658594322456899</v>
      </c>
      <c r="G1639" s="1">
        <f>IF(Table1[[#This Row],[Phase shift (deg)]]="","",Table1[[#This Row],[Phase shift (deg)]]/180*PI())</f>
        <v>0.90714328187595838</v>
      </c>
      <c r="H1639" s="2">
        <v>51.975481465138799</v>
      </c>
      <c r="I1639" s="2"/>
    </row>
    <row r="1640" spans="1:9" x14ac:dyDescent="0.2">
      <c r="A1640" s="2" t="s">
        <v>47</v>
      </c>
      <c r="B1640" s="2">
        <v>16.54</v>
      </c>
      <c r="C1640" s="2">
        <f>2*Table1[[#This Row],[Photon energy (eV)]]-Threshold</f>
        <v>8.4926111999999989</v>
      </c>
      <c r="D1640" s="2" t="s">
        <v>19</v>
      </c>
      <c r="E1640" s="3">
        <f>Table1[[#This Row],[Polar ang (deg)]]/180*PI()</f>
        <v>0.57999999999999907</v>
      </c>
      <c r="F1640" s="2">
        <v>33.231552117587697</v>
      </c>
      <c r="G1640" s="1">
        <f>IF(Table1[[#This Row],[Phase shift (deg)]]="","",Table1[[#This Row],[Phase shift (deg)]]/180*PI())</f>
        <v>0.90628740130908869</v>
      </c>
      <c r="H1640" s="2">
        <v>51.9264431208899</v>
      </c>
      <c r="I1640" s="2"/>
    </row>
    <row r="1641" spans="1:9" x14ac:dyDescent="0.2">
      <c r="A1641" s="2" t="s">
        <v>47</v>
      </c>
      <c r="B1641" s="2">
        <v>16.54</v>
      </c>
      <c r="C1641" s="2">
        <f>2*Table1[[#This Row],[Photon energy (eV)]]-Threshold</f>
        <v>8.4926111999999989</v>
      </c>
      <c r="D1641" s="2" t="s">
        <v>19</v>
      </c>
      <c r="E1641" s="3">
        <f>Table1[[#This Row],[Polar ang (deg)]]/180*PI()</f>
        <v>0.59000000000000052</v>
      </c>
      <c r="F1641" s="2">
        <v>33.804509912718601</v>
      </c>
      <c r="G1641" s="1">
        <f>IF(Table1[[#This Row],[Phase shift (deg)]]="","",Table1[[#This Row],[Phase shift (deg)]]/180*PI())</f>
        <v>0.90538558812119752</v>
      </c>
      <c r="H1641" s="2">
        <v>51.874773031314497</v>
      </c>
      <c r="I1641" s="2"/>
    </row>
    <row r="1642" spans="1:9" x14ac:dyDescent="0.2">
      <c r="A1642" s="2" t="s">
        <v>47</v>
      </c>
      <c r="B1642" s="2">
        <v>16.54</v>
      </c>
      <c r="C1642" s="2">
        <f>2*Table1[[#This Row],[Photon energy (eV)]]-Threshold</f>
        <v>8.4926111999999989</v>
      </c>
      <c r="D1642" s="2" t="s">
        <v>19</v>
      </c>
      <c r="E1642" s="3">
        <f>Table1[[#This Row],[Polar ang (deg)]]/180*PI()</f>
        <v>0.6</v>
      </c>
      <c r="F1642" s="2">
        <v>34.377467707849398</v>
      </c>
      <c r="G1642" s="1">
        <f>IF(Table1[[#This Row],[Phase shift (deg)]]="","",Table1[[#This Row],[Phase shift (deg)]]/180*PI())</f>
        <v>0.90443454068091855</v>
      </c>
      <c r="H1642" s="2">
        <v>51.820282026869798</v>
      </c>
      <c r="I1642" s="2"/>
    </row>
    <row r="1643" spans="1:9" x14ac:dyDescent="0.2">
      <c r="A1643" s="2" t="s">
        <v>47</v>
      </c>
      <c r="B1643" s="2">
        <v>16.54</v>
      </c>
      <c r="C1643" s="2">
        <f>2*Table1[[#This Row],[Photon energy (eV)]]-Threshold</f>
        <v>8.4926111999999989</v>
      </c>
      <c r="D1643" s="2" t="s">
        <v>19</v>
      </c>
      <c r="E1643" s="3">
        <f>Table1[[#This Row],[Polar ang (deg)]]/180*PI()</f>
        <v>0.60999999999999976</v>
      </c>
      <c r="F1643" s="2">
        <v>34.950425502980202</v>
      </c>
      <c r="G1643" s="1">
        <f>IF(Table1[[#This Row],[Phase shift (deg)]]="","",Table1[[#This Row],[Phase shift (deg)]]/180*PI())</f>
        <v>0.90343062804290719</v>
      </c>
      <c r="H1643" s="2">
        <v>51.762762069711897</v>
      </c>
      <c r="I1643" s="2"/>
    </row>
    <row r="1644" spans="1:9" x14ac:dyDescent="0.2">
      <c r="A1644" s="2" t="s">
        <v>47</v>
      </c>
      <c r="B1644" s="2">
        <v>16.54</v>
      </c>
      <c r="C1644" s="2">
        <f>2*Table1[[#This Row],[Photon energy (eV)]]-Threshold</f>
        <v>8.4926111999999989</v>
      </c>
      <c r="D1644" s="2" t="s">
        <v>19</v>
      </c>
      <c r="E1644" s="3">
        <f>Table1[[#This Row],[Polar ang (deg)]]/180*PI()</f>
        <v>0.61999999999999933</v>
      </c>
      <c r="F1644" s="2">
        <v>35.523383298111</v>
      </c>
      <c r="G1644" s="1">
        <f>IF(Table1[[#This Row],[Phase shift (deg)]]="","",Table1[[#This Row],[Phase shift (deg)]]/180*PI())</f>
        <v>0.90236984832130618</v>
      </c>
      <c r="H1644" s="2">
        <v>51.7019838686711</v>
      </c>
      <c r="I1644" s="2"/>
    </row>
    <row r="1645" spans="1:9" x14ac:dyDescent="0.2">
      <c r="A1645" s="2" t="s">
        <v>47</v>
      </c>
      <c r="B1645" s="2">
        <v>16.54</v>
      </c>
      <c r="C1645" s="2">
        <f>2*Table1[[#This Row],[Photon energy (eV)]]-Threshold</f>
        <v>8.4926111999999989</v>
      </c>
      <c r="D1645" s="2" t="s">
        <v>19</v>
      </c>
      <c r="E1645" s="3">
        <f>Table1[[#This Row],[Polar ang (deg)]]/180*PI()</f>
        <v>0.63000000000000056</v>
      </c>
      <c r="F1645" s="2">
        <v>36.096341093241897</v>
      </c>
      <c r="G1645" s="1">
        <f>IF(Table1[[#This Row],[Phase shift (deg)]]="","",Table1[[#This Row],[Phase shift (deg)]]/180*PI())</f>
        <v>0.90124778058391175</v>
      </c>
      <c r="H1645" s="2">
        <v>51.637694122990602</v>
      </c>
      <c r="I1645" s="2"/>
    </row>
    <row r="1646" spans="1:9" x14ac:dyDescent="0.2">
      <c r="A1646" s="2" t="s">
        <v>47</v>
      </c>
      <c r="B1646" s="2">
        <v>16.54</v>
      </c>
      <c r="C1646" s="2">
        <f>2*Table1[[#This Row],[Photon energy (eV)]]-Threshold</f>
        <v>8.4926111999999989</v>
      </c>
      <c r="D1646" s="2" t="s">
        <v>19</v>
      </c>
      <c r="E1646" s="3">
        <f>Table1[[#This Row],[Polar ang (deg)]]/180*PI()</f>
        <v>0.64000000000000024</v>
      </c>
      <c r="F1646" s="2">
        <v>36.669298888372701</v>
      </c>
      <c r="G1646" s="1">
        <f>IF(Table1[[#This Row],[Phase shift (deg)]]="","",Table1[[#This Row],[Phase shift (deg)]]/180*PI())</f>
        <v>0.90005952906098485</v>
      </c>
      <c r="H1646" s="2">
        <v>51.569612325726901</v>
      </c>
      <c r="I1646" s="2"/>
    </row>
    <row r="1647" spans="1:9" x14ac:dyDescent="0.2">
      <c r="A1647" s="2" t="s">
        <v>47</v>
      </c>
      <c r="B1647" s="2">
        <v>16.54</v>
      </c>
      <c r="C1647" s="2">
        <f>2*Table1[[#This Row],[Photon energy (eV)]]-Threshold</f>
        <v>8.4926111999999989</v>
      </c>
      <c r="D1647" s="2" t="s">
        <v>19</v>
      </c>
      <c r="E1647" s="3">
        <f>Table1[[#This Row],[Polar ang (deg)]]/180*PI()</f>
        <v>0.6499999999999998</v>
      </c>
      <c r="F1647" s="2">
        <v>37.242256683503498</v>
      </c>
      <c r="G1647" s="1">
        <f>IF(Table1[[#This Row],[Phase shift (deg)]]="","",Table1[[#This Row],[Phase shift (deg)]]/180*PI())</f>
        <v>0.89879965819929919</v>
      </c>
      <c r="H1647" s="2">
        <v>51.497427042620799</v>
      </c>
      <c r="I1647" s="2"/>
    </row>
    <row r="1648" spans="1:9" x14ac:dyDescent="0.2">
      <c r="A1648" s="2" t="s">
        <v>47</v>
      </c>
      <c r="B1648" s="2">
        <v>16.54</v>
      </c>
      <c r="C1648" s="2">
        <f>2*Table1[[#This Row],[Photon energy (eV)]]-Threshold</f>
        <v>8.4926111999999989</v>
      </c>
      <c r="D1648" s="2" t="s">
        <v>19</v>
      </c>
      <c r="E1648" s="3">
        <f>Table1[[#This Row],[Polar ang (deg)]]/180*PI()</f>
        <v>0.65999999999999948</v>
      </c>
      <c r="F1648" s="2">
        <v>37.815214478634303</v>
      </c>
      <c r="G1648" s="1">
        <f>IF(Table1[[#This Row],[Phase shift (deg)]]="","",Table1[[#This Row],[Phase shift (deg)]]/180*PI())</f>
        <v>0.89746211676224807</v>
      </c>
      <c r="H1648" s="2">
        <v>51.420791563353902</v>
      </c>
      <c r="I1648" s="2"/>
    </row>
    <row r="1649" spans="1:9" x14ac:dyDescent="0.2">
      <c r="A1649" s="2" t="s">
        <v>47</v>
      </c>
      <c r="B1649" s="2">
        <v>16.54</v>
      </c>
      <c r="C1649" s="2">
        <f>2*Table1[[#This Row],[Photon energy (eV)]]-Threshold</f>
        <v>8.4926111999999989</v>
      </c>
      <c r="D1649" s="2" t="s">
        <v>19</v>
      </c>
      <c r="E1649" s="3">
        <f>Table1[[#This Row],[Polar ang (deg)]]/180*PI()</f>
        <v>0.67000000000000082</v>
      </c>
      <c r="F1649" s="2">
        <v>38.3881722737652</v>
      </c>
      <c r="G1649" s="1">
        <f>IF(Table1[[#This Row],[Phase shift (deg)]]="","",Table1[[#This Row],[Phase shift (deg)]]/180*PI())</f>
        <v>0.89604014876148108</v>
      </c>
      <c r="H1649" s="2">
        <v>51.339318798307303</v>
      </c>
      <c r="I1649" s="2"/>
    </row>
    <row r="1650" spans="1:9" x14ac:dyDescent="0.2">
      <c r="A1650" s="2" t="s">
        <v>47</v>
      </c>
      <c r="B1650" s="2">
        <v>16.54</v>
      </c>
      <c r="C1650" s="2">
        <f>2*Table1[[#This Row],[Photon energy (eV)]]-Threshold</f>
        <v>8.4926111999999989</v>
      </c>
      <c r="D1650" s="2" t="s">
        <v>19</v>
      </c>
      <c r="E1650" s="3">
        <f>Table1[[#This Row],[Polar ang (deg)]]/180*PI()</f>
        <v>0.68000000000000038</v>
      </c>
      <c r="F1650" s="2">
        <v>38.961130068895997</v>
      </c>
      <c r="G1650" s="1">
        <f>IF(Table1[[#This Row],[Phase shift (deg)]]="","",Table1[[#This Row],[Phase shift (deg)]]/180*PI())</f>
        <v>0.89452618847917975</v>
      </c>
      <c r="H1650" s="2">
        <v>51.252575263780997</v>
      </c>
      <c r="I1650" s="2"/>
    </row>
    <row r="1651" spans="1:9" x14ac:dyDescent="0.2">
      <c r="A1651" s="2" t="s">
        <v>47</v>
      </c>
      <c r="B1651" s="2">
        <v>16.54</v>
      </c>
      <c r="C1651" s="2">
        <f>2*Table1[[#This Row],[Photon energy (eV)]]-Threshold</f>
        <v>8.4926111999999989</v>
      </c>
      <c r="D1651" s="2" t="s">
        <v>19</v>
      </c>
      <c r="E1651" s="3">
        <f>Table1[[#This Row],[Polar ang (deg)]]/180*PI()</f>
        <v>0.69</v>
      </c>
      <c r="F1651" s="2">
        <v>39.534087864026802</v>
      </c>
      <c r="G1651" s="1">
        <f>IF(Table1[[#This Row],[Phase shift (deg)]]="","",Table1[[#This Row],[Phase shift (deg)]]/180*PI())</f>
        <v>0.89291173616896946</v>
      </c>
      <c r="H1651" s="2">
        <v>51.160073960180803</v>
      </c>
      <c r="I1651" s="2"/>
    </row>
    <row r="1652" spans="1:9" x14ac:dyDescent="0.2">
      <c r="A1652" s="2" t="s">
        <v>47</v>
      </c>
      <c r="B1652" s="2">
        <v>16.54</v>
      </c>
      <c r="C1652" s="2">
        <f>2*Table1[[#This Row],[Photon energy (eV)]]-Threshold</f>
        <v>8.4926111999999989</v>
      </c>
      <c r="D1652" s="2" t="s">
        <v>19</v>
      </c>
      <c r="E1652" s="3">
        <f>Table1[[#This Row],[Polar ang (deg)]]/180*PI()</f>
        <v>0.69999999999999951</v>
      </c>
      <c r="F1652" s="2">
        <v>40.107045659157599</v>
      </c>
      <c r="G1652" s="1">
        <f>IF(Table1[[#This Row],[Phase shift (deg)]]="","",Table1[[#This Row],[Phase shift (deg)]]/180*PI())</f>
        <v>0.89118721016171343</v>
      </c>
      <c r="H1652" s="2">
        <v>51.061265898304498</v>
      </c>
      <c r="I1652" s="2"/>
    </row>
    <row r="1653" spans="1:9" x14ac:dyDescent="0.2">
      <c r="A1653" s="2" t="s">
        <v>47</v>
      </c>
      <c r="B1653" s="2">
        <v>16.54</v>
      </c>
      <c r="C1653" s="2">
        <f>2*Table1[[#This Row],[Photon energy (eV)]]-Threshold</f>
        <v>8.4926111999999989</v>
      </c>
      <c r="D1653" s="2" t="s">
        <v>19</v>
      </c>
      <c r="E1653" s="3">
        <f>Table1[[#This Row],[Polar ang (deg)]]/180*PI()</f>
        <v>0.70999999999999919</v>
      </c>
      <c r="F1653" s="2">
        <v>40.680003454288403</v>
      </c>
      <c r="G1653" s="1">
        <f>IF(Table1[[#This Row],[Phase shift (deg)]]="","",Table1[[#This Row],[Phase shift (deg)]]/180*PI())</f>
        <v>0.88934176998837655</v>
      </c>
      <c r="H1653" s="2">
        <v>50.955529965028397</v>
      </c>
      <c r="I1653" s="2"/>
    </row>
    <row r="1654" spans="1:9" x14ac:dyDescent="0.2">
      <c r="A1654" s="2" t="s">
        <v>47</v>
      </c>
      <c r="B1654" s="2">
        <v>16.54</v>
      </c>
      <c r="C1654" s="2">
        <f>2*Table1[[#This Row],[Photon energy (eV)]]-Threshold</f>
        <v>8.4926111999999989</v>
      </c>
      <c r="D1654" s="2" t="s">
        <v>19</v>
      </c>
      <c r="E1654" s="3">
        <f>Table1[[#This Row],[Polar ang (deg)]]/180*PI()</f>
        <v>0.72000000000000042</v>
      </c>
      <c r="F1654" s="2">
        <v>41.2529612494193</v>
      </c>
      <c r="G1654" s="1">
        <f>IF(Table1[[#This Row],[Phase shift (deg)]]="","",Table1[[#This Row],[Phase shift (deg)]]/180*PI())</f>
        <v>0.88736310368069649</v>
      </c>
      <c r="H1654" s="2">
        <v>50.8421607365336</v>
      </c>
      <c r="I1654" s="2"/>
    </row>
    <row r="1655" spans="1:9" x14ac:dyDescent="0.2">
      <c r="A1655" s="2" t="s">
        <v>47</v>
      </c>
      <c r="B1655" s="2">
        <v>16.54</v>
      </c>
      <c r="C1655" s="2">
        <f>2*Table1[[#This Row],[Photon energy (eV)]]-Threshold</f>
        <v>8.4926111999999989</v>
      </c>
      <c r="D1655" s="2" t="s">
        <v>19</v>
      </c>
      <c r="E1655" s="3">
        <f>Table1[[#This Row],[Polar ang (deg)]]/180*PI()</f>
        <v>0.73</v>
      </c>
      <c r="F1655" s="2">
        <v>41.825919044550098</v>
      </c>
      <c r="G1655" s="1">
        <f>IF(Table1[[#This Row],[Phase shift (deg)]]="","",Table1[[#This Row],[Phase shift (deg)]]/180*PI())</f>
        <v>0.88523717050456818</v>
      </c>
      <c r="H1655" s="2">
        <v>50.720353738014602</v>
      </c>
      <c r="I1655" s="2"/>
    </row>
    <row r="1656" spans="1:9" x14ac:dyDescent="0.2">
      <c r="A1656" s="2" t="s">
        <v>47</v>
      </c>
      <c r="B1656" s="2">
        <v>16.54</v>
      </c>
      <c r="C1656" s="2">
        <f>2*Table1[[#This Row],[Photon energy (eV)]]-Threshold</f>
        <v>8.4926111999999989</v>
      </c>
      <c r="D1656" s="2" t="s">
        <v>19</v>
      </c>
      <c r="E1656" s="3">
        <f>Table1[[#This Row],[Polar ang (deg)]]/180*PI()</f>
        <v>0.73999999999999977</v>
      </c>
      <c r="F1656" s="2">
        <v>42.398876839680902</v>
      </c>
      <c r="G1656" s="1">
        <f>IF(Table1[[#This Row],[Phase shift (deg)]]="","",Table1[[#This Row],[Phase shift (deg)]]/180*PI())</f>
        <v>0.88294788785710632</v>
      </c>
      <c r="H1656" s="2">
        <v>50.589187504202499</v>
      </c>
      <c r="I1656" s="2"/>
    </row>
    <row r="1657" spans="1:9" x14ac:dyDescent="0.2">
      <c r="A1657" s="2" t="s">
        <v>47</v>
      </c>
      <c r="B1657" s="2">
        <v>16.54</v>
      </c>
      <c r="C1657" s="2">
        <f>2*Table1[[#This Row],[Photon energy (eV)]]-Threshold</f>
        <v>8.4926111999999989</v>
      </c>
      <c r="D1657" s="2" t="s">
        <v>19</v>
      </c>
      <c r="E1657" s="3">
        <f>Table1[[#This Row],[Polar ang (deg)]]/180*PI()</f>
        <v>0.74999999999999922</v>
      </c>
      <c r="F1657" s="2">
        <v>42.9718346348117</v>
      </c>
      <c r="G1657" s="1">
        <f>IF(Table1[[#This Row],[Phase shift (deg)]]="","",Table1[[#This Row],[Phase shift (deg)]]/180*PI())</f>
        <v>0.88047674768581907</v>
      </c>
      <c r="H1657" s="2">
        <v>50.447601601802504</v>
      </c>
      <c r="I1657" s="2"/>
    </row>
    <row r="1658" spans="1:9" x14ac:dyDescent="0.2">
      <c r="A1658" s="2" t="s">
        <v>47</v>
      </c>
      <c r="B1658" s="2">
        <v>16.54</v>
      </c>
      <c r="C1658" s="2">
        <f>2*Table1[[#This Row],[Photon energy (eV)]]-Threshold</f>
        <v>8.4926111999999989</v>
      </c>
      <c r="D1658" s="2" t="s">
        <v>19</v>
      </c>
      <c r="E1658" s="3">
        <f>Table1[[#This Row],[Polar ang (deg)]]/180*PI()</f>
        <v>0.76000000000000068</v>
      </c>
      <c r="F1658" s="2">
        <v>43.544792429942603</v>
      </c>
      <c r="G1658" s="1">
        <f>IF(Table1[[#This Row],[Phase shift (deg)]]="","",Table1[[#This Row],[Phase shift (deg)]]/180*PI())</f>
        <v>0.8778023432385138</v>
      </c>
      <c r="H1658" s="2">
        <v>50.2943695142609</v>
      </c>
      <c r="I1658" s="2"/>
    </row>
    <row r="1659" spans="1:9" x14ac:dyDescent="0.2">
      <c r="A1659" s="2" t="s">
        <v>47</v>
      </c>
      <c r="B1659" s="2">
        <v>16.54</v>
      </c>
      <c r="C1659" s="2">
        <f>2*Table1[[#This Row],[Photon energy (eV)]]-Threshold</f>
        <v>8.4926111999999989</v>
      </c>
      <c r="D1659" s="2" t="s">
        <v>19</v>
      </c>
      <c r="E1659" s="3">
        <f>Table1[[#This Row],[Polar ang (deg)]]/180*PI()</f>
        <v>0.77000000000000024</v>
      </c>
      <c r="F1659" s="2">
        <v>44.117750225073401</v>
      </c>
      <c r="G1659" s="1">
        <f>IF(Table1[[#This Row],[Phase shift (deg)]]="","",Table1[[#This Row],[Phase shift (deg)]]/180*PI())</f>
        <v>0.87489978075124852</v>
      </c>
      <c r="H1659" s="2">
        <v>50.1280649339676</v>
      </c>
      <c r="I1659" s="2"/>
    </row>
    <row r="1660" spans="1:9" x14ac:dyDescent="0.2">
      <c r="A1660" s="2" t="s">
        <v>47</v>
      </c>
      <c r="B1660" s="2">
        <v>16.54</v>
      </c>
      <c r="C1660" s="2">
        <f>2*Table1[[#This Row],[Photon energy (eV)]]-Threshold</f>
        <v>8.4926111999999989</v>
      </c>
      <c r="D1660" s="2" t="s">
        <v>19</v>
      </c>
      <c r="E1660" s="3">
        <f>Table1[[#This Row],[Polar ang (deg)]]/180*PI()</f>
        <v>0.7799999999999998</v>
      </c>
      <c r="F1660" s="2">
        <v>44.690708020204198</v>
      </c>
      <c r="G1660" s="1">
        <f>IF(Table1[[#This Row],[Phase shift (deg)]]="","",Table1[[#This Row],[Phase shift (deg)]]/180*PI())</f>
        <v>0.87173994213667372</v>
      </c>
      <c r="H1660" s="2">
        <v>49.947019517409998</v>
      </c>
      <c r="I1660" s="2"/>
    </row>
    <row r="1661" spans="1:9" x14ac:dyDescent="0.2">
      <c r="A1661" s="2" t="s">
        <v>47</v>
      </c>
      <c r="B1661" s="2">
        <v>16.54</v>
      </c>
      <c r="C1661" s="2">
        <f>2*Table1[[#This Row],[Photon energy (eV)]]-Threshold</f>
        <v>8.4926111999999989</v>
      </c>
      <c r="D1661" s="2" t="s">
        <v>19</v>
      </c>
      <c r="E1661" s="3">
        <f>Table1[[#This Row],[Polar ang (deg)]]/180*PI()</f>
        <v>0.78999999999999937</v>
      </c>
      <c r="F1661" s="2">
        <v>45.263665815335003</v>
      </c>
      <c r="G1661" s="1">
        <f>IF(Table1[[#This Row],[Phase shift (deg)]]="","",Table1[[#This Row],[Phase shift (deg)]]/180*PI())</f>
        <v>0.86828855282154549</v>
      </c>
      <c r="H1661" s="2">
        <v>49.749269476196602</v>
      </c>
      <c r="I1661" s="2"/>
    </row>
    <row r="1662" spans="1:9" x14ac:dyDescent="0.2">
      <c r="A1662" s="2" t="s">
        <v>47</v>
      </c>
      <c r="B1662" s="2">
        <v>16.54</v>
      </c>
      <c r="C1662" s="2">
        <f>2*Table1[[#This Row],[Photon energy (eV)]]-Threshold</f>
        <v>8.4926111999999989</v>
      </c>
      <c r="D1662" s="2" t="s">
        <v>19</v>
      </c>
      <c r="E1662" s="3">
        <f>Table1[[#This Row],[Polar ang (deg)]]/180*PI()</f>
        <v>0.80000000000000071</v>
      </c>
      <c r="F1662" s="2">
        <v>45.8366236104659</v>
      </c>
      <c r="G1662" s="1">
        <f>IF(Table1[[#This Row],[Phase shift (deg)]]="","",Table1[[#This Row],[Phase shift (deg)]]/180*PI())</f>
        <v>0.86450499206142528</v>
      </c>
      <c r="H1662" s="2">
        <v>49.532487413110402</v>
      </c>
      <c r="I1662" s="2"/>
    </row>
    <row r="1663" spans="1:9" x14ac:dyDescent="0.2">
      <c r="A1663" s="2" t="s">
        <v>47</v>
      </c>
      <c r="B1663" s="2">
        <v>16.54</v>
      </c>
      <c r="C1663" s="2">
        <f>2*Table1[[#This Row],[Photon energy (eV)]]-Threshold</f>
        <v>8.4926111999999989</v>
      </c>
      <c r="D1663" s="2" t="s">
        <v>19</v>
      </c>
      <c r="E1663" s="3">
        <f>Table1[[#This Row],[Polar ang (deg)]]/180*PI()</f>
        <v>0.81000000000000028</v>
      </c>
      <c r="F1663" s="2">
        <v>46.409581405596697</v>
      </c>
      <c r="G1663" s="1">
        <f>IF(Table1[[#This Row],[Phase shift (deg)]]="","",Table1[[#This Row],[Phase shift (deg)]]/180*PI())</f>
        <v>0.86034075898616313</v>
      </c>
      <c r="H1663" s="2">
        <v>49.293894432989099</v>
      </c>
      <c r="I1663" s="2"/>
    </row>
    <row r="1664" spans="1:9" x14ac:dyDescent="0.2">
      <c r="A1664" s="2" t="s">
        <v>47</v>
      </c>
      <c r="B1664" s="2">
        <v>16.54</v>
      </c>
      <c r="C1664" s="2">
        <f>2*Table1[[#This Row],[Photon energy (eV)]]-Threshold</f>
        <v>8.4926111999999989</v>
      </c>
      <c r="D1664" s="2" t="s">
        <v>19</v>
      </c>
      <c r="E1664" s="3">
        <f>Table1[[#This Row],[Polar ang (deg)]]/180*PI()</f>
        <v>0.82</v>
      </c>
      <c r="F1664" s="2">
        <v>46.982539200727501</v>
      </c>
      <c r="G1664" s="1">
        <f>IF(Table1[[#This Row],[Phase shift (deg)]]="","",Table1[[#This Row],[Phase shift (deg)]]/180*PI())</f>
        <v>0.85573747266403222</v>
      </c>
      <c r="H1664" s="2">
        <v>49.030145554840701</v>
      </c>
      <c r="I1664" s="2"/>
    </row>
    <row r="1665" spans="1:9" x14ac:dyDescent="0.2">
      <c r="A1665" s="2" t="s">
        <v>47</v>
      </c>
      <c r="B1665" s="2">
        <v>16.54</v>
      </c>
      <c r="C1665" s="2">
        <f>2*Table1[[#This Row],[Photon energy (eV)]]-Threshold</f>
        <v>8.4926111999999989</v>
      </c>
      <c r="D1665" s="2" t="s">
        <v>19</v>
      </c>
      <c r="E1665" s="3">
        <f>Table1[[#This Row],[Polar ang (deg)]]/180*PI()</f>
        <v>0.82999999999999952</v>
      </c>
      <c r="F1665" s="2">
        <v>47.555496995858299</v>
      </c>
      <c r="G1665" s="1">
        <f>IF(Table1[[#This Row],[Phase shift (deg)]]="","",Table1[[#This Row],[Phase shift (deg)]]/180*PI())</f>
        <v>0.85062423287305577</v>
      </c>
      <c r="H1665" s="2">
        <v>48.7371784951794</v>
      </c>
      <c r="I1665" s="2"/>
    </row>
    <row r="1666" spans="1:9" x14ac:dyDescent="0.2">
      <c r="A1666" s="2" t="s">
        <v>47</v>
      </c>
      <c r="B1666" s="2">
        <v>16.54</v>
      </c>
      <c r="C1666" s="2">
        <f>2*Table1[[#This Row],[Photon energy (eV)]]-Threshold</f>
        <v>8.4926111999999989</v>
      </c>
      <c r="D1666" s="2" t="s">
        <v>19</v>
      </c>
      <c r="E1666" s="3">
        <f>Table1[[#This Row],[Polar ang (deg)]]/180*PI()</f>
        <v>0.83999999999999919</v>
      </c>
      <c r="F1666" s="2">
        <v>48.128454790989103</v>
      </c>
      <c r="G1666" s="1">
        <f>IF(Table1[[#This Row],[Phase shift (deg)]]="","",Table1[[#This Row],[Phase shift (deg)]]/180*PI())</f>
        <v>0.84491409079294155</v>
      </c>
      <c r="H1666" s="2">
        <v>48.410011453568799</v>
      </c>
      <c r="I1666" s="2"/>
    </row>
    <row r="1667" spans="1:9" x14ac:dyDescent="0.2">
      <c r="A1667" s="2" t="s">
        <v>47</v>
      </c>
      <c r="B1667" s="2">
        <v>16.54</v>
      </c>
      <c r="C1667" s="2">
        <f>2*Table1[[#This Row],[Photon energy (eV)]]-Threshold</f>
        <v>8.4926111999999989</v>
      </c>
      <c r="D1667" s="2" t="s">
        <v>19</v>
      </c>
      <c r="E1667" s="3">
        <f>Table1[[#This Row],[Polar ang (deg)]]/180*PI()</f>
        <v>0.85000000000000053</v>
      </c>
      <c r="F1667" s="2">
        <v>48.70141258612</v>
      </c>
      <c r="G1667" s="1">
        <f>IF(Table1[[#This Row],[Phase shift (deg)]]="","",Table1[[#This Row],[Phase shift (deg)]]/180*PI())</f>
        <v>0.8384992602874769</v>
      </c>
      <c r="H1667" s="2">
        <v>48.042468739313897</v>
      </c>
      <c r="I1667" s="2"/>
    </row>
    <row r="1668" spans="1:9" x14ac:dyDescent="0.2">
      <c r="A1668" s="2" t="s">
        <v>47</v>
      </c>
      <c r="B1668" s="2">
        <v>16.54</v>
      </c>
      <c r="C1668" s="2">
        <f>2*Table1[[#This Row],[Photon energy (eV)]]-Threshold</f>
        <v>8.4926111999999989</v>
      </c>
      <c r="D1668" s="2" t="s">
        <v>19</v>
      </c>
      <c r="E1668" s="3">
        <f>Table1[[#This Row],[Polar ang (deg)]]/180*PI()</f>
        <v>0.8600000000000001</v>
      </c>
      <c r="F1668" s="2">
        <v>49.274370381250797</v>
      </c>
      <c r="G1668" s="1">
        <f>IF(Table1[[#This Row],[Phase shift (deg)]]="","",Table1[[#This Row],[Phase shift (deg)]]/180*PI())</f>
        <v>0.8312445152791349</v>
      </c>
      <c r="H1668" s="2">
        <v>47.626802468892301</v>
      </c>
      <c r="I1668" s="2"/>
    </row>
    <row r="1669" spans="1:9" x14ac:dyDescent="0.2">
      <c r="A1669" s="2" t="s">
        <v>47</v>
      </c>
      <c r="B1669" s="2">
        <v>16.54</v>
      </c>
      <c r="C1669" s="2">
        <f>2*Table1[[#This Row],[Photon energy (eV)]]-Threshold</f>
        <v>8.4926111999999989</v>
      </c>
      <c r="D1669" s="2" t="s">
        <v>19</v>
      </c>
      <c r="E1669" s="3">
        <f>Table1[[#This Row],[Polar ang (deg)]]/180*PI()</f>
        <v>0.86999999999999966</v>
      </c>
      <c r="F1669" s="2">
        <v>49.847328176381602</v>
      </c>
      <c r="G1669" s="1">
        <f>IF(Table1[[#This Row],[Phase shift (deg)]]="","",Table1[[#This Row],[Phase shift (deg)]]/180*PI())</f>
        <v>0.82297792284117444</v>
      </c>
      <c r="H1669" s="2">
        <v>47.153161611242403</v>
      </c>
      <c r="I1669" s="2"/>
    </row>
    <row r="1670" spans="1:9" x14ac:dyDescent="0.2">
      <c r="A1670" s="2" t="s">
        <v>47</v>
      </c>
      <c r="B1670" s="2">
        <v>16.54</v>
      </c>
      <c r="C1670" s="2">
        <f>2*Table1[[#This Row],[Photon energy (eV)]]-Threshold</f>
        <v>8.4926111999999989</v>
      </c>
      <c r="D1670" s="2" t="s">
        <v>19</v>
      </c>
      <c r="E1670" s="3">
        <f>Table1[[#This Row],[Polar ang (deg)]]/180*PI()</f>
        <v>0.88000000000000089</v>
      </c>
      <c r="F1670" s="2">
        <v>50.420285971512499</v>
      </c>
      <c r="G1670" s="1">
        <f>IF(Table1[[#This Row],[Phase shift (deg)]]="","",Table1[[#This Row],[Phase shift (deg)]]/180*PI())</f>
        <v>0.81347757688030797</v>
      </c>
      <c r="H1670" s="2">
        <v>46.608831883770598</v>
      </c>
      <c r="I1670" s="2"/>
    </row>
    <row r="1671" spans="1:9" x14ac:dyDescent="0.2">
      <c r="A1671" s="2" t="s">
        <v>47</v>
      </c>
      <c r="B1671" s="2">
        <v>16.54</v>
      </c>
      <c r="C1671" s="2">
        <f>2*Table1[[#This Row],[Photon energy (eV)]]-Threshold</f>
        <v>8.4926111999999989</v>
      </c>
      <c r="D1671" s="2" t="s">
        <v>19</v>
      </c>
      <c r="E1671" s="3">
        <f>Table1[[#This Row],[Polar ang (deg)]]/180*PI()</f>
        <v>0.89000000000000068</v>
      </c>
      <c r="F1671" s="2">
        <v>50.993243766643303</v>
      </c>
      <c r="G1671" s="1">
        <f>IF(Table1[[#This Row],[Phase shift (deg)]]="","",Table1[[#This Row],[Phase shift (deg)]]/180*PI())</f>
        <v>0.80245218078758773</v>
      </c>
      <c r="H1671" s="2">
        <v>45.977123220197697</v>
      </c>
      <c r="I1671" s="2"/>
    </row>
    <row r="1672" spans="1:9" x14ac:dyDescent="0.2">
      <c r="A1672" s="2" t="s">
        <v>47</v>
      </c>
      <c r="B1672" s="2">
        <v>16.54</v>
      </c>
      <c r="C1672" s="2">
        <f>2*Table1[[#This Row],[Photon energy (eV)]]-Threshold</f>
        <v>8.4926111999999989</v>
      </c>
      <c r="D1672" s="2" t="s">
        <v>19</v>
      </c>
      <c r="E1672" s="3">
        <f>Table1[[#This Row],[Polar ang (deg)]]/180*PI()</f>
        <v>0.90000000000000013</v>
      </c>
      <c r="F1672" s="2">
        <v>51.566201561774101</v>
      </c>
      <c r="G1672" s="1">
        <f>IF(Table1[[#This Row],[Phase shift (deg)]]="","",Table1[[#This Row],[Phase shift (deg)]]/180*PI())</f>
        <v>0.7895119092237125</v>
      </c>
      <c r="H1672" s="2">
        <v>45.235700273834503</v>
      </c>
      <c r="I1672" s="2"/>
    </row>
    <row r="1673" spans="1:9" x14ac:dyDescent="0.2">
      <c r="A1673" s="2" t="s">
        <v>47</v>
      </c>
      <c r="B1673" s="2">
        <v>16.54</v>
      </c>
      <c r="C1673" s="2">
        <f>2*Table1[[#This Row],[Photon energy (eV)]]-Threshold</f>
        <v>8.4926111999999989</v>
      </c>
      <c r="D1673" s="2" t="s">
        <v>19</v>
      </c>
      <c r="E1673" s="3">
        <f>Table1[[#This Row],[Polar ang (deg)]]/180*PI()</f>
        <v>0.9099999999999997</v>
      </c>
      <c r="F1673" s="2">
        <v>52.139159356904898</v>
      </c>
      <c r="G1673" s="1">
        <f>IF(Table1[[#This Row],[Phase shift (deg)]]="","",Table1[[#This Row],[Phase shift (deg)]]/180*PI())</f>
        <v>0.7741234300109342</v>
      </c>
      <c r="H1673" s="2">
        <v>44.354005361817499</v>
      </c>
      <c r="I1673" s="2"/>
    </row>
    <row r="1674" spans="1:9" x14ac:dyDescent="0.2">
      <c r="A1674" s="2" t="s">
        <v>47</v>
      </c>
      <c r="B1674" s="2">
        <v>16.54</v>
      </c>
      <c r="C1674" s="2">
        <f>2*Table1[[#This Row],[Photon energy (eV)]]-Threshold</f>
        <v>8.4926111999999989</v>
      </c>
      <c r="D1674" s="2" t="s">
        <v>19</v>
      </c>
      <c r="E1674" s="3">
        <f>Table1[[#This Row],[Polar ang (deg)]]/180*PI()</f>
        <v>0.91999999999999948</v>
      </c>
      <c r="F1674" s="2">
        <v>52.712117152035702</v>
      </c>
      <c r="G1674" s="1">
        <f>IF(Table1[[#This Row],[Phase shift (deg)]]="","",Table1[[#This Row],[Phase shift (deg)]]/180*PI())</f>
        <v>0.75553820649047998</v>
      </c>
      <c r="H1674" s="2">
        <v>43.289150492788202</v>
      </c>
      <c r="I1674" s="2"/>
    </row>
    <row r="1675" spans="1:9" x14ac:dyDescent="0.2">
      <c r="A1675" s="2" t="s">
        <v>47</v>
      </c>
      <c r="B1675" s="2">
        <v>16.54</v>
      </c>
      <c r="C1675" s="2">
        <f>2*Table1[[#This Row],[Photon energy (eV)]]-Threshold</f>
        <v>8.4926111999999989</v>
      </c>
      <c r="D1675" s="2" t="s">
        <v>19</v>
      </c>
      <c r="E1675" s="3">
        <f>Table1[[#This Row],[Polar ang (deg)]]/180*PI()</f>
        <v>0.93000000000000071</v>
      </c>
      <c r="F1675" s="2">
        <v>53.285074947166599</v>
      </c>
      <c r="G1675" s="1">
        <f>IF(Table1[[#This Row],[Phase shift (deg)]]="","",Table1[[#This Row],[Phase shift (deg)]]/180*PI())</f>
        <v>0.73267392330625891</v>
      </c>
      <c r="H1675" s="2">
        <v>41.979123564740398</v>
      </c>
      <c r="I1675" s="2"/>
    </row>
    <row r="1676" spans="1:9" x14ac:dyDescent="0.2">
      <c r="A1676" s="2" t="s">
        <v>47</v>
      </c>
      <c r="B1676" s="2">
        <v>16.54</v>
      </c>
      <c r="C1676" s="2">
        <f>2*Table1[[#This Row],[Photon energy (eV)]]-Threshold</f>
        <v>8.4926111999999989</v>
      </c>
      <c r="D1676" s="2" t="s">
        <v>19</v>
      </c>
      <c r="E1676" s="3">
        <f>Table1[[#This Row],[Polar ang (deg)]]/180*PI()</f>
        <v>0.94000000000000028</v>
      </c>
      <c r="F1676" s="2">
        <v>53.858032742297397</v>
      </c>
      <c r="G1676" s="1">
        <f>IF(Table1[[#This Row],[Phase shift (deg)]]="","",Table1[[#This Row],[Phase shift (deg)]]/180*PI())</f>
        <v>0.70390992582336576</v>
      </c>
      <c r="H1676" s="2">
        <v>40.3310679070457</v>
      </c>
      <c r="I1676" s="2"/>
    </row>
    <row r="1677" spans="1:9" x14ac:dyDescent="0.2">
      <c r="A1677" s="2" t="s">
        <v>47</v>
      </c>
      <c r="B1677" s="2">
        <v>16.54</v>
      </c>
      <c r="C1677" s="2">
        <f>2*Table1[[#This Row],[Photon energy (eV)]]-Threshold</f>
        <v>8.4926111999999989</v>
      </c>
      <c r="D1677" s="2" t="s">
        <v>19</v>
      </c>
      <c r="E1677" s="3">
        <f>Table1[[#This Row],[Polar ang (deg)]]/180*PI()</f>
        <v>0.94999999999999984</v>
      </c>
      <c r="F1677" s="2">
        <v>54.430990537428201</v>
      </c>
      <c r="G1677" s="1">
        <f>IF(Table1[[#This Row],[Phase shift (deg)]]="","",Table1[[#This Row],[Phase shift (deg)]]/180*PI())</f>
        <v>0.66671681462322885</v>
      </c>
      <c r="H1677" s="2">
        <v>38.200059608317098</v>
      </c>
      <c r="I1677" s="2"/>
    </row>
    <row r="1678" spans="1:9" x14ac:dyDescent="0.2">
      <c r="A1678" s="2" t="s">
        <v>47</v>
      </c>
      <c r="B1678" s="2">
        <v>16.54</v>
      </c>
      <c r="C1678" s="2">
        <f>2*Table1[[#This Row],[Photon energy (eV)]]-Threshold</f>
        <v>8.4926111999999989</v>
      </c>
      <c r="D1678" s="2" t="s">
        <v>19</v>
      </c>
      <c r="E1678" s="3">
        <f>Table1[[#This Row],[Polar ang (deg)]]/180*PI()</f>
        <v>0.95999999999999941</v>
      </c>
      <c r="F1678" s="2">
        <v>55.003948332558998</v>
      </c>
      <c r="G1678" s="1">
        <f>IF(Table1[[#This Row],[Phase shift (deg)]]="","",Table1[[#This Row],[Phase shift (deg)]]/180*PI())</f>
        <v>0.61694803830076672</v>
      </c>
      <c r="H1678" s="2">
        <v>35.348518773509397</v>
      </c>
      <c r="I1678" s="2"/>
    </row>
    <row r="1679" spans="1:9" x14ac:dyDescent="0.2">
      <c r="A1679" s="2" t="s">
        <v>47</v>
      </c>
      <c r="B1679" s="2">
        <v>16.54</v>
      </c>
      <c r="C1679" s="2">
        <f>2*Table1[[#This Row],[Photon energy (eV)]]-Threshold</f>
        <v>8.4926111999999989</v>
      </c>
      <c r="D1679" s="2" t="s">
        <v>19</v>
      </c>
      <c r="E1679" s="3">
        <f>Table1[[#This Row],[Polar ang (deg)]]/180*PI()</f>
        <v>0.97000000000000086</v>
      </c>
      <c r="F1679" s="2">
        <v>55.576906127689902</v>
      </c>
      <c r="G1679" s="1">
        <f>IF(Table1[[#This Row],[Phase shift (deg)]]="","",Table1[[#This Row],[Phase shift (deg)]]/180*PI())</f>
        <v>0.5474030842134785</v>
      </c>
      <c r="H1679" s="2">
        <v>31.363886417876699</v>
      </c>
      <c r="I1679" s="2"/>
    </row>
    <row r="1680" spans="1:9" x14ac:dyDescent="0.2">
      <c r="A1680" s="2" t="s">
        <v>47</v>
      </c>
      <c r="B1680" s="2">
        <v>16.54</v>
      </c>
      <c r="C1680" s="2">
        <f>2*Table1[[#This Row],[Photon energy (eV)]]-Threshold</f>
        <v>8.4926111999999989</v>
      </c>
      <c r="D1680" s="2" t="s">
        <v>19</v>
      </c>
      <c r="E1680" s="3">
        <f>Table1[[#This Row],[Polar ang (deg)]]/180*PI()</f>
        <v>0.98000000000000043</v>
      </c>
      <c r="F1680" s="2">
        <v>56.1498639228207</v>
      </c>
      <c r="G1680" s="1">
        <f>IF(Table1[[#This Row],[Phase shift (deg)]]="","",Table1[[#This Row],[Phase shift (deg)]]/180*PI())</f>
        <v>0.44475732898391301</v>
      </c>
      <c r="H1680" s="2">
        <v>25.4827178582897</v>
      </c>
      <c r="I1680" s="2"/>
    </row>
    <row r="1681" spans="1:9" x14ac:dyDescent="0.2">
      <c r="A1681" s="2" t="s">
        <v>47</v>
      </c>
      <c r="B1681" s="2">
        <v>16.54</v>
      </c>
      <c r="C1681" s="2">
        <f>2*Table1[[#This Row],[Photon energy (eV)]]-Threshold</f>
        <v>8.4926111999999989</v>
      </c>
      <c r="D1681" s="2" t="s">
        <v>19</v>
      </c>
      <c r="E1681" s="3">
        <f>Table1[[#This Row],[Polar ang (deg)]]/180*PI()</f>
        <v>0.99</v>
      </c>
      <c r="F1681" s="2">
        <v>56.722821717951497</v>
      </c>
      <c r="G1681" s="1">
        <f>IF(Table1[[#This Row],[Phase shift (deg)]]="","",Table1[[#This Row],[Phase shift (deg)]]/180*PI())</f>
        <v>0.28299571974452603</v>
      </c>
      <c r="H1681" s="2">
        <v>16.214460361628401</v>
      </c>
      <c r="I1681" s="2"/>
    </row>
    <row r="1682" spans="1:9" x14ac:dyDescent="0.2">
      <c r="A1682" s="2" t="s">
        <v>47</v>
      </c>
      <c r="B1682" s="2">
        <v>16.54</v>
      </c>
      <c r="C1682" s="2">
        <f>2*Table1[[#This Row],[Photon energy (eV)]]-Threshold</f>
        <v>8.4926111999999989</v>
      </c>
      <c r="D1682" s="2" t="s">
        <v>19</v>
      </c>
      <c r="E1682" s="3">
        <f>Table1[[#This Row],[Polar ang (deg)]]/180*PI()</f>
        <v>0.99999999999999967</v>
      </c>
      <c r="F1682" s="2">
        <v>57.295779513082302</v>
      </c>
      <c r="G1682" s="1">
        <f>IF(Table1[[#This Row],[Phase shift (deg)]]="","",Table1[[#This Row],[Phase shift (deg)]]/180*PI())</f>
        <v>1.2924242502291811E-2</v>
      </c>
      <c r="H1682" s="2">
        <v>0.740504548784919</v>
      </c>
      <c r="I1682" s="2"/>
    </row>
    <row r="1683" spans="1:9" x14ac:dyDescent="0.2">
      <c r="A1683" s="2" t="s">
        <v>47</v>
      </c>
      <c r="B1683" s="2">
        <v>16.54</v>
      </c>
      <c r="C1683" s="2">
        <f>2*Table1[[#This Row],[Photon energy (eV)]]-Threshold</f>
        <v>8.4926111999999989</v>
      </c>
      <c r="D1683" s="2" t="s">
        <v>19</v>
      </c>
      <c r="E1683" s="3">
        <f>Table1[[#This Row],[Polar ang (deg)]]/180*PI()</f>
        <v>1.0100000000000009</v>
      </c>
      <c r="F1683" s="2">
        <v>57.868737308213198</v>
      </c>
      <c r="G1683" s="1">
        <f>IF(Table1[[#This Row],[Phase shift (deg)]]="","",Table1[[#This Row],[Phase shift (deg)]]/180*PI())</f>
        <v>-0.42092190040162847</v>
      </c>
      <c r="H1683" s="2">
        <v>-24.117048397639302</v>
      </c>
      <c r="I1683" s="2"/>
    </row>
    <row r="1684" spans="1:9" x14ac:dyDescent="0.2">
      <c r="A1684" s="2" t="s">
        <v>47</v>
      </c>
      <c r="B1684" s="2">
        <v>16.54</v>
      </c>
      <c r="C1684" s="2">
        <f>2*Table1[[#This Row],[Photon energy (eV)]]-Threshold</f>
        <v>8.4926111999999989</v>
      </c>
      <c r="D1684" s="2" t="s">
        <v>19</v>
      </c>
      <c r="E1684" s="3">
        <f>Table1[[#This Row],[Polar ang (deg)]]/180*PI()</f>
        <v>1.0200000000000005</v>
      </c>
      <c r="F1684" s="2">
        <v>58.441695103344003</v>
      </c>
      <c r="G1684" s="1">
        <f>IF(Table1[[#This Row],[Phase shift (deg)]]="","",Table1[[#This Row],[Phase shift (deg)]]/180*PI())</f>
        <v>-0.93635919898516518</v>
      </c>
      <c r="H1684" s="2">
        <v>-53.649430210100398</v>
      </c>
      <c r="I1684" s="2"/>
    </row>
    <row r="1685" spans="1:9" x14ac:dyDescent="0.2">
      <c r="A1685" s="2" t="s">
        <v>47</v>
      </c>
      <c r="B1685" s="2">
        <v>16.54</v>
      </c>
      <c r="C1685" s="2">
        <f>2*Table1[[#This Row],[Photon energy (eV)]]-Threshold</f>
        <v>8.4926111999999989</v>
      </c>
      <c r="D1685" s="2" t="s">
        <v>19</v>
      </c>
      <c r="E1685" s="3">
        <f>Table1[[#This Row],[Polar ang (deg)]]/180*PI()</f>
        <v>1.03</v>
      </c>
      <c r="F1685" s="2">
        <v>59.0146528984748</v>
      </c>
      <c r="G1685" s="1">
        <f>IF(Table1[[#This Row],[Phase shift (deg)]]="","",Table1[[#This Row],[Phase shift (deg)]]/180*PI())</f>
        <v>-1.3264897187892821</v>
      </c>
      <c r="H1685" s="2">
        <v>-76.002262454121293</v>
      </c>
      <c r="I1685" s="2"/>
    </row>
    <row r="1686" spans="1:9" x14ac:dyDescent="0.2">
      <c r="A1686" s="2" t="s">
        <v>47</v>
      </c>
      <c r="B1686" s="2">
        <v>16.54</v>
      </c>
      <c r="C1686" s="2">
        <f>2*Table1[[#This Row],[Photon energy (eV)]]-Threshold</f>
        <v>8.4926111999999989</v>
      </c>
      <c r="D1686" s="2" t="s">
        <v>19</v>
      </c>
      <c r="E1686" s="3">
        <f>Table1[[#This Row],[Polar ang (deg)]]/180*PI()</f>
        <v>1.0399999999999996</v>
      </c>
      <c r="F1686" s="2">
        <v>59.587610693605598</v>
      </c>
      <c r="G1686" s="1">
        <f>IF(Table1[[#This Row],[Phase shift (deg)]]="","",Table1[[#This Row],[Phase shift (deg)]]/180*PI())</f>
        <v>-1.5624326918182332</v>
      </c>
      <c r="H1686" s="2">
        <v>-89.520799014449196</v>
      </c>
      <c r="I1686" s="2"/>
    </row>
    <row r="1687" spans="1:9" x14ac:dyDescent="0.2">
      <c r="A1687" s="2" t="s">
        <v>47</v>
      </c>
      <c r="B1687" s="2">
        <v>16.54</v>
      </c>
      <c r="C1687" s="2">
        <f>2*Table1[[#This Row],[Photon energy (eV)]]-Threshold</f>
        <v>8.4926111999999989</v>
      </c>
      <c r="D1687" s="2" t="s">
        <v>19</v>
      </c>
      <c r="E1687" s="3">
        <f>Table1[[#This Row],[Polar ang (deg)]]/180*PI()</f>
        <v>1.0499999999999994</v>
      </c>
      <c r="F1687" s="2">
        <v>60.160568488736402</v>
      </c>
      <c r="G1687" s="1">
        <f>IF(Table1[[#This Row],[Phase shift (deg)]]="","",Table1[[#This Row],[Phase shift (deg)]]/180*PI())</f>
        <v>-1.7053423579875471</v>
      </c>
      <c r="H1687" s="2">
        <v>-97.708919737574405</v>
      </c>
      <c r="I1687" s="2"/>
    </row>
    <row r="1688" spans="1:9" x14ac:dyDescent="0.2">
      <c r="A1688" s="2" t="s">
        <v>47</v>
      </c>
      <c r="B1688" s="2">
        <v>16.54</v>
      </c>
      <c r="C1688" s="2">
        <f>2*Table1[[#This Row],[Photon energy (eV)]]-Threshold</f>
        <v>8.4926111999999989</v>
      </c>
      <c r="D1688" s="2" t="s">
        <v>19</v>
      </c>
      <c r="E1688" s="3">
        <f>Table1[[#This Row],[Polar ang (deg)]]/180*PI()</f>
        <v>1.0600000000000007</v>
      </c>
      <c r="F1688" s="2">
        <v>60.733526283867299</v>
      </c>
      <c r="G1688" s="1">
        <f>IF(Table1[[#This Row],[Phase shift (deg)]]="","",Table1[[#This Row],[Phase shift (deg)]]/180*PI())</f>
        <v>-1.7976180759498346</v>
      </c>
      <c r="H1688" s="2">
        <v>-102.995928928353</v>
      </c>
      <c r="I1688" s="2"/>
    </row>
    <row r="1689" spans="1:9" x14ac:dyDescent="0.2">
      <c r="A1689" s="2" t="s">
        <v>47</v>
      </c>
      <c r="B1689" s="2">
        <v>16.54</v>
      </c>
      <c r="C1689" s="2">
        <f>2*Table1[[#This Row],[Photon energy (eV)]]-Threshold</f>
        <v>8.4926111999999989</v>
      </c>
      <c r="D1689" s="2" t="s">
        <v>19</v>
      </c>
      <c r="E1689" s="3">
        <f>Table1[[#This Row],[Polar ang (deg)]]/180*PI()</f>
        <v>1.0700000000000003</v>
      </c>
      <c r="F1689" s="2">
        <v>61.306484078998103</v>
      </c>
      <c r="G1689" s="1">
        <f>IF(Table1[[#This Row],[Phase shift (deg)]]="","",Table1[[#This Row],[Phase shift (deg)]]/180*PI())</f>
        <v>-1.8610894306927899</v>
      </c>
      <c r="H1689" s="2">
        <v>-106.632569675102</v>
      </c>
      <c r="I1689" s="2"/>
    </row>
    <row r="1690" spans="1:9" x14ac:dyDescent="0.2">
      <c r="A1690" s="2" t="s">
        <v>47</v>
      </c>
      <c r="B1690" s="2">
        <v>16.54</v>
      </c>
      <c r="C1690" s="2">
        <f>2*Table1[[#This Row],[Photon energy (eV)]]-Threshold</f>
        <v>8.4926111999999989</v>
      </c>
      <c r="D1690" s="2" t="s">
        <v>19</v>
      </c>
      <c r="E1690" s="3">
        <f>Table1[[#This Row],[Polar ang (deg)]]/180*PI()</f>
        <v>1.0799999999999998</v>
      </c>
      <c r="F1690" s="2">
        <v>61.879441874128901</v>
      </c>
      <c r="G1690" s="1">
        <f>IF(Table1[[#This Row],[Phase shift (deg)]]="","",Table1[[#This Row],[Phase shift (deg)]]/180*PI())</f>
        <v>-1.9070569636298302</v>
      </c>
      <c r="H1690" s="2">
        <v>-109.26631530702301</v>
      </c>
      <c r="I1690" s="2"/>
    </row>
    <row r="1691" spans="1:9" x14ac:dyDescent="0.2">
      <c r="A1691" s="2" t="s">
        <v>47</v>
      </c>
      <c r="B1691" s="2">
        <v>16.54</v>
      </c>
      <c r="C1691" s="2">
        <f>2*Table1[[#This Row],[Photon energy (eV)]]-Threshold</f>
        <v>8.4926111999999989</v>
      </c>
      <c r="D1691" s="2" t="s">
        <v>19</v>
      </c>
      <c r="E1691" s="3">
        <f>Table1[[#This Row],[Polar ang (deg)]]/180*PI()</f>
        <v>1.0899999999999994</v>
      </c>
      <c r="F1691" s="2">
        <v>62.452399669259698</v>
      </c>
      <c r="G1691" s="1">
        <f>IF(Table1[[#This Row],[Phase shift (deg)]]="","",Table1[[#This Row],[Phase shift (deg)]]/180*PI())</f>
        <v>-1.9417291044313774</v>
      </c>
      <c r="H1691" s="2">
        <v>-111.252882641635</v>
      </c>
      <c r="I1691" s="2"/>
    </row>
    <row r="1692" spans="1:9" x14ac:dyDescent="0.2">
      <c r="A1692" s="2" t="s">
        <v>47</v>
      </c>
      <c r="B1692" s="2">
        <v>16.54</v>
      </c>
      <c r="C1692" s="2">
        <f>2*Table1[[#This Row],[Photon energy (eV)]]-Threshold</f>
        <v>8.4926111999999989</v>
      </c>
      <c r="D1692" s="2" t="s">
        <v>19</v>
      </c>
      <c r="E1692" s="3">
        <f>Table1[[#This Row],[Polar ang (deg)]]/180*PI()</f>
        <v>1.1000000000000008</v>
      </c>
      <c r="F1692" s="2">
        <v>63.025357464390602</v>
      </c>
      <c r="G1692" s="1">
        <f>IF(Table1[[#This Row],[Phase shift (deg)]]="","",Table1[[#This Row],[Phase shift (deg)]]/180*PI())</f>
        <v>-1.9687373693307084</v>
      </c>
      <c r="H1692" s="2">
        <v>-112.800342232338</v>
      </c>
      <c r="I1692" s="2"/>
    </row>
    <row r="1693" spans="1:9" x14ac:dyDescent="0.2">
      <c r="A1693" s="2" t="s">
        <v>47</v>
      </c>
      <c r="B1693" s="2">
        <v>16.54</v>
      </c>
      <c r="C1693" s="2">
        <f>2*Table1[[#This Row],[Photon energy (eV)]]-Threshold</f>
        <v>8.4926111999999989</v>
      </c>
      <c r="D1693" s="2" t="s">
        <v>19</v>
      </c>
      <c r="E1693" s="3">
        <f>Table1[[#This Row],[Polar ang (deg)]]/180*PI()</f>
        <v>1.1100000000000003</v>
      </c>
      <c r="F1693" s="2">
        <v>63.598315259521399</v>
      </c>
      <c r="G1693" s="1">
        <f>IF(Table1[[#This Row],[Phase shift (deg)]]="","",Table1[[#This Row],[Phase shift (deg)]]/180*PI())</f>
        <v>-1.9903270112600335</v>
      </c>
      <c r="H1693" s="2">
        <v>-114.037337596087</v>
      </c>
      <c r="I1693" s="2"/>
    </row>
    <row r="1694" spans="1:9" x14ac:dyDescent="0.2">
      <c r="A1694" s="2" t="s">
        <v>47</v>
      </c>
      <c r="B1694" s="2">
        <v>16.54</v>
      </c>
      <c r="C1694" s="2">
        <f>2*Table1[[#This Row],[Photon energy (eV)]]-Threshold</f>
        <v>8.4926111999999989</v>
      </c>
      <c r="D1694" s="2" t="s">
        <v>19</v>
      </c>
      <c r="E1694" s="3">
        <f>Table1[[#This Row],[Polar ang (deg)]]/180*PI()</f>
        <v>1.1200000000000001</v>
      </c>
      <c r="F1694" s="2">
        <v>64.171273054652204</v>
      </c>
      <c r="G1694" s="1">
        <f>IF(Table1[[#This Row],[Phase shift (deg)]]="","",Table1[[#This Row],[Phase shift (deg)]]/180*PI())</f>
        <v>-2.0079530531004699</v>
      </c>
      <c r="H1694" s="2">
        <v>-115.047235403065</v>
      </c>
      <c r="I1694" s="2"/>
    </row>
    <row r="1695" spans="1:9" x14ac:dyDescent="0.2">
      <c r="A1695" s="2" t="s">
        <v>47</v>
      </c>
      <c r="B1695" s="2">
        <v>16.54</v>
      </c>
      <c r="C1695" s="2">
        <f>2*Table1[[#This Row],[Photon energy (eV)]]-Threshold</f>
        <v>8.4926111999999989</v>
      </c>
      <c r="D1695" s="2" t="s">
        <v>19</v>
      </c>
      <c r="E1695" s="3">
        <f>Table1[[#This Row],[Polar ang (deg)]]/180*PI()</f>
        <v>1.1299999999999994</v>
      </c>
      <c r="F1695" s="2">
        <v>64.744230849782994</v>
      </c>
      <c r="G1695" s="1">
        <f>IF(Table1[[#This Row],[Phase shift (deg)]]="","",Table1[[#This Row],[Phase shift (deg)]]/180*PI())</f>
        <v>-2.0225965349228865</v>
      </c>
      <c r="H1695" s="2">
        <v>-115.88624510886601</v>
      </c>
      <c r="I1695" s="2"/>
    </row>
    <row r="1696" spans="1:9" x14ac:dyDescent="0.2">
      <c r="A1696" s="2" t="s">
        <v>47</v>
      </c>
      <c r="B1696" s="2">
        <v>16.54</v>
      </c>
      <c r="C1696" s="2">
        <f>2*Table1[[#This Row],[Photon energy (eV)]]-Threshold</f>
        <v>8.4926111999999989</v>
      </c>
      <c r="D1696" s="2" t="s">
        <v>19</v>
      </c>
      <c r="E1696" s="3">
        <f>Table1[[#This Row],[Polar ang (deg)]]/180*PI()</f>
        <v>1.1400000000000008</v>
      </c>
      <c r="F1696" s="2">
        <v>65.317188644913898</v>
      </c>
      <c r="G1696" s="1">
        <f>IF(Table1[[#This Row],[Phase shift (deg)]]="","",Table1[[#This Row],[Phase shift (deg)]]/180*PI())</f>
        <v>-2.034941467519213</v>
      </c>
      <c r="H1696" s="2">
        <v>-116.593557645009</v>
      </c>
      <c r="I1696" s="2"/>
    </row>
    <row r="1697" spans="1:9" x14ac:dyDescent="0.2">
      <c r="A1697" s="2" t="s">
        <v>47</v>
      </c>
      <c r="B1697" s="2">
        <v>16.54</v>
      </c>
      <c r="C1697" s="2">
        <f>2*Table1[[#This Row],[Photon energy (eV)]]-Threshold</f>
        <v>8.4926111999999989</v>
      </c>
      <c r="D1697" s="2" t="s">
        <v>19</v>
      </c>
      <c r="E1697" s="3">
        <f>Table1[[#This Row],[Polar ang (deg)]]/180*PI()</f>
        <v>1.1500000000000006</v>
      </c>
      <c r="F1697" s="2">
        <v>65.890146440044703</v>
      </c>
      <c r="G1697" s="1">
        <f>IF(Table1[[#This Row],[Phase shift (deg)]]="","",Table1[[#This Row],[Phase shift (deg)]]/180*PI())</f>
        <v>-2.0454785859559235</v>
      </c>
      <c r="H1697" s="2">
        <v>-117.197290059662</v>
      </c>
      <c r="I1697" s="2"/>
    </row>
    <row r="1698" spans="1:9" x14ac:dyDescent="0.2">
      <c r="A1698" s="2" t="s">
        <v>47</v>
      </c>
      <c r="B1698" s="2">
        <v>16.54</v>
      </c>
      <c r="C1698" s="2">
        <f>2*Table1[[#This Row],[Photon energy (eV)]]-Threshold</f>
        <v>8.4926111999999989</v>
      </c>
      <c r="D1698" s="2" t="s">
        <v>19</v>
      </c>
      <c r="E1698" s="3">
        <f>Table1[[#This Row],[Polar ang (deg)]]/180*PI()</f>
        <v>1.1600000000000004</v>
      </c>
      <c r="F1698" s="2">
        <v>66.463104235175507</v>
      </c>
      <c r="G1698" s="1">
        <f>IF(Table1[[#This Row],[Phase shift (deg)]]="","",Table1[[#This Row],[Phase shift (deg)]]/180*PI())</f>
        <v>-2.0545687146110732</v>
      </c>
      <c r="H1698" s="2">
        <v>-117.71811606683301</v>
      </c>
      <c r="I1698" s="2"/>
    </row>
    <row r="1699" spans="1:9" x14ac:dyDescent="0.2">
      <c r="A1699" s="2" t="s">
        <v>47</v>
      </c>
      <c r="B1699" s="2">
        <v>16.54</v>
      </c>
      <c r="C1699" s="2">
        <f>2*Table1[[#This Row],[Photon energy (eV)]]-Threshold</f>
        <v>8.4926111999999989</v>
      </c>
      <c r="D1699" s="2" t="s">
        <v>19</v>
      </c>
      <c r="E1699" s="3">
        <f>Table1[[#This Row],[Polar ang (deg)]]/180*PI()</f>
        <v>1.1699999999999997</v>
      </c>
      <c r="F1699" s="2">
        <v>67.036062030306297</v>
      </c>
      <c r="G1699" s="1">
        <f>IF(Table1[[#This Row],[Phase shift (deg)]]="","",Table1[[#This Row],[Phase shift (deg)]]/180*PI())</f>
        <v>-2.0624828654137941</v>
      </c>
      <c r="H1699" s="2">
        <v>-118.17156350625901</v>
      </c>
      <c r="I1699" s="2"/>
    </row>
    <row r="1700" spans="1:9" x14ac:dyDescent="0.2">
      <c r="A1700" s="2" t="s">
        <v>47</v>
      </c>
      <c r="B1700" s="2">
        <v>16.54</v>
      </c>
      <c r="C1700" s="2">
        <f>2*Table1[[#This Row],[Photon energy (eV)]]-Threshold</f>
        <v>8.4926111999999989</v>
      </c>
      <c r="D1700" s="2" t="s">
        <v>19</v>
      </c>
      <c r="E1700" s="3">
        <f>Table1[[#This Row],[Polar ang (deg)]]/180*PI()</f>
        <v>1.1799999999999995</v>
      </c>
      <c r="F1700" s="2">
        <v>67.609019825437102</v>
      </c>
      <c r="G1700" s="1">
        <f>IF(Table1[[#This Row],[Phase shift (deg)]]="","",Table1[[#This Row],[Phase shift (deg)]]/180*PI())</f>
        <v>-2.0694284135914942</v>
      </c>
      <c r="H1700" s="2">
        <v>-118.56951410324599</v>
      </c>
      <c r="I1700" s="2"/>
    </row>
    <row r="1701" spans="1:9" x14ac:dyDescent="0.2">
      <c r="A1701" s="2" t="s">
        <v>47</v>
      </c>
      <c r="B1701" s="2">
        <v>16.54</v>
      </c>
      <c r="C1701" s="2">
        <f>2*Table1[[#This Row],[Photon energy (eV)]]-Threshold</f>
        <v>8.4926111999999989</v>
      </c>
      <c r="D1701" s="2" t="s">
        <v>19</v>
      </c>
      <c r="E1701" s="3">
        <f>Table1[[#This Row],[Polar ang (deg)]]/180*PI()</f>
        <v>1.1900000000000006</v>
      </c>
      <c r="F1701" s="2">
        <v>68.181977620568006</v>
      </c>
      <c r="G1701" s="1">
        <f>IF(Table1[[#This Row],[Phase shift (deg)]]="","",Table1[[#This Row],[Phase shift (deg)]]/180*PI())</f>
        <v>-2.0755666584755823</v>
      </c>
      <c r="H1701" s="2">
        <v>-118.921209628722</v>
      </c>
      <c r="I1701" s="2"/>
    </row>
    <row r="1702" spans="1:9" x14ac:dyDescent="0.2">
      <c r="A1702" s="2" t="s">
        <v>47</v>
      </c>
      <c r="B1702" s="2">
        <v>16.54</v>
      </c>
      <c r="C1702" s="2">
        <f>2*Table1[[#This Row],[Photon energy (eV)]]-Threshold</f>
        <v>8.4926111999999989</v>
      </c>
      <c r="D1702" s="2" t="s">
        <v>19</v>
      </c>
      <c r="E1702" s="3">
        <f>Table1[[#This Row],[Polar ang (deg)]]/180*PI()</f>
        <v>1.2</v>
      </c>
      <c r="F1702" s="2">
        <v>68.754935415698796</v>
      </c>
      <c r="G1702" s="1">
        <f>IF(Table1[[#This Row],[Phase shift (deg)]]="","",Table1[[#This Row],[Phase shift (deg)]]/180*PI())</f>
        <v>-2.081024893041334</v>
      </c>
      <c r="H1702" s="2">
        <v>-119.23394343293199</v>
      </c>
      <c r="I1702" s="2"/>
    </row>
    <row r="1703" spans="1:9" x14ac:dyDescent="0.2">
      <c r="A1703" s="2" t="s">
        <v>47</v>
      </c>
      <c r="B1703" s="2">
        <v>16.54</v>
      </c>
      <c r="C1703" s="2">
        <f>2*Table1[[#This Row],[Photon energy (eV)]]-Threshold</f>
        <v>8.4926111999999989</v>
      </c>
      <c r="D1703" s="2" t="s">
        <v>19</v>
      </c>
      <c r="E1703" s="3">
        <f>Table1[[#This Row],[Polar ang (deg)]]/180*PI()</f>
        <v>1.2099999999999997</v>
      </c>
      <c r="F1703" s="2">
        <v>69.3278932108296</v>
      </c>
      <c r="G1703" s="1">
        <f>IF(Table1[[#This Row],[Phase shift (deg)]]="","",Table1[[#This Row],[Phase shift (deg)]]/180*PI())</f>
        <v>-2.0859048796681878</v>
      </c>
      <c r="H1703" s="2">
        <v>-119.513546070731</v>
      </c>
      <c r="I1703" s="2"/>
    </row>
    <row r="1704" spans="1:9" x14ac:dyDescent="0.2">
      <c r="A1704" s="2" t="s">
        <v>47</v>
      </c>
      <c r="B1704" s="2">
        <v>16.54</v>
      </c>
      <c r="C1704" s="2">
        <f>2*Table1[[#This Row],[Photon energy (eV)]]-Threshold</f>
        <v>8.4926111999999989</v>
      </c>
      <c r="D1704" s="2" t="s">
        <v>19</v>
      </c>
      <c r="E1704" s="3">
        <f>Table1[[#This Row],[Polar ang (deg)]]/180*PI()</f>
        <v>1.2199999999999995</v>
      </c>
      <c r="F1704" s="2">
        <v>69.900851005960405</v>
      </c>
      <c r="G1704" s="1">
        <f>IF(Table1[[#This Row],[Phase shift (deg)]]="","",Table1[[#This Row],[Phase shift (deg)]]/180*PI())</f>
        <v>-2.0902889178171691</v>
      </c>
      <c r="H1704" s="2">
        <v>-119.76473295389199</v>
      </c>
      <c r="I1704" s="2"/>
    </row>
    <row r="1705" spans="1:9" x14ac:dyDescent="0.2">
      <c r="A1705" s="2" t="s">
        <v>47</v>
      </c>
      <c r="B1705" s="2">
        <v>16.54</v>
      </c>
      <c r="C1705" s="2">
        <f>2*Table1[[#This Row],[Photon energy (eV)]]-Threshold</f>
        <v>8.4926111999999989</v>
      </c>
      <c r="D1705" s="2" t="s">
        <v>19</v>
      </c>
      <c r="E1705" s="3">
        <f>Table1[[#This Row],[Polar ang (deg)]]/180*PI()</f>
        <v>1.2300000000000006</v>
      </c>
      <c r="F1705" s="2">
        <v>70.473808801091295</v>
      </c>
      <c r="G1705" s="1">
        <f>IF(Table1[[#This Row],[Phase shift (deg)]]="","",Table1[[#This Row],[Phase shift (deg)]]/180*PI())</f>
        <v>-2.0942442635901206</v>
      </c>
      <c r="H1705" s="2">
        <v>-119.99135757319701</v>
      </c>
      <c r="I1705" s="2"/>
    </row>
    <row r="1706" spans="1:9" x14ac:dyDescent="0.2">
      <c r="A1706" s="2" t="s">
        <v>47</v>
      </c>
      <c r="B1706" s="2">
        <v>16.54</v>
      </c>
      <c r="C1706" s="2">
        <f>2*Table1[[#This Row],[Photon energy (eV)]]-Threshold</f>
        <v>8.4926111999999989</v>
      </c>
      <c r="D1706" s="2" t="s">
        <v>19</v>
      </c>
      <c r="E1706" s="3">
        <f>Table1[[#This Row],[Polar ang (deg)]]/180*PI()</f>
        <v>1.2400000000000004</v>
      </c>
      <c r="F1706" s="2">
        <v>71.046766596222099</v>
      </c>
      <c r="G1706" s="1">
        <f>IF(Table1[[#This Row],[Phase shift (deg)]]="","",Table1[[#This Row],[Phase shift (deg)]]/180*PI())</f>
        <v>-2.0978263995371167</v>
      </c>
      <c r="H1706" s="2">
        <v>-120.19659884460199</v>
      </c>
      <c r="I1706" s="2"/>
    </row>
    <row r="1707" spans="1:9" x14ac:dyDescent="0.2">
      <c r="A1707" s="2" t="s">
        <v>47</v>
      </c>
      <c r="B1707" s="2">
        <v>16.54</v>
      </c>
      <c r="C1707" s="2">
        <f>2*Table1[[#This Row],[Photon energy (eV)]]-Threshold</f>
        <v>8.4926111999999989</v>
      </c>
      <c r="D1707" s="2" t="s">
        <v>19</v>
      </c>
      <c r="E1707" s="3">
        <f>Table1[[#This Row],[Polar ang (deg)]]/180*PI()</f>
        <v>1.25</v>
      </c>
      <c r="F1707" s="2">
        <v>71.619724391352904</v>
      </c>
      <c r="G1707" s="1">
        <f>IF(Table1[[#This Row],[Phase shift (deg)]]="","",Table1[[#This Row],[Phase shift (deg)]]/180*PI())</f>
        <v>-2.1010814883673934</v>
      </c>
      <c r="H1707" s="2">
        <v>-120.383101696517</v>
      </c>
      <c r="I1707" s="2"/>
    </row>
    <row r="1708" spans="1:9" x14ac:dyDescent="0.2">
      <c r="A1708" s="2" t="s">
        <v>47</v>
      </c>
      <c r="B1708" s="2">
        <v>16.54</v>
      </c>
      <c r="C1708" s="2">
        <f>2*Table1[[#This Row],[Photon energy (eV)]]-Threshold</f>
        <v>8.4926111999999989</v>
      </c>
      <c r="D1708" s="2" t="s">
        <v>19</v>
      </c>
      <c r="E1708" s="3">
        <f>Table1[[#This Row],[Polar ang (deg)]]/180*PI()</f>
        <v>1.2599999999999993</v>
      </c>
      <c r="F1708" s="2">
        <v>72.192682186483694</v>
      </c>
      <c r="G1708" s="1">
        <f>IF(Table1[[#This Row],[Phase shift (deg)]]="","",Table1[[#This Row],[Phase shift (deg)]]/180*PI())</f>
        <v>-2.1040482381902348</v>
      </c>
      <c r="H1708" s="2">
        <v>-120.553083940237</v>
      </c>
      <c r="I1708" s="2"/>
    </row>
    <row r="1709" spans="1:9" x14ac:dyDescent="0.2">
      <c r="A1709" s="2" t="s">
        <v>47</v>
      </c>
      <c r="B1709" s="2">
        <v>16.54</v>
      </c>
      <c r="C1709" s="2">
        <f>2*Table1[[#This Row],[Photon energy (eV)]]-Threshold</f>
        <v>8.4926111999999989</v>
      </c>
      <c r="D1709" s="2" t="s">
        <v>19</v>
      </c>
      <c r="E1709" s="3">
        <f>Table1[[#This Row],[Polar ang (deg)]]/180*PI()</f>
        <v>1.2700000000000009</v>
      </c>
      <c r="F1709" s="2">
        <v>72.765639981614598</v>
      </c>
      <c r="G1709" s="1">
        <f>IF(Table1[[#This Row],[Phase shift (deg)]]="","",Table1[[#This Row],[Phase shift (deg)]]/180*PI())</f>
        <v>-2.1067593372650193</v>
      </c>
      <c r="H1709" s="2">
        <v>-120.70841847506399</v>
      </c>
      <c r="I1709" s="2"/>
    </row>
    <row r="1710" spans="1:9" x14ac:dyDescent="0.2">
      <c r="A1710" s="2" t="s">
        <v>47</v>
      </c>
      <c r="B1710" s="2">
        <v>16.54</v>
      </c>
      <c r="C1710" s="2">
        <f>2*Table1[[#This Row],[Photon energy (eV)]]-Threshold</f>
        <v>8.4926111999999989</v>
      </c>
      <c r="D1710" s="2" t="s">
        <v>19</v>
      </c>
      <c r="E1710" s="3">
        <f>Table1[[#This Row],[Polar ang (deg)]]/180*PI()</f>
        <v>1.2800000000000005</v>
      </c>
      <c r="F1710" s="2">
        <v>73.338597776745402</v>
      </c>
      <c r="G1710" s="1">
        <f>IF(Table1[[#This Row],[Phase shift (deg)]]="","",Table1[[#This Row],[Phase shift (deg)]]/180*PI())</f>
        <v>-2.1092425696415948</v>
      </c>
      <c r="H1710" s="2">
        <v>-120.850697209792</v>
      </c>
      <c r="I1710" s="2"/>
    </row>
    <row r="1711" spans="1:9" x14ac:dyDescent="0.2">
      <c r="A1711" s="2" t="s">
        <v>47</v>
      </c>
      <c r="B1711" s="2">
        <v>16.54</v>
      </c>
      <c r="C1711" s="2">
        <f>2*Table1[[#This Row],[Photon energy (eV)]]-Threshold</f>
        <v>8.4926111999999989</v>
      </c>
      <c r="D1711" s="2" t="s">
        <v>19</v>
      </c>
      <c r="E1711" s="3">
        <f>Table1[[#This Row],[Polar ang (deg)]]/180*PI()</f>
        <v>1.2900000000000003</v>
      </c>
      <c r="F1711" s="2">
        <v>73.911555571876207</v>
      </c>
      <c r="G1711" s="1">
        <f>IF(Table1[[#This Row],[Phase shift (deg)]]="","",Table1[[#This Row],[Phase shift (deg)]]/180*PI())</f>
        <v>-2.1115216913601182</v>
      </c>
      <c r="H1711" s="2">
        <v>-120.98128126525999</v>
      </c>
      <c r="I1711" s="2"/>
    </row>
    <row r="1712" spans="1:9" x14ac:dyDescent="0.2">
      <c r="A1712" s="2" t="s">
        <v>47</v>
      </c>
      <c r="B1712" s="2">
        <v>16.54</v>
      </c>
      <c r="C1712" s="2">
        <f>2*Table1[[#This Row],[Photon energy (eV)]]-Threshold</f>
        <v>8.4926111999999989</v>
      </c>
      <c r="D1712" s="2" t="s">
        <v>19</v>
      </c>
      <c r="E1712" s="3">
        <f>Table1[[#This Row],[Polar ang (deg)]]/180*PI()</f>
        <v>1.2999999999999996</v>
      </c>
      <c r="F1712" s="2">
        <v>74.484513367006997</v>
      </c>
      <c r="G1712" s="1">
        <f>IF(Table1[[#This Row],[Phase shift (deg)]]="","",Table1[[#This Row],[Phase shift (deg)]]/180*PI())</f>
        <v>-2.1136171249600677</v>
      </c>
      <c r="H1712" s="2">
        <v>-121.101340766787</v>
      </c>
      <c r="I1712" s="2"/>
    </row>
    <row r="1713" spans="1:9" x14ac:dyDescent="0.2">
      <c r="A1713" s="2" t="s">
        <v>47</v>
      </c>
      <c r="B1713" s="2">
        <v>16.54</v>
      </c>
      <c r="C1713" s="2">
        <f>2*Table1[[#This Row],[Photon energy (eV)]]-Threshold</f>
        <v>8.4926111999999989</v>
      </c>
      <c r="D1713" s="2" t="s">
        <v>19</v>
      </c>
      <c r="E1713" s="3">
        <f>Table1[[#This Row],[Polar ang (deg)]]/180*PI()</f>
        <v>1.3099999999999994</v>
      </c>
      <c r="F1713" s="2">
        <v>75.057471162137801</v>
      </c>
      <c r="G1713" s="1">
        <f>IF(Table1[[#This Row],[Phase shift (deg)]]="","",Table1[[#This Row],[Phase shift (deg)]]/180*PI())</f>
        <v>-2.1155465146786376</v>
      </c>
      <c r="H1713" s="2">
        <v>-121.211886654697</v>
      </c>
      <c r="I1713" s="2"/>
    </row>
    <row r="1714" spans="1:9" x14ac:dyDescent="0.2">
      <c r="A1714" s="2" t="s">
        <v>47</v>
      </c>
      <c r="B1714" s="2">
        <v>16.54</v>
      </c>
      <c r="C1714" s="2">
        <f>2*Table1[[#This Row],[Photon energy (eV)]]-Threshold</f>
        <v>8.4926111999999989</v>
      </c>
      <c r="D1714" s="2" t="s">
        <v>19</v>
      </c>
      <c r="E1714" s="3">
        <f>Table1[[#This Row],[Polar ang (deg)]]/180*PI()</f>
        <v>1.3200000000000007</v>
      </c>
      <c r="F1714" s="2">
        <v>75.630428957268705</v>
      </c>
      <c r="G1714" s="1">
        <f>IF(Table1[[#This Row],[Phase shift (deg)]]="","",Table1[[#This Row],[Phase shift (deg)]]/180*PI())</f>
        <v>-2.1173251737949994</v>
      </c>
      <c r="H1714" s="2">
        <v>-121.31379631525699</v>
      </c>
      <c r="I1714" s="2"/>
    </row>
    <row r="1715" spans="1:9" x14ac:dyDescent="0.2">
      <c r="A1715" s="2" t="s">
        <v>47</v>
      </c>
      <c r="B1715" s="2">
        <v>16.54</v>
      </c>
      <c r="C1715" s="2">
        <f>2*Table1[[#This Row],[Photon energy (eV)]]-Threshold</f>
        <v>8.4926111999999989</v>
      </c>
      <c r="D1715" s="2" t="s">
        <v>19</v>
      </c>
      <c r="E1715" s="3">
        <f>Table1[[#This Row],[Polar ang (deg)]]/180*PI()</f>
        <v>1.33</v>
      </c>
      <c r="F1715" s="2">
        <v>76.203386752399496</v>
      </c>
      <c r="G1715" s="1">
        <f>IF(Table1[[#This Row],[Phase shift (deg)]]="","",Table1[[#This Row],[Phase shift (deg)]]/180*PI())</f>
        <v>-2.1189664477187362</v>
      </c>
      <c r="H1715" s="2">
        <v>-121.40783438411199</v>
      </c>
      <c r="I1715" s="2"/>
    </row>
    <row r="1716" spans="1:9" x14ac:dyDescent="0.2">
      <c r="A1716" s="2" t="s">
        <v>47</v>
      </c>
      <c r="B1716" s="2">
        <v>16.54</v>
      </c>
      <c r="C1716" s="2">
        <f>2*Table1[[#This Row],[Photon energy (eV)]]-Threshold</f>
        <v>8.4926111999999989</v>
      </c>
      <c r="D1716" s="2" t="s">
        <v>19</v>
      </c>
      <c r="E1716" s="3">
        <f>Table1[[#This Row],[Polar ang (deg)]]/180*PI()</f>
        <v>1.3399999999999999</v>
      </c>
      <c r="F1716" s="2">
        <v>76.7763445475303</v>
      </c>
      <c r="G1716" s="1">
        <f>IF(Table1[[#This Row],[Phase shift (deg)]]="","",Table1[[#This Row],[Phase shift (deg)]]/180*PI())</f>
        <v>-2.1204820107003197</v>
      </c>
      <c r="H1716" s="2">
        <v>-121.494669746543</v>
      </c>
      <c r="I1716" s="2"/>
    </row>
    <row r="1717" spans="1:9" x14ac:dyDescent="0.2">
      <c r="A1717" s="2" t="s">
        <v>47</v>
      </c>
      <c r="B1717" s="2">
        <v>16.54</v>
      </c>
      <c r="C1717" s="2">
        <f>2*Table1[[#This Row],[Photon energy (eV)]]-Threshold</f>
        <v>8.4926111999999989</v>
      </c>
      <c r="D1717" s="2" t="s">
        <v>19</v>
      </c>
      <c r="E1717" s="3">
        <f>Table1[[#This Row],[Polar ang (deg)]]/180*PI()</f>
        <v>1.3500000000000012</v>
      </c>
      <c r="F1717" s="2">
        <v>77.349302342661204</v>
      </c>
      <c r="G1717" s="1">
        <f>IF(Table1[[#This Row],[Phase shift (deg)]]="","",Table1[[#This Row],[Phase shift (deg)]]/180*PI())</f>
        <v>-2.1218821098333405</v>
      </c>
      <c r="H1717" s="2">
        <v>-121.574889517765</v>
      </c>
      <c r="I1717" s="2"/>
    </row>
    <row r="1718" spans="1:9" x14ac:dyDescent="0.2">
      <c r="A1718" s="2" t="s">
        <v>47</v>
      </c>
      <c r="B1718" s="2">
        <v>16.54</v>
      </c>
      <c r="C1718" s="2">
        <f>2*Table1[[#This Row],[Photon energy (eV)]]-Threshold</f>
        <v>8.4926111999999989</v>
      </c>
      <c r="D1718" s="2" t="s">
        <v>19</v>
      </c>
      <c r="E1718" s="3">
        <f>Table1[[#This Row],[Polar ang (deg)]]/180*PI()</f>
        <v>1.3600000000000008</v>
      </c>
      <c r="F1718" s="2">
        <v>77.922260137791994</v>
      </c>
      <c r="G1718" s="1">
        <f>IF(Table1[[#This Row],[Phase shift (deg)]]="","",Table1[[#This Row],[Phase shift (deg)]]/180*PI())</f>
        <v>-2.1231757668909963</v>
      </c>
      <c r="H1718" s="2">
        <v>-121.649010607306</v>
      </c>
      <c r="I1718" s="2"/>
    </row>
    <row r="1719" spans="1:9" x14ac:dyDescent="0.2">
      <c r="A1719" s="2" t="s">
        <v>47</v>
      </c>
      <c r="B1719" s="2">
        <v>16.54</v>
      </c>
      <c r="C1719" s="2">
        <f>2*Table1[[#This Row],[Photon energy (eV)]]-Threshold</f>
        <v>8.4926111999999989</v>
      </c>
      <c r="D1719" s="2" t="s">
        <v>19</v>
      </c>
      <c r="E1719" s="3">
        <f>Table1[[#This Row],[Polar ang (deg)]]/180*PI()</f>
        <v>1.3700000000000003</v>
      </c>
      <c r="F1719" s="2">
        <v>78.495217932922799</v>
      </c>
      <c r="G1719" s="1">
        <f>IF(Table1[[#This Row],[Phase shift (deg)]]="","",Table1[[#This Row],[Phase shift (deg)]]/180*PI())</f>
        <v>-2.1243709461927347</v>
      </c>
      <c r="H1719" s="2">
        <v>-121.717489337057</v>
      </c>
      <c r="I1719" s="2"/>
    </row>
    <row r="1720" spans="1:9" x14ac:dyDescent="0.2">
      <c r="A1720" s="2" t="s">
        <v>47</v>
      </c>
      <c r="B1720" s="2">
        <v>16.54</v>
      </c>
      <c r="C1720" s="2">
        <f>2*Table1[[#This Row],[Photon energy (eV)]]-Threshold</f>
        <v>8.4926111999999989</v>
      </c>
      <c r="D1720" s="2" t="s">
        <v>19</v>
      </c>
      <c r="E1720" s="3">
        <f>Table1[[#This Row],[Polar ang (deg)]]/180*PI()</f>
        <v>1.38</v>
      </c>
      <c r="F1720" s="2">
        <v>79.068175728053603</v>
      </c>
      <c r="G1720" s="1">
        <f>IF(Table1[[#This Row],[Phase shift (deg)]]="","",Table1[[#This Row],[Phase shift (deg)]]/180*PI())</f>
        <v>-2.1254746949215493</v>
      </c>
      <c r="H1720" s="2">
        <v>-121.780729480861</v>
      </c>
      <c r="I1720" s="2"/>
    </row>
    <row r="1721" spans="1:9" x14ac:dyDescent="0.2">
      <c r="A1721" s="2" t="s">
        <v>47</v>
      </c>
      <c r="B1721" s="2">
        <v>16.54</v>
      </c>
      <c r="C1721" s="2">
        <f>2*Table1[[#This Row],[Photon energy (eV)]]-Threshold</f>
        <v>8.4926111999999989</v>
      </c>
      <c r="D1721" s="2" t="s">
        <v>19</v>
      </c>
      <c r="E1721" s="3">
        <f>Table1[[#This Row],[Polar ang (deg)]]/180*PI()</f>
        <v>1.3899999999999992</v>
      </c>
      <c r="F1721" s="2">
        <v>79.641133523184394</v>
      </c>
      <c r="G1721" s="1">
        <f>IF(Table1[[#This Row],[Phase shift (deg)]]="","",Table1[[#This Row],[Phase shift (deg)]]/180*PI())</f>
        <v>-2.1264932609565688</v>
      </c>
      <c r="H1721" s="2">
        <v>-121.83908901582301</v>
      </c>
      <c r="I1721" s="2"/>
    </row>
    <row r="1722" spans="1:9" x14ac:dyDescent="0.2">
      <c r="A1722" s="2" t="s">
        <v>47</v>
      </c>
      <c r="B1722" s="2">
        <v>16.54</v>
      </c>
      <c r="C1722" s="2">
        <f>2*Table1[[#This Row],[Photon energy (eV)]]-Threshold</f>
        <v>8.4926111999999989</v>
      </c>
      <c r="D1722" s="2" t="s">
        <v>19</v>
      </c>
      <c r="E1722" s="3">
        <f>Table1[[#This Row],[Polar ang (deg)]]/180*PI()</f>
        <v>1.4000000000000008</v>
      </c>
      <c r="F1722" s="2">
        <v>80.214091318315297</v>
      </c>
      <c r="G1722" s="1">
        <f>IF(Table1[[#This Row],[Phase shift (deg)]]="","",Table1[[#This Row],[Phase shift (deg)]]/180*PI())</f>
        <v>-2.1274321922430124</v>
      </c>
      <c r="H1722" s="2">
        <v>-121.892885815789</v>
      </c>
      <c r="I1722" s="2"/>
    </row>
    <row r="1723" spans="1:9" x14ac:dyDescent="0.2">
      <c r="A1723" s="2" t="s">
        <v>47</v>
      </c>
      <c r="B1723" s="2">
        <v>16.54</v>
      </c>
      <c r="C1723" s="2">
        <f>2*Table1[[#This Row],[Photon energy (eV)]]-Threshold</f>
        <v>8.4926111999999989</v>
      </c>
      <c r="D1723" s="2" t="s">
        <v>19</v>
      </c>
      <c r="E1723" s="3">
        <f>Table1[[#This Row],[Polar ang (deg)]]/180*PI()</f>
        <v>1.4100000000000006</v>
      </c>
      <c r="F1723" s="2">
        <v>80.787049113446102</v>
      </c>
      <c r="G1723" s="1">
        <f>IF(Table1[[#This Row],[Phase shift (deg)]]="","",Table1[[#This Row],[Phase shift (deg)]]/180*PI())</f>
        <v>-2.1282964209131832</v>
      </c>
      <c r="H1723" s="2">
        <v>-121.942402471124</v>
      </c>
      <c r="I1723" s="2"/>
    </row>
    <row r="1724" spans="1:9" x14ac:dyDescent="0.2">
      <c r="A1724" s="2" t="s">
        <v>47</v>
      </c>
      <c r="B1724" s="2">
        <v>16.54</v>
      </c>
      <c r="C1724" s="2">
        <f>2*Table1[[#This Row],[Photon energy (eV)]]-Threshold</f>
        <v>8.4926111999999989</v>
      </c>
      <c r="D1724" s="2" t="s">
        <v>19</v>
      </c>
      <c r="E1724" s="3">
        <f>Table1[[#This Row],[Polar ang (deg)]]/180*PI()</f>
        <v>1.4200000000000002</v>
      </c>
      <c r="F1724" s="2">
        <v>81.360006908576906</v>
      </c>
      <c r="G1724" s="1">
        <f>IF(Table1[[#This Row],[Phase shift (deg)]]="","",Table1[[#This Row],[Phase shift (deg)]]/180*PI())</f>
        <v>-2.1290903347413672</v>
      </c>
      <c r="H1724" s="2">
        <v>-121.987890382776</v>
      </c>
      <c r="I1724" s="2"/>
    </row>
    <row r="1725" spans="1:9" x14ac:dyDescent="0.2">
      <c r="A1725" s="2" t="s">
        <v>47</v>
      </c>
      <c r="B1725" s="2">
        <v>16.54</v>
      </c>
      <c r="C1725" s="2">
        <f>2*Table1[[#This Row],[Photon energy (eV)]]-Threshold</f>
        <v>8.4926111999999989</v>
      </c>
      <c r="D1725" s="2" t="s">
        <v>19</v>
      </c>
      <c r="E1725" s="3">
        <f>Table1[[#This Row],[Polar ang (deg)]]/180*PI()</f>
        <v>1.4299999999999997</v>
      </c>
      <c r="F1725" s="2">
        <v>81.932964703707697</v>
      </c>
      <c r="G1725" s="1">
        <f>IF(Table1[[#This Row],[Phase shift (deg)]]="","",Table1[[#This Row],[Phase shift (deg)]]/180*PI())</f>
        <v>-2.129817838018925</v>
      </c>
      <c r="H1725" s="2">
        <v>-122.029573250162</v>
      </c>
      <c r="I1725" s="2"/>
    </row>
    <row r="1726" spans="1:9" x14ac:dyDescent="0.2">
      <c r="A1726" s="2" t="s">
        <v>47</v>
      </c>
      <c r="B1726" s="2">
        <v>16.54</v>
      </c>
      <c r="C1726" s="2">
        <f>2*Table1[[#This Row],[Photon energy (eV)]]-Threshold</f>
        <v>8.4926111999999989</v>
      </c>
      <c r="D1726" s="2" t="s">
        <v>19</v>
      </c>
      <c r="E1726" s="3">
        <f>Table1[[#This Row],[Polar ang (deg)]]/180*PI()</f>
        <v>1.4399999999999991</v>
      </c>
      <c r="F1726" s="2">
        <v>82.505922498838501</v>
      </c>
      <c r="G1726" s="1">
        <f>IF(Table1[[#This Row],[Phase shift (deg)]]="","",Table1[[#This Row],[Phase shift (deg)]]/180*PI())</f>
        <v>-2.1304824035441272</v>
      </c>
      <c r="H1726" s="2">
        <v>-122.06765004996601</v>
      </c>
      <c r="I1726" s="2"/>
    </row>
    <row r="1727" spans="1:9" x14ac:dyDescent="0.2">
      <c r="A1727" s="2" t="s">
        <v>47</v>
      </c>
      <c r="B1727" s="2">
        <v>16.54</v>
      </c>
      <c r="C1727" s="2">
        <f>2*Table1[[#This Row],[Photon energy (eV)]]-Threshold</f>
        <v>8.4926111999999989</v>
      </c>
      <c r="D1727" s="2" t="s">
        <v>19</v>
      </c>
      <c r="E1727" s="3">
        <f>Table1[[#This Row],[Polar ang (deg)]]/180*PI()</f>
        <v>1.4500000000000006</v>
      </c>
      <c r="F1727" s="2">
        <v>83.078880293969405</v>
      </c>
      <c r="G1727" s="1">
        <f>IF(Table1[[#This Row],[Phase shift (deg)]]="","",Table1[[#This Row],[Phase shift (deg)]]/180*PI())</f>
        <v>-2.1310871171080836</v>
      </c>
      <c r="H1727" s="2">
        <v>-122.102297584995</v>
      </c>
      <c r="I1727" s="2"/>
    </row>
    <row r="1728" spans="1:9" x14ac:dyDescent="0.2">
      <c r="A1728" s="2" t="s">
        <v>47</v>
      </c>
      <c r="B1728" s="2">
        <v>16.54</v>
      </c>
      <c r="C1728" s="2">
        <f>2*Table1[[#This Row],[Photon energy (eV)]]-Threshold</f>
        <v>8.4926111999999989</v>
      </c>
      <c r="D1728" s="2" t="s">
        <v>19</v>
      </c>
      <c r="E1728" s="3">
        <f>Table1[[#This Row],[Polar ang (deg)]]/180*PI()</f>
        <v>1.46</v>
      </c>
      <c r="F1728" s="2">
        <v>83.651838089100195</v>
      </c>
      <c r="G1728" s="1">
        <f>IF(Table1[[#This Row],[Phase shift (deg)]]="","",Table1[[#This Row],[Phase shift (deg)]]/180*PI())</f>
        <v>-2.1316347156082109</v>
      </c>
      <c r="H1728" s="2">
        <v>-122.13367266792</v>
      </c>
      <c r="I1728" s="2"/>
    </row>
    <row r="1729" spans="1:9" x14ac:dyDescent="0.2">
      <c r="A1729" s="2" t="s">
        <v>47</v>
      </c>
      <c r="B1729" s="2">
        <v>16.54</v>
      </c>
      <c r="C1729" s="2">
        <f>2*Table1[[#This Row],[Photon energy (eV)]]-Threshold</f>
        <v>8.4926111999999989</v>
      </c>
      <c r="D1729" s="2" t="s">
        <v>19</v>
      </c>
      <c r="E1729" s="3">
        <f>Table1[[#This Row],[Polar ang (deg)]]/180*PI()</f>
        <v>1.4699999999999998</v>
      </c>
      <c r="F1729" s="2">
        <v>84.224795884231</v>
      </c>
      <c r="G1729" s="1">
        <f>IF(Table1[[#This Row],[Phase shift (deg)]]="","",Table1[[#This Row],[Phase shift (deg)]]/180*PI())</f>
        <v>-2.1321276197184091</v>
      </c>
      <c r="H1729" s="2">
        <v>-122.161913993139</v>
      </c>
      <c r="I1729" s="2"/>
    </row>
    <row r="1730" spans="1:9" x14ac:dyDescent="0.2">
      <c r="A1730" s="2" t="s">
        <v>47</v>
      </c>
      <c r="B1730" s="2">
        <v>16.54</v>
      </c>
      <c r="C1730" s="2">
        <f>2*Table1[[#This Row],[Photon energy (eV)]]-Threshold</f>
        <v>8.4926111999999989</v>
      </c>
      <c r="D1730" s="2" t="s">
        <v>19</v>
      </c>
      <c r="E1730" s="3">
        <f>Table1[[#This Row],[Polar ang (deg)]]/180*PI()</f>
        <v>1.4799999999999995</v>
      </c>
      <c r="F1730" s="2">
        <v>84.797753679361804</v>
      </c>
      <c r="G1730" s="1">
        <f>IF(Table1[[#This Row],[Phase shift (deg)]]="","",Table1[[#This Row],[Phase shift (deg)]]/180*PI())</f>
        <v>-2.132567961881382</v>
      </c>
      <c r="H1730" s="2">
        <v>-122.18714374061901</v>
      </c>
      <c r="I1730" s="2"/>
    </row>
    <row r="1731" spans="1:9" x14ac:dyDescent="0.2">
      <c r="A1731" s="2" t="s">
        <v>47</v>
      </c>
      <c r="B1731" s="2">
        <v>16.54</v>
      </c>
      <c r="C1731" s="2">
        <f>2*Table1[[#This Row],[Photon energy (eV)]]-Threshold</f>
        <v>8.4926111999999989</v>
      </c>
      <c r="D1731" s="2" t="s">
        <v>19</v>
      </c>
      <c r="E1731" s="3">
        <f>Table1[[#This Row],[Polar ang (deg)]]/180*PI()</f>
        <v>1.4900000000000007</v>
      </c>
      <c r="F1731" s="2">
        <v>85.370711474492694</v>
      </c>
      <c r="G1731" s="1">
        <f>IF(Table1[[#This Row],[Phase shift (deg)]]="","",Table1[[#This Row],[Phase shift (deg)]]/180*PI())</f>
        <v>-2.1329576102551142</v>
      </c>
      <c r="H1731" s="2">
        <v>-122.209468947928</v>
      </c>
      <c r="I1731" s="2"/>
    </row>
    <row r="1732" spans="1:9" x14ac:dyDescent="0.2">
      <c r="A1732" s="2" t="s">
        <v>47</v>
      </c>
      <c r="B1732" s="2">
        <v>16.54</v>
      </c>
      <c r="C1732" s="2">
        <f>2*Table1[[#This Row],[Photon energy (eV)]]-Threshold</f>
        <v>8.4926111999999989</v>
      </c>
      <c r="D1732" s="2" t="s">
        <v>19</v>
      </c>
      <c r="E1732" s="3">
        <f>Table1[[#This Row],[Polar ang (deg)]]/180*PI()</f>
        <v>1.5000000000000002</v>
      </c>
      <c r="F1732" s="2">
        <v>85.943669269623499</v>
      </c>
      <c r="G1732" s="1">
        <f>IF(Table1[[#This Row],[Phase shift (deg)]]="","",Table1[[#This Row],[Phase shift (deg)]]/180*PI())</f>
        <v>-2.133298189134917</v>
      </c>
      <c r="H1732" s="2">
        <v>-122.228982680332</v>
      </c>
      <c r="I1732" s="2"/>
    </row>
    <row r="1733" spans="1:9" x14ac:dyDescent="0.2">
      <c r="A1733" s="2" t="s">
        <v>47</v>
      </c>
      <c r="B1733" s="2">
        <v>16.54</v>
      </c>
      <c r="C1733" s="2">
        <f>2*Table1[[#This Row],[Photon energy (eV)]]-Threshold</f>
        <v>8.4926111999999989</v>
      </c>
      <c r="D1733" s="2" t="s">
        <v>19</v>
      </c>
      <c r="E1733" s="3">
        <f>Table1[[#This Row],[Polar ang (deg)]]/180*PI()</f>
        <v>1.5099999999999998</v>
      </c>
      <c r="F1733" s="2">
        <v>86.516627064754303</v>
      </c>
      <c r="G1733" s="1">
        <f>IF(Table1[[#This Row],[Phase shift (deg)]]="","",Table1[[#This Row],[Phase shift (deg)]]/180*PI())</f>
        <v>-2.1335910962819464</v>
      </c>
      <c r="H1733" s="2">
        <v>-122.245765023646</v>
      </c>
      <c r="I1733" s="2"/>
    </row>
    <row r="1734" spans="1:9" x14ac:dyDescent="0.2">
      <c r="A1734" s="2" t="s">
        <v>47</v>
      </c>
      <c r="B1734" s="2">
        <v>16.54</v>
      </c>
      <c r="C1734" s="2">
        <f>2*Table1[[#This Row],[Photon energy (eV)]]-Threshold</f>
        <v>8.4926111999999989</v>
      </c>
      <c r="D1734" s="2" t="s">
        <v>19</v>
      </c>
      <c r="E1734" s="3">
        <f>Table1[[#This Row],[Polar ang (deg)]]/180*PI()</f>
        <v>1.5199999999999994</v>
      </c>
      <c r="F1734" s="2">
        <v>87.089584859885093</v>
      </c>
      <c r="G1734" s="1">
        <f>IF(Table1[[#This Row],[Phase shift (deg)]]="","",Table1[[#This Row],[Phase shift (deg)]]/180*PI())</f>
        <v>-2.133837517512899</v>
      </c>
      <c r="H1734" s="2">
        <v>-122.259883920162</v>
      </c>
      <c r="I1734" s="2"/>
    </row>
    <row r="1735" spans="1:9" x14ac:dyDescent="0.2">
      <c r="A1735" s="2" t="s">
        <v>47</v>
      </c>
      <c r="B1735" s="2">
        <v>16.54</v>
      </c>
      <c r="C1735" s="2">
        <f>2*Table1[[#This Row],[Photon energy (eV)]]-Threshold</f>
        <v>8.4926111999999989</v>
      </c>
      <c r="D1735" s="2" t="s">
        <v>19</v>
      </c>
      <c r="E1735" s="3">
        <f>Table1[[#This Row],[Polar ang (deg)]]/180*PI()</f>
        <v>1.5299999999999989</v>
      </c>
      <c r="F1735" s="2">
        <v>87.662542655015898</v>
      </c>
      <c r="G1735" s="1">
        <f>IF(Table1[[#This Row],[Phase shift (deg)]]="","",Table1[[#This Row],[Phase shift (deg)]]/180*PI())</f>
        <v>-2.1340384388413955</v>
      </c>
      <c r="H1735" s="2">
        <v>-122.271395864299</v>
      </c>
      <c r="I1735" s="2"/>
    </row>
    <row r="1736" spans="1:9" x14ac:dyDescent="0.2">
      <c r="A1736" s="2" t="s">
        <v>47</v>
      </c>
      <c r="B1736" s="2">
        <v>16.54</v>
      </c>
      <c r="C1736" s="2">
        <f>2*Table1[[#This Row],[Photon energy (eV)]]-Threshold</f>
        <v>8.4926111999999989</v>
      </c>
      <c r="D1736" s="2" t="s">
        <v>19</v>
      </c>
      <c r="E1736" s="3">
        <f>Table1[[#This Row],[Polar ang (deg)]]/180*PI()</f>
        <v>1.5400000000000005</v>
      </c>
      <c r="F1736" s="2">
        <v>88.235500450146802</v>
      </c>
      <c r="G1736" s="1">
        <f>IF(Table1[[#This Row],[Phase shift (deg)]]="","",Table1[[#This Row],[Phase shift (deg)]]/180*PI())</f>
        <v>-2.1341946564072098</v>
      </c>
      <c r="H1736" s="2">
        <v>-122.28034647150599</v>
      </c>
      <c r="I1736" s="2"/>
    </row>
    <row r="1737" spans="1:9" x14ac:dyDescent="0.2">
      <c r="A1737" s="2" t="s">
        <v>47</v>
      </c>
      <c r="B1737" s="2">
        <v>16.54</v>
      </c>
      <c r="C1737" s="2">
        <f>2*Table1[[#This Row],[Photon energy (eV)]]-Threshold</f>
        <v>8.4926111999999989</v>
      </c>
      <c r="D1737" s="2" t="s">
        <v>19</v>
      </c>
      <c r="E1737" s="3">
        <f>Table1[[#This Row],[Polar ang (deg)]]/180*PI()</f>
        <v>1.55</v>
      </c>
      <c r="F1737" s="2">
        <v>88.808458245277606</v>
      </c>
      <c r="G1737" s="1">
        <f>IF(Table1[[#This Row],[Phase shift (deg)]]="","",Table1[[#This Row],[Phase shift (deg)]]/180*PI())</f>
        <v>-2.1343067843823698</v>
      </c>
      <c r="H1737" s="2">
        <v>-122.286770931248</v>
      </c>
      <c r="I1737" s="2"/>
    </row>
    <row r="1738" spans="1:9" x14ac:dyDescent="0.2">
      <c r="A1738" s="2" t="s">
        <v>47</v>
      </c>
      <c r="B1738" s="2">
        <v>16.54</v>
      </c>
      <c r="C1738" s="2">
        <f>2*Table1[[#This Row],[Photon energy (eV)]]-Threshold</f>
        <v>8.4926111999999989</v>
      </c>
      <c r="D1738" s="2" t="s">
        <v>19</v>
      </c>
      <c r="E1738" s="3">
        <f>Table1[[#This Row],[Polar ang (deg)]]/180*PI()</f>
        <v>1.5599999999999996</v>
      </c>
      <c r="F1738" s="2">
        <v>89.381416040408396</v>
      </c>
      <c r="G1738" s="1">
        <f>IF(Table1[[#This Row],[Phase shift (deg)]]="","",Table1[[#This Row],[Phase shift (deg)]]/180*PI())</f>
        <v>-2.1343752610020328</v>
      </c>
      <c r="H1738" s="2">
        <v>-122.29069435255001</v>
      </c>
      <c r="I1738" s="2"/>
    </row>
    <row r="1739" spans="1:9" x14ac:dyDescent="0.2">
      <c r="A1739" s="2" t="s">
        <v>47</v>
      </c>
      <c r="B1739" s="2">
        <v>16.54</v>
      </c>
      <c r="C1739" s="2">
        <f>2*Table1[[#This Row],[Photon energy (eV)]]-Threshold</f>
        <v>8.4926111999999989</v>
      </c>
      <c r="D1739" s="2" t="s">
        <v>19</v>
      </c>
      <c r="E1739" s="3">
        <f>Table1[[#This Row],[Polar ang (deg)]]/180*PI()</f>
        <v>1.570000000000001</v>
      </c>
      <c r="F1739" s="2">
        <v>89.9543738355393</v>
      </c>
      <c r="G1739" s="1">
        <f>IF(Table1[[#This Row],[Phase shift (deg)]]="","",Table1[[#This Row],[Phase shift (deg)]]/180*PI())</f>
        <v>-2.1344003528311206</v>
      </c>
      <c r="H1739" s="2">
        <v>-122.292132008457</v>
      </c>
      <c r="I1739" s="2"/>
    </row>
    <row r="1740" spans="1:9" x14ac:dyDescent="0.2">
      <c r="A1740" s="2" t="s">
        <v>47</v>
      </c>
      <c r="B1740" s="7">
        <v>16.54</v>
      </c>
      <c r="C1740" s="2">
        <f>2*Table1[[#This Row],[Photon energy (eV)]]-Threshold</f>
        <v>8.4926111999999989</v>
      </c>
      <c r="D1740" s="2" t="s">
        <v>19</v>
      </c>
      <c r="E1740" s="3">
        <f>Table1[[#This Row],[Polar ang (deg)]]/180*PI()</f>
        <v>1.5707963267948966</v>
      </c>
      <c r="F1740" s="2">
        <v>90</v>
      </c>
      <c r="G1740" s="1" t="str">
        <f>IF(Table1[[#This Row],[Phase shift (deg)]]="","",Table1[[#This Row],[Phase shift (deg)]]/180*PI())</f>
        <v/>
      </c>
      <c r="I1740" s="2"/>
    </row>
    <row r="1741" spans="1:9" x14ac:dyDescent="0.2">
      <c r="A1741" s="2" t="s">
        <v>47</v>
      </c>
      <c r="B1741" s="2">
        <v>16.54</v>
      </c>
      <c r="C1741" s="2">
        <f>2*Table1[[#This Row],[Photon energy (eV)]]-Threshold</f>
        <v>8.4926111999999989</v>
      </c>
      <c r="D1741" s="2" t="s">
        <v>19</v>
      </c>
      <c r="E1741" s="3">
        <f>Table1[[#This Row],[Polar ang (deg)]]/180*PI()</f>
        <v>1.5800000000000005</v>
      </c>
      <c r="F1741" s="2">
        <v>90.527331630670105</v>
      </c>
      <c r="G1741" s="1">
        <f>IF(Table1[[#This Row],[Phase shift (deg)]]="","",Table1[[#This Row],[Phase shift (deg)]]/180*PI())</f>
        <v>1.0072104962449921</v>
      </c>
      <c r="H1741" s="2">
        <v>57.708910516115303</v>
      </c>
      <c r="I1741" s="2"/>
    </row>
    <row r="1742" spans="1:9" x14ac:dyDescent="0.2">
      <c r="A1742" s="2" t="s">
        <v>47</v>
      </c>
      <c r="B1742" s="2">
        <v>16.54</v>
      </c>
      <c r="C1742" s="2">
        <f>2*Table1[[#This Row],[Photon energy (eV)]]-Threshold</f>
        <v>8.4926111999999989</v>
      </c>
      <c r="D1742" s="2" t="s">
        <v>19</v>
      </c>
      <c r="E1742" s="3">
        <f>Table1[[#This Row],[Polar ang (deg)]]/180*PI()</f>
        <v>1.59</v>
      </c>
      <c r="F1742" s="2">
        <v>91.100289425800895</v>
      </c>
      <c r="G1742" s="1">
        <f>IF(Table1[[#This Row],[Phase shift (deg)]]="","",Table1[[#This Row],[Phase shift (deg)]]/180*PI())</f>
        <v>1.0072720497206122</v>
      </c>
      <c r="H1742" s="2">
        <v>57.712437270482702</v>
      </c>
      <c r="I1742" s="2"/>
    </row>
    <row r="1743" spans="1:9" x14ac:dyDescent="0.2">
      <c r="A1743" s="2" t="s">
        <v>47</v>
      </c>
      <c r="B1743" s="2">
        <v>16.54</v>
      </c>
      <c r="C1743" s="2">
        <f>2*Table1[[#This Row],[Photon energy (eV)]]-Threshold</f>
        <v>8.4926111999999989</v>
      </c>
      <c r="D1743" s="2" t="s">
        <v>19</v>
      </c>
      <c r="E1743" s="3">
        <f>Table1[[#This Row],[Polar ang (deg)]]/180*PI()</f>
        <v>1.5999999999999996</v>
      </c>
      <c r="F1743" s="2">
        <v>91.6732472209317</v>
      </c>
      <c r="G1743" s="1">
        <f>IF(Table1[[#This Row],[Phase shift (deg)]]="","",Table1[[#This Row],[Phase shift (deg)]]/180*PI())</f>
        <v>1.007377200690394</v>
      </c>
      <c r="H1743" s="2">
        <v>57.718461977262898</v>
      </c>
      <c r="I1743" s="2"/>
    </row>
    <row r="1744" spans="1:9" x14ac:dyDescent="0.2">
      <c r="A1744" s="2" t="s">
        <v>47</v>
      </c>
      <c r="B1744" s="2">
        <v>16.54</v>
      </c>
      <c r="C1744" s="2">
        <f>2*Table1[[#This Row],[Photon energy (eV)]]-Threshold</f>
        <v>8.4926111999999989</v>
      </c>
      <c r="D1744" s="2" t="s">
        <v>19</v>
      </c>
      <c r="E1744" s="3">
        <f>Table1[[#This Row],[Polar ang (deg)]]/180*PI()</f>
        <v>1.6100000000000012</v>
      </c>
      <c r="F1744" s="2">
        <v>92.246205016062603</v>
      </c>
      <c r="G1744" s="1">
        <f>IF(Table1[[#This Row],[Phase shift (deg)]]="","",Table1[[#This Row],[Phase shift (deg)]]/180*PI())</f>
        <v>1.0075263598070852</v>
      </c>
      <c r="H1744" s="2">
        <v>57.727008165125199</v>
      </c>
      <c r="I1744" s="2"/>
    </row>
    <row r="1745" spans="1:9" x14ac:dyDescent="0.2">
      <c r="A1745" s="2" t="s">
        <v>47</v>
      </c>
      <c r="B1745" s="2">
        <v>16.54</v>
      </c>
      <c r="C1745" s="2">
        <f>2*Table1[[#This Row],[Photon energy (eV)]]-Threshold</f>
        <v>8.4926111999999989</v>
      </c>
      <c r="D1745" s="2" t="s">
        <v>19</v>
      </c>
      <c r="E1745" s="3">
        <f>Table1[[#This Row],[Polar ang (deg)]]/180*PI()</f>
        <v>1.6200000000000006</v>
      </c>
      <c r="F1745" s="2">
        <v>92.819162811193394</v>
      </c>
      <c r="G1745" s="1">
        <f>IF(Table1[[#This Row],[Phase shift (deg)]]="","",Table1[[#This Row],[Phase shift (deg)]]/180*PI())</f>
        <v>1.0077201128650894</v>
      </c>
      <c r="H1745" s="2">
        <v>57.738109397616597</v>
      </c>
      <c r="I1745" s="2"/>
    </row>
    <row r="1746" spans="1:9" x14ac:dyDescent="0.2">
      <c r="A1746" s="2" t="s">
        <v>47</v>
      </c>
      <c r="B1746" s="2">
        <v>16.54</v>
      </c>
      <c r="C1746" s="2">
        <f>2*Table1[[#This Row],[Photon energy (eV)]]-Threshold</f>
        <v>8.4926111999999989</v>
      </c>
      <c r="D1746" s="2" t="s">
        <v>19</v>
      </c>
      <c r="E1746" s="3">
        <f>Table1[[#This Row],[Polar ang (deg)]]/180*PI()</f>
        <v>1.6300000000000003</v>
      </c>
      <c r="F1746" s="2">
        <v>93.392120606324198</v>
      </c>
      <c r="G1746" s="1">
        <f>IF(Table1[[#This Row],[Phase shift (deg)]]="","",Table1[[#This Row],[Phase shift (deg)]]/180*PI())</f>
        <v>1.0079592265437867</v>
      </c>
      <c r="H1746" s="2">
        <v>57.751809602229798</v>
      </c>
      <c r="I1746" s="2"/>
    </row>
    <row r="1747" spans="1:9" x14ac:dyDescent="0.2">
      <c r="A1747" s="2" t="s">
        <v>47</v>
      </c>
      <c r="B1747" s="2">
        <v>16.54</v>
      </c>
      <c r="C1747" s="2">
        <f>2*Table1[[#This Row],[Photon energy (eV)]]-Threshold</f>
        <v>8.4926111999999989</v>
      </c>
      <c r="D1747" s="2" t="s">
        <v>19</v>
      </c>
      <c r="E1747" s="3">
        <f>Table1[[#This Row],[Polar ang (deg)]]/180*PI()</f>
        <v>1.64</v>
      </c>
      <c r="F1747" s="2">
        <v>93.965078401455003</v>
      </c>
      <c r="G1747" s="1">
        <f>IF(Table1[[#This Row],[Phase shift (deg)]]="","",Table1[[#This Row],[Phase shift (deg)]]/180*PI())</f>
        <v>1.0082446560060765</v>
      </c>
      <c r="H1747" s="2">
        <v>57.768163505767703</v>
      </c>
      <c r="I1747" s="2"/>
    </row>
    <row r="1748" spans="1:9" x14ac:dyDescent="0.2">
      <c r="A1748" s="2" t="s">
        <v>47</v>
      </c>
      <c r="B1748" s="2">
        <v>16.54</v>
      </c>
      <c r="C1748" s="2">
        <f>2*Table1[[#This Row],[Photon energy (eV)]]-Threshold</f>
        <v>8.4926111999999989</v>
      </c>
      <c r="D1748" s="2" t="s">
        <v>19</v>
      </c>
      <c r="E1748" s="3">
        <f>Table1[[#This Row],[Polar ang (deg)]]/180*PI()</f>
        <v>1.6499999999999995</v>
      </c>
      <c r="F1748" s="2">
        <v>94.538036196585793</v>
      </c>
      <c r="G1748" s="1">
        <f>IF(Table1[[#This Row],[Phase shift (deg)]]="","",Table1[[#This Row],[Phase shift (deg)]]/180*PI())</f>
        <v>1.0085775544938622</v>
      </c>
      <c r="H1748" s="2">
        <v>57.787237184124102</v>
      </c>
      <c r="I1748" s="2"/>
    </row>
    <row r="1749" spans="1:9" x14ac:dyDescent="0.2">
      <c r="A1749" s="2" t="s">
        <v>47</v>
      </c>
      <c r="B1749" s="2">
        <v>16.54</v>
      </c>
      <c r="C1749" s="2">
        <f>2*Table1[[#This Row],[Photon energy (eV)]]-Threshold</f>
        <v>8.4926111999999989</v>
      </c>
      <c r="D1749" s="2" t="s">
        <v>19</v>
      </c>
      <c r="E1749" s="3">
        <f>Table1[[#This Row],[Polar ang (deg)]]/180*PI()</f>
        <v>1.6600000000000008</v>
      </c>
      <c r="F1749" s="2">
        <v>95.110993991716697</v>
      </c>
      <c r="G1749" s="1">
        <f>IF(Table1[[#This Row],[Phase shift (deg)]]="","",Table1[[#This Row],[Phase shift (deg)]]/180*PI())</f>
        <v>1.0089592851026186</v>
      </c>
      <c r="H1749" s="2">
        <v>57.809108736916798</v>
      </c>
      <c r="I1749" s="2"/>
    </row>
    <row r="1750" spans="1:9" x14ac:dyDescent="0.2">
      <c r="A1750" s="2" t="s">
        <v>47</v>
      </c>
      <c r="B1750" s="2">
        <v>16.54</v>
      </c>
      <c r="C1750" s="2">
        <f>2*Table1[[#This Row],[Photon energy (eV)]]-Threshold</f>
        <v>8.4926111999999989</v>
      </c>
      <c r="D1750" s="2" t="s">
        <v>19</v>
      </c>
      <c r="E1750" s="3">
        <f>Table1[[#This Row],[Polar ang (deg)]]/180*PI()</f>
        <v>1.6700000000000004</v>
      </c>
      <c r="F1750" s="2">
        <v>95.683951786847501</v>
      </c>
      <c r="G1750" s="1">
        <f>IF(Table1[[#This Row],[Phase shift (deg)]]="","",Table1[[#This Row],[Phase shift (deg)]]/180*PI())</f>
        <v>1.0093914349631898</v>
      </c>
      <c r="H1750" s="2">
        <v>57.833869100044701</v>
      </c>
      <c r="I1750" s="2"/>
    </row>
    <row r="1751" spans="1:9" x14ac:dyDescent="0.2">
      <c r="A1751" s="2" t="s">
        <v>47</v>
      </c>
      <c r="B1751" s="2">
        <v>16.54</v>
      </c>
      <c r="C1751" s="2">
        <f>2*Table1[[#This Row],[Photon energy (eV)]]-Threshold</f>
        <v>8.4926111999999989</v>
      </c>
      <c r="D1751" s="2" t="s">
        <v>19</v>
      </c>
      <c r="E1751" s="3">
        <f>Table1[[#This Row],[Polar ang (deg)]]/180*PI()</f>
        <v>1.6800000000000002</v>
      </c>
      <c r="F1751" s="2">
        <v>96.256909581978306</v>
      </c>
      <c r="G1751" s="1">
        <f>IF(Table1[[#This Row],[Phase shift (deg)]]="","",Table1[[#This Row],[Phase shift (deg)]]/180*PI())</f>
        <v>1.0098758321121468</v>
      </c>
      <c r="H1751" s="2">
        <v>57.861623012288099</v>
      </c>
      <c r="I1751" s="2"/>
    </row>
    <row r="1752" spans="1:9" x14ac:dyDescent="0.2">
      <c r="A1752" s="2" t="s">
        <v>47</v>
      </c>
      <c r="B1752" s="2">
        <v>16.54</v>
      </c>
      <c r="C1752" s="2">
        <f>2*Table1[[#This Row],[Photon energy (eV)]]-Threshold</f>
        <v>8.4926111999999989</v>
      </c>
      <c r="D1752" s="2" t="s">
        <v>19</v>
      </c>
      <c r="E1752" s="3">
        <f>Table1[[#This Row],[Polar ang (deg)]]/180*PI()</f>
        <v>1.6899999999999995</v>
      </c>
      <c r="F1752" s="2">
        <v>96.829867377109096</v>
      </c>
      <c r="G1752" s="1">
        <f>IF(Table1[[#This Row],[Phase shift (deg)]]="","",Table1[[#This Row],[Phase shift (deg)]]/180*PI())</f>
        <v>1.0104145653944883</v>
      </c>
      <c r="H1752" s="2">
        <v>57.892490155649497</v>
      </c>
      <c r="I1752" s="2"/>
    </row>
    <row r="1753" spans="1:9" x14ac:dyDescent="0.2">
      <c r="A1753" s="2" t="s">
        <v>47</v>
      </c>
      <c r="B1753" s="2">
        <v>16.54</v>
      </c>
      <c r="C1753" s="2">
        <f>2*Table1[[#This Row],[Photon energy (eV)]]-Threshold</f>
        <v>8.4926111999999989</v>
      </c>
      <c r="D1753" s="2" t="s">
        <v>19</v>
      </c>
      <c r="E1753" s="3">
        <f>Table1[[#This Row],[Polar ang (deg)]]/180*PI()</f>
        <v>1.7000000000000011</v>
      </c>
      <c r="F1753" s="2">
        <v>97.40282517224</v>
      </c>
      <c r="G1753" s="1">
        <f>IF(Table1[[#This Row],[Phase shift (deg)]]="","",Table1[[#This Row],[Phase shift (deg)]]/180*PI())</f>
        <v>1.0110100078163442</v>
      </c>
      <c r="H1753" s="2">
        <v>57.926606493364901</v>
      </c>
      <c r="I1753" s="2"/>
    </row>
    <row r="1754" spans="1:9" x14ac:dyDescent="0.2">
      <c r="A1754" s="2" t="s">
        <v>47</v>
      </c>
      <c r="B1754" s="2">
        <v>16.54</v>
      </c>
      <c r="C1754" s="2">
        <f>2*Table1[[#This Row],[Photon energy (eV)]]-Threshold</f>
        <v>8.4926111999999989</v>
      </c>
      <c r="D1754" s="2" t="s">
        <v>19</v>
      </c>
      <c r="E1754" s="3">
        <f>Table1[[#This Row],[Polar ang (deg)]]/180*PI()</f>
        <v>1.7100000000000006</v>
      </c>
      <c r="F1754" s="2">
        <v>97.975782967370804</v>
      </c>
      <c r="G1754" s="1">
        <f>IF(Table1[[#This Row],[Phase shift (deg)]]="","",Table1[[#This Row],[Phase shift (deg)]]/180*PI())</f>
        <v>1.0116648438537863</v>
      </c>
      <c r="H1754" s="2">
        <v>57.964125834583399</v>
      </c>
      <c r="I1754" s="2"/>
    </row>
    <row r="1755" spans="1:9" x14ac:dyDescent="0.2">
      <c r="A1755" s="2" t="s">
        <v>47</v>
      </c>
      <c r="B1755" s="2">
        <v>16.54</v>
      </c>
      <c r="C1755" s="2">
        <f>2*Table1[[#This Row],[Photon energy (eV)]]-Threshold</f>
        <v>8.4926111999999989</v>
      </c>
      <c r="D1755" s="2" t="s">
        <v>19</v>
      </c>
      <c r="E1755" s="3">
        <f>Table1[[#This Row],[Polar ang (deg)]]/180*PI()</f>
        <v>1.7200000000000002</v>
      </c>
      <c r="F1755" s="2">
        <v>98.548740762501595</v>
      </c>
      <c r="G1755" s="1">
        <f>IF(Table1[[#This Row],[Phase shift (deg)]]="","",Table1[[#This Row],[Phase shift (deg)]]/180*PI())</f>
        <v>1.0123821013305263</v>
      </c>
      <c r="H1755" s="2">
        <v>58.005221660824802</v>
      </c>
      <c r="I1755" s="2"/>
    </row>
    <row r="1756" spans="1:9" x14ac:dyDescent="0.2">
      <c r="A1756" s="2" t="s">
        <v>47</v>
      </c>
      <c r="B1756" s="2">
        <v>16.54</v>
      </c>
      <c r="C1756" s="2">
        <f>2*Table1[[#This Row],[Photon energy (eV)]]-Threshold</f>
        <v>8.4926111999999989</v>
      </c>
      <c r="D1756" s="2" t="s">
        <v>19</v>
      </c>
      <c r="E1756" s="3">
        <f>Table1[[#This Row],[Polar ang (deg)]]/180*PI()</f>
        <v>1.7299999999999998</v>
      </c>
      <c r="F1756" s="2">
        <v>99.121698557632399</v>
      </c>
      <c r="G1756" s="1">
        <f>IF(Table1[[#This Row],[Phase shift (deg)]]="","",Table1[[#This Row],[Phase shift (deg)]]/180*PI())</f>
        <v>1.0131651886068458</v>
      </c>
      <c r="H1756" s="2">
        <v>58.050089256748301</v>
      </c>
      <c r="I1756" s="2"/>
    </row>
    <row r="1757" spans="1:9" x14ac:dyDescent="0.2">
      <c r="A1757" s="2" t="s">
        <v>47</v>
      </c>
      <c r="B1757" s="2">
        <v>16.54</v>
      </c>
      <c r="C1757" s="2">
        <f>2*Table1[[#This Row],[Photon energy (eV)]]-Threshold</f>
        <v>8.4926111999999989</v>
      </c>
      <c r="D1757" s="2" t="s">
        <v>19</v>
      </c>
      <c r="E1757" s="3">
        <f>Table1[[#This Row],[Polar ang (deg)]]/180*PI()</f>
        <v>1.7399999999999993</v>
      </c>
      <c r="F1757" s="2">
        <v>99.694656352763204</v>
      </c>
      <c r="G1757" s="1">
        <f>IF(Table1[[#This Row],[Phase shift (deg)]]="","",Table1[[#This Row],[Phase shift (deg)]]/180*PI())</f>
        <v>1.0140179379806586</v>
      </c>
      <c r="H1757" s="2">
        <v>58.098948196850202</v>
      </c>
      <c r="I1757" s="2"/>
    </row>
    <row r="1758" spans="1:9" x14ac:dyDescent="0.2">
      <c r="A1758" s="2" t="s">
        <v>47</v>
      </c>
      <c r="B1758" s="2">
        <v>16.54</v>
      </c>
      <c r="C1758" s="2">
        <f>2*Table1[[#This Row],[Photon energy (eV)]]-Threshold</f>
        <v>8.4926111999999989</v>
      </c>
      <c r="D1758" s="2" t="s">
        <v>19</v>
      </c>
      <c r="E1758" s="3">
        <f>Table1[[#This Row],[Polar ang (deg)]]/180*PI()</f>
        <v>1.7499999999999987</v>
      </c>
      <c r="F1758" s="2">
        <v>100.26761414789399</v>
      </c>
      <c r="G1758" s="1">
        <f>IF(Table1[[#This Row],[Phase shift (deg)]]="","",Table1[[#This Row],[Phase shift (deg)]]/180*PI())</f>
        <v>1.0149446563968201</v>
      </c>
      <c r="H1758" s="2">
        <v>58.152045250893302</v>
      </c>
      <c r="I1758" s="2"/>
    </row>
    <row r="1759" spans="1:9" x14ac:dyDescent="0.2">
      <c r="A1759" s="2" t="s">
        <v>47</v>
      </c>
      <c r="B1759" s="2">
        <v>16.54</v>
      </c>
      <c r="C1759" s="2">
        <f>2*Table1[[#This Row],[Photon energy (eV)]]-Threshold</f>
        <v>8.4926111999999989</v>
      </c>
      <c r="D1759" s="2" t="s">
        <v>19</v>
      </c>
      <c r="E1759" s="3">
        <f>Table1[[#This Row],[Polar ang (deg)]]/180*PI()</f>
        <v>1.7600000000000018</v>
      </c>
      <c r="F1759" s="2">
        <v>100.840571943025</v>
      </c>
      <c r="G1759" s="1">
        <f>IF(Table1[[#This Row],[Phase shift (deg)]]="","",Table1[[#This Row],[Phase shift (deg)]]/180*PI())</f>
        <v>1.0159501848026906</v>
      </c>
      <c r="H1759" s="2">
        <v>58.209657784730197</v>
      </c>
      <c r="I1759" s="2"/>
    </row>
    <row r="1760" spans="1:9" x14ac:dyDescent="0.2">
      <c r="A1760" s="2" t="s">
        <v>47</v>
      </c>
      <c r="B1760" s="2">
        <v>16.54</v>
      </c>
      <c r="C1760" s="2">
        <f>2*Table1[[#This Row],[Photon energy (eV)]]-Threshold</f>
        <v>8.4926111999999989</v>
      </c>
      <c r="D1760" s="2" t="s">
        <v>19</v>
      </c>
      <c r="E1760" s="3">
        <f>Table1[[#This Row],[Polar ang (deg)]]/180*PI()</f>
        <v>1.7700000000000051</v>
      </c>
      <c r="F1760" s="2">
        <v>101.413529738156</v>
      </c>
      <c r="G1760" s="1">
        <f>IF(Table1[[#This Row],[Phase shift (deg)]]="","",Table1[[#This Row],[Phase shift (deg)]]/180*PI())</f>
        <v>1.0170399677895168</v>
      </c>
      <c r="H1760" s="2">
        <v>58.272097750460503</v>
      </c>
      <c r="I1760" s="2"/>
    </row>
    <row r="1761" spans="1:9" x14ac:dyDescent="0.2">
      <c r="A1761" s="2" t="s">
        <v>47</v>
      </c>
      <c r="B1761" s="2">
        <v>16.54</v>
      </c>
      <c r="C1761" s="2">
        <f>2*Table1[[#This Row],[Photon energy (eV)]]-Threshold</f>
        <v>8.4926111999999989</v>
      </c>
      <c r="D1761" s="2" t="s">
        <v>19</v>
      </c>
      <c r="E1761" s="3">
        <f>Table1[[#This Row],[Polar ang (deg)]]/180*PI()</f>
        <v>1.7800000000000082</v>
      </c>
      <c r="F1761" s="2">
        <v>101.986487533287</v>
      </c>
      <c r="G1761" s="1">
        <f>IF(Table1[[#This Row],[Phase shift (deg)]]="","",Table1[[#This Row],[Phase shift (deg)]]/180*PI())</f>
        <v>1.0182201355375209</v>
      </c>
      <c r="H1761" s="2">
        <v>58.339716381538601</v>
      </c>
      <c r="I1761" s="2"/>
    </row>
    <row r="1762" spans="1:9" x14ac:dyDescent="0.2">
      <c r="A1762" s="2" t="s">
        <v>47</v>
      </c>
      <c r="B1762" s="2">
        <v>16.54</v>
      </c>
      <c r="C1762" s="2">
        <f>2*Table1[[#This Row],[Photon energy (eV)]]-Threshold</f>
        <v>8.4926111999999989</v>
      </c>
      <c r="D1762" s="2" t="s">
        <v>19</v>
      </c>
      <c r="E1762" s="3">
        <f>Table1[[#This Row],[Polar ang (deg)]]/180*PI()</f>
        <v>1.7899999999999938</v>
      </c>
      <c r="F1762" s="2">
        <v>102.559445328417</v>
      </c>
      <c r="G1762" s="1">
        <f>IF(Table1[[#This Row],[Phase shift (deg)]]="","",Table1[[#This Row],[Phase shift (deg)]]/180*PI())</f>
        <v>1.0194976005602665</v>
      </c>
      <c r="H1762" s="2">
        <v>58.4129097358175</v>
      </c>
      <c r="I1762" s="2"/>
    </row>
    <row r="1763" spans="1:9" x14ac:dyDescent="0.2">
      <c r="A1763" s="2" t="s">
        <v>47</v>
      </c>
      <c r="B1763" s="2">
        <v>16.54</v>
      </c>
      <c r="C1763" s="2">
        <f>2*Table1[[#This Row],[Photon energy (eV)]]-Threshold</f>
        <v>8.4926111999999989</v>
      </c>
      <c r="D1763" s="2" t="s">
        <v>19</v>
      </c>
      <c r="E1763" s="3">
        <f>Table1[[#This Row],[Polar ang (deg)]]/180*PI()</f>
        <v>1.7999999999999969</v>
      </c>
      <c r="F1763" s="2">
        <v>103.132403123548</v>
      </c>
      <c r="G1763" s="1">
        <f>IF(Table1[[#This Row],[Phase shift (deg)]]="","",Table1[[#This Row],[Phase shift (deg)]]/180*PI())</f>
        <v>1.0208801723508907</v>
      </c>
      <c r="H1763" s="2">
        <v>58.492125264294103</v>
      </c>
      <c r="I1763" s="2"/>
    </row>
    <row r="1764" spans="1:9" x14ac:dyDescent="0.2">
      <c r="A1764" s="2" t="s">
        <v>47</v>
      </c>
      <c r="B1764" s="2">
        <v>16.54</v>
      </c>
      <c r="C1764" s="2">
        <f>2*Table1[[#This Row],[Photon energy (eV)]]-Threshold</f>
        <v>8.4926111999999989</v>
      </c>
      <c r="D1764" s="2" t="s">
        <v>19</v>
      </c>
      <c r="E1764" s="3">
        <f>Table1[[#This Row],[Polar ang (deg)]]/180*PI()</f>
        <v>1.8099999999999998</v>
      </c>
      <c r="F1764" s="2">
        <v>103.70536091867901</v>
      </c>
      <c r="G1764" s="1">
        <f>IF(Table1[[#This Row],[Phase shift (deg)]]="","",Table1[[#This Row],[Phase shift (deg)]]/180*PI())</f>
        <v>1.0223766938094705</v>
      </c>
      <c r="H1764" s="2">
        <v>58.577869627821499</v>
      </c>
      <c r="I1764" s="2"/>
    </row>
    <row r="1765" spans="1:9" x14ac:dyDescent="0.2">
      <c r="A1765" s="2" t="s">
        <v>47</v>
      </c>
      <c r="B1765" s="2">
        <v>16.54</v>
      </c>
      <c r="C1765" s="2">
        <f>2*Table1[[#This Row],[Photon energy (eV)]]-Threshold</f>
        <v>8.4926111999999989</v>
      </c>
      <c r="D1765" s="2" t="s">
        <v>19</v>
      </c>
      <c r="E1765" s="3">
        <f>Table1[[#This Row],[Polar ang (deg)]]/180*PI()</f>
        <v>1.8200000000000029</v>
      </c>
      <c r="F1765" s="2">
        <v>104.27831871380999</v>
      </c>
      <c r="G1765" s="1">
        <f>IF(Table1[[#This Row],[Phase shift (deg)]]="","",Table1[[#This Row],[Phase shift (deg)]]/180*PI())</f>
        <v>1.0239972043316494</v>
      </c>
      <c r="H1765" s="2">
        <v>58.670718041398899</v>
      </c>
      <c r="I1765" s="2"/>
    </row>
    <row r="1766" spans="1:9" x14ac:dyDescent="0.2">
      <c r="A1766" s="2" t="s">
        <v>47</v>
      </c>
      <c r="B1766" s="2">
        <v>16.54</v>
      </c>
      <c r="C1766" s="2">
        <f>2*Table1[[#This Row],[Photon energy (eV)]]-Threshold</f>
        <v>8.4926111999999989</v>
      </c>
      <c r="D1766" s="2" t="s">
        <v>19</v>
      </c>
      <c r="E1766" s="3">
        <f>Table1[[#This Row],[Polar ang (deg)]]/180*PI()</f>
        <v>1.8300000000000061</v>
      </c>
      <c r="F1766" s="2">
        <v>104.851276508941</v>
      </c>
      <c r="G1766" s="1">
        <f>IF(Table1[[#This Row],[Phase shift (deg)]]="","",Table1[[#This Row],[Phase shift (deg)]]/180*PI())</f>
        <v>1.0257531357379817</v>
      </c>
      <c r="H1766" s="2">
        <v>58.771325500096196</v>
      </c>
      <c r="I1766" s="2"/>
    </row>
    <row r="1767" spans="1:9" x14ac:dyDescent="0.2">
      <c r="A1767" s="2" t="s">
        <v>47</v>
      </c>
      <c r="B1767" s="2">
        <v>16.54</v>
      </c>
      <c r="C1767" s="2">
        <f>2*Table1[[#This Row],[Photon energy (eV)]]-Threshold</f>
        <v>8.4926111999999989</v>
      </c>
      <c r="D1767" s="2" t="s">
        <v>19</v>
      </c>
      <c r="E1767" s="3">
        <f>Table1[[#This Row],[Polar ang (deg)]]/180*PI()</f>
        <v>1.8399999999999919</v>
      </c>
      <c r="F1767" s="2">
        <v>105.42423430407101</v>
      </c>
      <c r="G1767" s="1">
        <f>IF(Table1[[#This Row],[Phase shift (deg)]]="","",Table1[[#This Row],[Phase shift (deg)]]/180*PI())</f>
        <v>1.0276575489235704</v>
      </c>
      <c r="H1767" s="2">
        <v>58.880440338079502</v>
      </c>
      <c r="I1767" s="2"/>
    </row>
    <row r="1768" spans="1:9" x14ac:dyDescent="0.2">
      <c r="A1768" s="2" t="s">
        <v>47</v>
      </c>
      <c r="B1768" s="2">
        <v>16.54</v>
      </c>
      <c r="C1768" s="2">
        <f>2*Table1[[#This Row],[Photon energy (eV)]]-Threshold</f>
        <v>8.4926111999999989</v>
      </c>
      <c r="D1768" s="2" t="s">
        <v>19</v>
      </c>
      <c r="E1768" s="3">
        <f>Table1[[#This Row],[Polar ang (deg)]]/180*PI()</f>
        <v>1.8499999999999945</v>
      </c>
      <c r="F1768" s="2">
        <v>105.997192099202</v>
      </c>
      <c r="G1768" s="1">
        <f>IF(Table1[[#This Row],[Phase shift (deg)]]="","",Table1[[#This Row],[Phase shift (deg)]]/180*PI())</f>
        <v>1.0297254213507403</v>
      </c>
      <c r="H1768" s="2">
        <v>58.998920700727801</v>
      </c>
      <c r="I1768" s="2"/>
    </row>
    <row r="1769" spans="1:9" x14ac:dyDescent="0.2">
      <c r="A1769" s="2" t="s">
        <v>47</v>
      </c>
      <c r="B1769" s="2">
        <v>16.54</v>
      </c>
      <c r="C1769" s="2">
        <f>2*Table1[[#This Row],[Photon energy (eV)]]-Threshold</f>
        <v>8.4926111999999989</v>
      </c>
      <c r="D1769" s="2" t="s">
        <v>19</v>
      </c>
      <c r="E1769" s="3">
        <f>Table1[[#This Row],[Polar ang (deg)]]/180*PI()</f>
        <v>1.8599999999999981</v>
      </c>
      <c r="F1769" s="2">
        <v>106.570149894333</v>
      </c>
      <c r="G1769" s="1">
        <f>IF(Table1[[#This Row],[Phase shift (deg)]]="","",Table1[[#This Row],[Phase shift (deg)]]/180*PI())</f>
        <v>1.0319739984930441</v>
      </c>
      <c r="H1769" s="2">
        <v>59.1277546808914</v>
      </c>
      <c r="I1769" s="2"/>
    </row>
    <row r="1770" spans="1:9" x14ac:dyDescent="0.2">
      <c r="A1770" s="2" t="s">
        <v>47</v>
      </c>
      <c r="B1770" s="2">
        <v>16.54</v>
      </c>
      <c r="C1770" s="2">
        <f>2*Table1[[#This Row],[Photon energy (eV)]]-Threshold</f>
        <v>8.4926111999999989</v>
      </c>
      <c r="D1770" s="2" t="s">
        <v>19</v>
      </c>
      <c r="E1770" s="3">
        <f>Table1[[#This Row],[Polar ang (deg)]]/180*PI()</f>
        <v>1.870000000000001</v>
      </c>
      <c r="F1770" s="2">
        <v>107.143107689464</v>
      </c>
      <c r="G1770" s="1">
        <f>IF(Table1[[#This Row],[Phase shift (deg)]]="","",Table1[[#This Row],[Phase shift (deg)]]/180*PI())</f>
        <v>1.0344232263503046</v>
      </c>
      <c r="H1770" s="2">
        <v>59.268085100178297</v>
      </c>
      <c r="I1770" s="2"/>
    </row>
    <row r="1771" spans="1:9" x14ac:dyDescent="0.2">
      <c r="A1771" s="2" t="s">
        <v>47</v>
      </c>
      <c r="B1771" s="2">
        <v>16.54</v>
      </c>
      <c r="C1771" s="2">
        <f>2*Table1[[#This Row],[Photon energy (eV)]]-Threshold</f>
        <v>8.4926111999999989</v>
      </c>
      <c r="D1771" s="2" t="s">
        <v>19</v>
      </c>
      <c r="E1771" s="3">
        <f>Table1[[#This Row],[Polar ang (deg)]]/180*PI()</f>
        <v>1.8800000000000041</v>
      </c>
      <c r="F1771" s="2">
        <v>107.71606548459501</v>
      </c>
      <c r="G1771" s="1">
        <f>IF(Table1[[#This Row],[Phase shift (deg)]]="","",Table1[[#This Row],[Phase shift (deg)]]/180*PI())</f>
        <v>1.0370962875975895</v>
      </c>
      <c r="H1771" s="2">
        <v>59.421240228027699</v>
      </c>
      <c r="I1771" s="2"/>
    </row>
    <row r="1772" spans="1:9" x14ac:dyDescent="0.2">
      <c r="A1772" s="2" t="s">
        <v>47</v>
      </c>
      <c r="B1772" s="2">
        <v>16.54</v>
      </c>
      <c r="C1772" s="2">
        <f>2*Table1[[#This Row],[Photon energy (eV)]]-Threshold</f>
        <v>8.4926111999999989</v>
      </c>
      <c r="D1772" s="2" t="s">
        <v>19</v>
      </c>
      <c r="E1772" s="3">
        <f>Table1[[#This Row],[Polar ang (deg)]]/180*PI()</f>
        <v>1.890000000000007</v>
      </c>
      <c r="F1772" s="2">
        <v>108.289023279726</v>
      </c>
      <c r="G1772" s="1">
        <f>IF(Table1[[#This Row],[Phase shift (deg)]]="","",Table1[[#This Row],[Phase shift (deg)]]/180*PI())</f>
        <v>1.0400202713966902</v>
      </c>
      <c r="H1772" s="2">
        <v>59.588772159080797</v>
      </c>
      <c r="I1772" s="2"/>
    </row>
    <row r="1773" spans="1:9" x14ac:dyDescent="0.2">
      <c r="A1773" s="2" t="s">
        <v>47</v>
      </c>
      <c r="B1773" s="2">
        <v>16.54</v>
      </c>
      <c r="C1773" s="2">
        <f>2*Table1[[#This Row],[Photon energy (eV)]]-Threshold</f>
        <v>8.4926111999999989</v>
      </c>
      <c r="D1773" s="2" t="s">
        <v>19</v>
      </c>
      <c r="E1773" s="3">
        <f>Table1[[#This Row],[Polar ang (deg)]]/180*PI()</f>
        <v>1.8999999999999928</v>
      </c>
      <c r="F1773" s="2">
        <v>108.861981074856</v>
      </c>
      <c r="G1773" s="1">
        <f>IF(Table1[[#This Row],[Phase shift (deg)]]="","",Table1[[#This Row],[Phase shift (deg)]]/180*PI())</f>
        <v>1.0432270172550695</v>
      </c>
      <c r="H1773" s="2">
        <v>59.772505162736998</v>
      </c>
      <c r="I1773" s="2"/>
    </row>
    <row r="1774" spans="1:9" x14ac:dyDescent="0.2">
      <c r="A1774" s="2" t="s">
        <v>47</v>
      </c>
      <c r="B1774" s="2">
        <v>16.54</v>
      </c>
      <c r="C1774" s="2">
        <f>2*Table1[[#This Row],[Photon energy (eV)]]-Threshold</f>
        <v>8.4926111999999989</v>
      </c>
      <c r="D1774" s="2" t="s">
        <v>19</v>
      </c>
      <c r="E1774" s="3">
        <f>Table1[[#This Row],[Polar ang (deg)]]/180*PI()</f>
        <v>1.9099999999999957</v>
      </c>
      <c r="F1774" s="2">
        <v>109.43493886998699</v>
      </c>
      <c r="G1774" s="1">
        <f>IF(Table1[[#This Row],[Phase shift (deg)]]="","",Table1[[#This Row],[Phase shift (deg)]]/180*PI())</f>
        <v>1.046754187861211</v>
      </c>
      <c r="H1774" s="2">
        <v>59.974597152091498</v>
      </c>
      <c r="I1774" s="2"/>
    </row>
    <row r="1775" spans="1:9" x14ac:dyDescent="0.2">
      <c r="A1775" s="2" t="s">
        <v>47</v>
      </c>
      <c r="B1775" s="2">
        <v>16.54</v>
      </c>
      <c r="C1775" s="2">
        <f>2*Table1[[#This Row],[Photon energy (eV)]]-Threshold</f>
        <v>8.4926111999999989</v>
      </c>
      <c r="D1775" s="2" t="s">
        <v>19</v>
      </c>
      <c r="E1775" s="3">
        <f>Table1[[#This Row],[Polar ang (deg)]]/180*PI()</f>
        <v>1.9199999999999988</v>
      </c>
      <c r="F1775" s="2">
        <v>110.007896665118</v>
      </c>
      <c r="G1775" s="1">
        <f>IF(Table1[[#This Row],[Phase shift (deg)]]="","",Table1[[#This Row],[Phase shift (deg)]]/180*PI())</f>
        <v>1.0506466465204247</v>
      </c>
      <c r="H1775" s="2">
        <v>60.197618605193597</v>
      </c>
      <c r="I1775" s="2"/>
    </row>
    <row r="1776" spans="1:9" x14ac:dyDescent="0.2">
      <c r="A1776" s="2" t="s">
        <v>47</v>
      </c>
      <c r="B1776" s="2">
        <v>16.54</v>
      </c>
      <c r="C1776" s="2">
        <f>2*Table1[[#This Row],[Photon energy (eV)]]-Threshold</f>
        <v>8.4926111999999989</v>
      </c>
      <c r="D1776" s="2" t="s">
        <v>19</v>
      </c>
      <c r="E1776" s="3">
        <f>Table1[[#This Row],[Polar ang (deg)]]/180*PI()</f>
        <v>1.9300000000000022</v>
      </c>
      <c r="F1776" s="2">
        <v>110.580854460249</v>
      </c>
      <c r="G1776" s="1">
        <f>IF(Table1[[#This Row],[Phase shift (deg)]]="","",Table1[[#This Row],[Phase shift (deg)]]/180*PI())</f>
        <v>1.0549582446849195</v>
      </c>
      <c r="H1776" s="2">
        <v>60.4446549829755</v>
      </c>
      <c r="I1776" s="2"/>
    </row>
    <row r="1777" spans="1:9" x14ac:dyDescent="0.2">
      <c r="A1777" s="2" t="s">
        <v>47</v>
      </c>
      <c r="B1777" s="2">
        <v>16.54</v>
      </c>
      <c r="C1777" s="2">
        <f>2*Table1[[#This Row],[Photon energy (eV)]]-Threshold</f>
        <v>8.4926111999999989</v>
      </c>
      <c r="D1777" s="2" t="s">
        <v>19</v>
      </c>
      <c r="E1777" s="3">
        <f>Table1[[#This Row],[Polar ang (deg)]]/180*PI()</f>
        <v>1.9400000000000053</v>
      </c>
      <c r="F1777" s="2">
        <v>111.15381225538</v>
      </c>
      <c r="G1777" s="1">
        <f>IF(Table1[[#This Row],[Phase shift (deg)]]="","",Table1[[#This Row],[Phase shift (deg)]]/180*PI())</f>
        <v>1.0597541688523158</v>
      </c>
      <c r="H1777" s="2">
        <v>60.719441196632097</v>
      </c>
      <c r="I1777" s="2"/>
    </row>
    <row r="1778" spans="1:9" x14ac:dyDescent="0.2">
      <c r="A1778" s="2" t="s">
        <v>47</v>
      </c>
      <c r="B1778" s="2">
        <v>16.54</v>
      </c>
      <c r="C1778" s="2">
        <f>2*Table1[[#This Row],[Photon energy (eV)]]-Threshold</f>
        <v>8.4926111999999989</v>
      </c>
      <c r="D1778" s="2" t="s">
        <v>19</v>
      </c>
      <c r="E1778" s="3">
        <f>Table1[[#This Row],[Polar ang (deg)]]/180*PI()</f>
        <v>1.9500000000000082</v>
      </c>
      <c r="F1778" s="2">
        <v>111.72677005051101</v>
      </c>
      <c r="G1778" s="1">
        <f>IF(Table1[[#This Row],[Phase shift (deg)]]="","",Table1[[#This Row],[Phase shift (deg)]]/180*PI())</f>
        <v>1.0651140613571553</v>
      </c>
      <c r="H1778" s="2">
        <v>61.026540415803197</v>
      </c>
      <c r="I1778" s="2"/>
    </row>
    <row r="1779" spans="1:9" x14ac:dyDescent="0.2">
      <c r="A1779" s="2" t="s">
        <v>47</v>
      </c>
      <c r="B1779" s="2">
        <v>16.54</v>
      </c>
      <c r="C1779" s="2">
        <f>2*Table1[[#This Row],[Photon energy (eV)]]-Threshold</f>
        <v>8.4926111999999989</v>
      </c>
      <c r="D1779" s="2" t="s">
        <v>19</v>
      </c>
      <c r="E1779" s="3">
        <f>Table1[[#This Row],[Polar ang (deg)]]/180*PI()</f>
        <v>1.9599999999999937</v>
      </c>
      <c r="F1779" s="2">
        <v>112.299727845641</v>
      </c>
      <c r="G1779" s="1">
        <f>IF(Table1[[#This Row],[Phase shift (deg)]]="","",Table1[[#This Row],[Phase shift (deg)]]/180*PI())</f>
        <v>1.0711362286153443</v>
      </c>
      <c r="H1779" s="2">
        <v>61.371585183219302</v>
      </c>
      <c r="I1779" s="2"/>
    </row>
    <row r="1780" spans="1:9" x14ac:dyDescent="0.2">
      <c r="A1780" s="2" t="s">
        <v>47</v>
      </c>
      <c r="B1780" s="2">
        <v>16.54</v>
      </c>
      <c r="C1780" s="2">
        <f>2*Table1[[#This Row],[Photon energy (eV)]]-Threshold</f>
        <v>8.4926111999999989</v>
      </c>
      <c r="D1780" s="2" t="s">
        <v>19</v>
      </c>
      <c r="E1780" s="3">
        <f>Table1[[#This Row],[Polar ang (deg)]]/180*PI()</f>
        <v>1.9699999999999969</v>
      </c>
      <c r="F1780" s="2">
        <v>112.872685640772</v>
      </c>
      <c r="G1780" s="1">
        <f>IF(Table1[[#This Row],[Phase shift (deg)]]="","",Table1[[#This Row],[Phase shift (deg)]]/180*PI())</f>
        <v>1.0779434037143836</v>
      </c>
      <c r="H1780" s="2">
        <v>61.7616075868008</v>
      </c>
      <c r="I1780" s="2"/>
    </row>
    <row r="1781" spans="1:9" x14ac:dyDescent="0.2">
      <c r="A1781" s="2" t="s">
        <v>47</v>
      </c>
      <c r="B1781" s="2">
        <v>16.54</v>
      </c>
      <c r="C1781" s="2">
        <f>2*Table1[[#This Row],[Photon energy (eV)]]-Threshold</f>
        <v>8.4926111999999989</v>
      </c>
      <c r="D1781" s="2" t="s">
        <v>19</v>
      </c>
      <c r="E1781" s="3">
        <f>Table1[[#This Row],[Polar ang (deg)]]/180*PI()</f>
        <v>1.98</v>
      </c>
      <c r="F1781" s="2">
        <v>113.44564343590299</v>
      </c>
      <c r="G1781" s="1">
        <f>IF(Table1[[#This Row],[Phase shift (deg)]]="","",Table1[[#This Row],[Phase shift (deg)]]/180*PI())</f>
        <v>1.0856907728771845</v>
      </c>
      <c r="H1781" s="2">
        <v>62.205499142159098</v>
      </c>
      <c r="I1781" s="2"/>
    </row>
    <row r="1782" spans="1:9" x14ac:dyDescent="0.2">
      <c r="A1782" s="2" t="s">
        <v>47</v>
      </c>
      <c r="B1782" s="2">
        <v>16.54</v>
      </c>
      <c r="C1782" s="2">
        <f>2*Table1[[#This Row],[Photon energy (eV)]]-Threshold</f>
        <v>8.4926111999999989</v>
      </c>
      <c r="D1782" s="2" t="s">
        <v>19</v>
      </c>
      <c r="E1782" s="3">
        <f>Table1[[#This Row],[Polar ang (deg)]]/180*PI()</f>
        <v>1.9900000000000029</v>
      </c>
      <c r="F1782" s="2">
        <v>114.018601231034</v>
      </c>
      <c r="G1782" s="1">
        <f>IF(Table1[[#This Row],[Phase shift (deg)]]="","",Table1[[#This Row],[Phase shift (deg)]]/180*PI())</f>
        <v>1.0945773686046802</v>
      </c>
      <c r="H1782" s="2">
        <v>62.7146635715836</v>
      </c>
      <c r="I1782" s="2"/>
    </row>
    <row r="1783" spans="1:9" x14ac:dyDescent="0.2">
      <c r="A1783" s="2" t="s">
        <v>47</v>
      </c>
      <c r="B1783" s="2">
        <v>16.54</v>
      </c>
      <c r="C1783" s="2">
        <f>2*Table1[[#This Row],[Photon energy (eV)]]-Threshold</f>
        <v>8.4926111999999989</v>
      </c>
      <c r="D1783" s="2" t="s">
        <v>19</v>
      </c>
      <c r="E1783" s="3">
        <f>Table1[[#This Row],[Polar ang (deg)]]/180*PI()</f>
        <v>2.0000000000000062</v>
      </c>
      <c r="F1783" s="2">
        <v>114.591559026165</v>
      </c>
      <c r="G1783" s="1">
        <f>IF(Table1[[#This Row],[Phase shift (deg)]]="","",Table1[[#This Row],[Phase shift (deg)]]/180*PI())</f>
        <v>1.1048625868877031</v>
      </c>
      <c r="H1783" s="2">
        <v>63.303963170571599</v>
      </c>
      <c r="I1783" s="2"/>
    </row>
    <row r="1784" spans="1:9" x14ac:dyDescent="0.2">
      <c r="A1784" s="2" t="s">
        <v>47</v>
      </c>
      <c r="B1784" s="2">
        <v>16.54</v>
      </c>
      <c r="C1784" s="2">
        <f>2*Table1[[#This Row],[Photon energy (eV)]]-Threshold</f>
        <v>8.4926111999999989</v>
      </c>
      <c r="D1784" s="2" t="s">
        <v>19</v>
      </c>
      <c r="E1784" s="3">
        <f>Table1[[#This Row],[Polar ang (deg)]]/180*PI()</f>
        <v>2.0099999999999918</v>
      </c>
      <c r="F1784" s="2">
        <v>115.164516821295</v>
      </c>
      <c r="G1784" s="1">
        <f>IF(Table1[[#This Row],[Phase shift (deg)]]="","",Table1[[#This Row],[Phase shift (deg)]]/180*PI())</f>
        <v>1.116890707923673</v>
      </c>
      <c r="H1784" s="2">
        <v>63.993123741405199</v>
      </c>
      <c r="I1784" s="2"/>
    </row>
    <row r="1785" spans="1:9" x14ac:dyDescent="0.2">
      <c r="A1785" s="2" t="s">
        <v>47</v>
      </c>
      <c r="B1785" s="2">
        <v>16.54</v>
      </c>
      <c r="C1785" s="2">
        <f>2*Table1[[#This Row],[Photon energy (eV)]]-Threshold</f>
        <v>8.4926111999999989</v>
      </c>
      <c r="D1785" s="2" t="s">
        <v>19</v>
      </c>
      <c r="E1785" s="3">
        <f>Table1[[#This Row],[Polar ang (deg)]]/180*PI()</f>
        <v>2.0199999999999951</v>
      </c>
      <c r="F1785" s="2">
        <v>115.737474616426</v>
      </c>
      <c r="G1785" s="1">
        <f>IF(Table1[[#This Row],[Phase shift (deg)]]="","",Table1[[#This Row],[Phase shift (deg)]]/180*PI())</f>
        <v>1.1311282871044195</v>
      </c>
      <c r="H1785" s="2">
        <v>64.808876938945303</v>
      </c>
      <c r="I1785" s="2"/>
    </row>
    <row r="1786" spans="1:9" x14ac:dyDescent="0.2">
      <c r="A1786" s="2" t="s">
        <v>47</v>
      </c>
      <c r="B1786" s="2">
        <v>16.54</v>
      </c>
      <c r="C1786" s="2">
        <f>2*Table1[[#This Row],[Photon energy (eV)]]-Threshold</f>
        <v>8.4926111999999989</v>
      </c>
      <c r="D1786" s="2" t="s">
        <v>19</v>
      </c>
      <c r="E1786" s="3">
        <f>Table1[[#This Row],[Polar ang (deg)]]/180*PI()</f>
        <v>2.029999999999998</v>
      </c>
      <c r="F1786" s="2">
        <v>116.310432411557</v>
      </c>
      <c r="G1786" s="1">
        <f>IF(Table1[[#This Row],[Phase shift (deg)]]="","",Table1[[#This Row],[Phase shift (deg)]]/180*PI())</f>
        <v>1.1482229338147774</v>
      </c>
      <c r="H1786" s="2">
        <v>65.788328047716007</v>
      </c>
      <c r="I1786" s="2"/>
    </row>
    <row r="1787" spans="1:9" x14ac:dyDescent="0.2">
      <c r="A1787" s="2" t="s">
        <v>47</v>
      </c>
      <c r="B1787" s="2">
        <v>16.54</v>
      </c>
      <c r="C1787" s="2">
        <f>2*Table1[[#This Row],[Photon energy (eV)]]-Threshold</f>
        <v>8.4926111999999989</v>
      </c>
      <c r="D1787" s="2" t="s">
        <v>19</v>
      </c>
      <c r="E1787" s="3">
        <f>Table1[[#This Row],[Polar ang (deg)]]/180*PI()</f>
        <v>2.0400000000000009</v>
      </c>
      <c r="F1787" s="2">
        <v>116.88339020668801</v>
      </c>
      <c r="G1787" s="1">
        <f>IF(Table1[[#This Row],[Phase shift (deg)]]="","",Table1[[#This Row],[Phase shift (deg)]]/180*PI())</f>
        <v>1.1690989809613528</v>
      </c>
      <c r="H1787" s="2">
        <v>66.984437442130897</v>
      </c>
      <c r="I1787" s="2"/>
    </row>
    <row r="1788" spans="1:9" x14ac:dyDescent="0.2">
      <c r="A1788" s="2" t="s">
        <v>47</v>
      </c>
      <c r="B1788" s="2">
        <v>16.54</v>
      </c>
      <c r="C1788" s="2">
        <f>2*Table1[[#This Row],[Photon energy (eV)]]-Threshold</f>
        <v>8.4926111999999989</v>
      </c>
      <c r="D1788" s="2" t="s">
        <v>19</v>
      </c>
      <c r="E1788" s="3">
        <f>Table1[[#This Row],[Polar ang (deg)]]/180*PI()</f>
        <v>2.0500000000000043</v>
      </c>
      <c r="F1788" s="2">
        <v>117.45634800181899</v>
      </c>
      <c r="G1788" s="1">
        <f>IF(Table1[[#This Row],[Phase shift (deg)]]="","",Table1[[#This Row],[Phase shift (deg)]]/180*PI())</f>
        <v>1.1951195329721618</v>
      </c>
      <c r="H1788" s="2">
        <v>68.475305252950903</v>
      </c>
      <c r="I1788" s="2"/>
    </row>
    <row r="1789" spans="1:9" x14ac:dyDescent="0.2">
      <c r="A1789" s="2" t="s">
        <v>47</v>
      </c>
      <c r="B1789" s="2">
        <v>16.54</v>
      </c>
      <c r="C1789" s="2">
        <f>2*Table1[[#This Row],[Photon energy (eV)]]-Threshold</f>
        <v>8.4926111999999989</v>
      </c>
      <c r="D1789" s="2" t="s">
        <v>19</v>
      </c>
      <c r="E1789" s="3">
        <f>Table1[[#This Row],[Polar ang (deg)]]/180*PI()</f>
        <v>2.0600000000000072</v>
      </c>
      <c r="F1789" s="2">
        <v>118.02930579695</v>
      </c>
      <c r="G1789" s="1">
        <f>IF(Table1[[#This Row],[Phase shift (deg)]]="","",Table1[[#This Row],[Phase shift (deg)]]/180*PI())</f>
        <v>1.2283738024128326</v>
      </c>
      <c r="H1789" s="2">
        <v>70.380634542692206</v>
      </c>
      <c r="I1789" s="2"/>
    </row>
    <row r="1790" spans="1:9" x14ac:dyDescent="0.2">
      <c r="A1790" s="2" t="s">
        <v>47</v>
      </c>
      <c r="B1790" s="2">
        <v>16.54</v>
      </c>
      <c r="C1790" s="2">
        <f>2*Table1[[#This Row],[Photon energy (eV)]]-Threshold</f>
        <v>8.4926111999999989</v>
      </c>
      <c r="D1790" s="2" t="s">
        <v>19</v>
      </c>
      <c r="E1790" s="3">
        <f>Table1[[#This Row],[Polar ang (deg)]]/180*PI()</f>
        <v>2.0699999999999932</v>
      </c>
      <c r="F1790" s="2">
        <v>118.60226359208001</v>
      </c>
      <c r="G1790" s="1">
        <f>IF(Table1[[#This Row],[Phase shift (deg)]]="","",Table1[[#This Row],[Phase shift (deg)]]/180*PI())</f>
        <v>1.2722138723774232</v>
      </c>
      <c r="H1790" s="2">
        <v>72.892485525221502</v>
      </c>
      <c r="I1790" s="2"/>
    </row>
    <row r="1791" spans="1:9" x14ac:dyDescent="0.2">
      <c r="A1791" s="2" t="s">
        <v>47</v>
      </c>
      <c r="B1791" s="2">
        <v>16.54</v>
      </c>
      <c r="C1791" s="2">
        <f>2*Table1[[#This Row],[Photon energy (eV)]]-Threshold</f>
        <v>8.4926111999999989</v>
      </c>
      <c r="D1791" s="2" t="s">
        <v>19</v>
      </c>
      <c r="E1791" s="3">
        <f>Table1[[#This Row],[Polar ang (deg)]]/180*PI()</f>
        <v>2.0799999999999956</v>
      </c>
      <c r="F1791" s="2">
        <v>119.175221387211</v>
      </c>
      <c r="G1791" s="1">
        <f>IF(Table1[[#This Row],[Phase shift (deg)]]="","",Table1[[#This Row],[Phase shift (deg)]]/180*PI())</f>
        <v>1.3323168781748418</v>
      </c>
      <c r="H1791" s="2">
        <v>76.336134093463897</v>
      </c>
      <c r="I1791" s="2"/>
    </row>
    <row r="1792" spans="1:9" x14ac:dyDescent="0.2">
      <c r="A1792" s="2" t="s">
        <v>47</v>
      </c>
      <c r="B1792" s="2">
        <v>16.54</v>
      </c>
      <c r="C1792" s="2">
        <f>2*Table1[[#This Row],[Photon energy (eV)]]-Threshold</f>
        <v>8.4926111999999989</v>
      </c>
      <c r="D1792" s="2" t="s">
        <v>19</v>
      </c>
      <c r="E1792" s="3">
        <f>Table1[[#This Row],[Polar ang (deg)]]/180*PI()</f>
        <v>2.089999999999999</v>
      </c>
      <c r="F1792" s="2">
        <v>119.748179182342</v>
      </c>
      <c r="G1792" s="1">
        <f>IF(Table1[[#This Row],[Phase shift (deg)]]="","",Table1[[#This Row],[Phase shift (deg)]]/180*PI())</f>
        <v>1.4189109032179927</v>
      </c>
      <c r="H1792" s="2">
        <v>81.297606259486599</v>
      </c>
      <c r="I1792" s="2"/>
    </row>
    <row r="1793" spans="1:9" x14ac:dyDescent="0.2">
      <c r="A1793" s="2" t="s">
        <v>47</v>
      </c>
      <c r="B1793" s="2">
        <v>16.54</v>
      </c>
      <c r="C1793" s="2">
        <f>2*Table1[[#This Row],[Photon energy (eV)]]-Threshold</f>
        <v>8.4926111999999989</v>
      </c>
      <c r="D1793" s="2" t="s">
        <v>19</v>
      </c>
      <c r="E1793" s="3">
        <f>Table1[[#This Row],[Polar ang (deg)]]/180*PI()</f>
        <v>2.1000000000000023</v>
      </c>
      <c r="F1793" s="2">
        <v>120.321136977473</v>
      </c>
      <c r="G1793" s="1">
        <f>IF(Table1[[#This Row],[Phase shift (deg)]]="","",Table1[[#This Row],[Phase shift (deg)]]/180*PI())</f>
        <v>1.5515943612620637</v>
      </c>
      <c r="H1793" s="2">
        <v>88.899808416612998</v>
      </c>
      <c r="I1793" s="2"/>
    </row>
    <row r="1794" spans="1:9" x14ac:dyDescent="0.2">
      <c r="A1794" s="2" t="s">
        <v>47</v>
      </c>
      <c r="B1794" s="2">
        <v>16.54</v>
      </c>
      <c r="C1794" s="2">
        <f>2*Table1[[#This Row],[Photon energy (eV)]]-Threshold</f>
        <v>8.4926111999999989</v>
      </c>
      <c r="D1794" s="2" t="s">
        <v>19</v>
      </c>
      <c r="E1794" s="3">
        <f>Table1[[#This Row],[Polar ang (deg)]]/180*PI()</f>
        <v>2.1100000000000052</v>
      </c>
      <c r="F1794" s="2">
        <v>120.89409477260401</v>
      </c>
      <c r="G1794" s="1">
        <f>IF(Table1[[#This Row],[Phase shift (deg)]]="","",Table1[[#This Row],[Phase shift (deg)]]/180*PI())</f>
        <v>1.7687420485014562</v>
      </c>
      <c r="H1794" s="2">
        <v>101.34145442645701</v>
      </c>
      <c r="I1794" s="2"/>
    </row>
    <row r="1795" spans="1:9" x14ac:dyDescent="0.2">
      <c r="A1795" s="2" t="s">
        <v>47</v>
      </c>
      <c r="B1795" s="2">
        <v>16.54</v>
      </c>
      <c r="C1795" s="2">
        <f>2*Table1[[#This Row],[Photon energy (eV)]]-Threshold</f>
        <v>8.4926111999999989</v>
      </c>
      <c r="D1795" s="2" t="s">
        <v>19</v>
      </c>
      <c r="E1795" s="3">
        <f>Table1[[#This Row],[Polar ang (deg)]]/180*PI()</f>
        <v>2.1200000000000081</v>
      </c>
      <c r="F1795" s="2">
        <v>121.467052567735</v>
      </c>
      <c r="G1795" s="1">
        <f>IF(Table1[[#This Row],[Phase shift (deg)]]="","",Table1[[#This Row],[Phase shift (deg)]]/180*PI())</f>
        <v>2.1313400725421165</v>
      </c>
      <c r="H1795" s="2">
        <v>122.11679086377001</v>
      </c>
      <c r="I1795" s="2"/>
    </row>
    <row r="1796" spans="1:9" x14ac:dyDescent="0.2">
      <c r="A1796" s="2" t="s">
        <v>47</v>
      </c>
      <c r="B1796" s="2">
        <v>16.54</v>
      </c>
      <c r="C1796" s="2">
        <f>2*Table1[[#This Row],[Photon energy (eV)]]-Threshold</f>
        <v>8.4926111999999989</v>
      </c>
      <c r="D1796" s="2" t="s">
        <v>19</v>
      </c>
      <c r="E1796" s="3">
        <f>Table1[[#This Row],[Polar ang (deg)]]/180*PI()</f>
        <v>2.1299999999999937</v>
      </c>
      <c r="F1796" s="2">
        <v>122.040010362865</v>
      </c>
      <c r="G1796" s="1">
        <f>IF(Table1[[#This Row],[Phase shift (deg)]]="","",Table1[[#This Row],[Phase shift (deg)]]/180*PI())</f>
        <v>2.6383507889778381</v>
      </c>
      <c r="H1796" s="2">
        <v>151.16636508344101</v>
      </c>
      <c r="I1796" s="2"/>
    </row>
    <row r="1797" spans="1:9" x14ac:dyDescent="0.2">
      <c r="A1797" s="2" t="s">
        <v>47</v>
      </c>
      <c r="B1797" s="2">
        <v>16.54</v>
      </c>
      <c r="C1797" s="2">
        <f>2*Table1[[#This Row],[Photon energy (eV)]]-Threshold</f>
        <v>8.4926111999999989</v>
      </c>
      <c r="D1797" s="2" t="s">
        <v>19</v>
      </c>
      <c r="E1797" s="3">
        <f>Table1[[#This Row],[Polar ang (deg)]]/180*PI()</f>
        <v>2.139999999999997</v>
      </c>
      <c r="F1797" s="2">
        <v>122.61296815799599</v>
      </c>
      <c r="G1797" s="1">
        <f>IF(Table1[[#This Row],[Phase shift (deg)]]="","",Table1[[#This Row],[Phase shift (deg)]]/180*PI())</f>
        <v>3.0970705086260693</v>
      </c>
      <c r="H1797" s="2">
        <v>177.44906899870901</v>
      </c>
      <c r="I1797" s="2"/>
    </row>
    <row r="1798" spans="1:9" x14ac:dyDescent="0.2">
      <c r="A1798" s="2" t="s">
        <v>47</v>
      </c>
      <c r="B1798" s="2">
        <v>16.54</v>
      </c>
      <c r="C1798" s="2">
        <f>2*Table1[[#This Row],[Photon energy (eV)]]-Threshold</f>
        <v>8.4926111999999989</v>
      </c>
      <c r="D1798" s="2" t="s">
        <v>19</v>
      </c>
      <c r="E1798" s="3">
        <f>Table1[[#This Row],[Polar ang (deg)]]/180*PI()</f>
        <v>2.15</v>
      </c>
      <c r="F1798" s="2">
        <v>123.185925953127</v>
      </c>
      <c r="G1798" s="1">
        <f>IF(Table1[[#This Row],[Phase shift (deg)]]="","",Table1[[#This Row],[Phase shift (deg)]]/180*PI())</f>
        <v>3.3904929506785138</v>
      </c>
      <c r="H1798" s="2">
        <v>194.260936542736</v>
      </c>
      <c r="I1798" s="2"/>
    </row>
    <row r="1799" spans="1:9" x14ac:dyDescent="0.2">
      <c r="A1799" s="2" t="s">
        <v>47</v>
      </c>
      <c r="B1799" s="2">
        <v>16.54</v>
      </c>
      <c r="C1799" s="2">
        <f>2*Table1[[#This Row],[Photon energy (eV)]]-Threshold</f>
        <v>8.4926111999999989</v>
      </c>
      <c r="D1799" s="2" t="s">
        <v>19</v>
      </c>
      <c r="E1799" s="3">
        <f>Table1[[#This Row],[Polar ang (deg)]]/180*PI()</f>
        <v>2.1600000000000033</v>
      </c>
      <c r="F1799" s="2">
        <v>123.758883748258</v>
      </c>
      <c r="G1799" s="1">
        <f>IF(Table1[[#This Row],[Phase shift (deg)]]="","",Table1[[#This Row],[Phase shift (deg)]]/180*PI())</f>
        <v>3.5654855281231868</v>
      </c>
      <c r="H1799" s="2">
        <v>204.287272676432</v>
      </c>
      <c r="I1799" s="2"/>
    </row>
    <row r="1800" spans="1:9" x14ac:dyDescent="0.2">
      <c r="A1800" s="2" t="s">
        <v>47</v>
      </c>
      <c r="B1800" s="2">
        <v>16.54</v>
      </c>
      <c r="C1800" s="2">
        <f>2*Table1[[#This Row],[Photon energy (eV)]]-Threshold</f>
        <v>8.4926111999999989</v>
      </c>
      <c r="D1800" s="2" t="s">
        <v>19</v>
      </c>
      <c r="E1800" s="3">
        <f>Table1[[#This Row],[Polar ang (deg)]]/180*PI()</f>
        <v>2.1700000000000061</v>
      </c>
      <c r="F1800" s="2">
        <v>124.331841543389</v>
      </c>
      <c r="G1800" s="1">
        <f>IF(Table1[[#This Row],[Phase shift (deg)]]="","",Table1[[#This Row],[Phase shift (deg)]]/180*PI())</f>
        <v>3.6753385330782349</v>
      </c>
      <c r="H1800" s="2">
        <v>210.58138622718599</v>
      </c>
      <c r="I1800" s="2"/>
    </row>
    <row r="1801" spans="1:9" x14ac:dyDescent="0.2">
      <c r="A1801" s="2" t="s">
        <v>47</v>
      </c>
      <c r="B1801" s="2">
        <v>16.54</v>
      </c>
      <c r="C1801" s="2">
        <f>2*Table1[[#This Row],[Photon energy (eV)]]-Threshold</f>
        <v>8.4926111999999989</v>
      </c>
      <c r="D1801" s="2" t="s">
        <v>19</v>
      </c>
      <c r="E1801" s="3">
        <f>Table1[[#This Row],[Polar ang (deg)]]/180*PI()</f>
        <v>2.1799999999999917</v>
      </c>
      <c r="F1801" s="2">
        <v>124.904799338519</v>
      </c>
      <c r="G1801" s="1">
        <f>IF(Table1[[#This Row],[Phase shift (deg)]]="","",Table1[[#This Row],[Phase shift (deg)]]/180*PI())</f>
        <v>3.7490378723199824</v>
      </c>
      <c r="H1801" s="2">
        <v>214.80404731864101</v>
      </c>
      <c r="I1801" s="2"/>
    </row>
    <row r="1802" spans="1:9" x14ac:dyDescent="0.2">
      <c r="A1802" s="2" t="s">
        <v>47</v>
      </c>
      <c r="B1802" s="2">
        <v>16.54</v>
      </c>
      <c r="C1802" s="2">
        <f>2*Table1[[#This Row],[Photon energy (eV)]]-Threshold</f>
        <v>8.4926111999999989</v>
      </c>
      <c r="D1802" s="2" t="s">
        <v>19</v>
      </c>
      <c r="E1802" s="3">
        <f>Table1[[#This Row],[Polar ang (deg)]]/180*PI()</f>
        <v>2.1899999999999951</v>
      </c>
      <c r="F1802" s="2">
        <v>125.47775713365</v>
      </c>
      <c r="G1802" s="1">
        <f>IF(Table1[[#This Row],[Phase shift (deg)]]="","",Table1[[#This Row],[Phase shift (deg)]]/180*PI())</f>
        <v>3.8013645199073749</v>
      </c>
      <c r="H1802" s="2">
        <v>217.802143381467</v>
      </c>
      <c r="I1802" s="2"/>
    </row>
    <row r="1803" spans="1:9" x14ac:dyDescent="0.2">
      <c r="A1803" s="2" t="s">
        <v>47</v>
      </c>
      <c r="B1803" s="2">
        <v>16.54</v>
      </c>
      <c r="C1803" s="2">
        <f>2*Table1[[#This Row],[Photon energy (eV)]]-Threshold</f>
        <v>8.4926111999999989</v>
      </c>
      <c r="D1803" s="2" t="s">
        <v>19</v>
      </c>
      <c r="E1803" s="3">
        <f>Table1[[#This Row],[Polar ang (deg)]]/180*PI()</f>
        <v>2.199999999999998</v>
      </c>
      <c r="F1803" s="2">
        <v>126.05071492878101</v>
      </c>
      <c r="G1803" s="1">
        <f>IF(Table1[[#This Row],[Phase shift (deg)]]="","",Table1[[#This Row],[Phase shift (deg)]]/180*PI())</f>
        <v>3.840226361996522</v>
      </c>
      <c r="H1803" s="2">
        <v>220.02876291727901</v>
      </c>
      <c r="I1803" s="2"/>
    </row>
    <row r="1804" spans="1:9" x14ac:dyDescent="0.2">
      <c r="A1804" s="2" t="s">
        <v>47</v>
      </c>
      <c r="B1804" s="2">
        <v>16.54</v>
      </c>
      <c r="C1804" s="2">
        <f>2*Table1[[#This Row],[Photon energy (eV)]]-Threshold</f>
        <v>8.4926111999999989</v>
      </c>
      <c r="D1804" s="2" t="s">
        <v>19</v>
      </c>
      <c r="E1804" s="3">
        <f>Table1[[#This Row],[Polar ang (deg)]]/180*PI()</f>
        <v>2.2100000000000009</v>
      </c>
      <c r="F1804" s="2">
        <v>126.62367272391199</v>
      </c>
      <c r="G1804" s="1">
        <f>IF(Table1[[#This Row],[Phase shift (deg)]]="","",Table1[[#This Row],[Phase shift (deg)]]/180*PI())</f>
        <v>3.8701325223897278</v>
      </c>
      <c r="H1804" s="2">
        <v>221.742259689251</v>
      </c>
      <c r="I1804" s="2"/>
    </row>
    <row r="1805" spans="1:9" x14ac:dyDescent="0.2">
      <c r="A1805" s="2" t="s">
        <v>47</v>
      </c>
      <c r="B1805" s="2">
        <v>16.54</v>
      </c>
      <c r="C1805" s="2">
        <f>2*Table1[[#This Row],[Photon energy (eV)]]-Threshold</f>
        <v>8.4926111999999989</v>
      </c>
      <c r="D1805" s="2" t="s">
        <v>19</v>
      </c>
      <c r="E1805" s="3">
        <f>Table1[[#This Row],[Polar ang (deg)]]/180*PI()</f>
        <v>2.2200000000000042</v>
      </c>
      <c r="F1805" s="2">
        <v>127.196630519043</v>
      </c>
      <c r="G1805" s="1">
        <f>IF(Table1[[#This Row],[Phase shift (deg)]]="","",Table1[[#This Row],[Phase shift (deg)]]/180*PI())</f>
        <v>3.8938099948156029</v>
      </c>
      <c r="H1805" s="2">
        <v>223.09887892879101</v>
      </c>
      <c r="I1805" s="2"/>
    </row>
    <row r="1806" spans="1:9" x14ac:dyDescent="0.2">
      <c r="A1806" s="2" t="s">
        <v>47</v>
      </c>
      <c r="B1806" s="2">
        <v>16.54</v>
      </c>
      <c r="C1806" s="2">
        <f>2*Table1[[#This Row],[Photon energy (eV)]]-Threshold</f>
        <v>8.4926111999999989</v>
      </c>
      <c r="D1806" s="2" t="s">
        <v>19</v>
      </c>
      <c r="E1806" s="3">
        <f>Table1[[#This Row],[Polar ang (deg)]]/180*PI()</f>
        <v>2.2300000000000075</v>
      </c>
      <c r="F1806" s="2">
        <v>127.769588314174</v>
      </c>
      <c r="G1806" s="1">
        <f>IF(Table1[[#This Row],[Phase shift (deg)]]="","",Table1[[#This Row],[Phase shift (deg)]]/180*PI())</f>
        <v>3.9129933661338696</v>
      </c>
      <c r="H1806" s="2">
        <v>224.19800514216001</v>
      </c>
      <c r="I1806" s="2"/>
    </row>
    <row r="1807" spans="1:9" x14ac:dyDescent="0.2">
      <c r="A1807" s="2" t="s">
        <v>47</v>
      </c>
      <c r="B1807" s="2">
        <v>16.54</v>
      </c>
      <c r="C1807" s="2">
        <f>2*Table1[[#This Row],[Photon energy (eV)]]-Threshold</f>
        <v>8.4926111999999989</v>
      </c>
      <c r="D1807" s="2" t="s">
        <v>19</v>
      </c>
      <c r="E1807" s="3">
        <f>Table1[[#This Row],[Polar ang (deg)]]/180*PI()</f>
        <v>2.2399999999999931</v>
      </c>
      <c r="F1807" s="2">
        <v>128.34254610930401</v>
      </c>
      <c r="G1807" s="1">
        <f>IF(Table1[[#This Row],[Phase shift (deg)]]="","",Table1[[#This Row],[Phase shift (deg)]]/180*PI())</f>
        <v>3.9288339558995045</v>
      </c>
      <c r="H1807" s="2">
        <v>225.10560408072899</v>
      </c>
      <c r="I1807" s="2"/>
    </row>
    <row r="1808" spans="1:9" x14ac:dyDescent="0.2">
      <c r="A1808" s="2" t="s">
        <v>47</v>
      </c>
      <c r="B1808" s="2">
        <v>16.54</v>
      </c>
      <c r="C1808" s="2">
        <f>2*Table1[[#This Row],[Photon energy (eV)]]-Threshold</f>
        <v>8.4926111999999989</v>
      </c>
      <c r="D1808" s="2" t="s">
        <v>19</v>
      </c>
      <c r="E1808" s="3">
        <f>Table1[[#This Row],[Polar ang (deg)]]/180*PI()</f>
        <v>2.2499999999999964</v>
      </c>
      <c r="F1808" s="2">
        <v>128.91550390443501</v>
      </c>
      <c r="G1808" s="1">
        <f>IF(Table1[[#This Row],[Phase shift (deg)]]="","",Table1[[#This Row],[Phase shift (deg)]]/180*PI())</f>
        <v>3.9421238996404937</v>
      </c>
      <c r="H1808" s="2">
        <v>225.867061767054</v>
      </c>
      <c r="I1808" s="2"/>
    </row>
    <row r="1809" spans="1:9" x14ac:dyDescent="0.2">
      <c r="A1809" s="2" t="s">
        <v>47</v>
      </c>
      <c r="B1809" s="2">
        <v>16.54</v>
      </c>
      <c r="C1809" s="2">
        <f>2*Table1[[#This Row],[Photon energy (eV)]]-Threshold</f>
        <v>8.4926111999999989</v>
      </c>
      <c r="D1809" s="2" t="s">
        <v>19</v>
      </c>
      <c r="E1809" s="3">
        <f>Table1[[#This Row],[Polar ang (deg)]]/180*PI()</f>
        <v>2.2599999999999989</v>
      </c>
      <c r="F1809" s="2">
        <v>129.48846169956599</v>
      </c>
      <c r="G1809" s="1">
        <f>IF(Table1[[#This Row],[Phase shift (deg)]]="","",Table1[[#This Row],[Phase shift (deg)]]/180*PI())</f>
        <v>3.9534250969729978</v>
      </c>
      <c r="H1809" s="2">
        <v>226.51457267765099</v>
      </c>
      <c r="I1809" s="2"/>
    </row>
    <row r="1810" spans="1:9" x14ac:dyDescent="0.2">
      <c r="A1810" s="2" t="s">
        <v>47</v>
      </c>
      <c r="B1810" s="2">
        <v>16.54</v>
      </c>
      <c r="C1810" s="2">
        <f>2*Table1[[#This Row],[Photon energy (eV)]]-Threshold</f>
        <v>8.4926111999999989</v>
      </c>
      <c r="D1810" s="2" t="s">
        <v>19</v>
      </c>
      <c r="E1810" s="3">
        <f>Table1[[#This Row],[Polar ang (deg)]]/180*PI()</f>
        <v>2.2700000000000022</v>
      </c>
      <c r="F1810" s="2">
        <v>130.06141949469699</v>
      </c>
      <c r="G1810" s="1">
        <f>IF(Table1[[#This Row],[Phase shift (deg)]]="","",Table1[[#This Row],[Phase shift (deg)]]/180*PI())</f>
        <v>3.9631466890128766</v>
      </c>
      <c r="H1810" s="2">
        <v>227.07157887168401</v>
      </c>
      <c r="I1810" s="2"/>
    </row>
    <row r="1811" spans="1:9" x14ac:dyDescent="0.2">
      <c r="A1811" s="2" t="s">
        <v>47</v>
      </c>
      <c r="B1811" s="2">
        <v>16.54</v>
      </c>
      <c r="C1811" s="2">
        <f>2*Table1[[#This Row],[Photon energy (eV)]]-Threshold</f>
        <v>8.4926111999999989</v>
      </c>
      <c r="D1811" s="2" t="s">
        <v>19</v>
      </c>
      <c r="E1811" s="3">
        <f>Table1[[#This Row],[Polar ang (deg)]]/180*PI()</f>
        <v>2.2800000000000051</v>
      </c>
      <c r="F1811" s="2">
        <v>130.634377289828</v>
      </c>
      <c r="G1811" s="1">
        <f>IF(Table1[[#This Row],[Phase shift (deg)]]="","",Table1[[#This Row],[Phase shift (deg)]]/180*PI())</f>
        <v>3.9715933942808181</v>
      </c>
      <c r="H1811" s="2">
        <v>227.55553943432801</v>
      </c>
      <c r="I1811" s="2"/>
    </row>
    <row r="1812" spans="1:9" x14ac:dyDescent="0.2">
      <c r="A1812" s="2" t="s">
        <v>47</v>
      </c>
      <c r="B1812" s="2">
        <v>16.54</v>
      </c>
      <c r="C1812" s="2">
        <f>2*Table1[[#This Row],[Photon energy (eV)]]-Threshold</f>
        <v>8.4926111999999989</v>
      </c>
      <c r="D1812" s="2" t="s">
        <v>19</v>
      </c>
      <c r="E1812" s="3">
        <f>Table1[[#This Row],[Polar ang (deg)]]/180*PI()</f>
        <v>2.290000000000008</v>
      </c>
      <c r="F1812" s="2">
        <v>131.207335084959</v>
      </c>
      <c r="G1812" s="1">
        <f>IF(Table1[[#This Row],[Phase shift (deg)]]="","",Table1[[#This Row],[Phase shift (deg)]]/180*PI())</f>
        <v>3.9789966709554672</v>
      </c>
      <c r="H1812" s="2">
        <v>227.97971594235301</v>
      </c>
      <c r="I1812" s="2"/>
    </row>
    <row r="1813" spans="1:9" x14ac:dyDescent="0.2">
      <c r="A1813" s="2" t="s">
        <v>47</v>
      </c>
      <c r="B1813" s="2">
        <v>16.54</v>
      </c>
      <c r="C1813" s="2">
        <f>2*Table1[[#This Row],[Photon energy (eV)]]-Threshold</f>
        <v>8.4926111999999989</v>
      </c>
      <c r="D1813" s="2" t="s">
        <v>19</v>
      </c>
      <c r="E1813" s="3">
        <f>Table1[[#This Row],[Polar ang (deg)]]/180*PI()</f>
        <v>2.299999999999994</v>
      </c>
      <c r="F1813" s="2">
        <v>131.78029288008901</v>
      </c>
      <c r="G1813" s="1">
        <f>IF(Table1[[#This Row],[Phase shift (deg)]]="","",Table1[[#This Row],[Phase shift (deg)]]/180*PI())</f>
        <v>3.9855353946888519</v>
      </c>
      <c r="H1813" s="2">
        <v>228.35435721567799</v>
      </c>
      <c r="I1813" s="2"/>
    </row>
    <row r="1814" spans="1:9" x14ac:dyDescent="0.2">
      <c r="A1814" s="2" t="s">
        <v>47</v>
      </c>
      <c r="B1814" s="2">
        <v>16.54</v>
      </c>
      <c r="C1814" s="2">
        <f>2*Table1[[#This Row],[Photon energy (eV)]]-Threshold</f>
        <v>8.4926111999999989</v>
      </c>
      <c r="D1814" s="2" t="s">
        <v>19</v>
      </c>
      <c r="E1814" s="3">
        <f>Table1[[#This Row],[Polar ang (deg)]]/180*PI()</f>
        <v>2.3099999999999974</v>
      </c>
      <c r="F1814" s="2">
        <v>132.35325067522001</v>
      </c>
      <c r="G1814" s="1">
        <f>IF(Table1[[#This Row],[Phase shift (deg)]]="","",Table1[[#This Row],[Phase shift (deg)]]/180*PI())</f>
        <v>3.9913499328775668</v>
      </c>
      <c r="H1814" s="2">
        <v>228.68750571370899</v>
      </c>
      <c r="I1814" s="2"/>
    </row>
    <row r="1815" spans="1:9" x14ac:dyDescent="0.2">
      <c r="A1815" s="2" t="s">
        <v>47</v>
      </c>
      <c r="B1815" s="2">
        <v>16.54</v>
      </c>
      <c r="C1815" s="2">
        <f>2*Table1[[#This Row],[Photon energy (eV)]]-Threshold</f>
        <v>8.4926111999999989</v>
      </c>
      <c r="D1815" s="2" t="s">
        <v>19</v>
      </c>
      <c r="E1815" s="3">
        <f>Table1[[#This Row],[Polar ang (deg)]]/180*PI()</f>
        <v>2.3200000000000007</v>
      </c>
      <c r="F1815" s="2">
        <v>132.92620847035101</v>
      </c>
      <c r="G1815" s="1">
        <f>IF(Table1[[#This Row],[Phase shift (deg)]]="","",Table1[[#This Row],[Phase shift (deg)]]/180*PI())</f>
        <v>3.9965519429609087</v>
      </c>
      <c r="H1815" s="2">
        <v>228.985558936469</v>
      </c>
      <c r="I1815" s="2"/>
    </row>
    <row r="1816" spans="1:9" x14ac:dyDescent="0.2">
      <c r="A1816" s="2" t="s">
        <v>47</v>
      </c>
      <c r="B1816" s="2">
        <v>16.54</v>
      </c>
      <c r="C1816" s="2">
        <f>2*Table1[[#This Row],[Photon energy (eV)]]-Threshold</f>
        <v>8.4926111999999989</v>
      </c>
      <c r="D1816" s="2" t="s">
        <v>19</v>
      </c>
      <c r="E1816" s="3">
        <f>Table1[[#This Row],[Polar ang (deg)]]/180*PI()</f>
        <v>2.3300000000000027</v>
      </c>
      <c r="F1816" s="2">
        <v>133.49916626548199</v>
      </c>
      <c r="G1816" s="1">
        <f>IF(Table1[[#This Row],[Phase shift (deg)]]="","",Table1[[#This Row],[Phase shift (deg)]]/180*PI())</f>
        <v>4.0012313326803</v>
      </c>
      <c r="H1816" s="2">
        <v>229.253668218087</v>
      </c>
      <c r="I1816" s="2"/>
    </row>
    <row r="1817" spans="1:9" x14ac:dyDescent="0.2">
      <c r="A1817" s="2" t="s">
        <v>47</v>
      </c>
      <c r="B1817" s="2">
        <v>16.54</v>
      </c>
      <c r="C1817" s="2">
        <f>2*Table1[[#This Row],[Photon energy (eV)]]-Threshold</f>
        <v>8.4926111999999989</v>
      </c>
      <c r="D1817" s="2" t="s">
        <v>19</v>
      </c>
      <c r="E1817" s="3">
        <f>Table1[[#This Row],[Polar ang (deg)]]/180*PI()</f>
        <v>2.3400000000000065</v>
      </c>
      <c r="F1817" s="2">
        <v>134.07212406061299</v>
      </c>
      <c r="G1817" s="1">
        <f>IF(Table1[[#This Row],[Phase shift (deg)]]="","",Table1[[#This Row],[Phase shift (deg)]]/180*PI())</f>
        <v>4.0054612945252845</v>
      </c>
      <c r="H1817" s="2">
        <v>229.496027179306</v>
      </c>
      <c r="I1817" s="2"/>
    </row>
    <row r="1818" spans="1:9" x14ac:dyDescent="0.2">
      <c r="A1818" s="2" t="s">
        <v>47</v>
      </c>
      <c r="B1818" s="2">
        <v>16.54</v>
      </c>
      <c r="C1818" s="2">
        <f>2*Table1[[#This Row],[Photon energy (eV)]]-Threshold</f>
        <v>8.4926111999999989</v>
      </c>
      <c r="D1818" s="2" t="s">
        <v>19</v>
      </c>
      <c r="E1818" s="3">
        <f>Table1[[#This Row],[Polar ang (deg)]]/180*PI()</f>
        <v>2.3499999999999921</v>
      </c>
      <c r="F1818" s="2">
        <v>134.645081855743</v>
      </c>
      <c r="G1818" s="1">
        <f>IF(Table1[[#This Row],[Phase shift (deg)]]="","",Table1[[#This Row],[Phase shift (deg)]]/180*PI())</f>
        <v>4.0093020070674141</v>
      </c>
      <c r="H1818" s="2">
        <v>229.716083798293</v>
      </c>
      <c r="I1818" s="2"/>
    </row>
    <row r="1819" spans="1:9" x14ac:dyDescent="0.2">
      <c r="A1819" s="2" t="s">
        <v>47</v>
      </c>
      <c r="B1819" s="2">
        <v>16.54</v>
      </c>
      <c r="C1819" s="2">
        <f>2*Table1[[#This Row],[Photon energy (eV)]]-Threshold</f>
        <v>8.4926111999999989</v>
      </c>
      <c r="D1819" s="2" t="s">
        <v>19</v>
      </c>
      <c r="E1819" s="3">
        <f>Table1[[#This Row],[Polar ang (deg)]]/180*PI()</f>
        <v>2.3599999999999954</v>
      </c>
      <c r="F1819" s="2">
        <v>135.218039650874</v>
      </c>
      <c r="G1819" s="1">
        <f>IF(Table1[[#This Row],[Phase shift (deg)]]="","",Table1[[#This Row],[Phase shift (deg)]]/180*PI())</f>
        <v>4.0128033966796144</v>
      </c>
      <c r="H1819" s="2">
        <v>229.916698645503</v>
      </c>
      <c r="I1819" s="2"/>
    </row>
    <row r="1820" spans="1:9" x14ac:dyDescent="0.2">
      <c r="A1820" s="2" t="s">
        <v>47</v>
      </c>
      <c r="B1820" s="2">
        <v>16.54</v>
      </c>
      <c r="C1820" s="2">
        <f>2*Table1[[#This Row],[Photon energy (eV)]]-Threshold</f>
        <v>8.4926111999999989</v>
      </c>
      <c r="D1820" s="2" t="s">
        <v>19</v>
      </c>
      <c r="E1820" s="3">
        <f>Table1[[#This Row],[Polar ang (deg)]]/180*PI()</f>
        <v>2.3699999999999983</v>
      </c>
      <c r="F1820" s="2">
        <v>135.79099744600501</v>
      </c>
      <c r="G1820" s="1">
        <f>IF(Table1[[#This Row],[Phase shift (deg)]]="","",Table1[[#This Row],[Phase shift (deg)]]/180*PI())</f>
        <v>4.016007226049771</v>
      </c>
      <c r="H1820" s="2">
        <v>230.10026454669301</v>
      </c>
      <c r="I1820" s="2"/>
    </row>
    <row r="1821" spans="1:9" x14ac:dyDescent="0.2">
      <c r="A1821" s="2" t="s">
        <v>47</v>
      </c>
      <c r="B1821" s="2">
        <v>16.54</v>
      </c>
      <c r="C1821" s="2">
        <f>2*Table1[[#This Row],[Photon energy (eV)]]-Threshold</f>
        <v>8.4926111999999989</v>
      </c>
      <c r="D1821" s="2" t="s">
        <v>19</v>
      </c>
      <c r="E1821" s="3">
        <f>Table1[[#This Row],[Polar ang (deg)]]/180*PI()</f>
        <v>2.3800000000000012</v>
      </c>
      <c r="F1821" s="2">
        <v>136.36395524113601</v>
      </c>
      <c r="G1821" s="1">
        <f>IF(Table1[[#This Row],[Phase shift (deg)]]="","",Table1[[#This Row],[Phase shift (deg)]]/180*PI())</f>
        <v>4.0189486931015015</v>
      </c>
      <c r="H1821" s="2">
        <v>230.26879819433401</v>
      </c>
      <c r="I1821" s="2"/>
    </row>
    <row r="1822" spans="1:9" x14ac:dyDescent="0.2">
      <c r="A1822" s="2" t="s">
        <v>47</v>
      </c>
      <c r="B1822" s="2">
        <v>16.54</v>
      </c>
      <c r="C1822" s="2">
        <f>2*Table1[[#This Row],[Photon energy (eV)]]-Threshold</f>
        <v>8.4926111999999989</v>
      </c>
      <c r="D1822" s="2" t="s">
        <v>19</v>
      </c>
      <c r="E1822" s="3">
        <f>Table1[[#This Row],[Polar ang (deg)]]/180*PI()</f>
        <v>2.3900000000000041</v>
      </c>
      <c r="F1822" s="2">
        <v>136.93691303626699</v>
      </c>
      <c r="G1822" s="1">
        <f>IF(Table1[[#This Row],[Phase shift (deg)]]="","",Table1[[#This Row],[Phase shift (deg)]]/180*PI())</f>
        <v>4.0216576689502297</v>
      </c>
      <c r="H1822" s="2">
        <v>230.424011077269</v>
      </c>
      <c r="I1822" s="2"/>
    </row>
    <row r="1823" spans="1:9" x14ac:dyDescent="0.2">
      <c r="A1823" s="2" t="s">
        <v>47</v>
      </c>
      <c r="B1823" s="2">
        <v>16.54</v>
      </c>
      <c r="C1823" s="2">
        <f>2*Table1[[#This Row],[Photon energy (eV)]]-Threshold</f>
        <v>8.4926111999999989</v>
      </c>
      <c r="D1823" s="2" t="s">
        <v>19</v>
      </c>
      <c r="E1823" s="3">
        <f>Table1[[#This Row],[Polar ang (deg)]]/180*PI()</f>
        <v>2.400000000000007</v>
      </c>
      <c r="F1823" s="2">
        <v>137.50987083139799</v>
      </c>
      <c r="G1823" s="1">
        <f>IF(Table1[[#This Row],[Phase shift (deg)]]="","",Table1[[#This Row],[Phase shift (deg)]]/180*PI())</f>
        <v>4.0241596663626797</v>
      </c>
      <c r="H1823" s="2">
        <v>230.567364969355</v>
      </c>
      <c r="I1823" s="2"/>
    </row>
    <row r="1824" spans="1:9" x14ac:dyDescent="0.2">
      <c r="A1824" s="2" t="s">
        <v>47</v>
      </c>
      <c r="B1824" s="2">
        <v>16.54</v>
      </c>
      <c r="C1824" s="2">
        <f>2*Table1[[#This Row],[Photon energy (eV)]]-Threshold</f>
        <v>8.4926111999999989</v>
      </c>
      <c r="D1824" s="2" t="s">
        <v>19</v>
      </c>
      <c r="E1824" s="3">
        <f>Table1[[#This Row],[Polar ang (deg)]]/180*PI()</f>
        <v>2.409999999999993</v>
      </c>
      <c r="F1824" s="2">
        <v>138.082828626528</v>
      </c>
      <c r="G1824" s="1">
        <f>IF(Table1[[#This Row],[Phase shift (deg)]]="","",Table1[[#This Row],[Phase shift (deg)]]/180*PI())</f>
        <v>4.0264766046647349</v>
      </c>
      <c r="H1824" s="2">
        <v>230.70011575545499</v>
      </c>
      <c r="I1824" s="2"/>
    </row>
    <row r="1825" spans="1:9" x14ac:dyDescent="0.2">
      <c r="A1825" s="2" t="s">
        <v>47</v>
      </c>
      <c r="B1825" s="2">
        <v>16.54</v>
      </c>
      <c r="C1825" s="2">
        <f>2*Table1[[#This Row],[Photon energy (eV)]]-Threshold</f>
        <v>8.4926111999999989</v>
      </c>
      <c r="D1825" s="2" t="s">
        <v>19</v>
      </c>
      <c r="E1825" s="3">
        <f>Table1[[#This Row],[Polar ang (deg)]]/180*PI()</f>
        <v>2.4199999999999959</v>
      </c>
      <c r="F1825" s="2">
        <v>138.655786421659</v>
      </c>
      <c r="G1825" s="1">
        <f>IF(Table1[[#This Row],[Phase shift (deg)]]="","",Table1[[#This Row],[Phase shift (deg)]]/180*PI())</f>
        <v>4.0286274192501246</v>
      </c>
      <c r="H1825" s="2">
        <v>230.82334835371299</v>
      </c>
      <c r="I1825" s="2"/>
    </row>
    <row r="1826" spans="1:9" x14ac:dyDescent="0.2">
      <c r="A1826" s="2" t="s">
        <v>47</v>
      </c>
      <c r="B1826" s="2">
        <v>16.54</v>
      </c>
      <c r="C1826" s="2">
        <f>2*Table1[[#This Row],[Photon energy (eV)]]-Threshold</f>
        <v>8.4926111999999989</v>
      </c>
      <c r="D1826" s="2" t="s">
        <v>19</v>
      </c>
      <c r="E1826" s="3">
        <f>Table1[[#This Row],[Polar ang (deg)]]/180*PI()</f>
        <v>2.4299999999999993</v>
      </c>
      <c r="F1826" s="2">
        <v>139.22874421679001</v>
      </c>
      <c r="G1826" s="1">
        <f>IF(Table1[[#This Row],[Phase shift (deg)]]="","",Table1[[#This Row],[Phase shift (deg)]]/180*PI())</f>
        <v>4.0306285512670099</v>
      </c>
      <c r="H1826" s="2">
        <v>230.93800477252901</v>
      </c>
      <c r="I1826" s="2"/>
    </row>
    <row r="1827" spans="1:9" x14ac:dyDescent="0.2">
      <c r="A1827" s="2" t="s">
        <v>47</v>
      </c>
      <c r="B1827" s="2">
        <v>16.54</v>
      </c>
      <c r="C1827" s="2">
        <f>2*Table1[[#This Row],[Photon energy (eV)]]-Threshold</f>
        <v>8.4926111999999989</v>
      </c>
      <c r="D1827" s="2" t="s">
        <v>19</v>
      </c>
      <c r="E1827" s="3">
        <f>Table1[[#This Row],[Polar ang (deg)]]/180*PI()</f>
        <v>2.4400000000000026</v>
      </c>
      <c r="F1827" s="2">
        <v>139.80170201192101</v>
      </c>
      <c r="G1827" s="1">
        <f>IF(Table1[[#This Row],[Phase shift (deg)]]="","",Table1[[#This Row],[Phase shift (deg)]]/180*PI())</f>
        <v>4.0324943440573247</v>
      </c>
      <c r="H1827" s="2">
        <v>231.04490682485999</v>
      </c>
      <c r="I1827" s="2"/>
    </row>
    <row r="1828" spans="1:9" x14ac:dyDescent="0.2">
      <c r="A1828" s="2" t="s">
        <v>47</v>
      </c>
      <c r="B1828" s="2">
        <v>16.54</v>
      </c>
      <c r="C1828" s="2">
        <f>2*Table1[[#This Row],[Photon energy (eV)]]-Threshold</f>
        <v>8.4926111999999989</v>
      </c>
      <c r="D1828" s="2" t="s">
        <v>19</v>
      </c>
      <c r="E1828" s="3">
        <f>Table1[[#This Row],[Polar ang (deg)]]/180*PI()</f>
        <v>2.4500000000000055</v>
      </c>
      <c r="F1828" s="2">
        <v>140.37465980705201</v>
      </c>
      <c r="G1828" s="1">
        <f>IF(Table1[[#This Row],[Phase shift (deg)]]="","",Table1[[#This Row],[Phase shift (deg)]]/180*PI())</f>
        <v>4.0342373664024382</v>
      </c>
      <c r="H1828" s="2">
        <v>231.144774648832</v>
      </c>
      <c r="I1828" s="2"/>
    </row>
    <row r="1829" spans="1:9" x14ac:dyDescent="0.2">
      <c r="A1829" s="2" t="s">
        <v>47</v>
      </c>
      <c r="B1829" s="2">
        <v>16.54</v>
      </c>
      <c r="C1829" s="2">
        <f>2*Table1[[#This Row],[Photon energy (eV)]]-Threshold</f>
        <v>8.4926111999999989</v>
      </c>
      <c r="D1829" s="2" t="s">
        <v>19</v>
      </c>
      <c r="E1829" s="3">
        <f>Table1[[#This Row],[Polar ang (deg)]]/180*PI()</f>
        <v>2.4600000000000084</v>
      </c>
      <c r="F1829" s="2">
        <v>140.94761760218299</v>
      </c>
      <c r="G1829" s="1">
        <f>IF(Table1[[#This Row],[Phase shift (deg)]]="","",Table1[[#This Row],[Phase shift (deg)]]/180*PI())</f>
        <v>4.0358686778524149</v>
      </c>
      <c r="H1829" s="2">
        <v>231.23824190998701</v>
      </c>
      <c r="I1829" s="2"/>
    </row>
    <row r="1830" spans="1:9" x14ac:dyDescent="0.2">
      <c r="A1830" s="2" t="s">
        <v>47</v>
      </c>
      <c r="B1830" s="2">
        <v>16.54</v>
      </c>
      <c r="C1830" s="2">
        <f>2*Table1[[#This Row],[Photon energy (eV)]]-Threshold</f>
        <v>8.4926111999999989</v>
      </c>
      <c r="D1830" s="2" t="s">
        <v>19</v>
      </c>
      <c r="E1830" s="3">
        <f>Table1[[#This Row],[Polar ang (deg)]]/180*PI()</f>
        <v>2.469999999999994</v>
      </c>
      <c r="F1830" s="2">
        <v>141.520575397313</v>
      </c>
      <c r="G1830" s="1">
        <f>IF(Table1[[#This Row],[Phase shift (deg)]]="","",Table1[[#This Row],[Phase shift (deg)]]/180*PI())</f>
        <v>4.0373980478808988</v>
      </c>
      <c r="H1830" s="2">
        <v>231.32586835793299</v>
      </c>
      <c r="I1830" s="2"/>
    </row>
    <row r="1831" spans="1:9" x14ac:dyDescent="0.2">
      <c r="A1831" s="2" t="s">
        <v>47</v>
      </c>
      <c r="B1831" s="2">
        <v>16.54</v>
      </c>
      <c r="C1831" s="2">
        <f>2*Table1[[#This Row],[Photon energy (eV)]]-Threshold</f>
        <v>8.4926111999999989</v>
      </c>
      <c r="D1831" s="2" t="s">
        <v>19</v>
      </c>
      <c r="E1831" s="3">
        <f>Table1[[#This Row],[Polar ang (deg)]]/180*PI()</f>
        <v>2.4799999999999973</v>
      </c>
      <c r="F1831" s="2">
        <v>142.093533192444</v>
      </c>
      <c r="G1831" s="1">
        <f>IF(Table1[[#This Row],[Phase shift (deg)]]="","",Table1[[#This Row],[Phase shift (deg)]]/180*PI())</f>
        <v>4.0388341379664565</v>
      </c>
      <c r="H1831" s="2">
        <v>231.408150258836</v>
      </c>
      <c r="I1831" s="2"/>
    </row>
    <row r="1832" spans="1:9" x14ac:dyDescent="0.2">
      <c r="A1832" s="2" t="s">
        <v>47</v>
      </c>
      <c r="B1832" s="2">
        <v>16.54</v>
      </c>
      <c r="C1832" s="2">
        <f>2*Table1[[#This Row],[Photon energy (eV)]]-Threshold</f>
        <v>8.4926111999999989</v>
      </c>
      <c r="D1832" s="2" t="s">
        <v>19</v>
      </c>
      <c r="E1832" s="3">
        <f>Table1[[#This Row],[Polar ang (deg)]]/180*PI()</f>
        <v>2.4900000000000002</v>
      </c>
      <c r="F1832" s="2">
        <v>142.666490987575</v>
      </c>
      <c r="G1832" s="1">
        <f>IF(Table1[[#This Row],[Phase shift (deg)]]="","",Table1[[#This Row],[Phase shift (deg)]]/180*PI())</f>
        <v>4.040184653708935</v>
      </c>
      <c r="H1832" s="2">
        <v>231.48552911104599</v>
      </c>
      <c r="I1832" s="2"/>
    </row>
    <row r="1833" spans="1:9" x14ac:dyDescent="0.2">
      <c r="A1833" s="2" t="s">
        <v>47</v>
      </c>
      <c r="B1833" s="2">
        <v>16.54</v>
      </c>
      <c r="C1833" s="2">
        <f>2*Table1[[#This Row],[Photon energy (eV)]]-Threshold</f>
        <v>8.4926111999999989</v>
      </c>
      <c r="D1833" s="2" t="s">
        <v>19</v>
      </c>
      <c r="E1833" s="3">
        <f>Table1[[#This Row],[Polar ang (deg)]]/180*PI()</f>
        <v>2.5000000000000036</v>
      </c>
      <c r="F1833" s="2">
        <v>143.23944878270601</v>
      </c>
      <c r="G1833" s="1">
        <f>IF(Table1[[#This Row],[Phase shift (deg)]]="","",Table1[[#This Row],[Phase shift (deg)]]/180*PI())</f>
        <v>4.0414564725749713</v>
      </c>
      <c r="H1833" s="2">
        <v>231.55839896437499</v>
      </c>
      <c r="I1833" s="2"/>
    </row>
    <row r="1834" spans="1:9" x14ac:dyDescent="0.2">
      <c r="A1834" s="2" t="s">
        <v>47</v>
      </c>
      <c r="B1834" s="2">
        <v>16.54</v>
      </c>
      <c r="C1834" s="2">
        <f>2*Table1[[#This Row],[Photon energy (eV)]]-Threshold</f>
        <v>8.4926111999999989</v>
      </c>
      <c r="D1834" s="2" t="s">
        <v>19</v>
      </c>
      <c r="E1834" s="3">
        <f>Table1[[#This Row],[Polar ang (deg)]]/180*PI()</f>
        <v>2.5100000000000064</v>
      </c>
      <c r="F1834" s="2">
        <v>143.81240657783701</v>
      </c>
      <c r="G1834" s="1">
        <f>IF(Table1[[#This Row],[Phase shift (deg)]]="","",Table1[[#This Row],[Phase shift (deg)]]/180*PI())</f>
        <v>4.0426557517046904</v>
      </c>
      <c r="H1834" s="2">
        <v>231.62711259696599</v>
      </c>
      <c r="I1834" s="2"/>
    </row>
    <row r="1835" spans="1:9" x14ac:dyDescent="0.2">
      <c r="A1835" s="2" t="s">
        <v>47</v>
      </c>
      <c r="B1835" s="2">
        <v>16.54</v>
      </c>
      <c r="C1835" s="2">
        <f>2*Table1[[#This Row],[Photon energy (eV)]]-Threshold</f>
        <v>8.4926111999999989</v>
      </c>
      <c r="D1835" s="2" t="s">
        <v>19</v>
      </c>
      <c r="E1835" s="3">
        <f>Table1[[#This Row],[Polar ang (deg)]]/180*PI()</f>
        <v>2.519999999999992</v>
      </c>
      <c r="F1835" s="2">
        <v>144.38536437296699</v>
      </c>
      <c r="G1835" s="1">
        <f>IF(Table1[[#This Row],[Phase shift (deg)]]="","",Table1[[#This Row],[Phase shift (deg)]]/180*PI())</f>
        <v>4.0437880193149454</v>
      </c>
      <c r="H1835" s="2">
        <v>231.691986752313</v>
      </c>
      <c r="I1835" s="2"/>
    </row>
    <row r="1836" spans="1:9" x14ac:dyDescent="0.2">
      <c r="A1836" s="2" t="s">
        <v>47</v>
      </c>
      <c r="B1836" s="2">
        <v>16.54</v>
      </c>
      <c r="C1836" s="2">
        <f>2*Table1[[#This Row],[Photon energy (eV)]]-Threshold</f>
        <v>8.4926111999999989</v>
      </c>
      <c r="D1836" s="2" t="s">
        <v>19</v>
      </c>
      <c r="E1836" s="3">
        <f>Table1[[#This Row],[Polar ang (deg)]]/180*PI()</f>
        <v>2.5299999999999949</v>
      </c>
      <c r="F1836" s="2">
        <v>144.95832216809799</v>
      </c>
      <c r="G1836" s="1">
        <f>IF(Table1[[#This Row],[Phase shift (deg)]]="","",Table1[[#This Row],[Phase shift (deg)]]/180*PI())</f>
        <v>4.0448582525360681</v>
      </c>
      <c r="H1836" s="2">
        <v>231.75330659897801</v>
      </c>
      <c r="I1836" s="2"/>
    </row>
    <row r="1837" spans="1:9" x14ac:dyDescent="0.2">
      <c r="A1837" s="2" t="s">
        <v>47</v>
      </c>
      <c r="B1837" s="2">
        <v>16.54</v>
      </c>
      <c r="C1837" s="2">
        <f>2*Table1[[#This Row],[Photon energy (eV)]]-Threshold</f>
        <v>8.4926111999999989</v>
      </c>
      <c r="D1837" s="2" t="s">
        <v>19</v>
      </c>
      <c r="E1837" s="3">
        <f>Table1[[#This Row],[Polar ang (deg)]]/180*PI()</f>
        <v>2.5399999999999983</v>
      </c>
      <c r="F1837" s="2">
        <v>145.531279963229</v>
      </c>
      <c r="G1837" s="1">
        <f>IF(Table1[[#This Row],[Phase shift (deg)]]="","",Table1[[#This Row],[Phase shift (deg)]]/180*PI())</f>
        <v>4.0458709439724192</v>
      </c>
      <c r="H1837" s="2">
        <v>231.81132954423001</v>
      </c>
      <c r="I1837" s="2"/>
    </row>
    <row r="1838" spans="1:9" x14ac:dyDescent="0.2">
      <c r="A1838" s="2" t="s">
        <v>47</v>
      </c>
      <c r="B1838" s="2">
        <v>16.54</v>
      </c>
      <c r="C1838" s="2">
        <f>2*Table1[[#This Row],[Photon energy (eV)]]-Threshold</f>
        <v>8.4926111999999989</v>
      </c>
      <c r="D1838" s="2" t="s">
        <v>19</v>
      </c>
      <c r="E1838" s="3">
        <f>Table1[[#This Row],[Polar ang (deg)]]/180*PI()</f>
        <v>2.5500000000000012</v>
      </c>
      <c r="F1838" s="2">
        <v>146.10423775836</v>
      </c>
      <c r="G1838" s="1">
        <f>IF(Table1[[#This Row],[Phase shift (deg)]]="","",Table1[[#This Row],[Phase shift (deg)]]/180*PI())</f>
        <v>4.04683015884547</v>
      </c>
      <c r="H1838" s="2">
        <v>231.866288508102</v>
      </c>
      <c r="I1838" s="2"/>
    </row>
    <row r="1839" spans="1:9" x14ac:dyDescent="0.2">
      <c r="A1839" s="2" t="s">
        <v>47</v>
      </c>
      <c r="B1839" s="2">
        <v>16.54</v>
      </c>
      <c r="C1839" s="2">
        <f>2*Table1[[#This Row],[Photon energy (eV)]]-Threshold</f>
        <v>8.4926111999999989</v>
      </c>
      <c r="D1839" s="2" t="s">
        <v>19</v>
      </c>
      <c r="E1839" s="3">
        <f>Table1[[#This Row],[Polar ang (deg)]]/180*PI()</f>
        <v>2.5600000000000045</v>
      </c>
      <c r="F1839" s="2">
        <v>146.677195553491</v>
      </c>
      <c r="G1839" s="1">
        <f>IF(Table1[[#This Row],[Phase shift (deg)]]="","",Table1[[#This Row],[Phase shift (deg)]]/180*PI())</f>
        <v>4.0477395842368313</v>
      </c>
      <c r="H1839" s="2">
        <v>231.91839474480901</v>
      </c>
      <c r="I1839" s="2"/>
    </row>
    <row r="1840" spans="1:9" x14ac:dyDescent="0.2">
      <c r="A1840" s="2" t="s">
        <v>47</v>
      </c>
      <c r="B1840" s="2">
        <v>16.54</v>
      </c>
      <c r="C1840" s="2">
        <f>2*Table1[[#This Row],[Photon energy (eV)]]-Threshold</f>
        <v>8.4926111999999989</v>
      </c>
      <c r="D1840" s="2" t="s">
        <v>19</v>
      </c>
      <c r="E1840" s="3">
        <f>Table1[[#This Row],[Polar ang (deg)]]/180*PI()</f>
        <v>2.5700000000000074</v>
      </c>
      <c r="F1840" s="2">
        <v>147.25015334862201</v>
      </c>
      <c r="G1840" s="1">
        <f>IF(Table1[[#This Row],[Phase shift (deg)]]="","",Table1[[#This Row],[Phase shift (deg)]]/180*PI())</f>
        <v>4.048602571675195</v>
      </c>
      <c r="H1840" s="2">
        <v>231.96784028280001</v>
      </c>
      <c r="I1840" s="2"/>
    </row>
    <row r="1841" spans="1:9" x14ac:dyDescent="0.2">
      <c r="A1841" s="2" t="s">
        <v>47</v>
      </c>
      <c r="B1841" s="2">
        <v>16.54</v>
      </c>
      <c r="C1841" s="2">
        <f>2*Table1[[#This Row],[Photon energy (eV)]]-Threshold</f>
        <v>8.4926111999999989</v>
      </c>
      <c r="D1841" s="2" t="s">
        <v>19</v>
      </c>
      <c r="E1841" s="3">
        <f>Table1[[#This Row],[Polar ang (deg)]]/180*PI()</f>
        <v>2.579999999999993</v>
      </c>
      <c r="F1841" s="2">
        <v>147.82311114375199</v>
      </c>
      <c r="G1841" s="1">
        <f>IF(Table1[[#This Row],[Phase shift (deg)]]="","",Table1[[#This Row],[Phase shift (deg)]]/180*PI())</f>
        <v>4.0494221740925287</v>
      </c>
      <c r="H1841" s="2">
        <v>232.01480004219201</v>
      </c>
      <c r="I1841" s="2"/>
    </row>
    <row r="1842" spans="1:9" x14ac:dyDescent="0.2">
      <c r="A1842" s="2" t="s">
        <v>47</v>
      </c>
      <c r="B1842" s="2">
        <v>16.54</v>
      </c>
      <c r="C1842" s="2">
        <f>2*Table1[[#This Row],[Photon energy (eV)]]-Threshold</f>
        <v>8.4926111999999989</v>
      </c>
      <c r="D1842" s="2" t="s">
        <v>19</v>
      </c>
      <c r="E1842" s="3">
        <f>Table1[[#This Row],[Polar ang (deg)]]/180*PI()</f>
        <v>2.5899999999999959</v>
      </c>
      <c r="F1842" s="2">
        <v>148.39606893888299</v>
      </c>
      <c r="G1842" s="1">
        <f>IF(Table1[[#This Row],[Phase shift (deg)]]="","",Table1[[#This Row],[Phase shift (deg)]]/180*PI())</f>
        <v>4.0502011779982849</v>
      </c>
      <c r="H1842" s="2">
        <v>232.05943367821601</v>
      </c>
      <c r="I1842" s="2"/>
    </row>
    <row r="1843" spans="1:9" x14ac:dyDescent="0.2">
      <c r="A1843" s="2" t="s">
        <v>47</v>
      </c>
      <c r="B1843" s="2">
        <v>16.54</v>
      </c>
      <c r="C1843" s="2">
        <f>2*Table1[[#This Row],[Photon energy (eV)]]-Threshold</f>
        <v>8.4926111999999989</v>
      </c>
      <c r="D1843" s="2" t="s">
        <v>19</v>
      </c>
      <c r="E1843" s="3">
        <f>Table1[[#This Row],[Polar ang (deg)]]/180*PI()</f>
        <v>2.5999999999999992</v>
      </c>
      <c r="F1843" s="2">
        <v>148.96902673401399</v>
      </c>
      <c r="G1843" s="1">
        <f>IF(Table1[[#This Row],[Phase shift (deg)]]="","",Table1[[#This Row],[Phase shift (deg)]]/180*PI())</f>
        <v>4.0509421315774796</v>
      </c>
      <c r="H1843" s="2">
        <v>232.101887191119</v>
      </c>
      <c r="I1843" s="2"/>
    </row>
    <row r="1844" spans="1:9" x14ac:dyDescent="0.2">
      <c r="A1844" s="2" t="s">
        <v>47</v>
      </c>
      <c r="B1844" s="2">
        <v>16.54</v>
      </c>
      <c r="C1844" s="2">
        <f>2*Table1[[#This Row],[Photon energy (eV)]]-Threshold</f>
        <v>8.4926111999999989</v>
      </c>
      <c r="D1844" s="2" t="s">
        <v>19</v>
      </c>
      <c r="E1844" s="3">
        <f>Table1[[#This Row],[Polar ang (deg)]]/180*PI()</f>
        <v>2.6100000000000025</v>
      </c>
      <c r="F1844" s="2">
        <v>149.541984529145</v>
      </c>
      <c r="G1844" s="1">
        <f>IF(Table1[[#This Row],[Phase shift (deg)]]="","",Table1[[#This Row],[Phase shift (deg)]]/180*PI())</f>
        <v>4.0516473693014863</v>
      </c>
      <c r="H1844" s="2">
        <v>232.142294336258</v>
      </c>
      <c r="I1844" s="2"/>
    </row>
    <row r="1845" spans="1:9" x14ac:dyDescent="0.2">
      <c r="A1845" s="2" t="s">
        <v>47</v>
      </c>
      <c r="B1845" s="2">
        <v>16.54</v>
      </c>
      <c r="C1845" s="2">
        <f>2*Table1[[#This Row],[Photon energy (eV)]]-Threshold</f>
        <v>8.4926111999999989</v>
      </c>
      <c r="D1845" s="2" t="s">
        <v>19</v>
      </c>
      <c r="E1845" s="3">
        <f>Table1[[#This Row],[Polar ang (deg)]]/180*PI()</f>
        <v>2.6200000000000054</v>
      </c>
      <c r="F1845" s="2">
        <v>150.114942324276</v>
      </c>
      <c r="G1845" s="1">
        <f>IF(Table1[[#This Row],[Phase shift (deg)]]="","",Table1[[#This Row],[Phase shift (deg)]]/180*PI())</f>
        <v>4.0523190335458352</v>
      </c>
      <c r="H1845" s="2">
        <v>232.18077786270899</v>
      </c>
      <c r="I1845" s="2"/>
    </row>
    <row r="1846" spans="1:9" x14ac:dyDescent="0.2">
      <c r="A1846" s="2" t="s">
        <v>47</v>
      </c>
      <c r="B1846" s="2">
        <v>16.54</v>
      </c>
      <c r="C1846" s="2">
        <f>2*Table1[[#This Row],[Photon energy (eV)]]-Threshold</f>
        <v>8.4926111999999989</v>
      </c>
      <c r="D1846" s="2" t="s">
        <v>19</v>
      </c>
      <c r="E1846" s="3">
        <f>Table1[[#This Row],[Polar ang (deg)]]/180*PI()</f>
        <v>2.6300000000000088</v>
      </c>
      <c r="F1846" s="2">
        <v>150.687900119407</v>
      </c>
      <c r="G1846" s="1">
        <f>IF(Table1[[#This Row],[Phase shift (deg)]]="","",Table1[[#This Row],[Phase shift (deg)]]/180*PI())</f>
        <v>4.0529590936302187</v>
      </c>
      <c r="H1846" s="2">
        <v>232.21745060417899</v>
      </c>
      <c r="I1846" s="2"/>
    </row>
    <row r="1847" spans="1:9" x14ac:dyDescent="0.2">
      <c r="A1847" s="2" t="s">
        <v>47</v>
      </c>
      <c r="B1847" s="2">
        <v>16.54</v>
      </c>
      <c r="C1847" s="2">
        <f>2*Table1[[#This Row],[Photon energy (eV)]]-Threshold</f>
        <v>8.4926111999999989</v>
      </c>
      <c r="D1847" s="2" t="s">
        <v>19</v>
      </c>
      <c r="E1847" s="3">
        <f>Table1[[#This Row],[Polar ang (deg)]]/180*PI()</f>
        <v>2.6399999999999944</v>
      </c>
      <c r="F1847" s="2">
        <v>151.26085791453701</v>
      </c>
      <c r="G1847" s="1">
        <f>IF(Table1[[#This Row],[Phase shift (deg)]]="","",Table1[[#This Row],[Phase shift (deg)]]/180*PI())</f>
        <v>4.0535693626316913</v>
      </c>
      <c r="H1847" s="2">
        <v>232.252416442331</v>
      </c>
      <c r="I1847" s="2"/>
    </row>
    <row r="1848" spans="1:9" x14ac:dyDescent="0.2">
      <c r="A1848" s="2" t="s">
        <v>47</v>
      </c>
      <c r="B1848" s="2">
        <v>16.54</v>
      </c>
      <c r="C1848" s="2">
        <f>2*Table1[[#This Row],[Photon energy (eV)]]-Threshold</f>
        <v>8.4926111999999989</v>
      </c>
      <c r="D1848" s="2" t="s">
        <v>19</v>
      </c>
      <c r="E1848" s="3">
        <f>Table1[[#This Row],[Polar ang (deg)]]/180*PI()</f>
        <v>2.6499999999999972</v>
      </c>
      <c r="F1848" s="2">
        <v>151.83381570966799</v>
      </c>
      <c r="G1848" s="1">
        <f>IF(Table1[[#This Row],[Phase shift (deg)]]="","",Table1[[#This Row],[Phase shift (deg)]]/180*PI())</f>
        <v>4.0541515122685308</v>
      </c>
      <c r="H1848" s="2">
        <v>232.28577115956699</v>
      </c>
      <c r="I1848" s="2"/>
    </row>
    <row r="1849" spans="1:9" x14ac:dyDescent="0.2">
      <c r="A1849" s="2" t="s">
        <v>47</v>
      </c>
      <c r="B1849" s="2">
        <v>16.54</v>
      </c>
      <c r="C1849" s="2">
        <f>2*Table1[[#This Row],[Photon energy (eV)]]-Threshold</f>
        <v>8.4926111999999989</v>
      </c>
      <c r="D1849" s="2" t="s">
        <v>19</v>
      </c>
      <c r="E1849" s="3">
        <f>Table1[[#This Row],[Polar ang (deg)]]/180*PI()</f>
        <v>2.66</v>
      </c>
      <c r="F1849" s="2">
        <v>152.40677350479899</v>
      </c>
      <c r="G1849" s="1">
        <f>IF(Table1[[#This Row],[Phase shift (deg)]]="","",Table1[[#This Row],[Phase shift (deg)]]/180*PI())</f>
        <v>4.0547070861074683</v>
      </c>
      <c r="H1849" s="2">
        <v>232.31760319574599</v>
      </c>
      <c r="I1849" s="2"/>
    </row>
    <row r="1850" spans="1:9" x14ac:dyDescent="0.2">
      <c r="A1850" s="2" t="s">
        <v>47</v>
      </c>
      <c r="B1850" s="2">
        <v>16.54</v>
      </c>
      <c r="C1850" s="2">
        <f>2*Table1[[#This Row],[Photon energy (eV)]]-Threshold</f>
        <v>8.4926111999999989</v>
      </c>
      <c r="D1850" s="2" t="s">
        <v>19</v>
      </c>
      <c r="E1850" s="3">
        <f>Table1[[#This Row],[Polar ang (deg)]]/180*PI()</f>
        <v>2.6700000000000035</v>
      </c>
      <c r="F1850" s="2">
        <v>152.97973129992999</v>
      </c>
      <c r="G1850" s="1">
        <f>IF(Table1[[#This Row],[Phase shift (deg)]]="","",Table1[[#This Row],[Phase shift (deg)]]/180*PI())</f>
        <v>4.0552375113099401</v>
      </c>
      <c r="H1850" s="2">
        <v>232.34799432119499</v>
      </c>
      <c r="I1850" s="2"/>
    </row>
    <row r="1851" spans="1:9" x14ac:dyDescent="0.2">
      <c r="A1851" s="2" t="s">
        <v>47</v>
      </c>
      <c r="B1851" s="2">
        <v>16.54</v>
      </c>
      <c r="C1851" s="2">
        <f>2*Table1[[#This Row],[Photon energy (eV)]]-Threshold</f>
        <v>8.4926111999999989</v>
      </c>
      <c r="D1851" s="2" t="s">
        <v>19</v>
      </c>
      <c r="E1851" s="3">
        <f>Table1[[#This Row],[Polar ang (deg)]]/180*PI()</f>
        <v>2.6800000000000068</v>
      </c>
      <c r="F1851" s="2">
        <v>153.552689095061</v>
      </c>
      <c r="G1851" s="1">
        <f>IF(Table1[[#This Row],[Phase shift (deg)]]="","",Table1[[#This Row],[Phase shift (deg)]]/180*PI())</f>
        <v>4.0557441091019708</v>
      </c>
      <c r="H1851" s="2">
        <v>232.377020236589</v>
      </c>
      <c r="I1851" s="2"/>
    </row>
    <row r="1852" spans="1:9" x14ac:dyDescent="0.2">
      <c r="A1852" s="2" t="s">
        <v>47</v>
      </c>
      <c r="B1852" s="2">
        <v>16.54</v>
      </c>
      <c r="C1852" s="2">
        <f>2*Table1[[#This Row],[Photon energy (eV)]]-Threshold</f>
        <v>8.4926111999999989</v>
      </c>
      <c r="D1852" s="2" t="s">
        <v>19</v>
      </c>
      <c r="E1852" s="3">
        <f>Table1[[#This Row],[Polar ang (deg)]]/180*PI()</f>
        <v>2.6899999999999924</v>
      </c>
      <c r="F1852" s="2">
        <v>154.12564689019101</v>
      </c>
      <c r="G1852" s="1">
        <f>IF(Table1[[#This Row],[Phase shift (deg)]]="","",Table1[[#This Row],[Phase shift (deg)]]/180*PI())</f>
        <v>4.0562281041258919</v>
      </c>
      <c r="H1852" s="2">
        <v>232.404751108765</v>
      </c>
      <c r="I1852" s="2"/>
    </row>
    <row r="1853" spans="1:9" x14ac:dyDescent="0.2">
      <c r="A1853" s="2" t="s">
        <v>47</v>
      </c>
      <c r="B1853" s="2">
        <v>16.54</v>
      </c>
      <c r="C1853" s="2">
        <f>2*Table1[[#This Row],[Photon energy (eV)]]-Threshold</f>
        <v>8.4926111999999989</v>
      </c>
      <c r="D1853" s="2" t="s">
        <v>19</v>
      </c>
      <c r="E1853" s="3">
        <f>Table1[[#This Row],[Polar ang (deg)]]/180*PI()</f>
        <v>2.6999999999999953</v>
      </c>
      <c r="F1853" s="2">
        <v>154.69860468532201</v>
      </c>
      <c r="G1853" s="1">
        <f>IF(Table1[[#This Row],[Phase shift (deg)]]="","",Table1[[#This Row],[Phase shift (deg)]]/180*PI())</f>
        <v>4.0566906328104331</v>
      </c>
      <c r="H1853" s="2">
        <v>232.43125205029301</v>
      </c>
      <c r="I1853" s="2"/>
    </row>
    <row r="1854" spans="1:9" x14ac:dyDescent="0.2">
      <c r="A1854" s="2" t="s">
        <v>47</v>
      </c>
      <c r="B1854" s="2">
        <v>16.54</v>
      </c>
      <c r="C1854" s="2">
        <f>2*Table1[[#This Row],[Photon energy (eV)]]-Threshold</f>
        <v>8.4926111999999989</v>
      </c>
      <c r="D1854" s="2" t="s">
        <v>19</v>
      </c>
      <c r="E1854" s="3">
        <f>Table1[[#This Row],[Polar ang (deg)]]/180*PI()</f>
        <v>2.7099999999999986</v>
      </c>
      <c r="F1854" s="2">
        <v>155.27156248045301</v>
      </c>
      <c r="G1854" s="1">
        <f>IF(Table1[[#This Row],[Phase shift (deg)]]="","",Table1[[#This Row],[Phase shift (deg)]]/180*PI())</f>
        <v>4.0571327508763408</v>
      </c>
      <c r="H1854" s="2">
        <v>232.45658354951601</v>
      </c>
      <c r="I1854" s="2"/>
    </row>
    <row r="1855" spans="1:9" x14ac:dyDescent="0.2">
      <c r="A1855" s="2" t="s">
        <v>47</v>
      </c>
      <c r="B1855" s="2">
        <v>16.54</v>
      </c>
      <c r="C1855" s="2">
        <f>2*Table1[[#This Row],[Photon energy (eV)]]-Threshold</f>
        <v>8.4926111999999989</v>
      </c>
      <c r="D1855" s="2" t="s">
        <v>19</v>
      </c>
      <c r="E1855" s="3">
        <f>Table1[[#This Row],[Polar ang (deg)]]/180*PI()</f>
        <v>2.7200000000000015</v>
      </c>
      <c r="F1855" s="2">
        <v>155.84452027558399</v>
      </c>
      <c r="G1855" s="1">
        <f>IF(Table1[[#This Row],[Phase shift (deg)]]="","",Table1[[#This Row],[Phase shift (deg)]]/180*PI())</f>
        <v>4.0575554400798355</v>
      </c>
      <c r="H1855" s="2">
        <v>232.480801856922</v>
      </c>
      <c r="I1855" s="2"/>
    </row>
    <row r="1856" spans="1:9" x14ac:dyDescent="0.2">
      <c r="A1856" s="2" t="s">
        <v>47</v>
      </c>
      <c r="B1856" s="2">
        <v>16.54</v>
      </c>
      <c r="C1856" s="2">
        <f>2*Table1[[#This Row],[Photon energy (eV)]]-Threshold</f>
        <v>8.4926111999999989</v>
      </c>
      <c r="D1856" s="2" t="s">
        <v>19</v>
      </c>
      <c r="E1856" s="3">
        <f>Table1[[#This Row],[Polar ang (deg)]]/180*PI()</f>
        <v>2.7300000000000044</v>
      </c>
      <c r="F1856" s="2">
        <v>156.41747807071499</v>
      </c>
      <c r="G1856" s="1">
        <f>IF(Table1[[#This Row],[Phase shift (deg)]]="","",Table1[[#This Row],[Phase shift (deg)]]/180*PI())</f>
        <v>4.057959614281633</v>
      </c>
      <c r="H1856" s="2">
        <v>232.50395933287299</v>
      </c>
      <c r="I1856" s="2"/>
    </row>
    <row r="1857" spans="1:9" x14ac:dyDescent="0.2">
      <c r="A1857" s="2" t="s">
        <v>47</v>
      </c>
      <c r="B1857" s="2">
        <v>16.54</v>
      </c>
      <c r="C1857" s="2">
        <f>2*Table1[[#This Row],[Photon energy (eV)]]-Threshold</f>
        <v>8.4926111999999989</v>
      </c>
      <c r="D1857" s="2" t="s">
        <v>19</v>
      </c>
      <c r="E1857" s="3">
        <f>Table1[[#This Row],[Polar ang (deg)]]/180*PI()</f>
        <v>2.7400000000000073</v>
      </c>
      <c r="F1857" s="2">
        <v>156.990435865846</v>
      </c>
      <c r="G1857" s="1">
        <f>IF(Table1[[#This Row],[Phase shift (deg)]]="","",Table1[[#This Row],[Phase shift (deg)]]/180*PI())</f>
        <v>4.058346124918649</v>
      </c>
      <c r="H1857" s="2">
        <v>232.52610476111099</v>
      </c>
      <c r="I1857" s="2"/>
    </row>
    <row r="1858" spans="1:9" x14ac:dyDescent="0.2">
      <c r="A1858" s="2" t="s">
        <v>47</v>
      </c>
      <c r="B1858" s="2">
        <v>16.54</v>
      </c>
      <c r="C1858" s="2">
        <f>2*Table1[[#This Row],[Photon energy (eV)]]-Threshold</f>
        <v>8.4926111999999989</v>
      </c>
      <c r="D1858" s="2" t="s">
        <v>19</v>
      </c>
      <c r="E1858" s="3">
        <f>Table1[[#This Row],[Polar ang (deg)]]/180*PI()</f>
        <v>2.7499999999999933</v>
      </c>
      <c r="F1858" s="2">
        <v>157.563393660976</v>
      </c>
      <c r="G1858" s="1">
        <f>IF(Table1[[#This Row],[Phase shift (deg)]]="","",Table1[[#This Row],[Phase shift (deg)]]/180*PI())</f>
        <v>4.0587157659452835</v>
      </c>
      <c r="H1858" s="2">
        <v>232.54728363187201</v>
      </c>
      <c r="I1858" s="2"/>
    </row>
    <row r="1859" spans="1:9" x14ac:dyDescent="0.2">
      <c r="A1859" s="2" t="s">
        <v>47</v>
      </c>
      <c r="B1859" s="2">
        <v>16.54</v>
      </c>
      <c r="C1859" s="2">
        <f>2*Table1[[#This Row],[Photon energy (eV)]]-Threshold</f>
        <v>8.4926111999999989</v>
      </c>
      <c r="D1859" s="2" t="s">
        <v>19</v>
      </c>
      <c r="E1859" s="3">
        <f>Table1[[#This Row],[Polar ang (deg)]]/180*PI()</f>
        <v>2.7599999999999962</v>
      </c>
      <c r="F1859" s="2">
        <v>158.13635145610701</v>
      </c>
      <c r="G1859" s="1">
        <f>IF(Table1[[#This Row],[Phase shift (deg)]]="","",Table1[[#This Row],[Phase shift (deg)]]/180*PI())</f>
        <v>4.0590692783024265</v>
      </c>
      <c r="H1859" s="2">
        <v>232.567538397942</v>
      </c>
      <c r="I1859" s="2"/>
    </row>
    <row r="1860" spans="1:9" x14ac:dyDescent="0.2">
      <c r="A1860" s="2" t="s">
        <v>47</v>
      </c>
      <c r="B1860" s="2">
        <v>16.54</v>
      </c>
      <c r="C1860" s="2">
        <f>2*Table1[[#This Row],[Photon energy (eV)]]-Threshold</f>
        <v>8.4926111999999989</v>
      </c>
      <c r="D1860" s="2" t="s">
        <v>19</v>
      </c>
      <c r="E1860" s="3">
        <f>Table1[[#This Row],[Polar ang (deg)]]/180*PI()</f>
        <v>2.7699999999999996</v>
      </c>
      <c r="F1860" s="2">
        <v>158.70930925123801</v>
      </c>
      <c r="G1860" s="1">
        <f>IF(Table1[[#This Row],[Phase shift (deg)]]="","",Table1[[#This Row],[Phase shift (deg)]]/180*PI())</f>
        <v>4.059407353965705</v>
      </c>
      <c r="H1860" s="2">
        <v>232.58690870660399</v>
      </c>
      <c r="I1860" s="2"/>
    </row>
    <row r="1861" spans="1:9" x14ac:dyDescent="0.2">
      <c r="A1861" s="2" t="s">
        <v>47</v>
      </c>
      <c r="B1861" s="2">
        <v>16.54</v>
      </c>
      <c r="C1861" s="2">
        <f>2*Table1[[#This Row],[Photon energy (eV)]]-Threshold</f>
        <v>8.4926111999999989</v>
      </c>
      <c r="D1861" s="2" t="s">
        <v>19</v>
      </c>
      <c r="E1861" s="3">
        <f>Table1[[#This Row],[Polar ang (deg)]]/180*PI()</f>
        <v>2.780000000000002</v>
      </c>
      <c r="F1861" s="2">
        <v>159.28226704636899</v>
      </c>
      <c r="G1861" s="1">
        <f>IF(Table1[[#This Row],[Phase shift (deg)]]="","",Table1[[#This Row],[Phase shift (deg)]]/180*PI())</f>
        <v>4.0597306396177455</v>
      </c>
      <c r="H1861" s="2">
        <v>232.60543161004301</v>
      </c>
      <c r="I1861" s="2"/>
    </row>
    <row r="1862" spans="1:9" x14ac:dyDescent="0.2">
      <c r="A1862" s="2" t="s">
        <v>47</v>
      </c>
      <c r="B1862" s="2">
        <v>16.54</v>
      </c>
      <c r="C1862" s="2">
        <f>2*Table1[[#This Row],[Photon energy (eV)]]-Threshold</f>
        <v>8.4926111999999989</v>
      </c>
      <c r="D1862" s="2" t="s">
        <v>19</v>
      </c>
      <c r="E1862" s="3">
        <f>Table1[[#This Row],[Polar ang (deg)]]/180*PI()</f>
        <v>2.7900000000000054</v>
      </c>
      <c r="F1862" s="2">
        <v>159.85522484149999</v>
      </c>
      <c r="G1862" s="1">
        <f>IF(Table1[[#This Row],[Phase shift (deg)]]="","",Table1[[#This Row],[Phase shift (deg)]]/180*PI())</f>
        <v>4.0600397399839068</v>
      </c>
      <c r="H1862" s="2">
        <v>232.62314175647001</v>
      </c>
      <c r="I1862" s="2"/>
    </row>
    <row r="1863" spans="1:9" x14ac:dyDescent="0.2">
      <c r="A1863" s="2" t="s">
        <v>47</v>
      </c>
      <c r="B1863" s="2">
        <v>16.54</v>
      </c>
      <c r="C1863" s="2">
        <f>2*Table1[[#This Row],[Photon energy (eV)]]-Threshold</f>
        <v>8.4926111999999989</v>
      </c>
      <c r="D1863" s="2" t="s">
        <v>19</v>
      </c>
      <c r="E1863" s="3">
        <f>Table1[[#This Row],[Polar ang (deg)]]/180*PI()</f>
        <v>2.8000000000000087</v>
      </c>
      <c r="F1863" s="2">
        <v>160.42818263663099</v>
      </c>
      <c r="G1863" s="1">
        <f>IF(Table1[[#This Row],[Phase shift (deg)]]="","",Table1[[#This Row],[Phase shift (deg)]]/180*PI())</f>
        <v>4.0603352208663015</v>
      </c>
      <c r="H1863" s="2">
        <v>232.640071563958</v>
      </c>
      <c r="I1863" s="2"/>
    </row>
    <row r="1864" spans="1:9" x14ac:dyDescent="0.2">
      <c r="A1864" s="2" t="s">
        <v>47</v>
      </c>
      <c r="B1864" s="2">
        <v>16.54</v>
      </c>
      <c r="C1864" s="2">
        <f>2*Table1[[#This Row],[Photon energy (eV)]]-Threshold</f>
        <v>8.4926111999999989</v>
      </c>
      <c r="D1864" s="2" t="s">
        <v>19</v>
      </c>
      <c r="E1864" s="3">
        <f>Table1[[#This Row],[Polar ang (deg)]]/180*PI()</f>
        <v>2.8099999999999943</v>
      </c>
      <c r="F1864" s="2">
        <v>161.001140431761</v>
      </c>
      <c r="G1864" s="1">
        <f>IF(Table1[[#This Row],[Phase shift (deg)]]="","",Table1[[#This Row],[Phase shift (deg)]]/180*PI())</f>
        <v>4.0606176119068023</v>
      </c>
      <c r="H1864" s="2">
        <v>232.65625137875099</v>
      </c>
      <c r="I1864" s="2"/>
    </row>
    <row r="1865" spans="1:9" x14ac:dyDescent="0.2">
      <c r="A1865" s="2" t="s">
        <v>47</v>
      </c>
      <c r="B1865" s="2">
        <v>16.54</v>
      </c>
      <c r="C1865" s="2">
        <f>2*Table1[[#This Row],[Photon energy (eV)]]-Threshold</f>
        <v>8.4926111999999989</v>
      </c>
      <c r="D1865" s="2" t="s">
        <v>19</v>
      </c>
      <c r="E1865" s="3">
        <f>Table1[[#This Row],[Polar ang (deg)]]/180*PI()</f>
        <v>2.8199999999999976</v>
      </c>
      <c r="F1865" s="2">
        <v>161.574098226892</v>
      </c>
      <c r="G1865" s="1">
        <f>IF(Table1[[#This Row],[Phase shift (deg)]]="","",Table1[[#This Row],[Phase shift (deg)]]/180*PI())</f>
        <v>4.060887409106166</v>
      </c>
      <c r="H1865" s="2">
        <v>232.671709619599</v>
      </c>
      <c r="I1865" s="2"/>
    </row>
    <row r="1866" spans="1:9" x14ac:dyDescent="0.2">
      <c r="A1866" s="2" t="s">
        <v>47</v>
      </c>
      <c r="B1866" s="2">
        <v>16.54</v>
      </c>
      <c r="C1866" s="2">
        <f>2*Table1[[#This Row],[Photon energy (eV)]]-Threshold</f>
        <v>8.4926111999999989</v>
      </c>
      <c r="D1866" s="2" t="s">
        <v>19</v>
      </c>
      <c r="E1866" s="3">
        <f>Table1[[#This Row],[Polar ang (deg)]]/180*PI()</f>
        <v>2.8300000000000005</v>
      </c>
      <c r="F1866" s="2">
        <v>162.14705602202301</v>
      </c>
      <c r="G1866" s="1">
        <f>IF(Table1[[#This Row],[Phase shift (deg)]]="","",Table1[[#This Row],[Phase shift (deg)]]/180*PI())</f>
        <v>4.061145077123399</v>
      </c>
      <c r="H1866" s="2">
        <v>232.68647290950199</v>
      </c>
      <c r="I1866" s="2"/>
    </row>
    <row r="1867" spans="1:9" x14ac:dyDescent="0.2">
      <c r="A1867" s="2" t="s">
        <v>47</v>
      </c>
      <c r="B1867" s="2">
        <v>16.54</v>
      </c>
      <c r="C1867" s="2">
        <f>2*Table1[[#This Row],[Photon energy (eV)]]-Threshold</f>
        <v>8.4926111999999989</v>
      </c>
      <c r="D1867" s="2" t="s">
        <v>19</v>
      </c>
      <c r="E1867" s="3">
        <f>Table1[[#This Row],[Polar ang (deg)]]/180*PI()</f>
        <v>2.8400000000000034</v>
      </c>
      <c r="F1867" s="2">
        <v>162.72001381715401</v>
      </c>
      <c r="G1867" s="1">
        <f>IF(Table1[[#This Row],[Phase shift (deg)]]="","",Table1[[#This Row],[Phase shift (deg)]]/180*PI())</f>
        <v>4.0613910513765603</v>
      </c>
      <c r="H1867" s="2">
        <v>232.70056619607701</v>
      </c>
      <c r="I1867" s="2"/>
    </row>
    <row r="1868" spans="1:9" x14ac:dyDescent="0.2">
      <c r="A1868" s="2" t="s">
        <v>47</v>
      </c>
      <c r="B1868" s="2">
        <v>16.54</v>
      </c>
      <c r="C1868" s="2">
        <f>2*Table1[[#This Row],[Photon energy (eV)]]-Threshold</f>
        <v>8.4926111999999989</v>
      </c>
      <c r="D1868" s="2" t="s">
        <v>19</v>
      </c>
      <c r="E1868" s="3">
        <f>Table1[[#This Row],[Polar ang (deg)]]/180*PI()</f>
        <v>2.8500000000000063</v>
      </c>
      <c r="F1868" s="2">
        <v>163.29297161228499</v>
      </c>
      <c r="G1868" s="1">
        <f>IF(Table1[[#This Row],[Phase shift (deg)]]="","",Table1[[#This Row],[Phase shift (deg)]]/180*PI())</f>
        <v>4.0616257399641187</v>
      </c>
      <c r="H1868" s="2">
        <v>232.71401286164399</v>
      </c>
      <c r="I1868" s="2"/>
    </row>
    <row r="1869" spans="1:9" x14ac:dyDescent="0.2">
      <c r="A1869" s="2" t="s">
        <v>47</v>
      </c>
      <c r="B1869" s="2">
        <v>16.54</v>
      </c>
      <c r="C1869" s="2">
        <f>2*Table1[[#This Row],[Photon energy (eV)]]-Threshold</f>
        <v>8.4926111999999989</v>
      </c>
      <c r="D1869" s="2" t="s">
        <v>19</v>
      </c>
      <c r="E1869" s="3">
        <f>Table1[[#This Row],[Polar ang (deg)]]/180*PI()</f>
        <v>2.8599999999999923</v>
      </c>
      <c r="F1869" s="2">
        <v>163.865929407415</v>
      </c>
      <c r="G1869" s="1">
        <f>IF(Table1[[#This Row],[Phase shift (deg)]]="","",Table1[[#This Row],[Phase shift (deg)]]/180*PI())</f>
        <v>4.0618495254235532</v>
      </c>
      <c r="H1869" s="2">
        <v>232.726834823986</v>
      </c>
      <c r="I1869" s="2"/>
    </row>
    <row r="1870" spans="1:9" x14ac:dyDescent="0.2">
      <c r="A1870" s="2" t="s">
        <v>47</v>
      </c>
      <c r="B1870" s="2">
        <v>16.54</v>
      </c>
      <c r="C1870" s="2">
        <f>2*Table1[[#This Row],[Photon energy (eV)]]-Threshold</f>
        <v>8.4926111999999989</v>
      </c>
      <c r="D1870" s="2" t="s">
        <v>19</v>
      </c>
      <c r="E1870" s="3">
        <f>Table1[[#This Row],[Polar ang (deg)]]/180*PI()</f>
        <v>2.8699999999999952</v>
      </c>
      <c r="F1870" s="2">
        <v>164.438887202546</v>
      </c>
      <c r="G1870" s="1">
        <f>IF(Table1[[#This Row],[Phase shift (deg)]]="","",Table1[[#This Row],[Phase shift (deg)]]/180*PI())</f>
        <v>4.0620627663425504</v>
      </c>
      <c r="H1870" s="2">
        <v>232.73905262866401</v>
      </c>
      <c r="I1870" s="2"/>
    </row>
    <row r="1871" spans="1:9" x14ac:dyDescent="0.2">
      <c r="A1871" s="2" t="s">
        <v>47</v>
      </c>
      <c r="B1871" s="2">
        <v>16.54</v>
      </c>
      <c r="C1871" s="2">
        <f>2*Table1[[#This Row],[Photon energy (eV)]]-Threshold</f>
        <v>8.4926111999999989</v>
      </c>
      <c r="D1871" s="2" t="s">
        <v>19</v>
      </c>
      <c r="E1871" s="3">
        <f>Table1[[#This Row],[Polar ang (deg)]]/180*PI()</f>
        <v>2.8799999999999981</v>
      </c>
      <c r="F1871" s="2">
        <v>165.011844997677</v>
      </c>
      <c r="G1871" s="1">
        <f>IF(Table1[[#This Row],[Phase shift (deg)]]="","",Table1[[#This Row],[Phase shift (deg)]]/180*PI())</f>
        <v>4.0622657988358828</v>
      </c>
      <c r="H1871" s="2">
        <v>232.75068553363599</v>
      </c>
      <c r="I1871" s="2"/>
    </row>
    <row r="1872" spans="1:9" x14ac:dyDescent="0.2">
      <c r="A1872" s="2" t="s">
        <v>47</v>
      </c>
      <c r="B1872" s="2">
        <v>16.54</v>
      </c>
      <c r="C1872" s="2">
        <f>2*Table1[[#This Row],[Photon energy (eV)]]-Threshold</f>
        <v>8.4926111999999989</v>
      </c>
      <c r="D1872" s="2" t="s">
        <v>19</v>
      </c>
      <c r="E1872" s="3">
        <f>Table1[[#This Row],[Polar ang (deg)]]/180*PI()</f>
        <v>2.8900000000000019</v>
      </c>
      <c r="F1872" s="2">
        <v>165.58480279280801</v>
      </c>
      <c r="G1872" s="1">
        <f>IF(Table1[[#This Row],[Phase shift (deg)]]="","",Table1[[#This Row],[Phase shift (deg)]]/180*PI())</f>
        <v>4.0624589379001579</v>
      </c>
      <c r="H1872" s="2">
        <v>232.76175158687801</v>
      </c>
      <c r="I1872" s="2"/>
    </row>
    <row r="1873" spans="1:9" x14ac:dyDescent="0.2">
      <c r="A1873" s="2" t="s">
        <v>47</v>
      </c>
      <c r="B1873" s="2">
        <v>16.54</v>
      </c>
      <c r="C1873" s="2">
        <f>2*Table1[[#This Row],[Photon energy (eV)]]-Threshold</f>
        <v>8.4926111999999989</v>
      </c>
      <c r="D1873" s="2" t="s">
        <v>19</v>
      </c>
      <c r="E1873" s="3">
        <f>Table1[[#This Row],[Polar ang (deg)]]/180*PI()</f>
        <v>2.9000000000000048</v>
      </c>
      <c r="F1873" s="2">
        <v>166.15776058793901</v>
      </c>
      <c r="G1873" s="1">
        <f>IF(Table1[[#This Row],[Phase shift (deg)]]="","",Table1[[#This Row],[Phase shift (deg)]]/180*PI())</f>
        <v>4.0626424786572315</v>
      </c>
      <c r="H1873" s="2">
        <v>232.772267697627</v>
      </c>
      <c r="I1873" s="2"/>
    </row>
    <row r="1874" spans="1:9" x14ac:dyDescent="0.2">
      <c r="A1874" s="2" t="s">
        <v>47</v>
      </c>
      <c r="B1874" s="2">
        <v>16.54</v>
      </c>
      <c r="C1874" s="2">
        <f>2*Table1[[#This Row],[Photon energy (eV)]]-Threshold</f>
        <v>8.4926111999999989</v>
      </c>
      <c r="D1874" s="2" t="s">
        <v>19</v>
      </c>
      <c r="E1874" s="3">
        <f>Table1[[#This Row],[Polar ang (deg)]]/180*PI()</f>
        <v>2.9100000000000077</v>
      </c>
      <c r="F1874" s="2">
        <v>166.73071838307001</v>
      </c>
      <c r="G1874" s="1">
        <f>IF(Table1[[#This Row],[Phase shift (deg)]]="","",Table1[[#This Row],[Phase shift (deg)]]/180*PI())</f>
        <v>4.0628166974957711</v>
      </c>
      <c r="H1874" s="2">
        <v>232.78224970178701</v>
      </c>
      <c r="I1874" s="2"/>
    </row>
    <row r="1875" spans="1:9" x14ac:dyDescent="0.2">
      <c r="A1875" s="2" t="s">
        <v>47</v>
      </c>
      <c r="B1875" s="2">
        <v>16.54</v>
      </c>
      <c r="C1875" s="2">
        <f>2*Table1[[#This Row],[Photon energy (eV)]]-Threshold</f>
        <v>8.4926111999999989</v>
      </c>
      <c r="D1875" s="2" t="s">
        <v>19</v>
      </c>
      <c r="E1875" s="3">
        <f>Table1[[#This Row],[Polar ang (deg)]]/180*PI()</f>
        <v>2.9199999999999928</v>
      </c>
      <c r="F1875" s="2">
        <v>167.30367617819999</v>
      </c>
      <c r="G1875" s="1">
        <f>IF(Table1[[#This Row],[Phase shift (deg)]]="","",Table1[[#This Row],[Phase shift (deg)]]/180*PI())</f>
        <v>4.0629818531197008</v>
      </c>
      <c r="H1875" s="2">
        <v>232.79171242200101</v>
      </c>
      <c r="I1875" s="2"/>
    </row>
    <row r="1876" spans="1:9" x14ac:dyDescent="0.2">
      <c r="A1876" s="2" t="s">
        <v>47</v>
      </c>
      <c r="B1876" s="2">
        <v>16.54</v>
      </c>
      <c r="C1876" s="2">
        <f>2*Table1[[#This Row],[Photon energy (eV)]]-Threshold</f>
        <v>8.4926111999999989</v>
      </c>
      <c r="D1876" s="2" t="s">
        <v>19</v>
      </c>
      <c r="E1876" s="3">
        <f>Table1[[#This Row],[Polar ang (deg)]]/180*PI()</f>
        <v>2.9299999999999966</v>
      </c>
      <c r="F1876" s="2">
        <v>167.876633973331</v>
      </c>
      <c r="G1876" s="1">
        <f>IF(Table1[[#This Row],[Phase shift (deg)]]="","",Table1[[#This Row],[Phase shift (deg)]]/180*PI())</f>
        <v>4.063138187511206</v>
      </c>
      <c r="H1876" s="2">
        <v>232.800669722827</v>
      </c>
      <c r="I1876" s="2"/>
    </row>
    <row r="1877" spans="1:9" x14ac:dyDescent="0.2">
      <c r="A1877" s="2" t="s">
        <v>47</v>
      </c>
      <c r="B1877" s="2">
        <v>16.54</v>
      </c>
      <c r="C1877" s="2">
        <f>2*Table1[[#This Row],[Photon energy (eV)]]-Threshold</f>
        <v>8.4926111999999989</v>
      </c>
      <c r="D1877" s="2" t="s">
        <v>19</v>
      </c>
      <c r="E1877" s="3">
        <f>Table1[[#This Row],[Polar ang (deg)]]/180*PI()</f>
        <v>2.9399999999999995</v>
      </c>
      <c r="F1877" s="2">
        <v>168.449591768462</v>
      </c>
      <c r="G1877" s="1">
        <f>IF(Table1[[#This Row],[Phase shift (deg)]]="","",Table1[[#This Row],[Phase shift (deg)]]/180*PI())</f>
        <v>4.0632859268154089</v>
      </c>
      <c r="H1877" s="2">
        <v>232.80913456142599</v>
      </c>
      <c r="I1877" s="2"/>
    </row>
    <row r="1878" spans="1:9" x14ac:dyDescent="0.2">
      <c r="A1878" s="2" t="s">
        <v>47</v>
      </c>
      <c r="B1878" s="2">
        <v>16.54</v>
      </c>
      <c r="C1878" s="2">
        <f>2*Table1[[#This Row],[Photon energy (eV)]]-Threshold</f>
        <v>8.4926111999999989</v>
      </c>
      <c r="D1878" s="2" t="s">
        <v>19</v>
      </c>
      <c r="E1878" s="3">
        <f>Table1[[#This Row],[Polar ang (deg)]]/180*PI()</f>
        <v>2.9500000000000024</v>
      </c>
      <c r="F1878" s="2">
        <v>169.022549563593</v>
      </c>
      <c r="G1878" s="1">
        <f>IF(Table1[[#This Row],[Phase shift (deg)]]="","",Table1[[#This Row],[Phase shift (deg)]]/180*PI())</f>
        <v>4.0634252821527275</v>
      </c>
      <c r="H1878" s="2">
        <v>232.81711903410701</v>
      </c>
      <c r="I1878" s="2"/>
    </row>
    <row r="1879" spans="1:9" x14ac:dyDescent="0.2">
      <c r="A1879" s="2" t="s">
        <v>47</v>
      </c>
      <c r="B1879" s="2">
        <v>16.54</v>
      </c>
      <c r="C1879" s="2">
        <f>2*Table1[[#This Row],[Photon energy (eV)]]-Threshold</f>
        <v>8.4926111999999989</v>
      </c>
      <c r="D1879" s="2" t="s">
        <v>19</v>
      </c>
      <c r="E1879" s="3">
        <f>Table1[[#This Row],[Polar ang (deg)]]/180*PI()</f>
        <v>2.9600000000000057</v>
      </c>
      <c r="F1879" s="2">
        <v>169.59550735872401</v>
      </c>
      <c r="G1879" s="1">
        <f>IF(Table1[[#This Row],[Phase shift (deg)]]="","",Table1[[#This Row],[Phase shift (deg)]]/180*PI())</f>
        <v>4.0635564503648176</v>
      </c>
      <c r="H1879" s="2">
        <v>232.824634419066</v>
      </c>
      <c r="I1879" s="2"/>
    </row>
    <row r="1880" spans="1:9" x14ac:dyDescent="0.2">
      <c r="A1880" s="2" t="s">
        <v>47</v>
      </c>
      <c r="B1880" s="2">
        <v>16.54</v>
      </c>
      <c r="C1880" s="2">
        <f>2*Table1[[#This Row],[Photon energy (eV)]]-Threshold</f>
        <v>8.4926111999999989</v>
      </c>
      <c r="D1880" s="2" t="s">
        <v>19</v>
      </c>
      <c r="E1880" s="3">
        <f>Table1[[#This Row],[Polar ang (deg)]]/180*PI()</f>
        <v>2.9700000000000091</v>
      </c>
      <c r="F1880" s="2">
        <v>170.16846515385501</v>
      </c>
      <c r="G1880" s="1">
        <f>IF(Table1[[#This Row],[Phase shift (deg)]]="","",Table1[[#This Row],[Phase shift (deg)]]/180*PI())</f>
        <v>4.0636796146989784</v>
      </c>
      <c r="H1880" s="2">
        <v>232.83169121559999</v>
      </c>
      <c r="I1880" s="2"/>
    </row>
    <row r="1881" spans="1:9" x14ac:dyDescent="0.2">
      <c r="A1881" s="2" t="s">
        <v>47</v>
      </c>
      <c r="B1881" s="2">
        <v>16.54</v>
      </c>
      <c r="C1881" s="2">
        <f>2*Table1[[#This Row],[Photon energy (eV)]]-Threshold</f>
        <v>8.4926111999999989</v>
      </c>
      <c r="D1881" s="2" t="s">
        <v>19</v>
      </c>
      <c r="E1881" s="3">
        <f>Table1[[#This Row],[Polar ang (deg)]]/180*PI()</f>
        <v>2.9799999999999942</v>
      </c>
      <c r="F1881" s="2">
        <v>170.74142294898499</v>
      </c>
      <c r="G1881" s="1">
        <f>IF(Table1[[#This Row],[Phase shift (deg)]]="","",Table1[[#This Row],[Phase shift (deg)]]/180*PI())</f>
        <v>4.0637949454356779</v>
      </c>
      <c r="H1881" s="2">
        <v>232.838299180061</v>
      </c>
      <c r="I1881" s="2"/>
    </row>
    <row r="1882" spans="1:9" x14ac:dyDescent="0.2">
      <c r="A1882" s="2" t="s">
        <v>47</v>
      </c>
      <c r="B1882" s="2">
        <v>16.54</v>
      </c>
      <c r="C1882" s="2">
        <f>2*Table1[[#This Row],[Photon energy (eV)]]-Threshold</f>
        <v>8.4926111999999989</v>
      </c>
      <c r="D1882" s="2" t="s">
        <v>19</v>
      </c>
      <c r="E1882" s="3">
        <f>Table1[[#This Row],[Polar ang (deg)]]/180*PI()</f>
        <v>2.9899999999999971</v>
      </c>
      <c r="F1882" s="2">
        <v>171.31438074411599</v>
      </c>
      <c r="G1882" s="1">
        <f>IF(Table1[[#This Row],[Phase shift (deg)]]="","",Table1[[#This Row],[Phase shift (deg)]]/180*PI())</f>
        <v>4.0639026004632806</v>
      </c>
      <c r="H1882" s="2">
        <v>232.84446735878601</v>
      </c>
      <c r="I1882" s="2"/>
    </row>
    <row r="1883" spans="1:9" x14ac:dyDescent="0.2">
      <c r="A1883" s="2" t="s">
        <v>47</v>
      </c>
      <c r="B1883" s="2">
        <v>16.54</v>
      </c>
      <c r="C1883" s="2">
        <f>2*Table1[[#This Row],[Photon energy (eV)]]-Threshold</f>
        <v>8.4926111999999989</v>
      </c>
      <c r="D1883" s="2" t="s">
        <v>19</v>
      </c>
      <c r="E1883" s="3">
        <f>Table1[[#This Row],[Polar ang (deg)]]/180*PI()</f>
        <v>3.0000000000000004</v>
      </c>
      <c r="F1883" s="2">
        <v>171.887338539247</v>
      </c>
      <c r="G1883" s="1">
        <f>IF(Table1[[#This Row],[Phase shift (deg)]]="","",Table1[[#This Row],[Phase shift (deg)]]/180*PI())</f>
        <v>4.0640027258036415</v>
      </c>
      <c r="H1883" s="2">
        <v>232.850204118211</v>
      </c>
      <c r="I1883" s="2"/>
    </row>
    <row r="1884" spans="1:9" x14ac:dyDescent="0.2">
      <c r="A1884" s="2" t="s">
        <v>47</v>
      </c>
      <c r="B1884" s="2">
        <v>16.54</v>
      </c>
      <c r="C1884" s="2">
        <f>2*Table1[[#This Row],[Photon energy (eV)]]-Threshold</f>
        <v>8.4926111999999989</v>
      </c>
      <c r="D1884" s="2" t="s">
        <v>19</v>
      </c>
      <c r="E1884" s="3">
        <f>Table1[[#This Row],[Polar ang (deg)]]/180*PI()</f>
        <v>3.0100000000000038</v>
      </c>
      <c r="F1884" s="2">
        <v>172.460296334378</v>
      </c>
      <c r="G1884" s="1">
        <f>IF(Table1[[#This Row],[Phase shift (deg)]]="","",Table1[[#This Row],[Phase shift (deg)]]/180*PI())</f>
        <v>4.0640954560919305</v>
      </c>
      <c r="H1884" s="2">
        <v>232.85551717236299</v>
      </c>
      <c r="I1884" s="2"/>
    </row>
    <row r="1885" spans="1:9" x14ac:dyDescent="0.2">
      <c r="A1885" s="2" t="s">
        <v>47</v>
      </c>
      <c r="B1885" s="2">
        <v>16.54</v>
      </c>
      <c r="C1885" s="2">
        <f>2*Table1[[#This Row],[Photon energy (eV)]]-Threshold</f>
        <v>8.4926111999999989</v>
      </c>
      <c r="D1885" s="2" t="s">
        <v>19</v>
      </c>
      <c r="E1885" s="3">
        <f>Table1[[#This Row],[Polar ang (deg)]]/180*PI()</f>
        <v>3.0200000000000067</v>
      </c>
      <c r="F1885" s="2">
        <v>173.033254129509</v>
      </c>
      <c r="G1885" s="1">
        <f>IF(Table1[[#This Row],[Phase shift (deg)]]="","",Table1[[#This Row],[Phase shift (deg)]]/180*PI())</f>
        <v>4.0641809150136803</v>
      </c>
      <c r="H1885" s="2">
        <v>232.86041360790099</v>
      </c>
      <c r="I1885" s="2"/>
    </row>
    <row r="1886" spans="1:9" x14ac:dyDescent="0.2">
      <c r="A1886" s="2" t="s">
        <v>47</v>
      </c>
      <c r="B1886" s="2">
        <v>16.54</v>
      </c>
      <c r="C1886" s="2">
        <f>2*Table1[[#This Row],[Photon energy (eV)]]-Threshold</f>
        <v>8.4926111999999989</v>
      </c>
      <c r="D1886" s="2" t="s">
        <v>19</v>
      </c>
      <c r="E1886" s="3">
        <f>Table1[[#This Row],[Polar ang (deg)]]/180*PI()</f>
        <v>3.0299999999999927</v>
      </c>
      <c r="F1886" s="2">
        <v>173.60621192463901</v>
      </c>
      <c r="G1886" s="1">
        <f>IF(Table1[[#This Row],[Phase shift (deg)]]="","",Table1[[#This Row],[Phase shift (deg)]]/180*PI())</f>
        <v>4.0642592157016386</v>
      </c>
      <c r="H1886" s="2">
        <v>232.86489990685399</v>
      </c>
      <c r="I1886" s="2"/>
    </row>
    <row r="1887" spans="1:9" x14ac:dyDescent="0.2">
      <c r="A1887" s="2" t="s">
        <v>47</v>
      </c>
      <c r="B1887" s="2">
        <v>16.54</v>
      </c>
      <c r="C1887" s="2">
        <f>2*Table1[[#This Row],[Photon energy (eV)]]-Threshold</f>
        <v>8.4926111999999989</v>
      </c>
      <c r="D1887" s="2" t="s">
        <v>19</v>
      </c>
      <c r="E1887" s="3">
        <f>Table1[[#This Row],[Polar ang (deg)]]/180*PI()</f>
        <v>3.0399999999999952</v>
      </c>
      <c r="F1887" s="2">
        <v>174.17916971976999</v>
      </c>
      <c r="G1887" s="1">
        <f>IF(Table1[[#This Row],[Phase shift (deg)]]="","",Table1[[#This Row],[Phase shift (deg)]]/180*PI())</f>
        <v>4.0643304610950119</v>
      </c>
      <c r="H1887" s="2">
        <v>232.86898196720401</v>
      </c>
      <c r="I1887" s="2"/>
    </row>
    <row r="1888" spans="1:9" x14ac:dyDescent="0.2">
      <c r="A1888" s="2" t="s">
        <v>47</v>
      </c>
      <c r="B1888" s="2">
        <v>16.54</v>
      </c>
      <c r="C1888" s="2">
        <f>2*Table1[[#This Row],[Photon energy (eV)]]-Threshold</f>
        <v>8.4926111999999989</v>
      </c>
      <c r="D1888" s="2" t="s">
        <v>19</v>
      </c>
      <c r="E1888" s="3">
        <f>Table1[[#This Row],[Polar ang (deg)]]/180*PI()</f>
        <v>3.0499999999999985</v>
      </c>
      <c r="F1888" s="2">
        <v>174.75212751490099</v>
      </c>
      <c r="G1888" s="1">
        <f>IF(Table1[[#This Row],[Phase shift (deg)]]="","",Table1[[#This Row],[Phase shift (deg)]]/180*PI())</f>
        <v>4.0643947442630264</v>
      </c>
      <c r="H1888" s="2">
        <v>232.872665121425</v>
      </c>
      <c r="I1888" s="2"/>
    </row>
    <row r="1889" spans="1:9" x14ac:dyDescent="0.2">
      <c r="A1889" s="2" t="s">
        <v>47</v>
      </c>
      <c r="B1889" s="2">
        <v>16.54</v>
      </c>
      <c r="C1889" s="2">
        <f>2*Table1[[#This Row],[Photon energy (eV)]]-Threshold</f>
        <v>8.4926111999999989</v>
      </c>
      <c r="D1889" s="2" t="s">
        <v>19</v>
      </c>
      <c r="E1889" s="3">
        <f>Table1[[#This Row],[Polar ang (deg)]]/180*PI()</f>
        <v>3.0600000000000014</v>
      </c>
      <c r="F1889" s="2">
        <v>175.32508531003199</v>
      </c>
      <c r="G1889" s="1">
        <f>IF(Table1[[#This Row],[Phase shift (deg)]]="","",Table1[[#This Row],[Phase shift (deg)]]/180*PI())</f>
        <v>4.064452148694766</v>
      </c>
      <c r="H1889" s="2">
        <v>232.875954153089</v>
      </c>
      <c r="I1889" s="2"/>
    </row>
    <row r="1890" spans="1:9" x14ac:dyDescent="0.2">
      <c r="A1890" s="2" t="s">
        <v>47</v>
      </c>
      <c r="B1890" s="2">
        <v>16.54</v>
      </c>
      <c r="C1890" s="2">
        <f>2*Table1[[#This Row],[Photon energy (eV)]]-Threshold</f>
        <v>8.4926111999999989</v>
      </c>
      <c r="D1890" s="2" t="s">
        <v>19</v>
      </c>
      <c r="E1890" s="3">
        <f>Table1[[#This Row],[Polar ang (deg)]]/180*PI()</f>
        <v>3.0700000000000047</v>
      </c>
      <c r="F1890" s="2">
        <v>175.898043105163</v>
      </c>
      <c r="G1890" s="1">
        <f>IF(Table1[[#This Row],[Phase shift (deg)]]="","",Table1[[#This Row],[Phase shift (deg)]]/180*PI())</f>
        <v>4.0645027485571923</v>
      </c>
      <c r="H1890" s="2">
        <v>232.87885331165</v>
      </c>
      <c r="I1890" s="2"/>
    </row>
    <row r="1891" spans="1:9" x14ac:dyDescent="0.2">
      <c r="A1891" s="2" t="s">
        <v>47</v>
      </c>
      <c r="B1891" s="2">
        <v>16.54</v>
      </c>
      <c r="C1891" s="2">
        <f>2*Table1[[#This Row],[Photon energy (eV)]]-Threshold</f>
        <v>8.4926111999999989</v>
      </c>
      <c r="D1891" s="2" t="s">
        <v>19</v>
      </c>
      <c r="E1891" s="3">
        <f>Table1[[#This Row],[Polar ang (deg)]]/180*PI()</f>
        <v>3.0800000000000076</v>
      </c>
      <c r="F1891" s="2">
        <v>176.471000900294</v>
      </c>
      <c r="G1891" s="1">
        <f>IF(Table1[[#This Row],[Phase shift (deg)]]="","",Table1[[#This Row],[Phase shift (deg)]]/180*PI())</f>
        <v>4.0645466089224485</v>
      </c>
      <c r="H1891" s="2">
        <v>232.88136632546701</v>
      </c>
      <c r="I1891" s="2"/>
    </row>
    <row r="1892" spans="1:9" x14ac:dyDescent="0.2">
      <c r="A1892" s="2" t="s">
        <v>47</v>
      </c>
      <c r="B1892" s="2">
        <v>16.54</v>
      </c>
      <c r="C1892" s="2">
        <f>2*Table1[[#This Row],[Photon energy (eV)]]-Threshold</f>
        <v>8.4926111999999989</v>
      </c>
      <c r="D1892" s="2" t="s">
        <v>19</v>
      </c>
      <c r="E1892" s="3">
        <f>Table1[[#This Row],[Polar ang (deg)]]/180*PI()</f>
        <v>3.0899999999999936</v>
      </c>
      <c r="F1892" s="2">
        <v>177.04395869542401</v>
      </c>
      <c r="G1892" s="1">
        <f>IF(Table1[[#This Row],[Phase shift (deg)]]="","",Table1[[#This Row],[Phase shift (deg)]]/180*PI())</f>
        <v>4.0645837859660299</v>
      </c>
      <c r="H1892" s="2">
        <v>232.88349641315901</v>
      </c>
      <c r="I1892" s="2"/>
    </row>
    <row r="1893" spans="1:9" x14ac:dyDescent="0.2">
      <c r="A1893" s="2" t="s">
        <v>47</v>
      </c>
      <c r="B1893" s="2">
        <v>16.54</v>
      </c>
      <c r="C1893" s="2">
        <f>2*Table1[[#This Row],[Photon energy (eV)]]-Threshold</f>
        <v>8.4926111999999989</v>
      </c>
      <c r="D1893" s="2" t="s">
        <v>19</v>
      </c>
      <c r="E1893" s="3">
        <f>Table1[[#This Row],[Polar ang (deg)]]/180*PI()</f>
        <v>3.099999999999997</v>
      </c>
      <c r="F1893" s="2">
        <v>177.61691649055501</v>
      </c>
      <c r="G1893" s="1">
        <f>IF(Table1[[#This Row],[Phase shift (deg)]]="","",Table1[[#This Row],[Phase shift (deg)]]/180*PI())</f>
        <v>4.0646143271368773</v>
      </c>
      <c r="H1893" s="2">
        <v>232.88524629335001</v>
      </c>
      <c r="I1893" s="2"/>
    </row>
    <row r="1894" spans="1:9" x14ac:dyDescent="0.2">
      <c r="A1894" s="2" t="s">
        <v>47</v>
      </c>
      <c r="B1894" s="2">
        <v>16.54</v>
      </c>
      <c r="C1894" s="2">
        <f>2*Table1[[#This Row],[Photon energy (eV)]]-Threshold</f>
        <v>8.4926111999999989</v>
      </c>
      <c r="D1894" s="2" t="s">
        <v>19</v>
      </c>
      <c r="E1894" s="3">
        <f>Table1[[#This Row],[Polar ang (deg)]]/180*PI()</f>
        <v>3.1099999999999994</v>
      </c>
      <c r="F1894" s="2">
        <v>178.18987428568599</v>
      </c>
      <c r="G1894" s="1">
        <f>IF(Table1[[#This Row],[Phase shift (deg)]]="","",Table1[[#This Row],[Phase shift (deg)]]/180*PI())</f>
        <v>4.064638271300316</v>
      </c>
      <c r="H1894" s="2">
        <v>232.886618192859</v>
      </c>
      <c r="I1894" s="2"/>
    </row>
    <row r="1895" spans="1:9" x14ac:dyDescent="0.2">
      <c r="A1895" s="2" t="s">
        <v>47</v>
      </c>
      <c r="B1895" s="2">
        <v>16.54</v>
      </c>
      <c r="C1895" s="2">
        <f>2*Table1[[#This Row],[Photon energy (eV)]]-Threshold</f>
        <v>8.4926111999999989</v>
      </c>
      <c r="D1895" s="2" t="s">
        <v>19</v>
      </c>
      <c r="E1895" s="3">
        <f>Table1[[#This Row],[Polar ang (deg)]]/180*PI()</f>
        <v>3.1200000000000023</v>
      </c>
      <c r="F1895" s="2">
        <v>178.76283208081699</v>
      </c>
      <c r="G1895" s="1">
        <f>IF(Table1[[#This Row],[Phase shift (deg)]]="","",Table1[[#This Row],[Phase shift (deg)]]/180*PI())</f>
        <v>4.0646556488545347</v>
      </c>
      <c r="H1895" s="2">
        <v>232.88761385337401</v>
      </c>
      <c r="I1895" s="2"/>
    </row>
    <row r="1896" spans="1:9" x14ac:dyDescent="0.2">
      <c r="A1896" s="2" t="s">
        <v>47</v>
      </c>
      <c r="B1896" s="2">
        <v>16.54</v>
      </c>
      <c r="C1896" s="2">
        <f>2*Table1[[#This Row],[Photon energy (eV)]]-Threshold</f>
        <v>8.4926111999999989</v>
      </c>
      <c r="D1896" s="2" t="s">
        <v>19</v>
      </c>
      <c r="E1896" s="3">
        <f>Table1[[#This Row],[Polar ang (deg)]]/180*PI()</f>
        <v>3.1300000000000057</v>
      </c>
      <c r="F1896" s="2">
        <v>179.335789875948</v>
      </c>
      <c r="G1896" s="1">
        <f>IF(Table1[[#This Row],[Phase shift (deg)]]="","",Table1[[#This Row],[Phase shift (deg)]]/180*PI())</f>
        <v>4.0646664818215053</v>
      </c>
      <c r="H1896" s="2">
        <v>232.888234536661</v>
      </c>
      <c r="I1896" s="2"/>
    </row>
    <row r="1897" spans="1:9" x14ac:dyDescent="0.2">
      <c r="A1897" s="2" t="s">
        <v>47</v>
      </c>
      <c r="B1897" s="2">
        <v>16.54</v>
      </c>
      <c r="C1897" s="2">
        <f>2*Table1[[#This Row],[Photon energy (eV)]]-Threshold</f>
        <v>8.4926111999999989</v>
      </c>
      <c r="D1897" s="2" t="s">
        <v>19</v>
      </c>
      <c r="E1897" s="3">
        <f>Table1[[#This Row],[Polar ang (deg)]]/180*PI()</f>
        <v>3.140000000000009</v>
      </c>
      <c r="F1897" s="2">
        <v>179.908747671079</v>
      </c>
      <c r="G1897" s="1">
        <f>IF(Table1[[#This Row],[Phase shift (deg)]]="","",Table1[[#This Row],[Phase shift (deg)]]/180*PI())</f>
        <v>4.0646707839126561</v>
      </c>
      <c r="H1897" s="2">
        <v>232.88848102832699</v>
      </c>
      <c r="I1897" s="2"/>
    </row>
    <row r="1898" spans="1:9" x14ac:dyDescent="0.2">
      <c r="A1898" s="2" t="s">
        <v>47</v>
      </c>
      <c r="B1898" s="2">
        <v>17.03</v>
      </c>
      <c r="C1898" s="2">
        <f>2*Table1[[#This Row],[Photon energy (eV)]]-Threshold</f>
        <v>9.4726112000000029</v>
      </c>
      <c r="D1898" s="2" t="s">
        <v>19</v>
      </c>
      <c r="E1898" s="3">
        <f>Table1[[#This Row],[Polar ang (deg)]]/180*PI()</f>
        <v>0</v>
      </c>
      <c r="F1898" s="2">
        <v>0</v>
      </c>
      <c r="G1898" s="1">
        <f>IF(Table1[[#This Row],[Phase shift (deg)]]="","",Table1[[#This Row],[Phase shift (deg)]]/180*PI())</f>
        <v>1.9958923846449299</v>
      </c>
      <c r="H1898" s="2">
        <v>114.356210002456</v>
      </c>
      <c r="I1898" s="2"/>
    </row>
    <row r="1899" spans="1:9" x14ac:dyDescent="0.2">
      <c r="A1899" s="2" t="s">
        <v>47</v>
      </c>
      <c r="B1899" s="2">
        <v>17.03</v>
      </c>
      <c r="C1899" s="2">
        <f>2*Table1[[#This Row],[Photon energy (eV)]]-Threshold</f>
        <v>9.4726112000000029</v>
      </c>
      <c r="D1899" s="2" t="s">
        <v>19</v>
      </c>
      <c r="E1899" s="3">
        <f>Table1[[#This Row],[Polar ang (deg)]]/180*PI()</f>
        <v>9.9999999999999967E-3</v>
      </c>
      <c r="F1899" s="2">
        <v>0.57295779513082301</v>
      </c>
      <c r="G1899" s="1">
        <f>IF(Table1[[#This Row],[Phase shift (deg)]]="","",Table1[[#This Row],[Phase shift (deg)]]/180*PI())</f>
        <v>1.9957238241002428</v>
      </c>
      <c r="H1899" s="2">
        <v>114.346552194653</v>
      </c>
      <c r="I1899" s="2"/>
    </row>
    <row r="1900" spans="1:9" x14ac:dyDescent="0.2">
      <c r="A1900" s="2" t="s">
        <v>47</v>
      </c>
      <c r="B1900" s="2">
        <v>17.03</v>
      </c>
      <c r="C1900" s="2">
        <f>2*Table1[[#This Row],[Photon energy (eV)]]-Threshold</f>
        <v>9.4726112000000029</v>
      </c>
      <c r="D1900" s="2" t="s">
        <v>19</v>
      </c>
      <c r="E1900" s="3">
        <f>Table1[[#This Row],[Polar ang (deg)]]/180*PI()</f>
        <v>2.0000000000000063E-2</v>
      </c>
      <c r="F1900" s="2">
        <v>1.14591559026165</v>
      </c>
      <c r="G1900" s="1">
        <f>IF(Table1[[#This Row],[Phase shift (deg)]]="","",Table1[[#This Row],[Phase shift (deg)]]/180*PI())</f>
        <v>1.9952191648559541</v>
      </c>
      <c r="H1900" s="2">
        <v>114.31763734986301</v>
      </c>
      <c r="I1900" s="2"/>
    </row>
    <row r="1901" spans="1:9" x14ac:dyDescent="0.2">
      <c r="A1901" s="2" t="s">
        <v>47</v>
      </c>
      <c r="B1901" s="2">
        <v>17.03</v>
      </c>
      <c r="C1901" s="2">
        <f>2*Table1[[#This Row],[Photon energy (eV)]]-Threshold</f>
        <v>9.4726112000000029</v>
      </c>
      <c r="D1901" s="2" t="s">
        <v>19</v>
      </c>
      <c r="E1901" s="3">
        <f>Table1[[#This Row],[Polar ang (deg)]]/180*PI()</f>
        <v>3.0000000000000009E-2</v>
      </c>
      <c r="F1901" s="2">
        <v>1.71887338539247</v>
      </c>
      <c r="G1901" s="1">
        <f>IF(Table1[[#This Row],[Phase shift (deg)]]="","",Table1[[#This Row],[Phase shift (deg)]]/180*PI())</f>
        <v>1.9943814592237439</v>
      </c>
      <c r="H1901" s="2">
        <v>114.269640352663</v>
      </c>
      <c r="I1901" s="2"/>
    </row>
    <row r="1902" spans="1:9" x14ac:dyDescent="0.2">
      <c r="A1902" s="2" t="s">
        <v>47</v>
      </c>
      <c r="B1902" s="2">
        <v>17.03</v>
      </c>
      <c r="C1902" s="2">
        <f>2*Table1[[#This Row],[Photon energy (eV)]]-Threshold</f>
        <v>9.4726112000000029</v>
      </c>
      <c r="D1902" s="2" t="s">
        <v>19</v>
      </c>
      <c r="E1902" s="3">
        <f>Table1[[#This Row],[Polar ang (deg)]]/180*PI()</f>
        <v>3.9999999999999945E-2</v>
      </c>
      <c r="F1902" s="2">
        <v>2.2918311805232898</v>
      </c>
      <c r="G1902" s="1">
        <f>IF(Table1[[#This Row],[Phase shift (deg)]]="","",Table1[[#This Row],[Phase shift (deg)]]/180*PI())</f>
        <v>1.9932157452499988</v>
      </c>
      <c r="H1902" s="2">
        <v>114.20284986184799</v>
      </c>
      <c r="I1902" s="2"/>
    </row>
    <row r="1903" spans="1:9" x14ac:dyDescent="0.2">
      <c r="A1903" s="2" t="s">
        <v>47</v>
      </c>
      <c r="B1903" s="2">
        <v>17.03</v>
      </c>
      <c r="C1903" s="2">
        <f>2*Table1[[#This Row],[Photon energy (eV)]]-Threshold</f>
        <v>9.4726112000000029</v>
      </c>
      <c r="D1903" s="2" t="s">
        <v>19</v>
      </c>
      <c r="E1903" s="3">
        <f>Table1[[#This Row],[Polar ang (deg)]]/180*PI()</f>
        <v>5.0000000000000065E-2</v>
      </c>
      <c r="F1903" s="2">
        <v>2.8647889756541201</v>
      </c>
      <c r="G1903" s="1">
        <f>IF(Table1[[#This Row],[Phase shift (deg)]]="","",Table1[[#This Row],[Phase shift (deg)]]/180*PI())</f>
        <v>1.9917289743391231</v>
      </c>
      <c r="H1903" s="2">
        <v>114.11766416355201</v>
      </c>
      <c r="I1903" s="2"/>
    </row>
    <row r="1904" spans="1:9" x14ac:dyDescent="0.2">
      <c r="A1904" s="2" t="s">
        <v>47</v>
      </c>
      <c r="B1904" s="2">
        <v>17.03</v>
      </c>
      <c r="C1904" s="2">
        <f>2*Table1[[#This Row],[Photon energy (eV)]]-Threshold</f>
        <v>9.4726112000000029</v>
      </c>
      <c r="D1904" s="2" t="s">
        <v>19</v>
      </c>
      <c r="E1904" s="3">
        <f>Table1[[#This Row],[Polar ang (deg)]]/180*PI()</f>
        <v>6.0000000000000019E-2</v>
      </c>
      <c r="F1904" s="2">
        <v>3.4377467707849401</v>
      </c>
      <c r="G1904" s="1">
        <f>IF(Table1[[#This Row],[Phase shift (deg)]]="","",Table1[[#This Row],[Phase shift (deg)]]/180*PI())</f>
        <v>1.9899299125382539</v>
      </c>
      <c r="H1904" s="2">
        <v>114.01458551527899</v>
      </c>
      <c r="I1904" s="2"/>
    </row>
    <row r="1905" spans="1:9" x14ac:dyDescent="0.2">
      <c r="A1905" s="2" t="s">
        <v>47</v>
      </c>
      <c r="B1905" s="2">
        <v>17.03</v>
      </c>
      <c r="C1905" s="2">
        <f>2*Table1[[#This Row],[Photon energy (eV)]]-Threshold</f>
        <v>9.4726112000000029</v>
      </c>
      <c r="D1905" s="2" t="s">
        <v>19</v>
      </c>
      <c r="E1905" s="3">
        <f>Table1[[#This Row],[Polar ang (deg)]]/180*PI()</f>
        <v>6.9999999999999951E-2</v>
      </c>
      <c r="F1905" s="2">
        <v>4.0107045659157601</v>
      </c>
      <c r="G1905" s="1">
        <f>IF(Table1[[#This Row],[Phase shift (deg)]]="","",Table1[[#This Row],[Phase shift (deg)]]/180*PI())</f>
        <v>1.9878290179726863</v>
      </c>
      <c r="H1905" s="2">
        <v>113.89421312347</v>
      </c>
      <c r="I1905" s="2"/>
    </row>
    <row r="1906" spans="1:9" x14ac:dyDescent="0.2">
      <c r="A1906" s="2" t="s">
        <v>47</v>
      </c>
      <c r="B1906" s="2">
        <v>17.03</v>
      </c>
      <c r="C1906" s="2">
        <f>2*Table1[[#This Row],[Photon energy (eV)]]-Threshold</f>
        <v>9.4726112000000029</v>
      </c>
      <c r="D1906" s="2" t="s">
        <v>19</v>
      </c>
      <c r="E1906" s="3">
        <f>Table1[[#This Row],[Polar ang (deg)]]/180*PI()</f>
        <v>8.0000000000000071E-2</v>
      </c>
      <c r="F1906" s="2">
        <v>4.5836623610465903</v>
      </c>
      <c r="G1906" s="1">
        <f>IF(Table1[[#This Row],[Phase shift (deg)]]="","",Table1[[#This Row],[Phase shift (deg)]]/180*PI())</f>
        <v>1.9854382974638622</v>
      </c>
      <c r="H1906" s="2">
        <v>113.75723492831899</v>
      </c>
      <c r="I1906" s="2"/>
    </row>
    <row r="1907" spans="1:9" x14ac:dyDescent="0.2">
      <c r="A1907" s="2" t="s">
        <v>47</v>
      </c>
      <c r="B1907" s="2">
        <v>17.03</v>
      </c>
      <c r="C1907" s="2">
        <f>2*Table1[[#This Row],[Photon energy (eV)]]-Threshold</f>
        <v>9.4726112000000029</v>
      </c>
      <c r="D1907" s="2" t="s">
        <v>19</v>
      </c>
      <c r="E1907" s="3">
        <f>Table1[[#This Row],[Polar ang (deg)]]/180*PI()</f>
        <v>9.0000000000000011E-2</v>
      </c>
      <c r="F1907" s="2">
        <v>5.1566201561774099</v>
      </c>
      <c r="G1907" s="1">
        <f>IF(Table1[[#This Row],[Phase shift (deg)]]="","",Table1[[#This Row],[Phase shift (deg)]]/180*PI())</f>
        <v>1.9827711457919646</v>
      </c>
      <c r="H1907" s="2">
        <v>113.60441839419801</v>
      </c>
      <c r="I1907" s="2"/>
    </row>
    <row r="1908" spans="1:9" x14ac:dyDescent="0.2">
      <c r="A1908" s="2" t="s">
        <v>47</v>
      </c>
      <c r="B1908" s="2">
        <v>17.03</v>
      </c>
      <c r="C1908" s="2">
        <f>2*Table1[[#This Row],[Photon energy (eV)]]-Threshold</f>
        <v>9.4726112000000029</v>
      </c>
      <c r="D1908" s="2" t="s">
        <v>19</v>
      </c>
      <c r="E1908" s="3">
        <f>Table1[[#This Row],[Polar ang (deg)]]/180*PI()</f>
        <v>9.9999999999999978E-2</v>
      </c>
      <c r="F1908" s="2">
        <v>5.7295779513082303</v>
      </c>
      <c r="G1908" s="1">
        <f>IF(Table1[[#This Row],[Phase shift (deg)]]="","",Table1[[#This Row],[Phase shift (deg)]]/180*PI())</f>
        <v>1.9798421713672307</v>
      </c>
      <c r="H1908" s="2">
        <v>113.436600521359</v>
      </c>
      <c r="I1908" s="2"/>
    </row>
    <row r="1909" spans="1:9" x14ac:dyDescent="0.2">
      <c r="A1909" s="2" t="s">
        <v>47</v>
      </c>
      <c r="B1909" s="2">
        <v>17.03</v>
      </c>
      <c r="C1909" s="2">
        <f>2*Table1[[#This Row],[Photon energy (eV)]]-Threshold</f>
        <v>9.4726112000000029</v>
      </c>
      <c r="D1909" s="2" t="s">
        <v>19</v>
      </c>
      <c r="E1909" s="3">
        <f>Table1[[#This Row],[Polar ang (deg)]]/180*PI()</f>
        <v>0.11000000000000007</v>
      </c>
      <c r="F1909" s="2">
        <v>6.3025357464390597</v>
      </c>
      <c r="G1909" s="1">
        <f>IF(Table1[[#This Row],[Phase shift (deg)]]="","",Table1[[#This Row],[Phase shift (deg)]]/180*PI())</f>
        <v>1.976667012246087</v>
      </c>
      <c r="H1909" s="2">
        <v>113.25467730443501</v>
      </c>
      <c r="I1909" s="2"/>
    </row>
    <row r="1910" spans="1:9" x14ac:dyDescent="0.2">
      <c r="A1910" s="2" t="s">
        <v>47</v>
      </c>
      <c r="B1910" s="2">
        <v>17.03</v>
      </c>
      <c r="C1910" s="2">
        <f>2*Table1[[#This Row],[Photon energy (eV)]]-Threshold</f>
        <v>9.4726112000000029</v>
      </c>
      <c r="D1910" s="2" t="s">
        <v>19</v>
      </c>
      <c r="E1910" s="3">
        <f>Table1[[#This Row],[Polar ang (deg)]]/180*PI()</f>
        <v>0.12000000000000004</v>
      </c>
      <c r="F1910" s="2">
        <v>6.8754935415698801</v>
      </c>
      <c r="G1910" s="1">
        <f>IF(Table1[[#This Row],[Phase shift (deg)]]="","",Table1[[#This Row],[Phase shift (deg)]]/180*PI())</f>
        <v>1.9732621464658344</v>
      </c>
      <c r="H1910" s="2">
        <v>113.059592865418</v>
      </c>
      <c r="I1910" s="2"/>
    </row>
    <row r="1911" spans="1:9" x14ac:dyDescent="0.2">
      <c r="A1911" s="2" t="s">
        <v>47</v>
      </c>
      <c r="B1911" s="2">
        <v>17.03</v>
      </c>
      <c r="C1911" s="2">
        <f>2*Table1[[#This Row],[Photon energy (eV)]]-Threshold</f>
        <v>9.4726112000000029</v>
      </c>
      <c r="D1911" s="2" t="s">
        <v>19</v>
      </c>
      <c r="E1911" s="3">
        <f>Table1[[#This Row],[Polar ang (deg)]]/180*PI()</f>
        <v>0.12999999999999995</v>
      </c>
      <c r="F1911" s="2">
        <v>7.4484513367006997</v>
      </c>
      <c r="G1911" s="1">
        <f>IF(Table1[[#This Row],[Phase shift (deg)]]="","",Table1[[#This Row],[Phase shift (deg)]]/180*PI())</f>
        <v>1.9696447005847171</v>
      </c>
      <c r="H1911" s="2">
        <v>112.852328483813</v>
      </c>
      <c r="I1911" s="2"/>
    </row>
    <row r="1912" spans="1:9" x14ac:dyDescent="0.2">
      <c r="A1912" s="2" t="s">
        <v>47</v>
      </c>
      <c r="B1912" s="2">
        <v>17.03</v>
      </c>
      <c r="C1912" s="2">
        <f>2*Table1[[#This Row],[Photon energy (eV)]]-Threshold</f>
        <v>9.4726112000000029</v>
      </c>
      <c r="D1912" s="2" t="s">
        <v>19</v>
      </c>
      <c r="E1912" s="3">
        <f>Table1[[#This Row],[Polar ang (deg)]]/180*PI()</f>
        <v>0.1400000000000001</v>
      </c>
      <c r="F1912" s="2">
        <v>8.0214091318315308</v>
      </c>
      <c r="G1912" s="1">
        <f>IF(Table1[[#This Row],[Phase shift (deg)]]="","",Table1[[#This Row],[Phase shift (deg)]]/180*PI())</f>
        <v>1.9658322601123586</v>
      </c>
      <c r="H1912" s="2">
        <v>112.633891735102</v>
      </c>
      <c r="I1912" s="2"/>
    </row>
    <row r="1913" spans="1:9" x14ac:dyDescent="0.2">
      <c r="A1913" s="2" t="s">
        <v>47</v>
      </c>
      <c r="B1913" s="2">
        <v>17.03</v>
      </c>
      <c r="C1913" s="2">
        <f>2*Table1[[#This Row],[Photon energy (eV)]]-Threshold</f>
        <v>9.4726112000000029</v>
      </c>
      <c r="D1913" s="2" t="s">
        <v>19</v>
      </c>
      <c r="E1913" s="3">
        <f>Table1[[#This Row],[Polar ang (deg)]]/180*PI()</f>
        <v>0.15</v>
      </c>
      <c r="F1913" s="2">
        <v>8.5943669269623495</v>
      </c>
      <c r="G1913" s="1">
        <f>IF(Table1[[#This Row],[Phase shift (deg)]]="","",Table1[[#This Row],[Phase shift (deg)]]/180*PI())</f>
        <v>1.9618426852146158</v>
      </c>
      <c r="H1913" s="2">
        <v>112.40530593141</v>
      </c>
      <c r="I1913" s="2"/>
    </row>
    <row r="1914" spans="1:9" x14ac:dyDescent="0.2">
      <c r="A1914" s="2" t="s">
        <v>47</v>
      </c>
      <c r="B1914" s="2">
        <v>17.03</v>
      </c>
      <c r="C1914" s="2">
        <f>2*Table1[[#This Row],[Photon energy (eV)]]-Threshold</f>
        <v>9.4726112000000029</v>
      </c>
      <c r="D1914" s="2" t="s">
        <v>19</v>
      </c>
      <c r="E1914" s="3">
        <f>Table1[[#This Row],[Polar ang (deg)]]/180*PI()</f>
        <v>0.15999999999999998</v>
      </c>
      <c r="F1914" s="2">
        <v>9.16732472209317</v>
      </c>
      <c r="G1914" s="1">
        <f>IF(Table1[[#This Row],[Phase shift (deg)]]="","",Table1[[#This Row],[Phase shift (deg)]]/180*PI())</f>
        <v>1.9576939346968973</v>
      </c>
      <c r="H1914" s="2">
        <v>112.167600036492</v>
      </c>
      <c r="I1914" s="2"/>
    </row>
    <row r="1915" spans="1:9" x14ac:dyDescent="0.2">
      <c r="A1915" s="2" t="s">
        <v>47</v>
      </c>
      <c r="B1915" s="2">
        <v>17.03</v>
      </c>
      <c r="C1915" s="2">
        <f>2*Table1[[#This Row],[Photon energy (eV)]]-Threshold</f>
        <v>9.4726112000000029</v>
      </c>
      <c r="D1915" s="2" t="s">
        <v>19</v>
      </c>
      <c r="E1915" s="3">
        <f>Table1[[#This Row],[Polar ang (deg)]]/180*PI()</f>
        <v>0.1700000000000001</v>
      </c>
      <c r="F1915" s="2">
        <v>9.7402825172239993</v>
      </c>
      <c r="G1915" s="1">
        <f>IF(Table1[[#This Row],[Phase shift (deg)]]="","",Table1[[#This Row],[Phase shift (deg)]]/180*PI())</f>
        <v>1.9534039008311062</v>
      </c>
      <c r="H1915" s="2">
        <v>111.921799202014</v>
      </c>
      <c r="I1915" s="2"/>
    </row>
    <row r="1916" spans="1:9" x14ac:dyDescent="0.2">
      <c r="A1916" s="2" t="s">
        <v>47</v>
      </c>
      <c r="B1916" s="2">
        <v>17.03</v>
      </c>
      <c r="C1916" s="2">
        <f>2*Table1[[#This Row],[Photon energy (eV)]]-Threshold</f>
        <v>9.4726112000000029</v>
      </c>
      <c r="D1916" s="2" t="s">
        <v>19</v>
      </c>
      <c r="E1916" s="3">
        <f>Table1[[#This Row],[Polar ang (deg)]]/180*PI()</f>
        <v>0.17999999999999969</v>
      </c>
      <c r="F1916" s="2">
        <v>10.3132403123548</v>
      </c>
      <c r="G1916" s="1">
        <f>IF(Table1[[#This Row],[Phase shift (deg)]]="","",Table1[[#This Row],[Phase shift (deg)]]/180*PI())</f>
        <v>1.9489902571152502</v>
      </c>
      <c r="H1916" s="2">
        <v>111.668916044821</v>
      </c>
      <c r="I1916" s="2"/>
    </row>
    <row r="1917" spans="1:9" x14ac:dyDescent="0.2">
      <c r="A1917" s="2" t="s">
        <v>47</v>
      </c>
      <c r="B1917" s="2">
        <v>17.03</v>
      </c>
      <c r="C1917" s="2">
        <f>2*Table1[[#This Row],[Photon energy (eV)]]-Threshold</f>
        <v>9.4726112000000029</v>
      </c>
      <c r="D1917" s="2" t="s">
        <v>19</v>
      </c>
      <c r="E1917" s="3">
        <f>Table1[[#This Row],[Polar ang (deg)]]/180*PI()</f>
        <v>0.18999999999999928</v>
      </c>
      <c r="F1917" s="2">
        <v>10.886198107485599</v>
      </c>
      <c r="G1917" s="1">
        <f>IF(Table1[[#This Row],[Phase shift (deg)]]="","",Table1[[#This Row],[Phase shift (deg)]]/180*PI())</f>
        <v>1.9444703205625959</v>
      </c>
      <c r="H1917" s="2">
        <v>111.409942756687</v>
      </c>
      <c r="I1917" s="2"/>
    </row>
    <row r="1918" spans="1:9" x14ac:dyDescent="0.2">
      <c r="A1918" s="2" t="s">
        <v>47</v>
      </c>
      <c r="B1918" s="2">
        <v>17.03</v>
      </c>
      <c r="C1918" s="2">
        <f>2*Table1[[#This Row],[Photon energy (eV)]]-Threshold</f>
        <v>9.4726112000000029</v>
      </c>
      <c r="D1918" s="2" t="s">
        <v>19</v>
      </c>
      <c r="E1918" s="3">
        <f>Table1[[#This Row],[Polar ang (deg)]]/180*PI()</f>
        <v>0.20000000000000059</v>
      </c>
      <c r="F1918" s="2">
        <v>11.4591559026165</v>
      </c>
      <c r="G1918" s="1">
        <f>IF(Table1[[#This Row],[Phase shift (deg)]]="","",Table1[[#This Row],[Phase shift (deg)]]/180*PI())</f>
        <v>1.9398609296290334</v>
      </c>
      <c r="H1918" s="2">
        <v>111.145844110068</v>
      </c>
      <c r="I1918" s="2"/>
    </row>
    <row r="1919" spans="1:9" x14ac:dyDescent="0.2">
      <c r="A1919" s="2" t="s">
        <v>47</v>
      </c>
      <c r="B1919" s="2">
        <v>17.03</v>
      </c>
      <c r="C1919" s="2">
        <f>2*Table1[[#This Row],[Photon energy (eV)]]-Threshold</f>
        <v>9.4726112000000029</v>
      </c>
      <c r="D1919" s="2" t="s">
        <v>19</v>
      </c>
      <c r="E1919" s="3">
        <f>Table1[[#This Row],[Polar ang (deg)]]/180*PI()</f>
        <v>0.21000000000000024</v>
      </c>
      <c r="F1919" s="2">
        <v>12.032113697747301</v>
      </c>
      <c r="G1919" s="1">
        <f>IF(Table1[[#This Row],[Phase shift (deg)]]="","",Table1[[#This Row],[Phase shift (deg)]]/180*PI())</f>
        <v>1.935178338418563</v>
      </c>
      <c r="H1919" s="2">
        <v>110.877551396523</v>
      </c>
      <c r="I1919" s="2"/>
    </row>
    <row r="1920" spans="1:9" x14ac:dyDescent="0.2">
      <c r="A1920" s="2" t="s">
        <v>47</v>
      </c>
      <c r="B1920" s="2">
        <v>17.03</v>
      </c>
      <c r="C1920" s="2">
        <f>2*Table1[[#This Row],[Photon energy (eV)]]-Threshold</f>
        <v>9.4726112000000029</v>
      </c>
      <c r="D1920" s="2" t="s">
        <v>19</v>
      </c>
      <c r="E1920" s="3">
        <f>Table1[[#This Row],[Polar ang (deg)]]/180*PI()</f>
        <v>0.21999999999999978</v>
      </c>
      <c r="F1920" s="2">
        <v>12.6050714928781</v>
      </c>
      <c r="G1920" s="1">
        <f>IF(Table1[[#This Row],[Phase shift (deg)]]="","",Table1[[#This Row],[Phase shift (deg)]]/180*PI())</f>
        <v>1.9304381273738389</v>
      </c>
      <c r="H1920" s="2">
        <v>110.605957309659</v>
      </c>
      <c r="I1920" s="2"/>
    </row>
    <row r="1921" spans="1:9" x14ac:dyDescent="0.2">
      <c r="A1921" s="2" t="s">
        <v>47</v>
      </c>
      <c r="B1921" s="2">
        <v>17.03</v>
      </c>
      <c r="C1921" s="2">
        <f>2*Table1[[#This Row],[Photon energy (eV)]]-Threshold</f>
        <v>9.4726112000000029</v>
      </c>
      <c r="D1921" s="2" t="s">
        <v>19</v>
      </c>
      <c r="E1921" s="3">
        <f>Table1[[#This Row],[Polar ang (deg)]]/180*PI()</f>
        <v>0.22999999999999943</v>
      </c>
      <c r="F1921" s="2">
        <v>13.178029288008901</v>
      </c>
      <c r="G1921" s="1">
        <f>IF(Table1[[#This Row],[Phase shift (deg)]]="","",Table1[[#This Row],[Phase shift (deg)]]/180*PI())</f>
        <v>1.9256551302706155</v>
      </c>
      <c r="H1921" s="2">
        <v>110.331911762221</v>
      </c>
      <c r="I1921" s="2"/>
    </row>
    <row r="1922" spans="1:9" x14ac:dyDescent="0.2">
      <c r="A1922" s="2" t="s">
        <v>47</v>
      </c>
      <c r="B1922" s="2">
        <v>17.03</v>
      </c>
      <c r="C1922" s="2">
        <f>2*Table1[[#This Row],[Photon energy (eV)]]-Threshold</f>
        <v>9.4726112000000029</v>
      </c>
      <c r="D1922" s="2" t="s">
        <v>19</v>
      </c>
      <c r="E1922" s="3">
        <f>Table1[[#This Row],[Polar ang (deg)]]/180*PI()</f>
        <v>0.24000000000000071</v>
      </c>
      <c r="F1922" s="2">
        <v>13.750987083139799</v>
      </c>
      <c r="G1922" s="1">
        <f>IF(Table1[[#This Row],[Phase shift (deg)]]="","",Table1[[#This Row],[Phase shift (deg)]]/180*PI())</f>
        <v>1.9208433769995554</v>
      </c>
      <c r="H1922" s="2">
        <v>110.056218607731</v>
      </c>
      <c r="I1922" s="2"/>
    </row>
    <row r="1923" spans="1:9" x14ac:dyDescent="0.2">
      <c r="A1923" s="2" t="s">
        <v>47</v>
      </c>
      <c r="B1923" s="2">
        <v>17.03</v>
      </c>
      <c r="C1923" s="2">
        <f>2*Table1[[#This Row],[Photon energy (eV)]]-Threshold</f>
        <v>9.4726112000000029</v>
      </c>
      <c r="D1923" s="2" t="s">
        <v>19</v>
      </c>
      <c r="E1923" s="3">
        <f>Table1[[#This Row],[Polar ang (deg)]]/180*PI()</f>
        <v>0.25000000000000033</v>
      </c>
      <c r="F1923" s="2">
        <v>14.3239448782706</v>
      </c>
      <c r="G1923" s="1">
        <f>IF(Table1[[#This Row],[Phase shift (deg)]]="","",Table1[[#This Row],[Phase shift (deg)]]/180*PI())</f>
        <v>1.9160160513413396</v>
      </c>
      <c r="H1923" s="2">
        <v>109.77963322118001</v>
      </c>
      <c r="I1923" s="2"/>
    </row>
    <row r="1924" spans="1:9" x14ac:dyDescent="0.2">
      <c r="A1924" s="2" t="s">
        <v>47</v>
      </c>
      <c r="B1924" s="2">
        <v>17.03</v>
      </c>
      <c r="C1924" s="2">
        <f>2*Table1[[#This Row],[Photon energy (eV)]]-Threshold</f>
        <v>9.4726112000000029</v>
      </c>
      <c r="D1924" s="2" t="s">
        <v>19</v>
      </c>
      <c r="E1924" s="3">
        <f>Table1[[#This Row],[Polar ang (deg)]]/180*PI()</f>
        <v>0.2599999999999999</v>
      </c>
      <c r="F1924" s="2">
        <v>14.896902673401399</v>
      </c>
      <c r="G1924" s="1">
        <f>IF(Table1[[#This Row],[Phase shift (deg)]]="","",Table1[[#This Row],[Phase shift (deg)]]/180*PI())</f>
        <v>1.9111854627215477</v>
      </c>
      <c r="H1924" s="2">
        <v>109.502860880702</v>
      </c>
      <c r="I1924" s="2"/>
    </row>
    <row r="1925" spans="1:9" x14ac:dyDescent="0.2">
      <c r="A1925" s="2" t="s">
        <v>47</v>
      </c>
      <c r="B1925" s="2">
        <v>17.03</v>
      </c>
      <c r="C1925" s="2">
        <f>2*Table1[[#This Row],[Photon energy (eV)]]-Threshold</f>
        <v>9.4726112000000029</v>
      </c>
      <c r="D1925" s="2" t="s">
        <v>19</v>
      </c>
      <c r="E1925" s="3">
        <f>Table1[[#This Row],[Polar ang (deg)]]/180*PI()</f>
        <v>0.26999999999999952</v>
      </c>
      <c r="F1925" s="2">
        <v>15.4698604685322</v>
      </c>
      <c r="G1925" s="1">
        <f>IF(Table1[[#This Row],[Phase shift (deg)]]="","",Table1[[#This Row],[Phase shift (deg)]]/180*PI())</f>
        <v>1.9063630307691399</v>
      </c>
      <c r="H1925" s="2">
        <v>109.22655588284</v>
      </c>
      <c r="I1925" s="2"/>
    </row>
    <row r="1926" spans="1:9" x14ac:dyDescent="0.2">
      <c r="A1926" s="2" t="s">
        <v>47</v>
      </c>
      <c r="B1926" s="2">
        <v>17.03</v>
      </c>
      <c r="C1926" s="2">
        <f>2*Table1[[#This Row],[Photon energy (eV)]]-Threshold</f>
        <v>9.4726112000000029</v>
      </c>
      <c r="D1926" s="2" t="s">
        <v>19</v>
      </c>
      <c r="E1926" s="3">
        <f>Table1[[#This Row],[Polar ang (deg)]]/180*PI()</f>
        <v>0.28000000000000086</v>
      </c>
      <c r="F1926" s="2">
        <v>16.042818263663101</v>
      </c>
      <c r="G1926" s="1">
        <f>IF(Table1[[#This Row],[Phase shift (deg)]]="","",Table1[[#This Row],[Phase shift (deg)]]/180*PI())</f>
        <v>1.9015592813943509</v>
      </c>
      <c r="H1926" s="2">
        <v>108.951321317826</v>
      </c>
      <c r="I1926" s="2"/>
    </row>
    <row r="1927" spans="1:9" x14ac:dyDescent="0.2">
      <c r="A1927" s="2" t="s">
        <v>47</v>
      </c>
      <c r="B1927" s="2">
        <v>17.03</v>
      </c>
      <c r="C1927" s="2">
        <f>2*Table1[[#This Row],[Photon energy (eV)]]-Threshold</f>
        <v>9.4726112000000029</v>
      </c>
      <c r="D1927" s="2" t="s">
        <v>19</v>
      </c>
      <c r="E1927" s="3">
        <f>Table1[[#This Row],[Polar ang (deg)]]/180*PI()</f>
        <v>0.29000000000000048</v>
      </c>
      <c r="F1927" s="2">
        <v>16.615776058793902</v>
      </c>
      <c r="G1927" s="1">
        <f>IF(Table1[[#This Row],[Phase shift (deg)]]="","",Table1[[#This Row],[Phase shift (deg)]]/180*PI())</f>
        <v>1.8967838530420669</v>
      </c>
      <c r="H1927" s="2">
        <v>108.677709427873</v>
      </c>
      <c r="I1927" s="2"/>
    </row>
    <row r="1928" spans="1:9" x14ac:dyDescent="0.2">
      <c r="A1928" s="2" t="s">
        <v>47</v>
      </c>
      <c r="B1928" s="2">
        <v>17.03</v>
      </c>
      <c r="C1928" s="2">
        <f>2*Table1[[#This Row],[Photon energy (eV)]]-Threshold</f>
        <v>9.4726112000000029</v>
      </c>
      <c r="D1928" s="2" t="s">
        <v>19</v>
      </c>
      <c r="E1928" s="3">
        <f>Table1[[#This Row],[Polar ang (deg)]]/180*PI()</f>
        <v>0.3</v>
      </c>
      <c r="F1928" s="2">
        <v>17.188733853924699</v>
      </c>
      <c r="G1928" s="1">
        <f>IF(Table1[[#This Row],[Phase shift (deg)]]="","",Table1[[#This Row],[Phase shift (deg)]]/180*PI())</f>
        <v>1.8920455117599484</v>
      </c>
      <c r="H1928" s="2">
        <v>108.406222470515</v>
      </c>
      <c r="I1928" s="2"/>
    </row>
    <row r="1929" spans="1:9" x14ac:dyDescent="0.2">
      <c r="A1929" s="2" t="s">
        <v>47</v>
      </c>
      <c r="B1929" s="2">
        <v>17.03</v>
      </c>
      <c r="C1929" s="2">
        <f>2*Table1[[#This Row],[Photon energy (eV)]]-Threshold</f>
        <v>9.4726112000000029</v>
      </c>
      <c r="D1929" s="2" t="s">
        <v>19</v>
      </c>
      <c r="E1929" s="3">
        <f>Table1[[#This Row],[Polar ang (deg)]]/180*PI()</f>
        <v>0.30999999999999966</v>
      </c>
      <c r="F1929" s="2">
        <v>17.7616916490555</v>
      </c>
      <c r="G1929" s="1">
        <f>IF(Table1[[#This Row],[Phase shift (deg)]]="","",Table1[[#This Row],[Phase shift (deg)]]/180*PI())</f>
        <v>1.8873521737409829</v>
      </c>
      <c r="H1929" s="2">
        <v>108.1373140102</v>
      </c>
      <c r="I1929" s="2"/>
    </row>
    <row r="1930" spans="1:9" x14ac:dyDescent="0.2">
      <c r="A1930" s="2" t="s">
        <v>47</v>
      </c>
      <c r="B1930" s="2">
        <v>17.03</v>
      </c>
      <c r="C1930" s="2">
        <f>2*Table1[[#This Row],[Photon energy (eV)]]-Threshold</f>
        <v>9.4726112000000029</v>
      </c>
      <c r="D1930" s="2" t="s">
        <v>19</v>
      </c>
      <c r="E1930" s="3">
        <f>Table1[[#This Row],[Polar ang (deg)]]/180*PI()</f>
        <v>0.31999999999999923</v>
      </c>
      <c r="F1930" s="2">
        <v>18.334649444186301</v>
      </c>
      <c r="G1930" s="1">
        <f>IF(Table1[[#This Row],[Phase shift (deg)]]="","",Table1[[#This Row],[Phase shift (deg)]]/180*PI())</f>
        <v>1.8827109340491783</v>
      </c>
      <c r="H1930" s="2">
        <v>107.871390564151</v>
      </c>
      <c r="I1930" s="2"/>
    </row>
    <row r="1931" spans="1:9" x14ac:dyDescent="0.2">
      <c r="A1931" s="2" t="s">
        <v>47</v>
      </c>
      <c r="B1931" s="2">
        <v>17.03</v>
      </c>
      <c r="C1931" s="2">
        <f>2*Table1[[#This Row],[Photon energy (eV)]]-Threshold</f>
        <v>9.4726112000000029</v>
      </c>
      <c r="D1931" s="2" t="s">
        <v>19</v>
      </c>
      <c r="E1931" s="3">
        <f>Table1[[#This Row],[Polar ang (deg)]]/180*PI()</f>
        <v>0.33000000000000063</v>
      </c>
      <c r="F1931" s="2">
        <v>18.907607239317201</v>
      </c>
      <c r="G1931" s="1">
        <f>IF(Table1[[#This Row],[Phase shift (deg)]]="","",Table1[[#This Row],[Phase shift (deg)]]/180*PI())</f>
        <v>1.8781281003098445</v>
      </c>
      <c r="H1931" s="2">
        <v>107.608813532677</v>
      </c>
      <c r="I1931" s="2"/>
    </row>
    <row r="1932" spans="1:9" x14ac:dyDescent="0.2">
      <c r="A1932" s="2" t="s">
        <v>47</v>
      </c>
      <c r="B1932" s="2">
        <v>17.03</v>
      </c>
      <c r="C1932" s="2">
        <f>2*Table1[[#This Row],[Photon energy (eV)]]-Threshold</f>
        <v>9.4726112000000029</v>
      </c>
      <c r="D1932" s="2" t="s">
        <v>19</v>
      </c>
      <c r="E1932" s="3">
        <f>Table1[[#This Row],[Polar ang (deg)]]/180*PI()</f>
        <v>0.34000000000000019</v>
      </c>
      <c r="F1932" s="2">
        <v>19.480565034447999</v>
      </c>
      <c r="G1932" s="1">
        <f>IF(Table1[[#This Row],[Phase shift (deg)]]="","",Table1[[#This Row],[Phase shift (deg)]]/180*PI())</f>
        <v>1.8736092302361613</v>
      </c>
      <c r="H1932" s="2">
        <v>107.34990134928699</v>
      </c>
      <c r="I1932" s="2"/>
    </row>
    <row r="1933" spans="1:9" x14ac:dyDescent="0.2">
      <c r="A1933" s="2" t="s">
        <v>47</v>
      </c>
      <c r="B1933" s="2">
        <v>17.03</v>
      </c>
      <c r="C1933" s="2">
        <f>2*Table1[[#This Row],[Photon energy (eV)]]-Threshold</f>
        <v>9.4726112000000029</v>
      </c>
      <c r="D1933" s="2" t="s">
        <v>19</v>
      </c>
      <c r="E1933" s="3">
        <f>Table1[[#This Row],[Polar ang (deg)]]/180*PI()</f>
        <v>0.34999999999999976</v>
      </c>
      <c r="F1933" s="2">
        <v>20.0535228295788</v>
      </c>
      <c r="G1933" s="1">
        <f>IF(Table1[[#This Row],[Phase shift (deg)]]="","",Table1[[#This Row],[Phase shift (deg)]]/180*PI())</f>
        <v>1.869159171963531</v>
      </c>
      <c r="H1933" s="2">
        <v>107.09493179167799</v>
      </c>
      <c r="I1933" s="2"/>
    </row>
    <row r="1934" spans="1:9" x14ac:dyDescent="0.2">
      <c r="A1934" s="2" t="s">
        <v>47</v>
      </c>
      <c r="B1934" s="2">
        <v>17.03</v>
      </c>
      <c r="C1934" s="2">
        <f>2*Table1[[#This Row],[Photon energy (eV)]]-Threshold</f>
        <v>9.4726112000000029</v>
      </c>
      <c r="D1934" s="2" t="s">
        <v>19</v>
      </c>
      <c r="E1934" s="3">
        <f>Table1[[#This Row],[Polar ang (deg)]]/180*PI()</f>
        <v>0.35999999999999938</v>
      </c>
      <c r="F1934" s="2">
        <v>20.6264806247096</v>
      </c>
      <c r="G1934" s="1">
        <f>IF(Table1[[#This Row],[Phase shift (deg)]]="","",Table1[[#This Row],[Phase shift (deg)]]/180*PI())</f>
        <v>1.8647821062718819</v>
      </c>
      <c r="H1934" s="2">
        <v>106.844144400895</v>
      </c>
      <c r="I1934" s="2"/>
    </row>
    <row r="1935" spans="1:9" x14ac:dyDescent="0.2">
      <c r="A1935" s="2" t="s">
        <v>47</v>
      </c>
      <c r="B1935" s="2">
        <v>17.03</v>
      </c>
      <c r="C1935" s="2">
        <f>2*Table1[[#This Row],[Photon energy (eV)]]-Threshold</f>
        <v>9.4726112000000029</v>
      </c>
      <c r="D1935" s="2" t="s">
        <v>19</v>
      </c>
      <c r="E1935" s="3">
        <f>Table1[[#This Row],[Polar ang (deg)]]/180*PI()</f>
        <v>0.37000000000000072</v>
      </c>
      <c r="F1935" s="2">
        <v>21.199438419840501</v>
      </c>
      <c r="G1935" s="1">
        <f>IF(Table1[[#This Row],[Phase shift (deg)]]="","",Table1[[#This Row],[Phase shift (deg)]]/180*PI())</f>
        <v>1.8604815898845146</v>
      </c>
      <c r="H1935" s="2">
        <v>106.59774296217201</v>
      </c>
      <c r="I1935" s="2"/>
    </row>
    <row r="1936" spans="1:9" x14ac:dyDescent="0.2">
      <c r="A1936" s="2" t="s">
        <v>47</v>
      </c>
      <c r="B1936" s="2">
        <v>17.03</v>
      </c>
      <c r="C1936" s="2">
        <f>2*Table1[[#This Row],[Photon energy (eV)]]-Threshold</f>
        <v>9.4726112000000029</v>
      </c>
      <c r="D1936" s="2" t="s">
        <v>19</v>
      </c>
      <c r="E1936" s="3">
        <f>Table1[[#This Row],[Polar ang (deg)]]/180*PI()</f>
        <v>0.38000000000000034</v>
      </c>
      <c r="F1936" s="2">
        <v>21.772396214971302</v>
      </c>
      <c r="G1936" s="1">
        <f>IF(Table1[[#This Row],[Phase shift (deg)]]="","",Table1[[#This Row],[Phase shift (deg)]]/180*PI())</f>
        <v>1.8562605991415615</v>
      </c>
      <c r="H1936" s="2">
        <v>106.355898007237</v>
      </c>
      <c r="I1936" s="2"/>
    </row>
    <row r="1937" spans="1:9" x14ac:dyDescent="0.2">
      <c r="A1937" s="2" t="s">
        <v>47</v>
      </c>
      <c r="B1937" s="2">
        <v>17.03</v>
      </c>
      <c r="C1937" s="2">
        <f>2*Table1[[#This Row],[Photon energy (eV)]]-Threshold</f>
        <v>9.4726112000000029</v>
      </c>
      <c r="D1937" s="2" t="s">
        <v>19</v>
      </c>
      <c r="E1937" s="3">
        <f>Table1[[#This Row],[Polar ang (deg)]]/180*PI()</f>
        <v>0.3899999999999999</v>
      </c>
      <c r="F1937" s="2">
        <v>22.345354010102099</v>
      </c>
      <c r="G1937" s="1">
        <f>IF(Table1[[#This Row],[Phase shift (deg)]]="","",Table1[[#This Row],[Phase shift (deg)]]/180*PI())</f>
        <v>1.8521215734500298</v>
      </c>
      <c r="H1937" s="2">
        <v>106.118749303816</v>
      </c>
      <c r="I1937" s="2"/>
    </row>
    <row r="1938" spans="1:9" x14ac:dyDescent="0.2">
      <c r="A1938" s="2" t="s">
        <v>47</v>
      </c>
      <c r="B1938" s="2">
        <v>17.03</v>
      </c>
      <c r="C1938" s="2">
        <f>2*Table1[[#This Row],[Photon energy (eV)]]-Threshold</f>
        <v>9.4726112000000029</v>
      </c>
      <c r="D1938" s="2" t="s">
        <v>19</v>
      </c>
      <c r="E1938" s="3">
        <f>Table1[[#This Row],[Polar ang (deg)]]/180*PI()</f>
        <v>0.39999999999999947</v>
      </c>
      <c r="F1938" s="2">
        <v>22.9183118052329</v>
      </c>
      <c r="G1938" s="1">
        <f>IF(Table1[[#This Row],[Phase shift (deg)]]="","",Table1[[#This Row],[Phase shift (deg)]]/180*PI())</f>
        <v>1.8480664580116062</v>
      </c>
      <c r="H1938" s="2">
        <v>105.886408303756</v>
      </c>
      <c r="I1938" s="2"/>
    </row>
    <row r="1939" spans="1:9" x14ac:dyDescent="0.2">
      <c r="A1939" s="2" t="s">
        <v>47</v>
      </c>
      <c r="B1939" s="2">
        <v>17.03</v>
      </c>
      <c r="C1939" s="2">
        <f>2*Table1[[#This Row],[Photon energy (eV)]]-Threshold</f>
        <v>9.4726112000000029</v>
      </c>
      <c r="D1939" s="2" t="s">
        <v>19</v>
      </c>
      <c r="E1939" s="3">
        <f>Table1[[#This Row],[Polar ang (deg)]]/180*PI()</f>
        <v>0.41000000000000086</v>
      </c>
      <c r="F1939" s="2">
        <v>23.4912696003638</v>
      </c>
      <c r="G1939" s="1">
        <f>IF(Table1[[#This Row],[Phase shift (deg)]]="","",Table1[[#This Row],[Phase shift (deg)]]/180*PI())</f>
        <v>1.8440967454209245</v>
      </c>
      <c r="H1939" s="2">
        <v>105.65896052642999</v>
      </c>
      <c r="I1939" s="2"/>
    </row>
    <row r="1940" spans="1:9" x14ac:dyDescent="0.2">
      <c r="A1940" s="2" t="s">
        <v>47</v>
      </c>
      <c r="B1940" s="2">
        <v>17.03</v>
      </c>
      <c r="C1940" s="2">
        <f>2*Table1[[#This Row],[Photon energy (eV)]]-Threshold</f>
        <v>9.4726112000000029</v>
      </c>
      <c r="D1940" s="2" t="s">
        <v>19</v>
      </c>
      <c r="E1940" s="3">
        <f>Table1[[#This Row],[Polar ang (deg)]]/180*PI()</f>
        <v>0.42000000000000048</v>
      </c>
      <c r="F1940" s="2">
        <v>24.064227395494601</v>
      </c>
      <c r="G1940" s="1">
        <f>IF(Table1[[#This Row],[Phase shift (deg)]]="","",Table1[[#This Row],[Phase shift (deg)]]/180*PI())</f>
        <v>1.840213515810353</v>
      </c>
      <c r="H1940" s="2">
        <v>105.43646785886401</v>
      </c>
      <c r="I1940" s="2"/>
    </row>
    <row r="1941" spans="1:9" x14ac:dyDescent="0.2">
      <c r="A1941" s="2" t="s">
        <v>47</v>
      </c>
      <c r="B1941" s="2">
        <v>17.03</v>
      </c>
      <c r="C1941" s="2">
        <f>2*Table1[[#This Row],[Photon energy (eV)]]-Threshold</f>
        <v>9.4726112000000029</v>
      </c>
      <c r="D1941" s="2" t="s">
        <v>19</v>
      </c>
      <c r="E1941" s="3">
        <f>Table1[[#This Row],[Polar ang (deg)]]/180*PI()</f>
        <v>0.43000000000000005</v>
      </c>
      <c r="F1941" s="2">
        <v>24.637185190625399</v>
      </c>
      <c r="G1941" s="1">
        <f>IF(Table1[[#This Row],[Phase shift (deg)]]="","",Table1[[#This Row],[Phase shift (deg)]]/180*PI())</f>
        <v>1.8364174752919871</v>
      </c>
      <c r="H1941" s="2">
        <v>105.218970758301</v>
      </c>
      <c r="I1941" s="2"/>
    </row>
    <row r="1942" spans="1:9" x14ac:dyDescent="0.2">
      <c r="A1942" s="2" t="s">
        <v>47</v>
      </c>
      <c r="B1942" s="2">
        <v>17.03</v>
      </c>
      <c r="C1942" s="2">
        <f>2*Table1[[#This Row],[Photon energy (eV)]]-Threshold</f>
        <v>9.4726112000000029</v>
      </c>
      <c r="D1942" s="2" t="s">
        <v>19</v>
      </c>
      <c r="E1942" s="3">
        <f>Table1[[#This Row],[Polar ang (deg)]]/180*PI()</f>
        <v>0.43999999999999956</v>
      </c>
      <c r="F1942" s="2">
        <v>25.2101429857562</v>
      </c>
      <c r="G1942" s="1">
        <f>IF(Table1[[#This Row],[Phase shift (deg)]]="","",Table1[[#This Row],[Phase shift (deg)]]/180*PI())</f>
        <v>1.8327089925143771</v>
      </c>
      <c r="H1942" s="2">
        <v>105.006490346747</v>
      </c>
      <c r="I1942" s="2"/>
    </row>
    <row r="1943" spans="1:9" x14ac:dyDescent="0.2">
      <c r="A1943" s="2" t="s">
        <v>47</v>
      </c>
      <c r="B1943" s="2">
        <v>17.03</v>
      </c>
      <c r="C1943" s="2">
        <f>2*Table1[[#This Row],[Photon energy (eV)]]-Threshold</f>
        <v>9.4726112000000029</v>
      </c>
      <c r="D1943" s="2" t="s">
        <v>19</v>
      </c>
      <c r="E1943" s="3">
        <f>Table1[[#This Row],[Polar ang (deg)]]/180*PI()</f>
        <v>0.44999999999999923</v>
      </c>
      <c r="F1943" s="2">
        <v>25.783100780887001</v>
      </c>
      <c r="G1943" s="1">
        <f>IF(Table1[[#This Row],[Phase shift (deg)]]="","",Table1[[#This Row],[Phase shift (deg)]]/180*PI())</f>
        <v>1.8290881332079665</v>
      </c>
      <c r="H1943" s="2">
        <v>104.799030390279</v>
      </c>
      <c r="I1943" s="2"/>
    </row>
    <row r="1944" spans="1:9" x14ac:dyDescent="0.2">
      <c r="A1944" s="2" t="s">
        <v>47</v>
      </c>
      <c r="B1944" s="2">
        <v>17.03</v>
      </c>
      <c r="C1944" s="2">
        <f>2*Table1[[#This Row],[Photon energy (eV)]]-Threshold</f>
        <v>9.4726112000000029</v>
      </c>
      <c r="D1944" s="2" t="s">
        <v>19</v>
      </c>
      <c r="E1944" s="3">
        <f>Table1[[#This Row],[Polar ang (deg)]]/180*PI()</f>
        <v>0.46000000000000058</v>
      </c>
      <c r="F1944" s="2">
        <v>26.356058576017901</v>
      </c>
      <c r="G1944" s="1">
        <f>IF(Table1[[#This Row],[Phase shift (deg)]]="","",Table1[[#This Row],[Phase shift (deg)]]/180*PI())</f>
        <v>1.8255546926438362</v>
      </c>
      <c r="H1944" s="2">
        <v>104.596579158794</v>
      </c>
      <c r="I1944" s="2"/>
    </row>
    <row r="1945" spans="1:9" x14ac:dyDescent="0.2">
      <c r="A1945" s="2" t="s">
        <v>47</v>
      </c>
      <c r="B1945" s="2">
        <v>17.03</v>
      </c>
      <c r="C1945" s="2">
        <f>2*Table1[[#This Row],[Photon energy (eV)]]-Threshold</f>
        <v>9.4726112000000029</v>
      </c>
      <c r="D1945" s="2" t="s">
        <v>19</v>
      </c>
      <c r="E1945" s="3">
        <f>Table1[[#This Row],[Polar ang (deg)]]/180*PI()</f>
        <v>0.47000000000000014</v>
      </c>
      <c r="F1945" s="2">
        <v>26.929016371148698</v>
      </c>
      <c r="G1945" s="1">
        <f>IF(Table1[[#This Row],[Phase shift (deg)]]="","",Table1[[#This Row],[Phase shift (deg)]]/180*PI())</f>
        <v>1.8221082259711572</v>
      </c>
      <c r="H1945" s="2">
        <v>104.399111164217</v>
      </c>
      <c r="I1945" s="2"/>
    </row>
    <row r="1946" spans="1:9" x14ac:dyDescent="0.2">
      <c r="A1946" s="2" t="s">
        <v>47</v>
      </c>
      <c r="B1946" s="2">
        <v>17.03</v>
      </c>
      <c r="C1946" s="2">
        <f>2*Table1[[#This Row],[Photon energy (eV)]]-Threshold</f>
        <v>9.4726112000000029</v>
      </c>
      <c r="D1946" s="2" t="s">
        <v>19</v>
      </c>
      <c r="E1946" s="3">
        <f>Table1[[#This Row],[Polar ang (deg)]]/180*PI()</f>
        <v>0.4799999999999997</v>
      </c>
      <c r="F1946" s="2">
        <v>27.501974166279499</v>
      </c>
      <c r="G1946" s="1">
        <f>IF(Table1[[#This Row],[Phase shift (deg)]]="","",Table1[[#This Row],[Phase shift (deg)]]/180*PI())</f>
        <v>1.8187480764340163</v>
      </c>
      <c r="H1946" s="2">
        <v>104.20658877720599</v>
      </c>
      <c r="I1946" s="2"/>
    </row>
    <row r="1947" spans="1:9" x14ac:dyDescent="0.2">
      <c r="A1947" s="2" t="s">
        <v>47</v>
      </c>
      <c r="B1947" s="2">
        <v>17.03</v>
      </c>
      <c r="C1947" s="2">
        <f>2*Table1[[#This Row],[Photon energy (eV)]]-Threshold</f>
        <v>9.4726112000000029</v>
      </c>
      <c r="D1947" s="2" t="s">
        <v>19</v>
      </c>
      <c r="E1947" s="3">
        <f>Table1[[#This Row],[Polar ang (deg)]]/180*PI()</f>
        <v>0.48999999999999932</v>
      </c>
      <c r="F1947" s="2">
        <v>28.0749319614103</v>
      </c>
      <c r="G1947" s="1">
        <f>IF(Table1[[#This Row],[Phase shift (deg)]]="","",Table1[[#This Row],[Phase shift (deg)]]/180*PI())</f>
        <v>1.8154734014963594</v>
      </c>
      <c r="H1947" s="2">
        <v>104.018963724001</v>
      </c>
      <c r="I1947" s="2"/>
    </row>
    <row r="1948" spans="1:9" x14ac:dyDescent="0.2">
      <c r="A1948" s="2" t="s">
        <v>47</v>
      </c>
      <c r="B1948" s="2">
        <v>17.03</v>
      </c>
      <c r="C1948" s="2">
        <f>2*Table1[[#This Row],[Photon energy (eV)]]-Threshold</f>
        <v>9.4726112000000029</v>
      </c>
      <c r="D1948" s="2" t="s">
        <v>19</v>
      </c>
      <c r="E1948" s="3">
        <f>Table1[[#This Row],[Polar ang (deg)]]/180*PI()</f>
        <v>0.50000000000000067</v>
      </c>
      <c r="F1948" s="2">
        <v>28.647889756541201</v>
      </c>
      <c r="G1948" s="1">
        <f>IF(Table1[[#This Row],[Phase shift (deg)]]="","",Table1[[#This Row],[Phase shift (deg)]]/180*PI())</f>
        <v>1.81228319692661</v>
      </c>
      <c r="H1948" s="2">
        <v>103.836178466371</v>
      </c>
      <c r="I1948" s="2"/>
    </row>
    <row r="1949" spans="1:9" x14ac:dyDescent="0.2">
      <c r="A1949" s="2" t="s">
        <v>47</v>
      </c>
      <c r="B1949" s="2">
        <v>17.03</v>
      </c>
      <c r="C1949" s="2">
        <f>2*Table1[[#This Row],[Photon energy (eV)]]-Threshold</f>
        <v>9.4726112000000029</v>
      </c>
      <c r="D1949" s="2" t="s">
        <v>19</v>
      </c>
      <c r="E1949" s="3">
        <f>Table1[[#This Row],[Polar ang (deg)]]/180*PI()</f>
        <v>0.51000000000000023</v>
      </c>
      <c r="F1949" s="2">
        <v>29.220847551672001</v>
      </c>
      <c r="G1949" s="1">
        <f>IF(Table1[[#This Row],[Phase shift (deg)]]="","",Table1[[#This Row],[Phase shift (deg)]]/180*PI())</f>
        <v>1.8091763189109729</v>
      </c>
      <c r="H1949" s="2">
        <v>103.658167468613</v>
      </c>
      <c r="I1949" s="2"/>
    </row>
    <row r="1950" spans="1:9" x14ac:dyDescent="0.2">
      <c r="A1950" s="2" t="s">
        <v>47</v>
      </c>
      <c r="B1950" s="2">
        <v>17.03</v>
      </c>
      <c r="C1950" s="2">
        <f>2*Table1[[#This Row],[Photon energy (eV)]]-Threshold</f>
        <v>9.4726112000000029</v>
      </c>
      <c r="D1950" s="2" t="s">
        <v>19</v>
      </c>
      <c r="E1950" s="3">
        <f>Table1[[#This Row],[Polar ang (deg)]]/180*PI()</f>
        <v>0.5199999999999998</v>
      </c>
      <c r="F1950" s="2">
        <v>29.793805346802799</v>
      </c>
      <c r="G1950" s="1">
        <f>IF(Table1[[#This Row],[Phase shift (deg)]]="","",Table1[[#This Row],[Phase shift (deg)]]/180*PI())</f>
        <v>1.8061515042777336</v>
      </c>
      <c r="H1950" s="2">
        <v>103.48485835631899</v>
      </c>
      <c r="I1950" s="2"/>
    </row>
    <row r="1951" spans="1:9" x14ac:dyDescent="0.2">
      <c r="A1951" s="2" t="s">
        <v>47</v>
      </c>
      <c r="B1951" s="2">
        <v>17.03</v>
      </c>
      <c r="C1951" s="2">
        <f>2*Table1[[#This Row],[Photon energy (eV)]]-Threshold</f>
        <v>9.4726112000000029</v>
      </c>
      <c r="D1951" s="2" t="s">
        <v>19</v>
      </c>
      <c r="E1951" s="3">
        <f>Table1[[#This Row],[Polar ang (deg)]]/180*PI()</f>
        <v>0.52999999999999947</v>
      </c>
      <c r="F1951" s="2">
        <v>30.3667631419336</v>
      </c>
      <c r="G1951" s="1">
        <f>IF(Table1[[#This Row],[Phase shift (deg)]]="","",Table1[[#This Row],[Phase shift (deg)]]/180*PI())</f>
        <v>1.8032073889246389</v>
      </c>
      <c r="H1951" s="2">
        <v>103.316172972187</v>
      </c>
      <c r="I1951" s="2"/>
    </row>
    <row r="1952" spans="1:9" x14ac:dyDescent="0.2">
      <c r="A1952" s="2" t="s">
        <v>47</v>
      </c>
      <c r="B1952" s="2">
        <v>17.03</v>
      </c>
      <c r="C1952" s="2">
        <f>2*Table1[[#This Row],[Photon energy (eV)]]-Threshold</f>
        <v>9.4726112000000029</v>
      </c>
      <c r="D1952" s="2" t="s">
        <v>19</v>
      </c>
      <c r="E1952" s="3">
        <f>Table1[[#This Row],[Polar ang (deg)]]/180*PI()</f>
        <v>0.54000000000000081</v>
      </c>
      <c r="F1952" s="2">
        <v>30.9397209370645</v>
      </c>
      <c r="G1952" s="1">
        <f>IF(Table1[[#This Row],[Phase shift (deg)]]="","",Table1[[#This Row],[Phase shift (deg)]]/180*PI())</f>
        <v>1.8003425245473157</v>
      </c>
      <c r="H1952" s="2">
        <v>103.152028334489</v>
      </c>
      <c r="I1952" s="2"/>
    </row>
    <row r="1953" spans="1:9" x14ac:dyDescent="0.2">
      <c r="A1953" s="2" t="s">
        <v>47</v>
      </c>
      <c r="B1953" s="2">
        <v>17.03</v>
      </c>
      <c r="C1953" s="2">
        <f>2*Table1[[#This Row],[Photon energy (eV)]]-Threshold</f>
        <v>9.4726112000000029</v>
      </c>
      <c r="D1953" s="2" t="s">
        <v>19</v>
      </c>
      <c r="E1953" s="3">
        <f>Table1[[#This Row],[Polar ang (deg)]]/180*PI()</f>
        <v>0.55000000000000038</v>
      </c>
      <c r="F1953" s="2">
        <v>31.512678732195301</v>
      </c>
      <c r="G1953" s="1">
        <f>IF(Table1[[#This Row],[Phase shift (deg)]]="","",Table1[[#This Row],[Phase shift (deg)]]/180*PI())</f>
        <v>1.7975553937708415</v>
      </c>
      <c r="H1953" s="2">
        <v>102.99233750404601</v>
      </c>
      <c r="I1953" s="2"/>
    </row>
    <row r="1954" spans="1:9" x14ac:dyDescent="0.2">
      <c r="A1954" s="2" t="s">
        <v>47</v>
      </c>
      <c r="B1954" s="2">
        <v>17.03</v>
      </c>
      <c r="C1954" s="2">
        <f>2*Table1[[#This Row],[Photon energy (eV)]]-Threshold</f>
        <v>9.4726112000000029</v>
      </c>
      <c r="D1954" s="2" t="s">
        <v>19</v>
      </c>
      <c r="E1954" s="3">
        <f>Table1[[#This Row],[Polar ang (deg)]]/180*PI()</f>
        <v>0.56000000000000005</v>
      </c>
      <c r="F1954" s="2">
        <v>32.085636527326102</v>
      </c>
      <c r="G1954" s="1">
        <f>IF(Table1[[#This Row],[Phase shift (deg)]]="","",Table1[[#This Row],[Phase shift (deg)]]/180*PI())</f>
        <v>1.7948444237879033</v>
      </c>
      <c r="H1954" s="2">
        <v>102.837010365637</v>
      </c>
      <c r="I1954" s="2"/>
    </row>
    <row r="1955" spans="1:9" x14ac:dyDescent="0.2">
      <c r="A1955" s="2" t="s">
        <v>47</v>
      </c>
      <c r="B1955" s="2">
        <v>17.03</v>
      </c>
      <c r="C1955" s="2">
        <f>2*Table1[[#This Row],[Photon energy (eV)]]-Threshold</f>
        <v>9.4726112000000029</v>
      </c>
      <c r="D1955" s="2" t="s">
        <v>19</v>
      </c>
      <c r="E1955" s="3">
        <f>Table1[[#This Row],[Polar ang (deg)]]/180*PI()</f>
        <v>0.56999999999999951</v>
      </c>
      <c r="F1955" s="2">
        <v>32.658594322456899</v>
      </c>
      <c r="G1955" s="1">
        <f>IF(Table1[[#This Row],[Phase shift (deg)]]="","",Table1[[#This Row],[Phase shift (deg)]]/180*PI())</f>
        <v>1.7922079986065422</v>
      </c>
      <c r="H1955" s="2">
        <v>102.685954329743</v>
      </c>
      <c r="I1955" s="2"/>
    </row>
    <row r="1956" spans="1:9" x14ac:dyDescent="0.2">
      <c r="A1956" s="2" t="s">
        <v>47</v>
      </c>
      <c r="B1956" s="2">
        <v>17.03</v>
      </c>
      <c r="C1956" s="2">
        <f>2*Table1[[#This Row],[Photon energy (eV)]]-Threshold</f>
        <v>9.4726112000000029</v>
      </c>
      <c r="D1956" s="2" t="s">
        <v>19</v>
      </c>
      <c r="E1956" s="3">
        <f>Table1[[#This Row],[Polar ang (deg)]]/180*PI()</f>
        <v>0.57999999999999907</v>
      </c>
      <c r="F1956" s="2">
        <v>33.231552117587697</v>
      </c>
      <c r="G1956" s="1">
        <f>IF(Table1[[#This Row],[Phase shift (deg)]]="","",Table1[[#This Row],[Phase shift (deg)]]/180*PI())</f>
        <v>1.7896444700091443</v>
      </c>
      <c r="H1956" s="2">
        <v>102.539074960451</v>
      </c>
      <c r="I1956" s="2"/>
    </row>
    <row r="1957" spans="1:9" x14ac:dyDescent="0.2">
      <c r="A1957" s="2" t="s">
        <v>47</v>
      </c>
      <c r="B1957" s="2">
        <v>17.03</v>
      </c>
      <c r="C1957" s="2">
        <f>2*Table1[[#This Row],[Photon energy (eV)]]-Threshold</f>
        <v>9.4726112000000029</v>
      </c>
      <c r="D1957" s="2" t="s">
        <v>19</v>
      </c>
      <c r="E1957" s="3">
        <f>Table1[[#This Row],[Polar ang (deg)]]/180*PI()</f>
        <v>0.59000000000000052</v>
      </c>
      <c r="F1957" s="2">
        <v>33.804509912718601</v>
      </c>
      <c r="G1957" s="1">
        <f>IF(Table1[[#This Row],[Phase shift (deg)]]="","",Table1[[#This Row],[Phase shift (deg)]]/180*PI())</f>
        <v>1.7871521673214845</v>
      </c>
      <c r="H1957" s="2">
        <v>102.396276535179</v>
      </c>
      <c r="I1957" s="2"/>
    </row>
    <row r="1958" spans="1:9" x14ac:dyDescent="0.2">
      <c r="A1958" s="2" t="s">
        <v>47</v>
      </c>
      <c r="B1958" s="2">
        <v>17.03</v>
      </c>
      <c r="C1958" s="2">
        <f>2*Table1[[#This Row],[Photon energy (eV)]]-Threshold</f>
        <v>9.4726112000000029</v>
      </c>
      <c r="D1958" s="2" t="s">
        <v>19</v>
      </c>
      <c r="E1958" s="3">
        <f>Table1[[#This Row],[Polar ang (deg)]]/180*PI()</f>
        <v>0.6</v>
      </c>
      <c r="F1958" s="2">
        <v>34.377467707849398</v>
      </c>
      <c r="G1958" s="1">
        <f>IF(Table1[[#This Row],[Phase shift (deg)]]="","",Table1[[#This Row],[Phase shift (deg)]]/180*PI())</f>
        <v>1.784729406086649</v>
      </c>
      <c r="H1958" s="2">
        <v>102.257462541655</v>
      </c>
      <c r="I1958" s="2"/>
    </row>
    <row r="1959" spans="1:9" x14ac:dyDescent="0.2">
      <c r="A1959" s="2" t="s">
        <v>47</v>
      </c>
      <c r="B1959" s="2">
        <v>17.03</v>
      </c>
      <c r="C1959" s="2">
        <f>2*Table1[[#This Row],[Photon energy (eV)]]-Threshold</f>
        <v>9.4726112000000029</v>
      </c>
      <c r="D1959" s="2" t="s">
        <v>19</v>
      </c>
      <c r="E1959" s="3">
        <f>Table1[[#This Row],[Polar ang (deg)]]/180*PI()</f>
        <v>0.60999999999999976</v>
      </c>
      <c r="F1959" s="2">
        <v>34.950425502980202</v>
      </c>
      <c r="G1959" s="1">
        <f>IF(Table1[[#This Row],[Phase shift (deg)]]="","",Table1[[#This Row],[Phase shift (deg)]]/180*PI())</f>
        <v>1.7823744957349328</v>
      </c>
      <c r="H1959" s="2">
        <v>102.12253611737</v>
      </c>
      <c r="I1959" s="2"/>
    </row>
    <row r="1960" spans="1:9" x14ac:dyDescent="0.2">
      <c r="A1960" s="2" t="s">
        <v>47</v>
      </c>
      <c r="B1960" s="2">
        <v>17.03</v>
      </c>
      <c r="C1960" s="2">
        <f>2*Table1[[#This Row],[Photon energy (eV)]]-Threshold</f>
        <v>9.4726112000000029</v>
      </c>
      <c r="D1960" s="2" t="s">
        <v>19</v>
      </c>
      <c r="E1960" s="3">
        <f>Table1[[#This Row],[Polar ang (deg)]]/180*PI()</f>
        <v>0.61999999999999933</v>
      </c>
      <c r="F1960" s="2">
        <v>35.523383298111</v>
      </c>
      <c r="G1960" s="1">
        <f>IF(Table1[[#This Row],[Phase shift (deg)]]="","",Table1[[#This Row],[Phase shift (deg)]]/180*PI())</f>
        <v>1.7800857463359991</v>
      </c>
      <c r="H1960" s="2">
        <v>101.991400436448</v>
      </c>
      <c r="I1960" s="2"/>
    </row>
    <row r="1961" spans="1:9" x14ac:dyDescent="0.2">
      <c r="A1961" s="2" t="s">
        <v>47</v>
      </c>
      <c r="B1961" s="2">
        <v>17.03</v>
      </c>
      <c r="C1961" s="2">
        <f>2*Table1[[#This Row],[Photon energy (eV)]]-Threshold</f>
        <v>9.4726112000000029</v>
      </c>
      <c r="D1961" s="2" t="s">
        <v>19</v>
      </c>
      <c r="E1961" s="3">
        <f>Table1[[#This Row],[Polar ang (deg)]]/180*PI()</f>
        <v>0.63000000000000056</v>
      </c>
      <c r="F1961" s="2">
        <v>36.096341093241897</v>
      </c>
      <c r="G1961" s="1">
        <f>IF(Table1[[#This Row],[Phase shift (deg)]]="","",Table1[[#This Row],[Phase shift (deg)]]/180*PI())</f>
        <v>1.777861474514566</v>
      </c>
      <c r="H1961" s="2">
        <v>101.86395904859</v>
      </c>
      <c r="I1961" s="2"/>
    </row>
    <row r="1962" spans="1:9" x14ac:dyDescent="0.2">
      <c r="A1962" s="2" t="s">
        <v>47</v>
      </c>
      <c r="B1962" s="2">
        <v>17.03</v>
      </c>
      <c r="C1962" s="2">
        <f>2*Table1[[#This Row],[Photon energy (eV)]]-Threshold</f>
        <v>9.4726112000000029</v>
      </c>
      <c r="D1962" s="2" t="s">
        <v>19</v>
      </c>
      <c r="E1962" s="3">
        <f>Table1[[#This Row],[Polar ang (deg)]]/180*PI()</f>
        <v>0.64000000000000024</v>
      </c>
      <c r="F1962" s="2">
        <v>36.669298888372701</v>
      </c>
      <c r="G1962" s="1">
        <f>IF(Table1[[#This Row],[Phase shift (deg)]]="","",Table1[[#This Row],[Phase shift (deg)]]/180*PI())</f>
        <v>1.7757000086059518</v>
      </c>
      <c r="H1962" s="2">
        <v>101.740116174465</v>
      </c>
      <c r="I1962" s="2"/>
    </row>
    <row r="1963" spans="1:9" x14ac:dyDescent="0.2">
      <c r="A1963" s="2" t="s">
        <v>47</v>
      </c>
      <c r="B1963" s="2">
        <v>17.03</v>
      </c>
      <c r="C1963" s="2">
        <f>2*Table1[[#This Row],[Photon energy (eV)]]-Threshold</f>
        <v>9.4726112000000029</v>
      </c>
      <c r="D1963" s="2" t="s">
        <v>19</v>
      </c>
      <c r="E1963" s="3">
        <f>Table1[[#This Row],[Polar ang (deg)]]/180*PI()</f>
        <v>0.6499999999999998</v>
      </c>
      <c r="F1963" s="2">
        <v>37.242256683503498</v>
      </c>
      <c r="G1963" s="1">
        <f>IF(Table1[[#This Row],[Phase shift (deg)]]="","",Table1[[#This Row],[Phase shift (deg)]]/180*PI())</f>
        <v>1.77359969312281</v>
      </c>
      <c r="H1963" s="2">
        <v>101.619776961635</v>
      </c>
      <c r="I1963" s="2"/>
    </row>
    <row r="1964" spans="1:9" x14ac:dyDescent="0.2">
      <c r="A1964" s="2" t="s">
        <v>47</v>
      </c>
      <c r="B1964" s="2">
        <v>17.03</v>
      </c>
      <c r="C1964" s="2">
        <f>2*Table1[[#This Row],[Photon energy (eV)]]-Threshold</f>
        <v>9.4726112000000029</v>
      </c>
      <c r="D1964" s="2" t="s">
        <v>19</v>
      </c>
      <c r="E1964" s="3">
        <f>Table1[[#This Row],[Polar ang (deg)]]/180*PI()</f>
        <v>0.65999999999999948</v>
      </c>
      <c r="F1964" s="2">
        <v>37.815214478634303</v>
      </c>
      <c r="G1964" s="1">
        <f>IF(Table1[[#This Row],[Phase shift (deg)]]="","",Table1[[#This Row],[Phase shift (deg)]]/180*PI())</f>
        <v>1.7715588925993562</v>
      </c>
      <c r="H1964" s="2">
        <v>101.50284770481299</v>
      </c>
      <c r="I1964" s="2"/>
    </row>
    <row r="1965" spans="1:9" x14ac:dyDescent="0.2">
      <c r="A1965" s="2" t="s">
        <v>47</v>
      </c>
      <c r="B1965" s="2">
        <v>17.03</v>
      </c>
      <c r="C1965" s="2">
        <f>2*Table1[[#This Row],[Photon energy (eV)]]-Threshold</f>
        <v>9.4726112000000029</v>
      </c>
      <c r="D1965" s="2" t="s">
        <v>19</v>
      </c>
      <c r="E1965" s="3">
        <f>Table1[[#This Row],[Polar ang (deg)]]/180*PI()</f>
        <v>0.67000000000000082</v>
      </c>
      <c r="F1965" s="2">
        <v>38.3881722737652</v>
      </c>
      <c r="G1965" s="1">
        <f>IF(Table1[[#This Row],[Phase shift (deg)]]="","",Table1[[#This Row],[Phase shift (deg)]]/180*PI())</f>
        <v>1.7695759948743144</v>
      </c>
      <c r="H1965" s="2">
        <v>101.38923603396201</v>
      </c>
      <c r="I1965" s="2"/>
    </row>
    <row r="1966" spans="1:9" x14ac:dyDescent="0.2">
      <c r="A1966" s="2" t="s">
        <v>47</v>
      </c>
      <c r="B1966" s="2">
        <v>17.03</v>
      </c>
      <c r="C1966" s="2">
        <f>2*Table1[[#This Row],[Photon energy (eV)]]-Threshold</f>
        <v>9.4726112000000029</v>
      </c>
      <c r="D1966" s="2" t="s">
        <v>19</v>
      </c>
      <c r="E1966" s="3">
        <f>Table1[[#This Row],[Polar ang (deg)]]/180*PI()</f>
        <v>0.68000000000000038</v>
      </c>
      <c r="F1966" s="2">
        <v>38.961130068895997</v>
      </c>
      <c r="G1966" s="1">
        <f>IF(Table1[[#This Row],[Phase shift (deg)]]="","",Table1[[#This Row],[Phase shift (deg)]]/180*PI())</f>
        <v>1.7676494138693593</v>
      </c>
      <c r="H1966" s="2">
        <v>101.278851073488</v>
      </c>
      <c r="I1966" s="2"/>
    </row>
    <row r="1967" spans="1:9" x14ac:dyDescent="0.2">
      <c r="A1967" s="2" t="s">
        <v>47</v>
      </c>
      <c r="B1967" s="2">
        <v>17.03</v>
      </c>
      <c r="C1967" s="2">
        <f>2*Table1[[#This Row],[Photon energy (eV)]]-Threshold</f>
        <v>9.4726112000000029</v>
      </c>
      <c r="D1967" s="2" t="s">
        <v>19</v>
      </c>
      <c r="E1967" s="3">
        <f>Table1[[#This Row],[Polar ang (deg)]]/180*PI()</f>
        <v>0.69</v>
      </c>
      <c r="F1967" s="2">
        <v>39.534087864026802</v>
      </c>
      <c r="G1967" s="1">
        <f>IF(Table1[[#This Row],[Phase shift (deg)]]="","",Table1[[#This Row],[Phase shift (deg)]]/180*PI())</f>
        <v>1.7657775919150995</v>
      </c>
      <c r="H1967" s="2">
        <v>101.171603575509</v>
      </c>
      <c r="I1967" s="2"/>
    </row>
    <row r="1968" spans="1:9" x14ac:dyDescent="0.2">
      <c r="A1968" s="2" t="s">
        <v>47</v>
      </c>
      <c r="B1968" s="2">
        <v>17.03</v>
      </c>
      <c r="C1968" s="2">
        <f>2*Table1[[#This Row],[Photon energy (eV)]]-Threshold</f>
        <v>9.4726112000000029</v>
      </c>
      <c r="D1968" s="2" t="s">
        <v>19</v>
      </c>
      <c r="E1968" s="3">
        <f>Table1[[#This Row],[Polar ang (deg)]]/180*PI()</f>
        <v>0.69999999999999951</v>
      </c>
      <c r="F1968" s="2">
        <v>40.107045659157599</v>
      </c>
      <c r="G1968" s="1">
        <f>IF(Table1[[#This Row],[Phase shift (deg)]]="","",Table1[[#This Row],[Phase shift (deg)]]/180*PI())</f>
        <v>1.7639590016723887</v>
      </c>
      <c r="H1968" s="2">
        <v>101.067406029938</v>
      </c>
      <c r="I1968" s="2"/>
    </row>
    <row r="1969" spans="1:9" x14ac:dyDescent="0.2">
      <c r="A1969" s="2" t="s">
        <v>47</v>
      </c>
      <c r="B1969" s="2">
        <v>17.03</v>
      </c>
      <c r="C1969" s="2">
        <f>2*Table1[[#This Row],[Photon energy (eV)]]-Threshold</f>
        <v>9.4726112000000029</v>
      </c>
      <c r="D1969" s="2" t="s">
        <v>19</v>
      </c>
      <c r="E1969" s="3">
        <f>Table1[[#This Row],[Polar ang (deg)]]/180*PI()</f>
        <v>0.70999999999999919</v>
      </c>
      <c r="F1969" s="2">
        <v>40.680003454288403</v>
      </c>
      <c r="G1969" s="1">
        <f>IF(Table1[[#This Row],[Phase shift (deg)]]="","",Table1[[#This Row],[Phase shift (deg)]]/180*PI())</f>
        <v>1.7621921476927884</v>
      </c>
      <c r="H1969" s="2">
        <v>100.966172753891</v>
      </c>
      <c r="I1969" s="2"/>
    </row>
    <row r="1970" spans="1:9" x14ac:dyDescent="0.2">
      <c r="A1970" s="2" t="s">
        <v>47</v>
      </c>
      <c r="B1970" s="2">
        <v>17.03</v>
      </c>
      <c r="C1970" s="2">
        <f>2*Table1[[#This Row],[Photon energy (eV)]]-Threshold</f>
        <v>9.4726112000000029</v>
      </c>
      <c r="D1970" s="2" t="s">
        <v>19</v>
      </c>
      <c r="E1970" s="3">
        <f>Table1[[#This Row],[Polar ang (deg)]]/180*PI()</f>
        <v>0.72000000000000042</v>
      </c>
      <c r="F1970" s="2">
        <v>41.2529612494193</v>
      </c>
      <c r="G1970" s="1">
        <f>IF(Table1[[#This Row],[Phase shift (deg)]]="","",Table1[[#This Row],[Phase shift (deg)]]/180*PI())</f>
        <v>1.7604755676578046</v>
      </c>
      <c r="H1970" s="2">
        <v>100.86781996269001</v>
      </c>
      <c r="I1970" s="2"/>
    </row>
    <row r="1971" spans="1:9" x14ac:dyDescent="0.2">
      <c r="A1971" s="2" t="s">
        <v>47</v>
      </c>
      <c r="B1971" s="2">
        <v>17.03</v>
      </c>
      <c r="C1971" s="2">
        <f>2*Table1[[#This Row],[Photon energy (eV)]]-Threshold</f>
        <v>9.4726112000000029</v>
      </c>
      <c r="D1971" s="2" t="s">
        <v>19</v>
      </c>
      <c r="E1971" s="3">
        <f>Table1[[#This Row],[Polar ang (deg)]]/180*PI()</f>
        <v>0.73</v>
      </c>
      <c r="F1971" s="2">
        <v>41.825919044550098</v>
      </c>
      <c r="G1971" s="1">
        <f>IF(Table1[[#This Row],[Phase shift (deg)]]="","",Table1[[#This Row],[Phase shift (deg)]]/180*PI())</f>
        <v>1.7588078333335302</v>
      </c>
      <c r="H1971" s="2">
        <v>100.77226582455999</v>
      </c>
      <c r="I1971" s="2"/>
    </row>
    <row r="1972" spans="1:9" x14ac:dyDescent="0.2">
      <c r="A1972" s="2" t="s">
        <v>47</v>
      </c>
      <c r="B1972" s="2">
        <v>17.03</v>
      </c>
      <c r="C1972" s="2">
        <f>2*Table1[[#This Row],[Photon energy (eV)]]-Threshold</f>
        <v>9.4726112000000029</v>
      </c>
      <c r="D1972" s="2" t="s">
        <v>19</v>
      </c>
      <c r="E1972" s="3">
        <f>Table1[[#This Row],[Polar ang (deg)]]/180*PI()</f>
        <v>0.73999999999999977</v>
      </c>
      <c r="F1972" s="2">
        <v>42.398876839680902</v>
      </c>
      <c r="G1972" s="1">
        <f>IF(Table1[[#This Row],[Phase shift (deg)]]="","",Table1[[#This Row],[Phase shift (deg)]]/180*PI())</f>
        <v>1.7571875512734392</v>
      </c>
      <c r="H1972" s="2">
        <v>100.679430500896</v>
      </c>
      <c r="I1972" s="2"/>
    </row>
    <row r="1973" spans="1:9" x14ac:dyDescent="0.2">
      <c r="A1973" s="2" t="s">
        <v>47</v>
      </c>
      <c r="B1973" s="2">
        <v>17.03</v>
      </c>
      <c r="C1973" s="2">
        <f>2*Table1[[#This Row],[Photon energy (eV)]]-Threshold</f>
        <v>9.4726112000000029</v>
      </c>
      <c r="D1973" s="2" t="s">
        <v>19</v>
      </c>
      <c r="E1973" s="3">
        <f>Table1[[#This Row],[Polar ang (deg)]]/180*PI()</f>
        <v>0.74999999999999922</v>
      </c>
      <c r="F1973" s="2">
        <v>42.9718346348117</v>
      </c>
      <c r="G1973" s="1">
        <f>IF(Table1[[#This Row],[Phase shift (deg)]]="","",Table1[[#This Row],[Phase shift (deg)]]/180*PI())</f>
        <v>1.7556133632993423</v>
      </c>
      <c r="H1973" s="2">
        <v>100.58923617382</v>
      </c>
      <c r="I1973" s="2"/>
    </row>
    <row r="1974" spans="1:9" x14ac:dyDescent="0.2">
      <c r="A1974" s="2" t="s">
        <v>47</v>
      </c>
      <c r="B1974" s="2">
        <v>17.03</v>
      </c>
      <c r="C1974" s="2">
        <f>2*Table1[[#This Row],[Photon energy (eV)]]-Threshold</f>
        <v>9.4726112000000029</v>
      </c>
      <c r="D1974" s="2" t="s">
        <v>19</v>
      </c>
      <c r="E1974" s="3">
        <f>Table1[[#This Row],[Polar ang (deg)]]/180*PI()</f>
        <v>0.76000000000000068</v>
      </c>
      <c r="F1974" s="2">
        <v>43.544792429942603</v>
      </c>
      <c r="G1974" s="1">
        <f>IF(Table1[[#This Row],[Phase shift (deg)]]="","",Table1[[#This Row],[Phase shift (deg)]]/180*PI())</f>
        <v>1.7540839467873286</v>
      </c>
      <c r="H1974" s="2">
        <v>100.50160706256401</v>
      </c>
      <c r="I1974" s="2"/>
    </row>
    <row r="1975" spans="1:9" x14ac:dyDescent="0.2">
      <c r="A1975" s="2" t="s">
        <v>47</v>
      </c>
      <c r="B1975" s="2">
        <v>17.03</v>
      </c>
      <c r="C1975" s="2">
        <f>2*Table1[[#This Row],[Photon energy (eV)]]-Threshold</f>
        <v>9.4726112000000029</v>
      </c>
      <c r="D1975" s="2" t="s">
        <v>19</v>
      </c>
      <c r="E1975" s="3">
        <f>Table1[[#This Row],[Polar ang (deg)]]/180*PI()</f>
        <v>0.77000000000000024</v>
      </c>
      <c r="F1975" s="2">
        <v>44.117750225073401</v>
      </c>
      <c r="G1975" s="1">
        <f>IF(Table1[[#This Row],[Phase shift (deg)]]="","",Table1[[#This Row],[Phase shift (deg)]]/180*PI())</f>
        <v>1.7525980147833391</v>
      </c>
      <c r="H1975" s="2">
        <v>100.41646943009199</v>
      </c>
      <c r="I1975" s="2"/>
    </row>
    <row r="1976" spans="1:9" x14ac:dyDescent="0.2">
      <c r="A1976" s="2" t="s">
        <v>47</v>
      </c>
      <c r="B1976" s="2">
        <v>17.03</v>
      </c>
      <c r="C1976" s="2">
        <f>2*Table1[[#This Row],[Photon energy (eV)]]-Threshold</f>
        <v>9.4726112000000029</v>
      </c>
      <c r="D1976" s="2" t="s">
        <v>19</v>
      </c>
      <c r="E1976" s="3">
        <f>Table1[[#This Row],[Polar ang (deg)]]/180*PI()</f>
        <v>0.7799999999999998</v>
      </c>
      <c r="F1976" s="2">
        <v>44.690708020204198</v>
      </c>
      <c r="G1976" s="1">
        <f>IF(Table1[[#This Row],[Phase shift (deg)]]="","",Table1[[#This Row],[Phase shift (deg)]]/180*PI())</f>
        <v>1.7511543159701464</v>
      </c>
      <c r="H1976" s="2">
        <v>100.33375158120801</v>
      </c>
      <c r="I1976" s="2"/>
    </row>
    <row r="1977" spans="1:9" x14ac:dyDescent="0.2">
      <c r="A1977" s="2" t="s">
        <v>47</v>
      </c>
      <c r="B1977" s="2">
        <v>17.03</v>
      </c>
      <c r="C1977" s="2">
        <f>2*Table1[[#This Row],[Photon energy (eV)]]-Threshold</f>
        <v>9.4726112000000029</v>
      </c>
      <c r="D1977" s="2" t="s">
        <v>19</v>
      </c>
      <c r="E1977" s="3">
        <f>Table1[[#This Row],[Polar ang (deg)]]/180*PI()</f>
        <v>0.78999999999999937</v>
      </c>
      <c r="F1977" s="2">
        <v>45.263665815335003</v>
      </c>
      <c r="G1977" s="1">
        <f>IF(Table1[[#This Row],[Phase shift (deg)]]="","",Table1[[#This Row],[Phase shift (deg)]]/180*PI())</f>
        <v>1.7497516345055431</v>
      </c>
      <c r="H1977" s="2">
        <v>100.253383853285</v>
      </c>
      <c r="I1977" s="2"/>
    </row>
    <row r="1978" spans="1:9" x14ac:dyDescent="0.2">
      <c r="A1978" s="2" t="s">
        <v>47</v>
      </c>
      <c r="B1978" s="2">
        <v>17.03</v>
      </c>
      <c r="C1978" s="2">
        <f>2*Table1[[#This Row],[Photon energy (eV)]]-Threshold</f>
        <v>9.4726112000000029</v>
      </c>
      <c r="D1978" s="2" t="s">
        <v>19</v>
      </c>
      <c r="E1978" s="3">
        <f>Table1[[#This Row],[Polar ang (deg)]]/180*PI()</f>
        <v>0.80000000000000071</v>
      </c>
      <c r="F1978" s="2">
        <v>45.8366236104659</v>
      </c>
      <c r="G1978" s="1">
        <f>IF(Table1[[#This Row],[Phase shift (deg)]]="","",Table1[[#This Row],[Phase shift (deg)]]/180*PI())</f>
        <v>1.7483887897494443</v>
      </c>
      <c r="H1978" s="2">
        <v>100.17529860062901</v>
      </c>
      <c r="I1978" s="2"/>
    </row>
    <row r="1979" spans="1:9" x14ac:dyDescent="0.2">
      <c r="A1979" s="2" t="s">
        <v>47</v>
      </c>
      <c r="B1979" s="2">
        <v>17.03</v>
      </c>
      <c r="C1979" s="2">
        <f>2*Table1[[#This Row],[Photon energy (eV)]]-Threshold</f>
        <v>9.4726112000000029</v>
      </c>
      <c r="D1979" s="2" t="s">
        <v>19</v>
      </c>
      <c r="E1979" s="3">
        <f>Table1[[#This Row],[Polar ang (deg)]]/180*PI()</f>
        <v>0.81000000000000028</v>
      </c>
      <c r="F1979" s="2">
        <v>46.409581405596697</v>
      </c>
      <c r="G1979" s="1">
        <f>IF(Table1[[#This Row],[Phase shift (deg)]]="","",Table1[[#This Row],[Phase shift (deg)]]/180*PI())</f>
        <v>1.7470646358958661</v>
      </c>
      <c r="H1979" s="2">
        <v>100.099430173393</v>
      </c>
      <c r="I1979" s="2"/>
    </row>
    <row r="1980" spans="1:9" x14ac:dyDescent="0.2">
      <c r="A1980" s="2" t="s">
        <v>47</v>
      </c>
      <c r="B1980" s="2">
        <v>17.03</v>
      </c>
      <c r="C1980" s="2">
        <f>2*Table1[[#This Row],[Photon energy (eV)]]-Threshold</f>
        <v>9.4726112000000029</v>
      </c>
      <c r="D1980" s="2" t="s">
        <v>19</v>
      </c>
      <c r="E1980" s="3">
        <f>Table1[[#This Row],[Polar ang (deg)]]/180*PI()</f>
        <v>0.82</v>
      </c>
      <c r="F1980" s="2">
        <v>46.982539200727501</v>
      </c>
      <c r="G1980" s="1">
        <f>IF(Table1[[#This Row],[Phase shift (deg)]]="","",Table1[[#This Row],[Phase shift (deg)]]/180*PI())</f>
        <v>1.7457780615237317</v>
      </c>
      <c r="H1980" s="2">
        <v>100.02571489184</v>
      </c>
      <c r="I1980" s="2"/>
    </row>
    <row r="1981" spans="1:9" x14ac:dyDescent="0.2">
      <c r="A1981" s="2" t="s">
        <v>47</v>
      </c>
      <c r="B1981" s="2">
        <v>17.03</v>
      </c>
      <c r="C1981" s="2">
        <f>2*Table1[[#This Row],[Photon energy (eV)]]-Threshold</f>
        <v>9.4726112000000029</v>
      </c>
      <c r="D1981" s="2" t="s">
        <v>19</v>
      </c>
      <c r="E1981" s="3">
        <f>Table1[[#This Row],[Polar ang (deg)]]/180*PI()</f>
        <v>0.82999999999999952</v>
      </c>
      <c r="F1981" s="2">
        <v>47.555496995858299</v>
      </c>
      <c r="G1981" s="1">
        <f>IF(Table1[[#This Row],[Phase shift (deg)]]="","",Table1[[#This Row],[Phase shift (deg)]]/180*PI())</f>
        <v>1.7445279890795031</v>
      </c>
      <c r="H1981" s="2">
        <v>99.954091016700104</v>
      </c>
      <c r="I1981" s="2"/>
    </row>
    <row r="1982" spans="1:9" x14ac:dyDescent="0.2">
      <c r="A1982" s="2" t="s">
        <v>47</v>
      </c>
      <c r="B1982" s="2">
        <v>17.03</v>
      </c>
      <c r="C1982" s="2">
        <f>2*Table1[[#This Row],[Photon energy (eV)]]-Threshold</f>
        <v>9.4726112000000029</v>
      </c>
      <c r="D1982" s="2" t="s">
        <v>19</v>
      </c>
      <c r="E1982" s="3">
        <f>Table1[[#This Row],[Polar ang (deg)]]/180*PI()</f>
        <v>0.83999999999999919</v>
      </c>
      <c r="F1982" s="2">
        <v>48.128454790989103</v>
      </c>
      <c r="G1982" s="1">
        <f>IF(Table1[[#This Row],[Phase shift (deg)]]="","",Table1[[#This Row],[Phase shift (deg)]]/180*PI())</f>
        <v>1.7433133743025613</v>
      </c>
      <c r="H1982" s="2">
        <v>99.884498716247094</v>
      </c>
      <c r="I1982" s="2"/>
    </row>
    <row r="1983" spans="1:9" x14ac:dyDescent="0.2">
      <c r="A1983" s="2" t="s">
        <v>47</v>
      </c>
      <c r="B1983" s="2">
        <v>17.03</v>
      </c>
      <c r="C1983" s="2">
        <f>2*Table1[[#This Row],[Photon energy (eV)]]-Threshold</f>
        <v>9.4726112000000029</v>
      </c>
      <c r="D1983" s="2" t="s">
        <v>19</v>
      </c>
      <c r="E1983" s="3">
        <f>Table1[[#This Row],[Polar ang (deg)]]/180*PI()</f>
        <v>0.85000000000000053</v>
      </c>
      <c r="F1983" s="2">
        <v>48.70141258612</v>
      </c>
      <c r="G1983" s="1">
        <f>IF(Table1[[#This Row],[Phase shift (deg)]]="","",Table1[[#This Row],[Phase shift (deg)]]/180*PI())</f>
        <v>1.7421332056036161</v>
      </c>
      <c r="H1983" s="2">
        <v>99.816880030684104</v>
      </c>
      <c r="I1983" s="2"/>
    </row>
    <row r="1984" spans="1:9" x14ac:dyDescent="0.2">
      <c r="A1984" s="2" t="s">
        <v>47</v>
      </c>
      <c r="B1984" s="2">
        <v>17.03</v>
      </c>
      <c r="C1984" s="2">
        <f>2*Table1[[#This Row],[Photon energy (eV)]]-Threshold</f>
        <v>9.4726112000000029</v>
      </c>
      <c r="D1984" s="2" t="s">
        <v>19</v>
      </c>
      <c r="E1984" s="3">
        <f>Table1[[#This Row],[Polar ang (deg)]]/180*PI()</f>
        <v>0.8600000000000001</v>
      </c>
      <c r="F1984" s="2">
        <v>49.274370381250797</v>
      </c>
      <c r="G1984" s="1">
        <f>IF(Table1[[#This Row],[Phase shift (deg)]]="","",Table1[[#This Row],[Phase shift (deg)]]/180*PI())</f>
        <v>1.7409865034048597</v>
      </c>
      <c r="H1984" s="2">
        <v>99.751178834336997</v>
      </c>
      <c r="I1984" s="2"/>
    </row>
    <row r="1985" spans="1:9" x14ac:dyDescent="0.2">
      <c r="A1985" s="2" t="s">
        <v>47</v>
      </c>
      <c r="B1985" s="2">
        <v>17.03</v>
      </c>
      <c r="C1985" s="2">
        <f>2*Table1[[#This Row],[Photon energy (eV)]]-Threshold</f>
        <v>9.4726112000000029</v>
      </c>
      <c r="D1985" s="2" t="s">
        <v>19</v>
      </c>
      <c r="E1985" s="3">
        <f>Table1[[#This Row],[Polar ang (deg)]]/180*PI()</f>
        <v>0.86999999999999966</v>
      </c>
      <c r="F1985" s="2">
        <v>49.847328176381602</v>
      </c>
      <c r="G1985" s="1">
        <f>IF(Table1[[#This Row],[Phase shift (deg)]]="","",Table1[[#This Row],[Phase shift (deg)]]/180*PI())</f>
        <v>1.7398723194497936</v>
      </c>
      <c r="H1985" s="2">
        <v>99.687340796110504</v>
      </c>
      <c r="I1985" s="2"/>
    </row>
    <row r="1986" spans="1:9" x14ac:dyDescent="0.2">
      <c r="A1986" s="2" t="s">
        <v>47</v>
      </c>
      <c r="B1986" s="2">
        <v>17.03</v>
      </c>
      <c r="C1986" s="2">
        <f>2*Table1[[#This Row],[Photon energy (eV)]]-Threshold</f>
        <v>9.4726112000000029</v>
      </c>
      <c r="D1986" s="2" t="s">
        <v>19</v>
      </c>
      <c r="E1986" s="3">
        <f>Table1[[#This Row],[Polar ang (deg)]]/180*PI()</f>
        <v>0.88000000000000089</v>
      </c>
      <c r="F1986" s="2">
        <v>50.420285971512499</v>
      </c>
      <c r="G1986" s="1">
        <f>IF(Table1[[#This Row],[Phase shift (deg)]]="","",Table1[[#This Row],[Phase shift (deg)]]/180*PI())</f>
        <v>1.7387897360896309</v>
      </c>
      <c r="H1986" s="2">
        <v>99.625313338602098</v>
      </c>
      <c r="I1986" s="2"/>
    </row>
    <row r="1987" spans="1:9" x14ac:dyDescent="0.2">
      <c r="A1987" s="2" t="s">
        <v>47</v>
      </c>
      <c r="B1987" s="2">
        <v>17.03</v>
      </c>
      <c r="C1987" s="2">
        <f>2*Table1[[#This Row],[Photon energy (eV)]]-Threshold</f>
        <v>9.4726112000000029</v>
      </c>
      <c r="D1987" s="2" t="s">
        <v>19</v>
      </c>
      <c r="E1987" s="3">
        <f>Table1[[#This Row],[Polar ang (deg)]]/180*PI()</f>
        <v>0.89000000000000068</v>
      </c>
      <c r="F1987" s="2">
        <v>50.993243766643303</v>
      </c>
      <c r="G1987" s="1">
        <f>IF(Table1[[#This Row],[Phase shift (deg)]]="","",Table1[[#This Row],[Phase shift (deg)]]/180*PI())</f>
        <v>1.7377378655523927</v>
      </c>
      <c r="H1987" s="2">
        <v>99.565045596224195</v>
      </c>
      <c r="I1987" s="2"/>
    </row>
    <row r="1988" spans="1:9" x14ac:dyDescent="0.2">
      <c r="A1988" s="2" t="s">
        <v>47</v>
      </c>
      <c r="B1988" s="2">
        <v>17.03</v>
      </c>
      <c r="C1988" s="2">
        <f>2*Table1[[#This Row],[Photon energy (eV)]]-Threshold</f>
        <v>9.4726112000000029</v>
      </c>
      <c r="D1988" s="2" t="s">
        <v>19</v>
      </c>
      <c r="E1988" s="3">
        <f>Table1[[#This Row],[Polar ang (deg)]]/180*PI()</f>
        <v>0.90000000000000013</v>
      </c>
      <c r="F1988" s="2">
        <v>51.566201561774101</v>
      </c>
      <c r="G1988" s="1">
        <f>IF(Table1[[#This Row],[Phase shift (deg)]]="","",Table1[[#This Row],[Phase shift (deg)]]/180*PI())</f>
        <v>1.7367158492000312</v>
      </c>
      <c r="H1988" s="2">
        <v>99.506488372640504</v>
      </c>
      <c r="I1988" s="2"/>
    </row>
    <row r="1989" spans="1:9" x14ac:dyDescent="0.2">
      <c r="A1989" s="2" t="s">
        <v>47</v>
      </c>
      <c r="B1989" s="2">
        <v>17.03</v>
      </c>
      <c r="C1989" s="2">
        <f>2*Table1[[#This Row],[Photon energy (eV)]]-Threshold</f>
        <v>9.4726112000000029</v>
      </c>
      <c r="D1989" s="2" t="s">
        <v>19</v>
      </c>
      <c r="E1989" s="3">
        <f>Table1[[#This Row],[Polar ang (deg)]]/180*PI()</f>
        <v>0.9099999999999997</v>
      </c>
      <c r="F1989" s="2">
        <v>52.139159356904898</v>
      </c>
      <c r="G1989" s="1">
        <f>IF(Table1[[#This Row],[Phase shift (deg)]]="","",Table1[[#This Row],[Phase shift (deg)]]/180*PI())</f>
        <v>1.735722856778273</v>
      </c>
      <c r="H1989" s="2">
        <v>99.449594097785294</v>
      </c>
      <c r="I1989" s="2"/>
    </row>
    <row r="1990" spans="1:9" x14ac:dyDescent="0.2">
      <c r="A1990" s="2" t="s">
        <v>47</v>
      </c>
      <c r="B1990" s="2">
        <v>17.03</v>
      </c>
      <c r="C1990" s="2">
        <f>2*Table1[[#This Row],[Photon energy (eV)]]-Threshold</f>
        <v>9.4726112000000029</v>
      </c>
      <c r="D1990" s="2" t="s">
        <v>19</v>
      </c>
      <c r="E1990" s="3">
        <f>Table1[[#This Row],[Polar ang (deg)]]/180*PI()</f>
        <v>0.91999999999999948</v>
      </c>
      <c r="F1990" s="2">
        <v>52.712117152035702</v>
      </c>
      <c r="G1990" s="1">
        <f>IF(Table1[[#This Row],[Phase shift (deg)]]="","",Table1[[#This Row],[Phase shift (deg)]]/180*PI())</f>
        <v>1.7347580856632754</v>
      </c>
      <c r="H1990" s="2">
        <v>99.394316784699797</v>
      </c>
      <c r="I1990" s="2"/>
    </row>
    <row r="1991" spans="1:9" x14ac:dyDescent="0.2">
      <c r="A1991" s="2" t="s">
        <v>47</v>
      </c>
      <c r="B1991" s="2">
        <v>17.03</v>
      </c>
      <c r="C1991" s="2">
        <f>2*Table1[[#This Row],[Photon energy (eV)]]-Threshold</f>
        <v>9.4726112000000029</v>
      </c>
      <c r="D1991" s="2" t="s">
        <v>19</v>
      </c>
      <c r="E1991" s="3">
        <f>Table1[[#This Row],[Polar ang (deg)]]/180*PI()</f>
        <v>0.93000000000000071</v>
      </c>
      <c r="F1991" s="2">
        <v>53.285074947166599</v>
      </c>
      <c r="G1991" s="1">
        <f>IF(Table1[[#This Row],[Phase shift (deg)]]="","",Table1[[#This Row],[Phase shift (deg)]]/180*PI())</f>
        <v>1.7338207601086151</v>
      </c>
      <c r="H1991" s="2">
        <v>99.340611986387998</v>
      </c>
      <c r="I1991" s="2"/>
    </row>
    <row r="1992" spans="1:9" x14ac:dyDescent="0.2">
      <c r="A1992" s="2" t="s">
        <v>47</v>
      </c>
      <c r="B1992" s="2">
        <v>17.03</v>
      </c>
      <c r="C1992" s="2">
        <f>2*Table1[[#This Row],[Photon energy (eV)]]-Threshold</f>
        <v>9.4726112000000029</v>
      </c>
      <c r="D1992" s="2" t="s">
        <v>19</v>
      </c>
      <c r="E1992" s="3">
        <f>Table1[[#This Row],[Polar ang (deg)]]/180*PI()</f>
        <v>0.94000000000000028</v>
      </c>
      <c r="F1992" s="2">
        <v>53.858032742297397</v>
      </c>
      <c r="G1992" s="1">
        <f>IF(Table1[[#This Row],[Phase shift (deg)]]="","",Table1[[#This Row],[Phase shift (deg)]]/180*PI())</f>
        <v>1.7329101304956973</v>
      </c>
      <c r="H1992" s="2">
        <v>99.288436752868193</v>
      </c>
      <c r="I1992" s="2"/>
    </row>
    <row r="1993" spans="1:9" x14ac:dyDescent="0.2">
      <c r="A1993" s="2" t="s">
        <v>47</v>
      </c>
      <c r="B1993" s="2">
        <v>17.03</v>
      </c>
      <c r="C1993" s="2">
        <f>2*Table1[[#This Row],[Photon energy (eV)]]-Threshold</f>
        <v>9.4726112000000029</v>
      </c>
      <c r="D1993" s="2" t="s">
        <v>19</v>
      </c>
      <c r="E1993" s="3">
        <f>Table1[[#This Row],[Polar ang (deg)]]/180*PI()</f>
        <v>0.94999999999999984</v>
      </c>
      <c r="F1993" s="2">
        <v>54.430990537428201</v>
      </c>
      <c r="G1993" s="1">
        <f>IF(Table1[[#This Row],[Phase shift (deg)]]="","",Table1[[#This Row],[Phase shift (deg)]]/180*PI())</f>
        <v>1.7320254725902293</v>
      </c>
      <c r="H1993" s="2">
        <v>99.237749588572001</v>
      </c>
      <c r="I1993" s="2"/>
    </row>
    <row r="1994" spans="1:9" x14ac:dyDescent="0.2">
      <c r="A1994" s="2" t="s">
        <v>47</v>
      </c>
      <c r="B1994" s="2">
        <v>17.03</v>
      </c>
      <c r="C1994" s="2">
        <f>2*Table1[[#This Row],[Photon energy (eV)]]-Threshold</f>
        <v>9.4726112000000029</v>
      </c>
      <c r="D1994" s="2" t="s">
        <v>19</v>
      </c>
      <c r="E1994" s="3">
        <f>Table1[[#This Row],[Polar ang (deg)]]/180*PI()</f>
        <v>0.95999999999999941</v>
      </c>
      <c r="F1994" s="2">
        <v>55.003948332558998</v>
      </c>
      <c r="G1994" s="1">
        <f>IF(Table1[[#This Row],[Phase shift (deg)]]="","",Table1[[#This Row],[Phase shift (deg)]]/180*PI())</f>
        <v>1.7311660868069789</v>
      </c>
      <c r="H1994" s="2">
        <v>99.1885104102182</v>
      </c>
      <c r="I1994" s="2"/>
    </row>
    <row r="1995" spans="1:9" x14ac:dyDescent="0.2">
      <c r="A1995" s="2" t="s">
        <v>47</v>
      </c>
      <c r="B1995" s="2">
        <v>17.03</v>
      </c>
      <c r="C1995" s="2">
        <f>2*Table1[[#This Row],[Photon energy (eV)]]-Threshold</f>
        <v>9.4726112000000029</v>
      </c>
      <c r="D1995" s="2" t="s">
        <v>19</v>
      </c>
      <c r="E1995" s="3">
        <f>Table1[[#This Row],[Polar ang (deg)]]/180*PI()</f>
        <v>0.97000000000000086</v>
      </c>
      <c r="F1995" s="2">
        <v>55.576906127689902</v>
      </c>
      <c r="G1995" s="1">
        <f>IF(Table1[[#This Row],[Phase shift (deg)]]="","",Table1[[#This Row],[Phase shift (deg)]]/180*PI())</f>
        <v>1.7303312974847884</v>
      </c>
      <c r="H1995" s="2">
        <v>99.140680505274105</v>
      </c>
      <c r="I1995" s="2"/>
    </row>
    <row r="1996" spans="1:9" x14ac:dyDescent="0.2">
      <c r="A1996" s="2" t="s">
        <v>47</v>
      </c>
      <c r="B1996" s="2">
        <v>17.03</v>
      </c>
      <c r="C1996" s="2">
        <f>2*Table1[[#This Row],[Photon energy (eV)]]-Threshold</f>
        <v>9.4726112000000029</v>
      </c>
      <c r="D1996" s="2" t="s">
        <v>19</v>
      </c>
      <c r="E1996" s="3">
        <f>Table1[[#This Row],[Polar ang (deg)]]/180*PI()</f>
        <v>0.98000000000000043</v>
      </c>
      <c r="F1996" s="2">
        <v>56.1498639228207</v>
      </c>
      <c r="G1996" s="1">
        <f>IF(Table1[[#This Row],[Phase shift (deg)]]="","",Table1[[#This Row],[Phase shift (deg)]]/180*PI())</f>
        <v>1.7295204521733991</v>
      </c>
      <c r="H1996" s="2">
        <v>99.094222491093504</v>
      </c>
      <c r="I1996" s="2"/>
    </row>
    <row r="1997" spans="1:9" x14ac:dyDescent="0.2">
      <c r="A1997" s="2" t="s">
        <v>47</v>
      </c>
      <c r="B1997" s="2">
        <v>17.03</v>
      </c>
      <c r="C1997" s="2">
        <f>2*Table1[[#This Row],[Photon energy (eV)]]-Threshold</f>
        <v>9.4726112000000029</v>
      </c>
      <c r="D1997" s="2" t="s">
        <v>19</v>
      </c>
      <c r="E1997" s="3">
        <f>Table1[[#This Row],[Polar ang (deg)]]/180*PI()</f>
        <v>0.99</v>
      </c>
      <c r="F1997" s="2">
        <v>56.722821717951497</v>
      </c>
      <c r="G1997" s="1">
        <f>IF(Table1[[#This Row],[Phase shift (deg)]]="","",Table1[[#This Row],[Phase shift (deg)]]/180*PI())</f>
        <v>1.7287329209335001</v>
      </c>
      <c r="H1997" s="2">
        <v>99.049100274812602</v>
      </c>
      <c r="I1997" s="2"/>
    </row>
    <row r="1998" spans="1:9" x14ac:dyDescent="0.2">
      <c r="A1998" s="2" t="s">
        <v>47</v>
      </c>
      <c r="B1998" s="2">
        <v>17.03</v>
      </c>
      <c r="C1998" s="2">
        <f>2*Table1[[#This Row],[Photon energy (eV)]]-Threshold</f>
        <v>9.4726112000000029</v>
      </c>
      <c r="D1998" s="2" t="s">
        <v>19</v>
      </c>
      <c r="E1998" s="3">
        <f>Table1[[#This Row],[Polar ang (deg)]]/180*PI()</f>
        <v>0.99999999999999967</v>
      </c>
      <c r="F1998" s="2">
        <v>57.295779513082302</v>
      </c>
      <c r="G1998" s="1">
        <f>IF(Table1[[#This Row],[Phase shift (deg)]]="","",Table1[[#This Row],[Phase shift (deg)]]/180*PI())</f>
        <v>1.7279680956510637</v>
      </c>
      <c r="H1998" s="2">
        <v>99.005279014064101</v>
      </c>
      <c r="I1998" s="2"/>
    </row>
    <row r="1999" spans="1:9" x14ac:dyDescent="0.2">
      <c r="A1999" s="2" t="s">
        <v>47</v>
      </c>
      <c r="B1999" s="2">
        <v>17.03</v>
      </c>
      <c r="C1999" s="2">
        <f>2*Table1[[#This Row],[Photon energy (eV)]]-Threshold</f>
        <v>9.4726112000000029</v>
      </c>
      <c r="D1999" s="2" t="s">
        <v>19</v>
      </c>
      <c r="E1999" s="3">
        <f>Table1[[#This Row],[Polar ang (deg)]]/180*PI()</f>
        <v>1.0100000000000009</v>
      </c>
      <c r="F1999" s="2">
        <v>57.868737308213198</v>
      </c>
      <c r="G1999" s="1">
        <f>IF(Table1[[#This Row],[Phase shift (deg)]]="","",Table1[[#This Row],[Phase shift (deg)]]/180*PI())</f>
        <v>1.7272253893668987</v>
      </c>
      <c r="H1999" s="2">
        <v>98.962725078563594</v>
      </c>
      <c r="I1999" s="2"/>
    </row>
    <row r="2000" spans="1:9" x14ac:dyDescent="0.2">
      <c r="A2000" s="2" t="s">
        <v>47</v>
      </c>
      <c r="B2000" s="2">
        <v>17.03</v>
      </c>
      <c r="C2000" s="2">
        <f>2*Table1[[#This Row],[Photon energy (eV)]]-Threshold</f>
        <v>9.4726112000000029</v>
      </c>
      <c r="D2000" s="2" t="s">
        <v>19</v>
      </c>
      <c r="E2000" s="3">
        <f>Table1[[#This Row],[Polar ang (deg)]]/180*PI()</f>
        <v>1.0200000000000005</v>
      </c>
      <c r="F2000" s="2">
        <v>58.441695103344003</v>
      </c>
      <c r="G2000" s="1">
        <f>IF(Table1[[#This Row],[Phase shift (deg)]]="","",Table1[[#This Row],[Phase shift (deg)]]/180*PI())</f>
        <v>1.7265042356221407</v>
      </c>
      <c r="H2000" s="2">
        <v>98.921406012608898</v>
      </c>
      <c r="I2000" s="2"/>
    </row>
    <row r="2001" spans="1:9" x14ac:dyDescent="0.2">
      <c r="A2001" s="2" t="s">
        <v>47</v>
      </c>
      <c r="B2001" s="2">
        <v>17.03</v>
      </c>
      <c r="C2001" s="2">
        <f>2*Table1[[#This Row],[Photon energy (eV)]]-Threshold</f>
        <v>9.4726112000000029</v>
      </c>
      <c r="D2001" s="2" t="s">
        <v>19</v>
      </c>
      <c r="E2001" s="3">
        <f>Table1[[#This Row],[Polar ang (deg)]]/180*PI()</f>
        <v>1.03</v>
      </c>
      <c r="F2001" s="2">
        <v>59.0146528984748</v>
      </c>
      <c r="G2001" s="1">
        <f>IF(Table1[[#This Row],[Phase shift (deg)]]="","",Table1[[#This Row],[Phase shift (deg)]]/180*PI())</f>
        <v>1.7258040878202221</v>
      </c>
      <c r="H2001" s="2">
        <v>98.881290498523597</v>
      </c>
      <c r="I2001" s="2"/>
    </row>
    <row r="2002" spans="1:9" x14ac:dyDescent="0.2">
      <c r="A2002" s="2" t="s">
        <v>47</v>
      </c>
      <c r="B2002" s="2">
        <v>17.03</v>
      </c>
      <c r="C2002" s="2">
        <f>2*Table1[[#This Row],[Photon energy (eV)]]-Threshold</f>
        <v>9.4726112000000029</v>
      </c>
      <c r="D2002" s="2" t="s">
        <v>19</v>
      </c>
      <c r="E2002" s="3">
        <f>Table1[[#This Row],[Polar ang (deg)]]/180*PI()</f>
        <v>1.0399999999999996</v>
      </c>
      <c r="F2002" s="2">
        <v>59.587610693605598</v>
      </c>
      <c r="G2002" s="1">
        <f>IF(Table1[[#This Row],[Phase shift (deg)]]="","",Table1[[#This Row],[Phase shift (deg)]]/180*PI())</f>
        <v>1.7251244186057713</v>
      </c>
      <c r="H2002" s="2">
        <v>98.842348321070602</v>
      </c>
      <c r="I2002" s="2"/>
    </row>
    <row r="2003" spans="1:9" x14ac:dyDescent="0.2">
      <c r="A2003" s="2" t="s">
        <v>47</v>
      </c>
      <c r="B2003" s="2">
        <v>17.03</v>
      </c>
      <c r="C2003" s="2">
        <f>2*Table1[[#This Row],[Photon energy (eV)]]-Threshold</f>
        <v>9.4726112000000029</v>
      </c>
      <c r="D2003" s="2" t="s">
        <v>19</v>
      </c>
      <c r="E2003" s="3">
        <f>Table1[[#This Row],[Polar ang (deg)]]/180*PI()</f>
        <v>1.0499999999999994</v>
      </c>
      <c r="F2003" s="2">
        <v>60.160568488736402</v>
      </c>
      <c r="G2003" s="1">
        <f>IF(Table1[[#This Row],[Phase shift (deg)]]="","",Table1[[#This Row],[Phase shift (deg)]]/180*PI())</f>
        <v>1.724464719260709</v>
      </c>
      <c r="H2003" s="2">
        <v>98.804550332850994</v>
      </c>
      <c r="I2003" s="2"/>
    </row>
    <row r="2004" spans="1:9" x14ac:dyDescent="0.2">
      <c r="A2004" s="2" t="s">
        <v>47</v>
      </c>
      <c r="B2004" s="2">
        <v>17.03</v>
      </c>
      <c r="C2004" s="2">
        <f>2*Table1[[#This Row],[Photon energy (eV)]]-Threshold</f>
        <v>9.4726112000000029</v>
      </c>
      <c r="D2004" s="2" t="s">
        <v>19</v>
      </c>
      <c r="E2004" s="3">
        <f>Table1[[#This Row],[Polar ang (deg)]]/180*PI()</f>
        <v>1.0600000000000007</v>
      </c>
      <c r="F2004" s="2">
        <v>60.733526283867299</v>
      </c>
      <c r="G2004" s="1">
        <f>IF(Table1[[#This Row],[Phase shift (deg)]]="","",Table1[[#This Row],[Phase shift (deg)]]/180*PI())</f>
        <v>1.7238244991177314</v>
      </c>
      <c r="H2004" s="2">
        <v>98.767868420699102</v>
      </c>
      <c r="I2004" s="2"/>
    </row>
    <row r="2005" spans="1:9" x14ac:dyDescent="0.2">
      <c r="A2005" s="2" t="s">
        <v>47</v>
      </c>
      <c r="B2005" s="2">
        <v>17.03</v>
      </c>
      <c r="C2005" s="2">
        <f>2*Table1[[#This Row],[Photon energy (eV)]]-Threshold</f>
        <v>9.4726112000000029</v>
      </c>
      <c r="D2005" s="2" t="s">
        <v>19</v>
      </c>
      <c r="E2005" s="3">
        <f>Table1[[#This Row],[Polar ang (deg)]]/180*PI()</f>
        <v>1.0700000000000003</v>
      </c>
      <c r="F2005" s="2">
        <v>61.306484078998103</v>
      </c>
      <c r="G2005" s="1">
        <f>IF(Table1[[#This Row],[Phase shift (deg)]]="","",Table1[[#This Row],[Phase shift (deg)]]/180*PI())</f>
        <v>1.7232032849912966</v>
      </c>
      <c r="H2005" s="2">
        <v>98.732275473080506</v>
      </c>
      <c r="I2005" s="2"/>
    </row>
    <row r="2006" spans="1:9" x14ac:dyDescent="0.2">
      <c r="A2006" s="2" t="s">
        <v>47</v>
      </c>
      <c r="B2006" s="2">
        <v>17.03</v>
      </c>
      <c r="C2006" s="2">
        <f>2*Table1[[#This Row],[Photon energy (eV)]]-Threshold</f>
        <v>9.4726112000000029</v>
      </c>
      <c r="D2006" s="2" t="s">
        <v>19</v>
      </c>
      <c r="E2006" s="3">
        <f>Table1[[#This Row],[Polar ang (deg)]]/180*PI()</f>
        <v>1.0799999999999998</v>
      </c>
      <c r="F2006" s="2">
        <v>61.879441874128901</v>
      </c>
      <c r="G2006" s="1">
        <f>IF(Table1[[#This Row],[Phase shift (deg)]]="","",Table1[[#This Row],[Phase shift (deg)]]/180*PI())</f>
        <v>1.7226006206260982</v>
      </c>
      <c r="H2006" s="2">
        <v>98.697745348491694</v>
      </c>
      <c r="I2006" s="2"/>
    </row>
    <row r="2007" spans="1:9" x14ac:dyDescent="0.2">
      <c r="A2007" s="2" t="s">
        <v>47</v>
      </c>
      <c r="B2007" s="2">
        <v>17.03</v>
      </c>
      <c r="C2007" s="2">
        <f>2*Table1[[#This Row],[Photon energy (eV)]]-Threshold</f>
        <v>9.4726112000000029</v>
      </c>
      <c r="D2007" s="2" t="s">
        <v>19</v>
      </c>
      <c r="E2007" s="3">
        <f>Table1[[#This Row],[Polar ang (deg)]]/180*PI()</f>
        <v>1.0899999999999994</v>
      </c>
      <c r="F2007" s="2">
        <v>62.452399669259698</v>
      </c>
      <c r="G2007" s="1">
        <f>IF(Table1[[#This Row],[Phase shift (deg)]]="","",Table1[[#This Row],[Phase shift (deg)]]/180*PI())</f>
        <v>1.7220160661629789</v>
      </c>
      <c r="H2007" s="2">
        <v>98.664252844859405</v>
      </c>
      <c r="I2007" s="2"/>
    </row>
    <row r="2008" spans="1:9" x14ac:dyDescent="0.2">
      <c r="A2008" s="2" t="s">
        <v>47</v>
      </c>
      <c r="B2008" s="2">
        <v>17.03</v>
      </c>
      <c r="C2008" s="2">
        <f>2*Table1[[#This Row],[Photon energy (eV)]]-Threshold</f>
        <v>9.4726112000000029</v>
      </c>
      <c r="D2008" s="2" t="s">
        <v>19</v>
      </c>
      <c r="E2008" s="3">
        <f>Table1[[#This Row],[Polar ang (deg)]]/180*PI()</f>
        <v>1.1000000000000008</v>
      </c>
      <c r="F2008" s="2">
        <v>63.025357464390602</v>
      </c>
      <c r="G2008" s="1">
        <f>IF(Table1[[#This Row],[Phase shift (deg)]]="","",Table1[[#This Row],[Phase shift (deg)]]/180*PI())</f>
        <v>1.7214491976221866</v>
      </c>
      <c r="H2008" s="2">
        <v>98.631773669933295</v>
      </c>
      <c r="I2008" s="2"/>
    </row>
    <row r="2009" spans="1:9" x14ac:dyDescent="0.2">
      <c r="A2009" s="2" t="s">
        <v>47</v>
      </c>
      <c r="B2009" s="2">
        <v>17.03</v>
      </c>
      <c r="C2009" s="2">
        <f>2*Table1[[#This Row],[Photon energy (eV)]]-Threshold</f>
        <v>9.4726112000000029</v>
      </c>
      <c r="D2009" s="2" t="s">
        <v>19</v>
      </c>
      <c r="E2009" s="3">
        <f>Table1[[#This Row],[Polar ang (deg)]]/180*PI()</f>
        <v>1.1100000000000003</v>
      </c>
      <c r="F2009" s="2">
        <v>63.598315259521399</v>
      </c>
      <c r="G2009" s="1">
        <f>IF(Table1[[#This Row],[Phase shift (deg)]]="","",Table1[[#This Row],[Phase shift (deg)]]/180*PI())</f>
        <v>1.7208996064037758</v>
      </c>
      <c r="H2009" s="2">
        <v>98.600284412660898</v>
      </c>
      <c r="I2009" s="2"/>
    </row>
    <row r="2010" spans="1:9" x14ac:dyDescent="0.2">
      <c r="A2010" s="2" t="s">
        <v>47</v>
      </c>
      <c r="B2010" s="2">
        <v>17.03</v>
      </c>
      <c r="C2010" s="2">
        <f>2*Table1[[#This Row],[Photon energy (eV)]]-Threshold</f>
        <v>9.4726112000000029</v>
      </c>
      <c r="D2010" s="2" t="s">
        <v>19</v>
      </c>
      <c r="E2010" s="3">
        <f>Table1[[#This Row],[Polar ang (deg)]]/180*PI()</f>
        <v>1.1200000000000001</v>
      </c>
      <c r="F2010" s="2">
        <v>64.171273054652204</v>
      </c>
      <c r="G2010" s="1">
        <f>IF(Table1[[#This Row],[Phase shift (deg)]]="","",Table1[[#This Row],[Phase shift (deg)]]/180*PI())</f>
        <v>1.7203668988049512</v>
      </c>
      <c r="H2010" s="2">
        <v>98.569762515533697</v>
      </c>
      <c r="I2010" s="2"/>
    </row>
    <row r="2011" spans="1:9" x14ac:dyDescent="0.2">
      <c r="A2011" s="2" t="s">
        <v>47</v>
      </c>
      <c r="B2011" s="2">
        <v>17.03</v>
      </c>
      <c r="C2011" s="2">
        <f>2*Table1[[#This Row],[Photon energy (eV)]]-Threshold</f>
        <v>9.4726112000000029</v>
      </c>
      <c r="D2011" s="2" t="s">
        <v>19</v>
      </c>
      <c r="E2011" s="3">
        <f>Table1[[#This Row],[Polar ang (deg)]]/180*PI()</f>
        <v>1.1299999999999994</v>
      </c>
      <c r="F2011" s="2">
        <v>64.744230849782994</v>
      </c>
      <c r="G2011" s="1">
        <f>IF(Table1[[#This Row],[Phase shift (deg)]]="","",Table1[[#This Row],[Phase shift (deg)]]/180*PI())</f>
        <v>1.7198506955541404</v>
      </c>
      <c r="H2011" s="2">
        <v>98.540186247891299</v>
      </c>
      <c r="I2011" s="2"/>
    </row>
    <row r="2012" spans="1:9" x14ac:dyDescent="0.2">
      <c r="A2012" s="2" t="s">
        <v>47</v>
      </c>
      <c r="B2012" s="2">
        <v>17.03</v>
      </c>
      <c r="C2012" s="2">
        <f>2*Table1[[#This Row],[Photon energy (eV)]]-Threshold</f>
        <v>9.4726112000000029</v>
      </c>
      <c r="D2012" s="2" t="s">
        <v>19</v>
      </c>
      <c r="E2012" s="3">
        <f>Table1[[#This Row],[Polar ang (deg)]]/180*PI()</f>
        <v>1.1400000000000008</v>
      </c>
      <c r="F2012" s="2">
        <v>65.317188644913898</v>
      </c>
      <c r="G2012" s="1">
        <f>IF(Table1[[#This Row],[Phase shift (deg)]]="","",Table1[[#This Row],[Phase shift (deg)]]/180*PI())</f>
        <v>1.7193506313614637</v>
      </c>
      <c r="H2012" s="2">
        <v>98.511534680165298</v>
      </c>
      <c r="I2012" s="2"/>
    </row>
    <row r="2013" spans="1:9" x14ac:dyDescent="0.2">
      <c r="A2013" s="2" t="s">
        <v>47</v>
      </c>
      <c r="B2013" s="2">
        <v>17.03</v>
      </c>
      <c r="C2013" s="2">
        <f>2*Table1[[#This Row],[Photon energy (eV)]]-Threshold</f>
        <v>9.4726112000000029</v>
      </c>
      <c r="D2013" s="2" t="s">
        <v>19</v>
      </c>
      <c r="E2013" s="3">
        <f>Table1[[#This Row],[Polar ang (deg)]]/180*PI()</f>
        <v>1.1500000000000006</v>
      </c>
      <c r="F2013" s="2">
        <v>65.890146440044703</v>
      </c>
      <c r="G2013" s="1">
        <f>IF(Table1[[#This Row],[Phase shift (deg)]]="","",Table1[[#This Row],[Phase shift (deg)]]/180*PI())</f>
        <v>1.7188663544853602</v>
      </c>
      <c r="H2013" s="2">
        <v>98.483787659048801</v>
      </c>
      <c r="I2013" s="2"/>
    </row>
    <row r="2014" spans="1:9" x14ac:dyDescent="0.2">
      <c r="A2014" s="2" t="s">
        <v>47</v>
      </c>
      <c r="B2014" s="2">
        <v>17.03</v>
      </c>
      <c r="C2014" s="2">
        <f>2*Table1[[#This Row],[Photon energy (eV)]]-Threshold</f>
        <v>9.4726112000000029</v>
      </c>
      <c r="D2014" s="2" t="s">
        <v>19</v>
      </c>
      <c r="E2014" s="3">
        <f>Table1[[#This Row],[Polar ang (deg)]]/180*PI()</f>
        <v>1.1600000000000004</v>
      </c>
      <c r="F2014" s="2">
        <v>66.463104235175507</v>
      </c>
      <c r="G2014" s="1">
        <f>IF(Table1[[#This Row],[Phase shift (deg)]]="","",Table1[[#This Row],[Phase shift (deg)]]/180*PI())</f>
        <v>1.7183975263150066</v>
      </c>
      <c r="H2014" s="2">
        <v>98.456925783570696</v>
      </c>
      <c r="I2014" s="2"/>
    </row>
    <row r="2015" spans="1:9" x14ac:dyDescent="0.2">
      <c r="A2015" s="2" t="s">
        <v>47</v>
      </c>
      <c r="B2015" s="2">
        <v>17.03</v>
      </c>
      <c r="C2015" s="2">
        <f>2*Table1[[#This Row],[Photon energy (eV)]]-Threshold</f>
        <v>9.4726112000000029</v>
      </c>
      <c r="D2015" s="2" t="s">
        <v>19</v>
      </c>
      <c r="E2015" s="3">
        <f>Table1[[#This Row],[Polar ang (deg)]]/180*PI()</f>
        <v>1.1699999999999997</v>
      </c>
      <c r="F2015" s="2">
        <v>67.036062030306297</v>
      </c>
      <c r="G2015" s="1">
        <f>IF(Table1[[#This Row],[Phase shift (deg)]]="","",Table1[[#This Row],[Phase shift (deg)]]/180*PI())</f>
        <v>1.7179438209682201</v>
      </c>
      <c r="H2015" s="2">
        <v>98.430930382057298</v>
      </c>
      <c r="I2015" s="2"/>
    </row>
    <row r="2016" spans="1:9" x14ac:dyDescent="0.2">
      <c r="A2016" s="2" t="s">
        <v>47</v>
      </c>
      <c r="B2016" s="2">
        <v>17.03</v>
      </c>
      <c r="C2016" s="2">
        <f>2*Table1[[#This Row],[Photon energy (eV)]]-Threshold</f>
        <v>9.4726112000000029</v>
      </c>
      <c r="D2016" s="2" t="s">
        <v>19</v>
      </c>
      <c r="E2016" s="3">
        <f>Table1[[#This Row],[Polar ang (deg)]]/180*PI()</f>
        <v>1.1799999999999995</v>
      </c>
      <c r="F2016" s="2">
        <v>67.609019825437102</v>
      </c>
      <c r="G2016" s="1">
        <f>IF(Table1[[#This Row],[Phase shift (deg)]]="","",Table1[[#This Row],[Phase shift (deg)]]/180*PI())</f>
        <v>1.717504924904494</v>
      </c>
      <c r="H2016" s="2">
        <v>98.405783489960896</v>
      </c>
      <c r="I2016" s="2"/>
    </row>
    <row r="2017" spans="1:9" x14ac:dyDescent="0.2">
      <c r="A2017" s="2" t="s">
        <v>47</v>
      </c>
      <c r="B2017" s="2">
        <v>17.03</v>
      </c>
      <c r="C2017" s="2">
        <f>2*Table1[[#This Row],[Photon energy (eV)]]-Threshold</f>
        <v>9.4726112000000029</v>
      </c>
      <c r="D2017" s="2" t="s">
        <v>19</v>
      </c>
      <c r="E2017" s="3">
        <f>Table1[[#This Row],[Polar ang (deg)]]/180*PI()</f>
        <v>1.1900000000000006</v>
      </c>
      <c r="F2017" s="2">
        <v>68.181977620568006</v>
      </c>
      <c r="G2017" s="1">
        <f>IF(Table1[[#This Row],[Phase shift (deg)]]="","",Table1[[#This Row],[Phase shift (deg)]]/180*PI())</f>
        <v>1.7170805365528188</v>
      </c>
      <c r="H2017" s="2">
        <v>98.381467828535406</v>
      </c>
      <c r="I2017" s="2"/>
    </row>
    <row r="2018" spans="1:9" x14ac:dyDescent="0.2">
      <c r="A2018" s="2" t="s">
        <v>47</v>
      </c>
      <c r="B2018" s="2">
        <v>17.03</v>
      </c>
      <c r="C2018" s="2">
        <f>2*Table1[[#This Row],[Photon energy (eV)]]-Threshold</f>
        <v>9.4726112000000029</v>
      </c>
      <c r="D2018" s="2" t="s">
        <v>19</v>
      </c>
      <c r="E2018" s="3">
        <f>Table1[[#This Row],[Polar ang (deg)]]/180*PI()</f>
        <v>1.2</v>
      </c>
      <c r="F2018" s="2">
        <v>68.754935415698796</v>
      </c>
      <c r="G2018" s="1">
        <f>IF(Table1[[#This Row],[Phase shift (deg)]]="","",Table1[[#This Row],[Phase shift (deg)]]/180*PI())</f>
        <v>1.7166703659539158</v>
      </c>
      <c r="H2018" s="2">
        <v>98.357966784337904</v>
      </c>
      <c r="I2018" s="2"/>
    </row>
    <row r="2019" spans="1:9" x14ac:dyDescent="0.2">
      <c r="A2019" s="2" t="s">
        <v>47</v>
      </c>
      <c r="B2019" s="2">
        <v>17.03</v>
      </c>
      <c r="C2019" s="2">
        <f>2*Table1[[#This Row],[Photon energy (eV)]]-Threshold</f>
        <v>9.4726112000000029</v>
      </c>
      <c r="D2019" s="2" t="s">
        <v>19</v>
      </c>
      <c r="E2019" s="3">
        <f>Table1[[#This Row],[Polar ang (deg)]]/180*PI()</f>
        <v>1.2099999999999997</v>
      </c>
      <c r="F2019" s="2">
        <v>69.3278932108296</v>
      </c>
      <c r="G2019" s="1">
        <f>IF(Table1[[#This Row],[Phase shift (deg)]]="","",Table1[[#This Row],[Phase shift (deg)]]/180*PI())</f>
        <v>1.7162741344165509</v>
      </c>
      <c r="H2019" s="2">
        <v>98.335264389536903</v>
      </c>
      <c r="I2019" s="2"/>
    </row>
    <row r="2020" spans="1:9" x14ac:dyDescent="0.2">
      <c r="A2020" s="2" t="s">
        <v>47</v>
      </c>
      <c r="B2020" s="2">
        <v>17.03</v>
      </c>
      <c r="C2020" s="2">
        <f>2*Table1[[#This Row],[Photon energy (eV)]]-Threshold</f>
        <v>9.4726112000000029</v>
      </c>
      <c r="D2020" s="2" t="s">
        <v>19</v>
      </c>
      <c r="E2020" s="3">
        <f>Table1[[#This Row],[Polar ang (deg)]]/180*PI()</f>
        <v>1.2199999999999995</v>
      </c>
      <c r="F2020" s="2">
        <v>69.900851005960405</v>
      </c>
      <c r="G2020" s="1">
        <f>IF(Table1[[#This Row],[Phase shift (deg)]]="","",Table1[[#This Row],[Phase shift (deg)]]/180*PI())</f>
        <v>1.715891574187534</v>
      </c>
      <c r="H2020" s="2">
        <v>98.313345303004695</v>
      </c>
      <c r="I2020" s="2"/>
    </row>
    <row r="2021" spans="1:9" x14ac:dyDescent="0.2">
      <c r="A2021" s="2" t="s">
        <v>47</v>
      </c>
      <c r="B2021" s="2">
        <v>17.03</v>
      </c>
      <c r="C2021" s="2">
        <f>2*Table1[[#This Row],[Photon energy (eV)]]-Threshold</f>
        <v>9.4726112000000029</v>
      </c>
      <c r="D2021" s="2" t="s">
        <v>19</v>
      </c>
      <c r="E2021" s="3">
        <f>Table1[[#This Row],[Polar ang (deg)]]/180*PI()</f>
        <v>1.2300000000000006</v>
      </c>
      <c r="F2021" s="2">
        <v>70.473808801091295</v>
      </c>
      <c r="G2021" s="1">
        <f>IF(Table1[[#This Row],[Phase shift (deg)]]="","",Table1[[#This Row],[Phase shift (deg)]]/180*PI())</f>
        <v>1.7155224281350789</v>
      </c>
      <c r="H2021" s="2">
        <v>98.292194792175096</v>
      </c>
      <c r="I2021" s="2"/>
    </row>
    <row r="2022" spans="1:9" x14ac:dyDescent="0.2">
      <c r="A2022" s="2" t="s">
        <v>47</v>
      </c>
      <c r="B2022" s="2">
        <v>17.03</v>
      </c>
      <c r="C2022" s="2">
        <f>2*Table1[[#This Row],[Photon energy (eV)]]-Threshold</f>
        <v>9.4726112000000029</v>
      </c>
      <c r="D2022" s="2" t="s">
        <v>19</v>
      </c>
      <c r="E2022" s="3">
        <f>Table1[[#This Row],[Polar ang (deg)]]/180*PI()</f>
        <v>1.2400000000000004</v>
      </c>
      <c r="F2022" s="2">
        <v>71.046766596222099</v>
      </c>
      <c r="G2022" s="1">
        <f>IF(Table1[[#This Row],[Phase shift (deg)]]="","",Table1[[#This Row],[Phase shift (deg)]]/180*PI())</f>
        <v>1.7151664494451471</v>
      </c>
      <c r="H2022" s="2">
        <v>98.271798715645403</v>
      </c>
      <c r="I2022" s="2"/>
    </row>
    <row r="2023" spans="1:9" x14ac:dyDescent="0.2">
      <c r="A2023" s="2" t="s">
        <v>47</v>
      </c>
      <c r="B2023" s="2">
        <v>17.03</v>
      </c>
      <c r="C2023" s="2">
        <f>2*Table1[[#This Row],[Photon energy (eV)]]-Threshold</f>
        <v>9.4726112000000029</v>
      </c>
      <c r="D2023" s="2" t="s">
        <v>19</v>
      </c>
      <c r="E2023" s="3">
        <f>Table1[[#This Row],[Polar ang (deg)]]/180*PI()</f>
        <v>1.25</v>
      </c>
      <c r="F2023" s="2">
        <v>71.619724391352904</v>
      </c>
      <c r="G2023" s="1">
        <f>IF(Table1[[#This Row],[Phase shift (deg)]]="","",Table1[[#This Row],[Phase shift (deg)]]/180*PI())</f>
        <v>1.714823401330418</v>
      </c>
      <c r="H2023" s="2">
        <v>98.252143506501497</v>
      </c>
      <c r="I2023" s="2"/>
    </row>
    <row r="2024" spans="1:9" x14ac:dyDescent="0.2">
      <c r="A2024" s="2" t="s">
        <v>47</v>
      </c>
      <c r="B2024" s="2">
        <v>17.03</v>
      </c>
      <c r="C2024" s="2">
        <f>2*Table1[[#This Row],[Photon energy (eV)]]-Threshold</f>
        <v>9.4726112000000029</v>
      </c>
      <c r="D2024" s="2" t="s">
        <v>19</v>
      </c>
      <c r="E2024" s="3">
        <f>Table1[[#This Row],[Polar ang (deg)]]/180*PI()</f>
        <v>1.2599999999999993</v>
      </c>
      <c r="F2024" s="2">
        <v>72.192682186483694</v>
      </c>
      <c r="G2024" s="1">
        <f>IF(Table1[[#This Row],[Phase shift (deg)]]="","",Table1[[#This Row],[Phase shift (deg)]]/180*PI())</f>
        <v>1.7144930567515841</v>
      </c>
      <c r="H2024" s="2">
        <v>98.2332161563493</v>
      </c>
      <c r="I2024" s="2"/>
    </row>
    <row r="2025" spans="1:9" x14ac:dyDescent="0.2">
      <c r="A2025" s="2" t="s">
        <v>47</v>
      </c>
      <c r="B2025" s="2">
        <v>17.03</v>
      </c>
      <c r="C2025" s="2">
        <f>2*Table1[[#This Row],[Photon energy (eV)]]-Threshold</f>
        <v>9.4726112000000029</v>
      </c>
      <c r="D2025" s="2" t="s">
        <v>19</v>
      </c>
      <c r="E2025" s="3">
        <f>Table1[[#This Row],[Polar ang (deg)]]/180*PI()</f>
        <v>1.2700000000000009</v>
      </c>
      <c r="F2025" s="2">
        <v>72.765639981614598</v>
      </c>
      <c r="G2025" s="1">
        <f>IF(Table1[[#This Row],[Phase shift (deg)]]="","",Table1[[#This Row],[Phase shift (deg)]]/180*PI())</f>
        <v>1.7141751981505673</v>
      </c>
      <c r="H2025" s="2">
        <v>98.215004200029099</v>
      </c>
      <c r="I2025" s="2"/>
    </row>
    <row r="2026" spans="1:9" x14ac:dyDescent="0.2">
      <c r="A2026" s="2" t="s">
        <v>47</v>
      </c>
      <c r="B2026" s="2">
        <v>17.03</v>
      </c>
      <c r="C2026" s="2">
        <f>2*Table1[[#This Row],[Photon energy (eV)]]-Threshold</f>
        <v>9.4726112000000029</v>
      </c>
      <c r="D2026" s="2" t="s">
        <v>19</v>
      </c>
      <c r="E2026" s="3">
        <f>Table1[[#This Row],[Polar ang (deg)]]/180*PI()</f>
        <v>1.2800000000000005</v>
      </c>
      <c r="F2026" s="2">
        <v>73.338597776745402</v>
      </c>
      <c r="G2026" s="1">
        <f>IF(Table1[[#This Row],[Phase shift (deg)]]="","",Table1[[#This Row],[Phase shift (deg)]]/180*PI())</f>
        <v>1.7138696171953782</v>
      </c>
      <c r="H2026" s="2">
        <v>98.197495700997194</v>
      </c>
      <c r="I2026" s="2"/>
    </row>
    <row r="2027" spans="1:9" x14ac:dyDescent="0.2">
      <c r="A2027" s="2" t="s">
        <v>47</v>
      </c>
      <c r="B2027" s="2">
        <v>17.03</v>
      </c>
      <c r="C2027" s="2">
        <f>2*Table1[[#This Row],[Photon energy (eV)]]-Threshold</f>
        <v>9.4726112000000029</v>
      </c>
      <c r="D2027" s="2" t="s">
        <v>19</v>
      </c>
      <c r="E2027" s="3">
        <f>Table1[[#This Row],[Polar ang (deg)]]/180*PI()</f>
        <v>1.2900000000000003</v>
      </c>
      <c r="F2027" s="2">
        <v>73.911555571876207</v>
      </c>
      <c r="G2027" s="1">
        <f>IF(Table1[[#This Row],[Phase shift (deg)]]="","",Table1[[#This Row],[Phase shift (deg)]]/180*PI())</f>
        <v>1.7135761145362747</v>
      </c>
      <c r="H2027" s="2">
        <v>98.180679237354695</v>
      </c>
      <c r="I2027" s="2"/>
    </row>
    <row r="2028" spans="1:9" x14ac:dyDescent="0.2">
      <c r="A2028" s="2" t="s">
        <v>47</v>
      </c>
      <c r="B2028" s="2">
        <v>17.03</v>
      </c>
      <c r="C2028" s="2">
        <f>2*Table1[[#This Row],[Photon energy (eV)]]-Threshold</f>
        <v>9.4726112000000029</v>
      </c>
      <c r="D2028" s="2" t="s">
        <v>19</v>
      </c>
      <c r="E2028" s="3">
        <f>Table1[[#This Row],[Polar ang (deg)]]/180*PI()</f>
        <v>1.2999999999999996</v>
      </c>
      <c r="F2028" s="2">
        <v>74.484513367006997</v>
      </c>
      <c r="G2028" s="1">
        <f>IF(Table1[[#This Row],[Phase shift (deg)]]="","",Table1[[#This Row],[Phase shift (deg)]]/180*PI())</f>
        <v>1.7132944995729054</v>
      </c>
      <c r="H2028" s="2">
        <v>98.164543888505904</v>
      </c>
      <c r="I2028" s="2"/>
    </row>
    <row r="2029" spans="1:9" x14ac:dyDescent="0.2">
      <c r="A2029" s="2" t="s">
        <v>47</v>
      </c>
      <c r="B2029" s="2">
        <v>17.03</v>
      </c>
      <c r="C2029" s="2">
        <f>2*Table1[[#This Row],[Photon energy (eV)]]-Threshold</f>
        <v>9.4726112000000029</v>
      </c>
      <c r="D2029" s="2" t="s">
        <v>19</v>
      </c>
      <c r="E2029" s="3">
        <f>Table1[[#This Row],[Polar ang (deg)]]/180*PI()</f>
        <v>1.3099999999999994</v>
      </c>
      <c r="F2029" s="2">
        <v>75.057471162137801</v>
      </c>
      <c r="G2029" s="1">
        <f>IF(Table1[[#This Row],[Phase shift (deg)]]="","",Table1[[#This Row],[Phase shift (deg)]]/180*PI())</f>
        <v>1.7130245902321453</v>
      </c>
      <c r="H2029" s="2">
        <v>98.149079222429194</v>
      </c>
      <c r="I2029" s="2"/>
    </row>
    <row r="2030" spans="1:9" x14ac:dyDescent="0.2">
      <c r="A2030" s="2" t="s">
        <v>47</v>
      </c>
      <c r="B2030" s="2">
        <v>17.03</v>
      </c>
      <c r="C2030" s="2">
        <f>2*Table1[[#This Row],[Photon energy (eV)]]-Threshold</f>
        <v>9.4726112000000029</v>
      </c>
      <c r="D2030" s="2" t="s">
        <v>19</v>
      </c>
      <c r="E2030" s="3">
        <f>Table1[[#This Row],[Polar ang (deg)]]/180*PI()</f>
        <v>1.3200000000000007</v>
      </c>
      <c r="F2030" s="2">
        <v>75.630428957268705</v>
      </c>
      <c r="G2030" s="1">
        <f>IF(Table1[[#This Row],[Phase shift (deg)]]="","",Table1[[#This Row],[Phase shift (deg)]]/180*PI())</f>
        <v>1.7127662127563104</v>
      </c>
      <c r="H2030" s="2">
        <v>98.134275283542607</v>
      </c>
      <c r="I2030" s="2"/>
    </row>
    <row r="2031" spans="1:9" x14ac:dyDescent="0.2">
      <c r="A2031" s="2" t="s">
        <v>47</v>
      </c>
      <c r="B2031" s="2">
        <v>17.03</v>
      </c>
      <c r="C2031" s="2">
        <f>2*Table1[[#This Row],[Photon energy (eV)]]-Threshold</f>
        <v>9.4726112000000029</v>
      </c>
      <c r="D2031" s="2" t="s">
        <v>19</v>
      </c>
      <c r="E2031" s="3">
        <f>Table1[[#This Row],[Polar ang (deg)]]/180*PI()</f>
        <v>1.33</v>
      </c>
      <c r="F2031" s="2">
        <v>76.203386752399496</v>
      </c>
      <c r="G2031" s="1">
        <f>IF(Table1[[#This Row],[Phase shift (deg)]]="","",Table1[[#This Row],[Phase shift (deg)]]/180*PI())</f>
        <v>1.7125192015014907</v>
      </c>
      <c r="H2031" s="2">
        <v>98.120122581149204</v>
      </c>
      <c r="I2031" s="2"/>
    </row>
    <row r="2032" spans="1:9" x14ac:dyDescent="0.2">
      <c r="A2032" s="2" t="s">
        <v>47</v>
      </c>
      <c r="B2032" s="2">
        <v>17.03</v>
      </c>
      <c r="C2032" s="2">
        <f>2*Table1[[#This Row],[Photon energy (eV)]]-Threshold</f>
        <v>9.4726112000000029</v>
      </c>
      <c r="D2032" s="2" t="s">
        <v>19</v>
      </c>
      <c r="E2032" s="3">
        <f>Table1[[#This Row],[Polar ang (deg)]]/180*PI()</f>
        <v>1.3399999999999999</v>
      </c>
      <c r="F2032" s="2">
        <v>76.7763445475303</v>
      </c>
      <c r="G2032" s="1">
        <f>IF(Table1[[#This Row],[Phase shift (deg)]]="","",Table1[[#This Row],[Phase shift (deg)]]/180*PI())</f>
        <v>1.7122833987457025</v>
      </c>
      <c r="H2032" s="2">
        <v>98.106612078444996</v>
      </c>
      <c r="I2032" s="2"/>
    </row>
    <row r="2033" spans="1:9" x14ac:dyDescent="0.2">
      <c r="A2033" s="2" t="s">
        <v>47</v>
      </c>
      <c r="B2033" s="2">
        <v>17.03</v>
      </c>
      <c r="C2033" s="2">
        <f>2*Table1[[#This Row],[Photon energy (eV)]]-Threshold</f>
        <v>9.4726112000000029</v>
      </c>
      <c r="D2033" s="2" t="s">
        <v>19</v>
      </c>
      <c r="E2033" s="3">
        <f>Table1[[#This Row],[Polar ang (deg)]]/180*PI()</f>
        <v>1.3500000000000012</v>
      </c>
      <c r="F2033" s="2">
        <v>77.349302342661204</v>
      </c>
      <c r="G2033" s="1">
        <f>IF(Table1[[#This Row],[Phase shift (deg)]]="","",Table1[[#This Row],[Phase shift (deg)]]/180*PI())</f>
        <v>1.7120586545066325</v>
      </c>
      <c r="H2033" s="2">
        <v>98.093735182076401</v>
      </c>
      <c r="I2033" s="2"/>
    </row>
    <row r="2034" spans="1:9" x14ac:dyDescent="0.2">
      <c r="A2034" s="2" t="s">
        <v>47</v>
      </c>
      <c r="B2034" s="2">
        <v>17.03</v>
      </c>
      <c r="C2034" s="2">
        <f>2*Table1[[#This Row],[Photon energy (eV)]]-Threshold</f>
        <v>9.4726112000000029</v>
      </c>
      <c r="D2034" s="2" t="s">
        <v>19</v>
      </c>
      <c r="E2034" s="3">
        <f>Table1[[#This Row],[Polar ang (deg)]]/180*PI()</f>
        <v>1.3600000000000008</v>
      </c>
      <c r="F2034" s="2">
        <v>77.922260137791994</v>
      </c>
      <c r="G2034" s="1">
        <f>IF(Table1[[#This Row],[Phase shift (deg)]]="","",Table1[[#This Row],[Phase shift (deg)]]/180*PI())</f>
        <v>1.7118448263686714</v>
      </c>
      <c r="H2034" s="2">
        <v>98.081483732230097</v>
      </c>
      <c r="I2034" s="2"/>
    </row>
    <row r="2035" spans="1:9" x14ac:dyDescent="0.2">
      <c r="A2035" s="2" t="s">
        <v>47</v>
      </c>
      <c r="B2035" s="2">
        <v>17.03</v>
      </c>
      <c r="C2035" s="2">
        <f>2*Table1[[#This Row],[Photon energy (eV)]]-Threshold</f>
        <v>9.4726112000000029</v>
      </c>
      <c r="D2035" s="2" t="s">
        <v>19</v>
      </c>
      <c r="E2035" s="3">
        <f>Table1[[#This Row],[Polar ang (deg)]]/180*PI()</f>
        <v>1.3700000000000003</v>
      </c>
      <c r="F2035" s="2">
        <v>78.495217932922799</v>
      </c>
      <c r="G2035" s="1">
        <f>IF(Table1[[#This Row],[Phase shift (deg)]]="","",Table1[[#This Row],[Phase shift (deg)]]/180*PI())</f>
        <v>1.7116417793190433</v>
      </c>
      <c r="H2035" s="2">
        <v>98.069849993243807</v>
      </c>
      <c r="I2035" s="2"/>
    </row>
    <row r="2036" spans="1:9" x14ac:dyDescent="0.2">
      <c r="A2036" s="2" t="s">
        <v>47</v>
      </c>
      <c r="B2036" s="2">
        <v>17.03</v>
      </c>
      <c r="C2036" s="2">
        <f>2*Table1[[#This Row],[Photon energy (eV)]]-Threshold</f>
        <v>9.4726112000000029</v>
      </c>
      <c r="D2036" s="2" t="s">
        <v>19</v>
      </c>
      <c r="E2036" s="3">
        <f>Table1[[#This Row],[Polar ang (deg)]]/180*PI()</f>
        <v>1.38</v>
      </c>
      <c r="F2036" s="2">
        <v>79.068175728053603</v>
      </c>
      <c r="G2036" s="1">
        <f>IF(Table1[[#This Row],[Phase shift (deg)]]="","",Table1[[#This Row],[Phase shift (deg)]]/180*PI())</f>
        <v>1.7114493855927775</v>
      </c>
      <c r="H2036" s="2">
        <v>98.058826644723993</v>
      </c>
      <c r="I2036" s="2"/>
    </row>
    <row r="2037" spans="1:9" x14ac:dyDescent="0.2">
      <c r="A2037" s="2" t="s">
        <v>47</v>
      </c>
      <c r="B2037" s="2">
        <v>17.03</v>
      </c>
      <c r="C2037" s="2">
        <f>2*Table1[[#This Row],[Photon energy (eV)]]-Threshold</f>
        <v>9.4726112000000029</v>
      </c>
      <c r="D2037" s="2" t="s">
        <v>19</v>
      </c>
      <c r="E2037" s="3">
        <f>Table1[[#This Row],[Polar ang (deg)]]/180*PI()</f>
        <v>1.3899999999999992</v>
      </c>
      <c r="F2037" s="2">
        <v>79.641133523184394</v>
      </c>
      <c r="G2037" s="1">
        <f>IF(Table1[[#This Row],[Phase shift (deg)]]="","",Table1[[#This Row],[Phase shift (deg)]]/180*PI())</f>
        <v>1.7112675245263074</v>
      </c>
      <c r="H2037" s="2">
        <v>98.048406773157495</v>
      </c>
      <c r="I2037" s="2"/>
    </row>
    <row r="2038" spans="1:9" x14ac:dyDescent="0.2">
      <c r="A2038" s="2" t="s">
        <v>47</v>
      </c>
      <c r="B2038" s="2">
        <v>17.03</v>
      </c>
      <c r="C2038" s="2">
        <f>2*Table1[[#This Row],[Photon energy (eV)]]-Threshold</f>
        <v>9.4726112000000029</v>
      </c>
      <c r="D2038" s="2" t="s">
        <v>19</v>
      </c>
      <c r="E2038" s="3">
        <f>Table1[[#This Row],[Polar ang (deg)]]/180*PI()</f>
        <v>1.4000000000000008</v>
      </c>
      <c r="F2038" s="2">
        <v>80.214091318315297</v>
      </c>
      <c r="G2038" s="1">
        <f>IF(Table1[[#This Row],[Phase shift (deg)]]="","",Table1[[#This Row],[Phase shift (deg)]]/180*PI())</f>
        <v>1.7110960824194685</v>
      </c>
      <c r="H2038" s="2">
        <v>98.038583864004806</v>
      </c>
      <c r="I2038" s="2"/>
    </row>
    <row r="2039" spans="1:9" x14ac:dyDescent="0.2">
      <c r="A2039" s="2" t="s">
        <v>47</v>
      </c>
      <c r="B2039" s="2">
        <v>17.03</v>
      </c>
      <c r="C2039" s="2">
        <f>2*Table1[[#This Row],[Photon energy (eV)]]-Threshold</f>
        <v>9.4726112000000029</v>
      </c>
      <c r="D2039" s="2" t="s">
        <v>19</v>
      </c>
      <c r="E2039" s="3">
        <f>Table1[[#This Row],[Polar ang (deg)]]/180*PI()</f>
        <v>1.4100000000000006</v>
      </c>
      <c r="F2039" s="2">
        <v>80.787049113446102</v>
      </c>
      <c r="G2039" s="1">
        <f>IF(Table1[[#This Row],[Phase shift (deg)]]="","",Table1[[#This Row],[Phase shift (deg)]]/180*PI())</f>
        <v>1.7109349524057509</v>
      </c>
      <c r="H2039" s="2">
        <v>98.029351794265907</v>
      </c>
      <c r="I2039" s="2"/>
    </row>
    <row r="2040" spans="1:9" x14ac:dyDescent="0.2">
      <c r="A2040" s="2" t="s">
        <v>47</v>
      </c>
      <c r="B2040" s="2">
        <v>17.03</v>
      </c>
      <c r="C2040" s="2">
        <f>2*Table1[[#This Row],[Photon energy (eV)]]-Threshold</f>
        <v>9.4726112000000029</v>
      </c>
      <c r="D2040" s="2" t="s">
        <v>19</v>
      </c>
      <c r="E2040" s="3">
        <f>Table1[[#This Row],[Polar ang (deg)]]/180*PI()</f>
        <v>1.4200000000000002</v>
      </c>
      <c r="F2040" s="2">
        <v>81.360006908576906</v>
      </c>
      <c r="G2040" s="1">
        <f>IF(Table1[[#This Row],[Phase shift (deg)]]="","",Table1[[#This Row],[Phase shift (deg)]]/180*PI())</f>
        <v>1.7107840343305474</v>
      </c>
      <c r="H2040" s="2">
        <v>98.020704825504495</v>
      </c>
      <c r="I2040" s="2"/>
    </row>
    <row r="2041" spans="1:9" x14ac:dyDescent="0.2">
      <c r="A2041" s="2" t="s">
        <v>47</v>
      </c>
      <c r="B2041" s="2">
        <v>17.03</v>
      </c>
      <c r="C2041" s="2">
        <f>2*Table1[[#This Row],[Photon energy (eV)]]-Threshold</f>
        <v>9.4726112000000029</v>
      </c>
      <c r="D2041" s="2" t="s">
        <v>19</v>
      </c>
      <c r="E2041" s="3">
        <f>Table1[[#This Row],[Polar ang (deg)]]/180*PI()</f>
        <v>1.4299999999999997</v>
      </c>
      <c r="F2041" s="2">
        <v>81.932964703707697</v>
      </c>
      <c r="G2041" s="1">
        <f>IF(Table1[[#This Row],[Phase shift (deg)]]="","",Table1[[#This Row],[Phase shift (deg)]]/180*PI())</f>
        <v>1.7106432346372864</v>
      </c>
      <c r="H2041" s="2">
        <v>98.012637597323902</v>
      </c>
      <c r="I2041" s="2"/>
    </row>
    <row r="2042" spans="1:9" x14ac:dyDescent="0.2">
      <c r="A2042" s="2" t="s">
        <v>47</v>
      </c>
      <c r="B2042" s="2">
        <v>17.03</v>
      </c>
      <c r="C2042" s="2">
        <f>2*Table1[[#This Row],[Photon energy (eV)]]-Threshold</f>
        <v>9.4726112000000029</v>
      </c>
      <c r="D2042" s="2" t="s">
        <v>19</v>
      </c>
      <c r="E2042" s="3">
        <f>Table1[[#This Row],[Polar ang (deg)]]/180*PI()</f>
        <v>1.4399999999999991</v>
      </c>
      <c r="F2042" s="2">
        <v>82.505922498838501</v>
      </c>
      <c r="G2042" s="1">
        <f>IF(Table1[[#This Row],[Phase shift (deg)]]="","",Table1[[#This Row],[Phase shift (deg)]]/180*PI())</f>
        <v>1.7105124662612317</v>
      </c>
      <c r="H2042" s="2">
        <v>98.005145121282197</v>
      </c>
      <c r="I2042" s="2"/>
    </row>
    <row r="2043" spans="1:9" x14ac:dyDescent="0.2">
      <c r="A2043" s="2" t="s">
        <v>47</v>
      </c>
      <c r="B2043" s="2">
        <v>17.03</v>
      </c>
      <c r="C2043" s="2">
        <f>2*Table1[[#This Row],[Photon energy (eV)]]-Threshold</f>
        <v>9.4726112000000029</v>
      </c>
      <c r="D2043" s="2" t="s">
        <v>19</v>
      </c>
      <c r="E2043" s="3">
        <f>Table1[[#This Row],[Polar ang (deg)]]/180*PI()</f>
        <v>1.4500000000000006</v>
      </c>
      <c r="F2043" s="2">
        <v>83.078880293969405</v>
      </c>
      <c r="G2043" s="1">
        <f>IF(Table1[[#This Row],[Phase shift (deg)]]="","",Table1[[#This Row],[Phase shift (deg)]]/180*PI())</f>
        <v>1.7103916485308364</v>
      </c>
      <c r="H2043" s="2">
        <v>97.998222775240194</v>
      </c>
      <c r="I2043" s="2"/>
    </row>
    <row r="2044" spans="1:9" x14ac:dyDescent="0.2">
      <c r="A2044" s="2" t="s">
        <v>47</v>
      </c>
      <c r="B2044" s="2">
        <v>17.03</v>
      </c>
      <c r="C2044" s="2">
        <f>2*Table1[[#This Row],[Photon energy (eV)]]-Threshold</f>
        <v>9.4726112000000029</v>
      </c>
      <c r="D2044" s="2" t="s">
        <v>19</v>
      </c>
      <c r="E2044" s="3">
        <f>Table1[[#This Row],[Polar ang (deg)]]/180*PI()</f>
        <v>1.46</v>
      </c>
      <c r="F2044" s="2">
        <v>83.651838089100195</v>
      </c>
      <c r="G2044" s="1">
        <f>IF(Table1[[#This Row],[Phase shift (deg)]]="","",Table1[[#This Row],[Phase shift (deg)]]/180*PI())</f>
        <v>1.7102807070764761</v>
      </c>
      <c r="H2044" s="2">
        <v>97.991866298132294</v>
      </c>
      <c r="I2044" s="2"/>
    </row>
    <row r="2045" spans="1:9" x14ac:dyDescent="0.2">
      <c r="A2045" s="2" t="s">
        <v>47</v>
      </c>
      <c r="B2045" s="2">
        <v>17.03</v>
      </c>
      <c r="C2045" s="2">
        <f>2*Table1[[#This Row],[Photon energy (eV)]]-Threshold</f>
        <v>9.4726112000000029</v>
      </c>
      <c r="D2045" s="2" t="s">
        <v>19</v>
      </c>
      <c r="E2045" s="3">
        <f>Table1[[#This Row],[Polar ang (deg)]]/180*PI()</f>
        <v>1.4699999999999998</v>
      </c>
      <c r="F2045" s="2">
        <v>84.224795884231</v>
      </c>
      <c r="G2045" s="1">
        <f>IF(Table1[[#This Row],[Phase shift (deg)]]="","",Table1[[#This Row],[Phase shift (deg)]]/180*PI())</f>
        <v>1.7101795737464394</v>
      </c>
      <c r="H2045" s="2">
        <v>97.986071785153101</v>
      </c>
      <c r="I2045" s="2"/>
    </row>
    <row r="2046" spans="1:9" x14ac:dyDescent="0.2">
      <c r="A2046" s="2" t="s">
        <v>47</v>
      </c>
      <c r="B2046" s="2">
        <v>17.03</v>
      </c>
      <c r="C2046" s="2">
        <f>2*Table1[[#This Row],[Photon energy (eV)]]-Threshold</f>
        <v>9.4726112000000029</v>
      </c>
      <c r="D2046" s="2" t="s">
        <v>19</v>
      </c>
      <c r="E2046" s="3">
        <f>Table1[[#This Row],[Polar ang (deg)]]/180*PI()</f>
        <v>1.4799999999999995</v>
      </c>
      <c r="F2046" s="2">
        <v>84.797753679361804</v>
      </c>
      <c r="G2046" s="1">
        <f>IF(Table1[[#This Row],[Phase shift (deg)]]="","",Table1[[#This Row],[Phase shift (deg)]]/180*PI())</f>
        <v>1.7100881865300563</v>
      </c>
      <c r="H2046" s="2">
        <v>97.980835683352893</v>
      </c>
      <c r="I2046" s="2"/>
    </row>
    <row r="2047" spans="1:9" x14ac:dyDescent="0.2">
      <c r="A2047" s="2" t="s">
        <v>47</v>
      </c>
      <c r="B2047" s="2">
        <v>17.03</v>
      </c>
      <c r="C2047" s="2">
        <f>2*Table1[[#This Row],[Photon energy (eV)]]-Threshold</f>
        <v>9.4726112000000029</v>
      </c>
      <c r="D2047" s="2" t="s">
        <v>19</v>
      </c>
      <c r="E2047" s="3">
        <f>Table1[[#This Row],[Polar ang (deg)]]/180*PI()</f>
        <v>1.4900000000000007</v>
      </c>
      <c r="F2047" s="2">
        <v>85.370711474492694</v>
      </c>
      <c r="G2047" s="1">
        <f>IF(Table1[[#This Row],[Phase shift (deg)]]="","",Table1[[#This Row],[Phase shift (deg)]]/180*PI())</f>
        <v>1.7100064894878382</v>
      </c>
      <c r="H2047" s="2">
        <v>97.976154787635096</v>
      </c>
      <c r="I2047" s="2"/>
    </row>
    <row r="2048" spans="1:9" x14ac:dyDescent="0.2">
      <c r="A2048" s="2" t="s">
        <v>47</v>
      </c>
      <c r="B2048" s="2">
        <v>17.03</v>
      </c>
      <c r="C2048" s="2">
        <f>2*Table1[[#This Row],[Photon energy (eV)]]-Threshold</f>
        <v>9.4726112000000029</v>
      </c>
      <c r="D2048" s="2" t="s">
        <v>19</v>
      </c>
      <c r="E2048" s="3">
        <f>Table1[[#This Row],[Polar ang (deg)]]/180*PI()</f>
        <v>1.5000000000000002</v>
      </c>
      <c r="F2048" s="2">
        <v>85.943669269623499</v>
      </c>
      <c r="G2048" s="1">
        <f>IF(Table1[[#This Row],[Phase shift (deg)]]="","",Table1[[#This Row],[Phase shift (deg)]]/180*PI())</f>
        <v>1.7099344326885419</v>
      </c>
      <c r="H2048" s="2">
        <v>97.972026237150203</v>
      </c>
      <c r="I2048" s="2"/>
    </row>
    <row r="2049" spans="1:9" x14ac:dyDescent="0.2">
      <c r="A2049" s="2" t="s">
        <v>47</v>
      </c>
      <c r="B2049" s="2">
        <v>17.03</v>
      </c>
      <c r="C2049" s="2">
        <f>2*Table1[[#This Row],[Photon energy (eV)]]-Threshold</f>
        <v>9.4726112000000029</v>
      </c>
      <c r="D2049" s="2" t="s">
        <v>19</v>
      </c>
      <c r="E2049" s="3">
        <f>Table1[[#This Row],[Polar ang (deg)]]/180*PI()</f>
        <v>1.5099999999999998</v>
      </c>
      <c r="F2049" s="2">
        <v>86.516627064754303</v>
      </c>
      <c r="G2049" s="1">
        <f>IF(Table1[[#This Row],[Phase shift (deg)]]="","",Table1[[#This Row],[Phase shift (deg)]]/180*PI())</f>
        <v>1.7098719721530431</v>
      </c>
      <c r="H2049" s="2">
        <v>97.968447512080004</v>
      </c>
      <c r="I2049" s="2"/>
    </row>
    <row r="2050" spans="1:9" x14ac:dyDescent="0.2">
      <c r="A2050" s="2" t="s">
        <v>47</v>
      </c>
      <c r="B2050" s="2">
        <v>17.03</v>
      </c>
      <c r="C2050" s="2">
        <f>2*Table1[[#This Row],[Photon energy (eV)]]-Threshold</f>
        <v>9.4726112000000029</v>
      </c>
      <c r="D2050" s="2" t="s">
        <v>19</v>
      </c>
      <c r="E2050" s="3">
        <f>Table1[[#This Row],[Polar ang (deg)]]/180*PI()</f>
        <v>1.5199999999999994</v>
      </c>
      <c r="F2050" s="2">
        <v>87.089584859885093</v>
      </c>
      <c r="G2050" s="1">
        <f>IF(Table1[[#This Row],[Phase shift (deg)]]="","",Table1[[#This Row],[Phase shift (deg)]]/180*PI())</f>
        <v>1.7098190698049618</v>
      </c>
      <c r="H2050" s="2">
        <v>97.965416430808602</v>
      </c>
      <c r="I2050" s="2"/>
    </row>
    <row r="2051" spans="1:9" x14ac:dyDescent="0.2">
      <c r="A2051" s="2" t="s">
        <v>47</v>
      </c>
      <c r="B2051" s="2">
        <v>17.03</v>
      </c>
      <c r="C2051" s="2">
        <f>2*Table1[[#This Row],[Photon energy (eV)]]-Threshold</f>
        <v>9.4726112000000029</v>
      </c>
      <c r="D2051" s="2" t="s">
        <v>19</v>
      </c>
      <c r="E2051" s="3">
        <f>Table1[[#This Row],[Polar ang (deg)]]/180*PI()</f>
        <v>1.5299999999999989</v>
      </c>
      <c r="F2051" s="2">
        <v>87.662542655015898</v>
      </c>
      <c r="G2051" s="1">
        <f>IF(Table1[[#This Row],[Phase shift (deg)]]="","",Table1[[#This Row],[Phase shift (deg)]]/180*PI())</f>
        <v>1.7097756934279438</v>
      </c>
      <c r="H2051" s="2">
        <v>97.962931147474904</v>
      </c>
      <c r="I2051" s="2"/>
    </row>
    <row r="2052" spans="1:9" x14ac:dyDescent="0.2">
      <c r="A2052" s="2" t="s">
        <v>47</v>
      </c>
      <c r="B2052" s="2">
        <v>17.03</v>
      </c>
      <c r="C2052" s="2">
        <f>2*Table1[[#This Row],[Photon energy (eV)]]-Threshold</f>
        <v>9.4726112000000029</v>
      </c>
      <c r="D2052" s="2" t="s">
        <v>19</v>
      </c>
      <c r="E2052" s="3">
        <f>Table1[[#This Row],[Polar ang (deg)]]/180*PI()</f>
        <v>1.5400000000000005</v>
      </c>
      <c r="F2052" s="2">
        <v>88.235500450146802</v>
      </c>
      <c r="G2052" s="1">
        <f>IF(Table1[[#This Row],[Phase shift (deg)]]="","",Table1[[#This Row],[Phase shift (deg)]]/180*PI())</f>
        <v>1.7097418166295459</v>
      </c>
      <c r="H2052" s="2">
        <v>97.960990149903296</v>
      </c>
      <c r="I2052" s="2"/>
    </row>
    <row r="2053" spans="1:9" x14ac:dyDescent="0.2">
      <c r="A2053" s="2" t="s">
        <v>47</v>
      </c>
      <c r="B2053" s="2">
        <v>17.03</v>
      </c>
      <c r="C2053" s="2">
        <f>2*Table1[[#This Row],[Photon energy (eV)]]-Threshold</f>
        <v>9.4726112000000029</v>
      </c>
      <c r="D2053" s="2" t="s">
        <v>19</v>
      </c>
      <c r="E2053" s="3">
        <f>Table1[[#This Row],[Polar ang (deg)]]/180*PI()</f>
        <v>1.55</v>
      </c>
      <c r="F2053" s="2">
        <v>88.808458245277606</v>
      </c>
      <c r="G2053" s="1">
        <f>IF(Table1[[#This Row],[Phase shift (deg)]]="","",Table1[[#This Row],[Phase shift (deg)]]/180*PI())</f>
        <v>1.7097174188116704</v>
      </c>
      <c r="H2053" s="2">
        <v>97.959592257909705</v>
      </c>
      <c r="I2053" s="2"/>
    </row>
    <row r="2054" spans="1:9" x14ac:dyDescent="0.2">
      <c r="A2054" s="2" t="s">
        <v>47</v>
      </c>
      <c r="B2054" s="2">
        <v>17.03</v>
      </c>
      <c r="C2054" s="2">
        <f>2*Table1[[#This Row],[Photon energy (eV)]]-Threshold</f>
        <v>9.4726112000000029</v>
      </c>
      <c r="D2054" s="2" t="s">
        <v>19</v>
      </c>
      <c r="E2054" s="3">
        <f>Table1[[#This Row],[Polar ang (deg)]]/180*PI()</f>
        <v>1.5599999999999996</v>
      </c>
      <c r="F2054" s="2">
        <v>89.381416040408396</v>
      </c>
      <c r="G2054" s="1">
        <f>IF(Table1[[#This Row],[Phase shift (deg)]]="","",Table1[[#This Row],[Phase shift (deg)]]/180*PI())</f>
        <v>1.7097024851474987</v>
      </c>
      <c r="H2054" s="2">
        <v>97.958736621979995</v>
      </c>
      <c r="I2054" s="2"/>
    </row>
    <row r="2055" spans="1:9" x14ac:dyDescent="0.2">
      <c r="A2055" s="2" t="s">
        <v>47</v>
      </c>
      <c r="B2055" s="2">
        <v>17.03</v>
      </c>
      <c r="C2055" s="2">
        <f>2*Table1[[#This Row],[Photon energy (eV)]]-Threshold</f>
        <v>9.4726112000000029</v>
      </c>
      <c r="D2055" s="2" t="s">
        <v>19</v>
      </c>
      <c r="E2055" s="3">
        <f>Table1[[#This Row],[Polar ang (deg)]]/180*PI()</f>
        <v>1.570000000000001</v>
      </c>
      <c r="F2055" s="2">
        <v>89.9543738355393</v>
      </c>
      <c r="G2055" s="1">
        <f>IF(Table1[[#This Row],[Phase shift (deg)]]="","",Table1[[#This Row],[Phase shift (deg)]]/180*PI())</f>
        <v>1.7096970065648953</v>
      </c>
      <c r="H2055" s="2">
        <v>97.958422722319099</v>
      </c>
      <c r="I2055" s="2"/>
    </row>
    <row r="2056" spans="1:9" x14ac:dyDescent="0.2">
      <c r="A2056" s="2" t="s">
        <v>47</v>
      </c>
      <c r="B2056" s="7">
        <v>17.03</v>
      </c>
      <c r="C2056" s="2">
        <f>2*Table1[[#This Row],[Photon energy (eV)]]-Threshold</f>
        <v>9.4726112000000029</v>
      </c>
      <c r="D2056" s="2" t="s">
        <v>19</v>
      </c>
      <c r="E2056" s="3">
        <f>Table1[[#This Row],[Polar ang (deg)]]/180*PI()</f>
        <v>1.5707963267948966</v>
      </c>
      <c r="F2056" s="2">
        <v>90</v>
      </c>
      <c r="G2056" s="1" t="str">
        <f>IF(Table1[[#This Row],[Phase shift (deg)]]="","",Table1[[#This Row],[Phase shift (deg)]]/180*PI())</f>
        <v/>
      </c>
      <c r="I2056" s="2"/>
    </row>
    <row r="2057" spans="1:9" x14ac:dyDescent="0.2">
      <c r="A2057" s="2" t="s">
        <v>47</v>
      </c>
      <c r="B2057" s="2">
        <v>17.03</v>
      </c>
      <c r="C2057" s="2">
        <f>2*Table1[[#This Row],[Photon energy (eV)]]-Threshold</f>
        <v>9.4726112000000029</v>
      </c>
      <c r="D2057" s="2" t="s">
        <v>19</v>
      </c>
      <c r="E2057" s="3">
        <f>Table1[[#This Row],[Polar ang (deg)]]/180*PI()</f>
        <v>1.5800000000000005</v>
      </c>
      <c r="F2057" s="2">
        <v>90.527331630670105</v>
      </c>
      <c r="G2057" s="1">
        <f>IF(Table1[[#This Row],[Phase shift (deg)]]="","",Table1[[#This Row],[Phase shift (deg)]]/180*PI())</f>
        <v>4.851293633326061</v>
      </c>
      <c r="H2057" s="2">
        <v>277.95865036827001</v>
      </c>
      <c r="I2057" s="2"/>
    </row>
    <row r="2058" spans="1:9" x14ac:dyDescent="0.2">
      <c r="A2058" s="2" t="s">
        <v>47</v>
      </c>
      <c r="B2058" s="2">
        <v>17.03</v>
      </c>
      <c r="C2058" s="2">
        <f>2*Table1[[#This Row],[Photon energy (eV)]]-Threshold</f>
        <v>9.4726112000000029</v>
      </c>
      <c r="D2058" s="2" t="s">
        <v>19</v>
      </c>
      <c r="E2058" s="3">
        <f>Table1[[#This Row],[Polar ang (deg)]]/180*PI()</f>
        <v>1.59</v>
      </c>
      <c r="F2058" s="2">
        <v>91.100289425800895</v>
      </c>
      <c r="G2058" s="1">
        <f>IF(Table1[[#This Row],[Phase shift (deg)]]="","",Table1[[#This Row],[Phase shift (deg)]]/180*PI())</f>
        <v>4.8513070606645927</v>
      </c>
      <c r="H2058" s="2">
        <v>277.95941969809797</v>
      </c>
      <c r="I2058" s="2"/>
    </row>
    <row r="2059" spans="1:9" x14ac:dyDescent="0.2">
      <c r="A2059" s="2" t="s">
        <v>47</v>
      </c>
      <c r="B2059" s="2">
        <v>17.03</v>
      </c>
      <c r="C2059" s="2">
        <f>2*Table1[[#This Row],[Photon energy (eV)]]-Threshold</f>
        <v>9.4726112000000029</v>
      </c>
      <c r="D2059" s="2" t="s">
        <v>19</v>
      </c>
      <c r="E2059" s="3">
        <f>Table1[[#This Row],[Polar ang (deg)]]/180*PI()</f>
        <v>1.5999999999999996</v>
      </c>
      <c r="F2059" s="2">
        <v>91.6732472209317</v>
      </c>
      <c r="G2059" s="1">
        <f>IF(Table1[[#This Row],[Phase shift (deg)]]="","",Table1[[#This Row],[Phase shift (deg)]]/180*PI())</f>
        <v>4.8513299503270098</v>
      </c>
      <c r="H2059" s="2">
        <v>277.96073117914898</v>
      </c>
      <c r="I2059" s="2"/>
    </row>
    <row r="2060" spans="1:9" x14ac:dyDescent="0.2">
      <c r="A2060" s="2" t="s">
        <v>47</v>
      </c>
      <c r="B2060" s="2">
        <v>17.03</v>
      </c>
      <c r="C2060" s="2">
        <f>2*Table1[[#This Row],[Photon energy (eV)]]-Threshold</f>
        <v>9.4726112000000029</v>
      </c>
      <c r="D2060" s="2" t="s">
        <v>19</v>
      </c>
      <c r="E2060" s="3">
        <f>Table1[[#This Row],[Polar ang (deg)]]/180*PI()</f>
        <v>1.6100000000000012</v>
      </c>
      <c r="F2060" s="2">
        <v>92.246205016062603</v>
      </c>
      <c r="G2060" s="1">
        <f>IF(Table1[[#This Row],[Phase shift (deg)]]="","",Table1[[#This Row],[Phase shift (deg)]]/180*PI())</f>
        <v>4.8513623162226791</v>
      </c>
      <c r="H2060" s="2">
        <v>277.962585608371</v>
      </c>
      <c r="I2060" s="2"/>
    </row>
    <row r="2061" spans="1:9" x14ac:dyDescent="0.2">
      <c r="A2061" s="2" t="s">
        <v>47</v>
      </c>
      <c r="B2061" s="2">
        <v>17.03</v>
      </c>
      <c r="C2061" s="2">
        <f>2*Table1[[#This Row],[Photon energy (eV)]]-Threshold</f>
        <v>9.4726112000000029</v>
      </c>
      <c r="D2061" s="2" t="s">
        <v>19</v>
      </c>
      <c r="E2061" s="3">
        <f>Table1[[#This Row],[Polar ang (deg)]]/180*PI()</f>
        <v>1.6200000000000006</v>
      </c>
      <c r="F2061" s="2">
        <v>92.819162811193394</v>
      </c>
      <c r="G2061" s="1">
        <f>IF(Table1[[#This Row],[Phase shift (deg)]]="","",Table1[[#This Row],[Phase shift (deg)]]/180*PI())</f>
        <v>4.8514041780291572</v>
      </c>
      <c r="H2061" s="2">
        <v>277.96498411320499</v>
      </c>
      <c r="I2061" s="2"/>
    </row>
    <row r="2062" spans="1:9" x14ac:dyDescent="0.2">
      <c r="A2062" s="2" t="s">
        <v>47</v>
      </c>
      <c r="B2062" s="2">
        <v>17.03</v>
      </c>
      <c r="C2062" s="2">
        <f>2*Table1[[#This Row],[Photon energy (eV)]]-Threshold</f>
        <v>9.4726112000000029</v>
      </c>
      <c r="D2062" s="2" t="s">
        <v>19</v>
      </c>
      <c r="E2062" s="3">
        <f>Table1[[#This Row],[Polar ang (deg)]]/180*PI()</f>
        <v>1.6300000000000003</v>
      </c>
      <c r="F2062" s="2">
        <v>93.392120606324198</v>
      </c>
      <c r="G2062" s="1">
        <f>IF(Table1[[#This Row],[Phase shift (deg)]]="","",Table1[[#This Row],[Phase shift (deg)]]/180*PI())</f>
        <v>4.8514555612142196</v>
      </c>
      <c r="H2062" s="2">
        <v>277.96792815284698</v>
      </c>
      <c r="I2062" s="2"/>
    </row>
    <row r="2063" spans="1:9" x14ac:dyDescent="0.2">
      <c r="A2063" s="2" t="s">
        <v>47</v>
      </c>
      <c r="B2063" s="2">
        <v>17.03</v>
      </c>
      <c r="C2063" s="2">
        <f>2*Table1[[#This Row],[Photon energy (eV)]]-Threshold</f>
        <v>9.4726112000000029</v>
      </c>
      <c r="D2063" s="2" t="s">
        <v>19</v>
      </c>
      <c r="E2063" s="3">
        <f>Table1[[#This Row],[Polar ang (deg)]]/180*PI()</f>
        <v>1.64</v>
      </c>
      <c r="F2063" s="2">
        <v>93.965078401455003</v>
      </c>
      <c r="G2063" s="1">
        <f>IF(Table1[[#This Row],[Phase shift (deg)]]="","",Table1[[#This Row],[Phase shift (deg)]]/180*PI())</f>
        <v>4.851516497064428</v>
      </c>
      <c r="H2063" s="2">
        <v>277.97141951988499</v>
      </c>
      <c r="I2063" s="2"/>
    </row>
    <row r="2064" spans="1:9" x14ac:dyDescent="0.2">
      <c r="A2064" s="2" t="s">
        <v>47</v>
      </c>
      <c r="B2064" s="2">
        <v>17.03</v>
      </c>
      <c r="C2064" s="2">
        <f>2*Table1[[#This Row],[Photon energy (eV)]]-Threshold</f>
        <v>9.4726112000000029</v>
      </c>
      <c r="D2064" s="2" t="s">
        <v>19</v>
      </c>
      <c r="E2064" s="3">
        <f>Table1[[#This Row],[Polar ang (deg)]]/180*PI()</f>
        <v>1.6499999999999995</v>
      </c>
      <c r="F2064" s="2">
        <v>94.538036196585793</v>
      </c>
      <c r="G2064" s="1">
        <f>IF(Table1[[#This Row],[Phase shift (deg)]]="","",Table1[[#This Row],[Phase shift (deg)]]/180*PI())</f>
        <v>4.8515870227201985</v>
      </c>
      <c r="H2064" s="2">
        <v>277.975460342308</v>
      </c>
      <c r="I2064" s="2"/>
    </row>
    <row r="2065" spans="1:9" x14ac:dyDescent="0.2">
      <c r="A2065" s="2" t="s">
        <v>47</v>
      </c>
      <c r="B2065" s="2">
        <v>17.03</v>
      </c>
      <c r="C2065" s="2">
        <f>2*Table1[[#This Row],[Photon energy (eV)]]-Threshold</f>
        <v>9.4726112000000029</v>
      </c>
      <c r="D2065" s="2" t="s">
        <v>19</v>
      </c>
      <c r="E2065" s="3">
        <f>Table1[[#This Row],[Polar ang (deg)]]/180*PI()</f>
        <v>1.6600000000000008</v>
      </c>
      <c r="F2065" s="2">
        <v>95.110993991716697</v>
      </c>
      <c r="G2065" s="1">
        <f>IF(Table1[[#This Row],[Phase shift (deg)]]="","",Table1[[#This Row],[Phase shift (deg)]]/180*PI())</f>
        <v>4.8516671812173859</v>
      </c>
      <c r="H2065" s="2">
        <v>277.98005308588898</v>
      </c>
      <c r="I2065" s="2"/>
    </row>
    <row r="2066" spans="1:9" x14ac:dyDescent="0.2">
      <c r="A2066" s="2" t="s">
        <v>47</v>
      </c>
      <c r="B2066" s="2">
        <v>17.03</v>
      </c>
      <c r="C2066" s="2">
        <f>2*Table1[[#This Row],[Photon energy (eV)]]-Threshold</f>
        <v>9.4726112000000029</v>
      </c>
      <c r="D2066" s="2" t="s">
        <v>19</v>
      </c>
      <c r="E2066" s="3">
        <f>Table1[[#This Row],[Polar ang (deg)]]/180*PI()</f>
        <v>1.6700000000000004</v>
      </c>
      <c r="F2066" s="2">
        <v>95.683951786847501</v>
      </c>
      <c r="G2066" s="1">
        <f>IF(Table1[[#This Row],[Phase shift (deg)]]="","",Table1[[#This Row],[Phase shift (deg)]]/180*PI())</f>
        <v>4.8517570215357093</v>
      </c>
      <c r="H2066" s="2">
        <v>277.985200556959</v>
      </c>
      <c r="I2066" s="2"/>
    </row>
    <row r="2067" spans="1:9" x14ac:dyDescent="0.2">
      <c r="A2067" s="2" t="s">
        <v>47</v>
      </c>
      <c r="B2067" s="2">
        <v>17.03</v>
      </c>
      <c r="C2067" s="2">
        <f>2*Table1[[#This Row],[Photon energy (eV)]]-Threshold</f>
        <v>9.4726112000000029</v>
      </c>
      <c r="D2067" s="2" t="s">
        <v>19</v>
      </c>
      <c r="E2067" s="3">
        <f>Table1[[#This Row],[Polar ang (deg)]]/180*PI()</f>
        <v>1.6800000000000002</v>
      </c>
      <c r="F2067" s="2">
        <v>96.256909581978306</v>
      </c>
      <c r="G2067" s="1">
        <f>IF(Table1[[#This Row],[Phase shift (deg)]]="","",Table1[[#This Row],[Phase shift (deg)]]/180*PI())</f>
        <v>4.8518565986537183</v>
      </c>
      <c r="H2067" s="2">
        <v>277.99090590555699</v>
      </c>
      <c r="I2067" s="2"/>
    </row>
    <row r="2068" spans="1:9" x14ac:dyDescent="0.2">
      <c r="A2068" s="2" t="s">
        <v>47</v>
      </c>
      <c r="B2068" s="2">
        <v>17.03</v>
      </c>
      <c r="C2068" s="2">
        <f>2*Table1[[#This Row],[Photon energy (eV)]]-Threshold</f>
        <v>9.4726112000000029</v>
      </c>
      <c r="D2068" s="2" t="s">
        <v>19</v>
      </c>
      <c r="E2068" s="3">
        <f>Table1[[#This Row],[Polar ang (deg)]]/180*PI()</f>
        <v>1.6899999999999995</v>
      </c>
      <c r="F2068" s="2">
        <v>96.829867377109096</v>
      </c>
      <c r="G2068" s="1">
        <f>IF(Table1[[#This Row],[Phase shift (deg)]]="","",Table1[[#This Row],[Phase shift (deg)]]/180*PI())</f>
        <v>4.8519659736106222</v>
      </c>
      <c r="H2068" s="2">
        <v>277.99717262897201</v>
      </c>
      <c r="I2068" s="2"/>
    </row>
    <row r="2069" spans="1:9" x14ac:dyDescent="0.2">
      <c r="A2069" s="2" t="s">
        <v>47</v>
      </c>
      <c r="B2069" s="2">
        <v>17.03</v>
      </c>
      <c r="C2069" s="2">
        <f>2*Table1[[#This Row],[Photon energy (eV)]]-Threshold</f>
        <v>9.4726112000000029</v>
      </c>
      <c r="D2069" s="2" t="s">
        <v>19</v>
      </c>
      <c r="E2069" s="3">
        <f>Table1[[#This Row],[Polar ang (deg)]]/180*PI()</f>
        <v>1.7000000000000011</v>
      </c>
      <c r="F2069" s="2">
        <v>97.40282517224</v>
      </c>
      <c r="G2069" s="1">
        <f>IF(Table1[[#This Row],[Phase shift (deg)]]="","",Table1[[#This Row],[Phase shift (deg)]]/180*PI())</f>
        <v>4.8520852135751547</v>
      </c>
      <c r="H2069" s="2">
        <v>278.00400457568901</v>
      </c>
      <c r="I2069" s="2"/>
    </row>
    <row r="2070" spans="1:9" x14ac:dyDescent="0.2">
      <c r="A2070" s="2" t="s">
        <v>47</v>
      </c>
      <c r="B2070" s="2">
        <v>17.03</v>
      </c>
      <c r="C2070" s="2">
        <f>2*Table1[[#This Row],[Photon energy (eV)]]-Threshold</f>
        <v>9.4726112000000029</v>
      </c>
      <c r="D2070" s="2" t="s">
        <v>19</v>
      </c>
      <c r="E2070" s="3">
        <f>Table1[[#This Row],[Polar ang (deg)]]/180*PI()</f>
        <v>1.7100000000000006</v>
      </c>
      <c r="F2070" s="2">
        <v>97.975782967370804</v>
      </c>
      <c r="G2070" s="1">
        <f>IF(Table1[[#This Row],[Phase shift (deg)]]="","",Table1[[#This Row],[Phase shift (deg)]]/180*PI())</f>
        <v>4.8522143919211844</v>
      </c>
      <c r="H2070" s="2">
        <v>278.011405949721</v>
      </c>
      <c r="I2070" s="2"/>
    </row>
    <row r="2071" spans="1:9" x14ac:dyDescent="0.2">
      <c r="A2071" s="2" t="s">
        <v>47</v>
      </c>
      <c r="B2071" s="2">
        <v>17.03</v>
      </c>
      <c r="C2071" s="2">
        <f>2*Table1[[#This Row],[Photon energy (eV)]]-Threshold</f>
        <v>9.4726112000000029</v>
      </c>
      <c r="D2071" s="2" t="s">
        <v>19</v>
      </c>
      <c r="E2071" s="3">
        <f>Table1[[#This Row],[Polar ang (deg)]]/180*PI()</f>
        <v>1.7200000000000002</v>
      </c>
      <c r="F2071" s="2">
        <v>98.548740762501595</v>
      </c>
      <c r="G2071" s="1">
        <f>IF(Table1[[#This Row],[Phase shift (deg)]]="","",Table1[[#This Row],[Phase shift (deg)]]/180*PI())</f>
        <v>4.8523535883106703</v>
      </c>
      <c r="H2071" s="2">
        <v>278.01938131536201</v>
      </c>
      <c r="I2071" s="2"/>
    </row>
    <row r="2072" spans="1:9" x14ac:dyDescent="0.2">
      <c r="A2072" s="2" t="s">
        <v>47</v>
      </c>
      <c r="B2072" s="2">
        <v>17.03</v>
      </c>
      <c r="C2072" s="2">
        <f>2*Table1[[#This Row],[Photon energy (eV)]]-Threshold</f>
        <v>9.4726112000000029</v>
      </c>
      <c r="D2072" s="2" t="s">
        <v>19</v>
      </c>
      <c r="E2072" s="3">
        <f>Table1[[#This Row],[Polar ang (deg)]]/180*PI()</f>
        <v>1.7299999999999998</v>
      </c>
      <c r="F2072" s="2">
        <v>99.121698557632399</v>
      </c>
      <c r="G2072" s="1">
        <f>IF(Table1[[#This Row],[Phase shift (deg)]]="","",Table1[[#This Row],[Phase shift (deg)]]/180*PI())</f>
        <v>4.8525028887837021</v>
      </c>
      <c r="H2072" s="2">
        <v>278.02793560234602</v>
      </c>
      <c r="I2072" s="2"/>
    </row>
    <row r="2073" spans="1:9" x14ac:dyDescent="0.2">
      <c r="A2073" s="2" t="s">
        <v>47</v>
      </c>
      <c r="B2073" s="2">
        <v>17.03</v>
      </c>
      <c r="C2073" s="2">
        <f>2*Table1[[#This Row],[Photon energy (eV)]]-Threshold</f>
        <v>9.4726112000000029</v>
      </c>
      <c r="D2073" s="2" t="s">
        <v>19</v>
      </c>
      <c r="E2073" s="3">
        <f>Table1[[#This Row],[Polar ang (deg)]]/180*PI()</f>
        <v>1.7399999999999993</v>
      </c>
      <c r="F2073" s="2">
        <v>99.694656352763204</v>
      </c>
      <c r="G2073" s="1">
        <f>IF(Table1[[#This Row],[Phase shift (deg)]]="","",Table1[[#This Row],[Phase shift (deg)]]/180*PI())</f>
        <v>4.8526623858560463</v>
      </c>
      <c r="H2073" s="2">
        <v>278.03707411143603</v>
      </c>
      <c r="I2073" s="2"/>
    </row>
    <row r="2074" spans="1:9" x14ac:dyDescent="0.2">
      <c r="A2074" s="2" t="s">
        <v>47</v>
      </c>
      <c r="B2074" s="2">
        <v>17.03</v>
      </c>
      <c r="C2074" s="2">
        <f>2*Table1[[#This Row],[Photon energy (eV)]]-Threshold</f>
        <v>9.4726112000000029</v>
      </c>
      <c r="D2074" s="2" t="s">
        <v>19</v>
      </c>
      <c r="E2074" s="3">
        <f>Table1[[#This Row],[Polar ang (deg)]]/180*PI()</f>
        <v>1.7499999999999987</v>
      </c>
      <c r="F2074" s="2">
        <v>100.26761414789399</v>
      </c>
      <c r="G2074" s="1">
        <f>IF(Table1[[#This Row],[Phase shift (deg)]]="","",Table1[[#This Row],[Phase shift (deg)]]/180*PI())</f>
        <v>4.8528321786240056</v>
      </c>
      <c r="H2074" s="2">
        <v>278.04680252043198</v>
      </c>
      <c r="I2074" s="2"/>
    </row>
    <row r="2075" spans="1:9" x14ac:dyDescent="0.2">
      <c r="A2075" s="2" t="s">
        <v>47</v>
      </c>
      <c r="B2075" s="2">
        <v>17.03</v>
      </c>
      <c r="C2075" s="2">
        <f>2*Table1[[#This Row],[Photon energy (eV)]]-Threshold</f>
        <v>9.4726112000000029</v>
      </c>
      <c r="D2075" s="2" t="s">
        <v>19</v>
      </c>
      <c r="E2075" s="3">
        <f>Table1[[#This Row],[Polar ang (deg)]]/180*PI()</f>
        <v>1.7600000000000018</v>
      </c>
      <c r="F2075" s="2">
        <v>100.840571943025</v>
      </c>
      <c r="G2075" s="1">
        <f>IF(Table1[[#This Row],[Phase shift (deg)]]="","",Table1[[#This Row],[Phase shift (deg)]]/180*PI())</f>
        <v>4.8530123728772088</v>
      </c>
      <c r="H2075" s="2">
        <v>278.05712689063301</v>
      </c>
      <c r="I2075" s="2"/>
    </row>
    <row r="2076" spans="1:9" x14ac:dyDescent="0.2">
      <c r="A2076" s="2" t="s">
        <v>47</v>
      </c>
      <c r="B2076" s="2">
        <v>17.03</v>
      </c>
      <c r="C2076" s="2">
        <f>2*Table1[[#This Row],[Photon energy (eV)]]-Threshold</f>
        <v>9.4726112000000029</v>
      </c>
      <c r="D2076" s="2" t="s">
        <v>19</v>
      </c>
      <c r="E2076" s="3">
        <f>Table1[[#This Row],[Polar ang (deg)]]/180*PI()</f>
        <v>1.7700000000000051</v>
      </c>
      <c r="F2076" s="2">
        <v>101.413529738156</v>
      </c>
      <c r="G2076" s="1">
        <f>IF(Table1[[#This Row],[Phase shift (deg)]]="","",Table1[[#This Row],[Phase shift (deg)]]/180*PI())</f>
        <v>4.8532030812189548</v>
      </c>
      <c r="H2076" s="2">
        <v>278.068053673733</v>
      </c>
      <c r="I2076" s="2"/>
    </row>
    <row r="2077" spans="1:9" x14ac:dyDescent="0.2">
      <c r="A2077" s="2" t="s">
        <v>47</v>
      </c>
      <c r="B2077" s="2">
        <v>17.03</v>
      </c>
      <c r="C2077" s="2">
        <f>2*Table1[[#This Row],[Photon energy (eV)]]-Threshold</f>
        <v>9.4726112000000029</v>
      </c>
      <c r="D2077" s="2" t="s">
        <v>19</v>
      </c>
      <c r="E2077" s="3">
        <f>Table1[[#This Row],[Polar ang (deg)]]/180*PI()</f>
        <v>1.7800000000000082</v>
      </c>
      <c r="F2077" s="2">
        <v>101.986487533287</v>
      </c>
      <c r="G2077" s="1">
        <f>IF(Table1[[#This Row],[Phase shift (deg)]]="","",Table1[[#This Row],[Phase shift (deg)]]/180*PI())</f>
        <v>4.853404423194787</v>
      </c>
      <c r="H2077" s="2">
        <v>278.07958971918703</v>
      </c>
      <c r="I2077" s="2"/>
    </row>
    <row r="2078" spans="1:9" x14ac:dyDescent="0.2">
      <c r="A2078" s="2" t="s">
        <v>47</v>
      </c>
      <c r="B2078" s="2">
        <v>17.03</v>
      </c>
      <c r="C2078" s="2">
        <f>2*Table1[[#This Row],[Photon energy (eV)]]-Threshold</f>
        <v>9.4726112000000029</v>
      </c>
      <c r="D2078" s="2" t="s">
        <v>19</v>
      </c>
      <c r="E2078" s="3">
        <f>Table1[[#This Row],[Polar ang (deg)]]/180*PI()</f>
        <v>1.7899999999999938</v>
      </c>
      <c r="F2078" s="2">
        <v>102.559445328417</v>
      </c>
      <c r="G2078" s="1">
        <f>IF(Table1[[#This Row],[Phase shift (deg)]]="","",Table1[[#This Row],[Phase shift (deg)]]/180*PI())</f>
        <v>4.8536165254290404</v>
      </c>
      <c r="H2078" s="2">
        <v>278.091742282035</v>
      </c>
      <c r="I2078" s="2"/>
    </row>
    <row r="2079" spans="1:9" x14ac:dyDescent="0.2">
      <c r="A2079" s="2" t="s">
        <v>47</v>
      </c>
      <c r="B2079" s="2">
        <v>17.03</v>
      </c>
      <c r="C2079" s="2">
        <f>2*Table1[[#This Row],[Photon energy (eV)]]-Threshold</f>
        <v>9.4726112000000029</v>
      </c>
      <c r="D2079" s="2" t="s">
        <v>19</v>
      </c>
      <c r="E2079" s="3">
        <f>Table1[[#This Row],[Polar ang (deg)]]/180*PI()</f>
        <v>1.7999999999999969</v>
      </c>
      <c r="F2079" s="2">
        <v>103.132403123548</v>
      </c>
      <c r="G2079" s="1">
        <f>IF(Table1[[#This Row],[Phase shift (deg)]]="","",Table1[[#This Row],[Phase shift (deg)]]/180*PI())</f>
        <v>4.8538395217700545</v>
      </c>
      <c r="H2079" s="2">
        <v>278.10451903122203</v>
      </c>
      <c r="I2079" s="2"/>
    </row>
    <row r="2080" spans="1:9" x14ac:dyDescent="0.2">
      <c r="A2080" s="2" t="s">
        <v>47</v>
      </c>
      <c r="B2080" s="2">
        <v>17.03</v>
      </c>
      <c r="C2080" s="2">
        <f>2*Table1[[#This Row],[Photon energy (eV)]]-Threshold</f>
        <v>9.4726112000000029</v>
      </c>
      <c r="D2080" s="2" t="s">
        <v>19</v>
      </c>
      <c r="E2080" s="3">
        <f>Table1[[#This Row],[Polar ang (deg)]]/180*PI()</f>
        <v>1.8099999999999998</v>
      </c>
      <c r="F2080" s="2">
        <v>103.70536091867901</v>
      </c>
      <c r="G2080" s="1">
        <f>IF(Table1[[#This Row],[Phase shift (deg)]]="","",Table1[[#This Row],[Phase shift (deg)]]/180*PI())</f>
        <v>4.8540735534436781</v>
      </c>
      <c r="H2080" s="2">
        <v>278.11792805839298</v>
      </c>
      <c r="I2080" s="2"/>
    </row>
    <row r="2081" spans="1:9" x14ac:dyDescent="0.2">
      <c r="A2081" s="2" t="s">
        <v>47</v>
      </c>
      <c r="B2081" s="2">
        <v>17.03</v>
      </c>
      <c r="C2081" s="2">
        <f>2*Table1[[#This Row],[Photon energy (eV)]]-Threshold</f>
        <v>9.4726112000000029</v>
      </c>
      <c r="D2081" s="2" t="s">
        <v>19</v>
      </c>
      <c r="E2081" s="3">
        <f>Table1[[#This Row],[Polar ang (deg)]]/180*PI()</f>
        <v>1.8200000000000029</v>
      </c>
      <c r="F2081" s="2">
        <v>104.27831871380999</v>
      </c>
      <c r="G2081" s="1">
        <f>IF(Table1[[#This Row],[Phase shift (deg)]]="","",Table1[[#This Row],[Phase shift (deg)]]/180*PI())</f>
        <v>4.8543187692157543</v>
      </c>
      <c r="H2081" s="2">
        <v>278.13197788720299</v>
      </c>
      <c r="I2081" s="2"/>
    </row>
    <row r="2082" spans="1:9" x14ac:dyDescent="0.2">
      <c r="A2082" s="2" t="s">
        <v>47</v>
      </c>
      <c r="B2082" s="2">
        <v>17.03</v>
      </c>
      <c r="C2082" s="2">
        <f>2*Table1[[#This Row],[Photon energy (eV)]]-Threshold</f>
        <v>9.4726112000000029</v>
      </c>
      <c r="D2082" s="2" t="s">
        <v>19</v>
      </c>
      <c r="E2082" s="3">
        <f>Table1[[#This Row],[Polar ang (deg)]]/180*PI()</f>
        <v>1.8300000000000061</v>
      </c>
      <c r="F2082" s="2">
        <v>104.851276508941</v>
      </c>
      <c r="G2082" s="1">
        <f>IF(Table1[[#This Row],[Phase shift (deg)]]="","",Table1[[#This Row],[Phase shift (deg)]]/180*PI())</f>
        <v>4.854575325563637</v>
      </c>
      <c r="H2082" s="2">
        <v>278.146677483144</v>
      </c>
      <c r="I2082" s="2"/>
    </row>
    <row r="2083" spans="1:9" x14ac:dyDescent="0.2">
      <c r="A2083" s="2" t="s">
        <v>47</v>
      </c>
      <c r="B2083" s="2">
        <v>17.03</v>
      </c>
      <c r="C2083" s="2">
        <f>2*Table1[[#This Row],[Photon energy (eV)]]-Threshold</f>
        <v>9.4726112000000029</v>
      </c>
      <c r="D2083" s="2" t="s">
        <v>19</v>
      </c>
      <c r="E2083" s="3">
        <f>Table1[[#This Row],[Polar ang (deg)]]/180*PI()</f>
        <v>1.8399999999999919</v>
      </c>
      <c r="F2083" s="2">
        <v>105.42423430407101</v>
      </c>
      <c r="G2083" s="1">
        <f>IF(Table1[[#This Row],[Phase shift (deg)]]="","",Table1[[#This Row],[Phase shift (deg)]]/180*PI())</f>
        <v>4.8548433868569916</v>
      </c>
      <c r="H2083" s="2">
        <v>278.16203626390399</v>
      </c>
      <c r="I2083" s="2"/>
    </row>
    <row r="2084" spans="1:9" x14ac:dyDescent="0.2">
      <c r="A2084" s="2" t="s">
        <v>47</v>
      </c>
      <c r="B2084" s="2">
        <v>17.03</v>
      </c>
      <c r="C2084" s="2">
        <f>2*Table1[[#This Row],[Photon energy (eV)]]-Threshold</f>
        <v>9.4726112000000029</v>
      </c>
      <c r="D2084" s="2" t="s">
        <v>19</v>
      </c>
      <c r="E2084" s="3">
        <f>Table1[[#This Row],[Polar ang (deg)]]/180*PI()</f>
        <v>1.8499999999999945</v>
      </c>
      <c r="F2084" s="2">
        <v>105.997192099202</v>
      </c>
      <c r="G2084" s="1">
        <f>IF(Table1[[#This Row],[Phase shift (deg)]]="","",Table1[[#This Row],[Phase shift (deg)]]/180*PI())</f>
        <v>4.8551231255479781</v>
      </c>
      <c r="H2084" s="2">
        <v>278.17806411026402</v>
      </c>
      <c r="I2084" s="2"/>
    </row>
    <row r="2085" spans="1:9" x14ac:dyDescent="0.2">
      <c r="A2085" s="2" t="s">
        <v>47</v>
      </c>
      <c r="B2085" s="2">
        <v>17.03</v>
      </c>
      <c r="C2085" s="2">
        <f>2*Table1[[#This Row],[Photon energy (eV)]]-Threshold</f>
        <v>9.4726112000000029</v>
      </c>
      <c r="D2085" s="2" t="s">
        <v>19</v>
      </c>
      <c r="E2085" s="3">
        <f>Table1[[#This Row],[Polar ang (deg)]]/180*PI()</f>
        <v>1.8599999999999981</v>
      </c>
      <c r="F2085" s="2">
        <v>106.570149894333</v>
      </c>
      <c r="G2085" s="1">
        <f>IF(Table1[[#This Row],[Phase shift (deg)]]="","",Table1[[#This Row],[Phase shift (deg)]]/180*PI())</f>
        <v>4.8554147223714601</v>
      </c>
      <c r="H2085" s="2">
        <v>278.194771377569</v>
      </c>
      <c r="I2085" s="2"/>
    </row>
    <row r="2086" spans="1:9" x14ac:dyDescent="0.2">
      <c r="A2086" s="2" t="s">
        <v>47</v>
      </c>
      <c r="B2086" s="2">
        <v>17.03</v>
      </c>
      <c r="C2086" s="2">
        <f>2*Table1[[#This Row],[Photon energy (eV)]]-Threshold</f>
        <v>9.4726112000000029</v>
      </c>
      <c r="D2086" s="2" t="s">
        <v>19</v>
      </c>
      <c r="E2086" s="3">
        <f>Table1[[#This Row],[Polar ang (deg)]]/180*PI()</f>
        <v>1.870000000000001</v>
      </c>
      <c r="F2086" s="2">
        <v>107.143107689464</v>
      </c>
      <c r="G2086" s="1">
        <f>IF(Table1[[#This Row],[Phase shift (deg)]]="","",Table1[[#This Row],[Phase shift (deg)]]/180*PI())</f>
        <v>4.8557183665551129</v>
      </c>
      <c r="H2086" s="2">
        <v>278.212168907766</v>
      </c>
      <c r="I2086" s="2"/>
    </row>
    <row r="2087" spans="1:9" x14ac:dyDescent="0.2">
      <c r="A2087" s="2" t="s">
        <v>47</v>
      </c>
      <c r="B2087" s="2">
        <v>17.03</v>
      </c>
      <c r="C2087" s="2">
        <f>2*Table1[[#This Row],[Photon energy (eV)]]-Threshold</f>
        <v>9.4726112000000029</v>
      </c>
      <c r="D2087" s="2" t="s">
        <v>19</v>
      </c>
      <c r="E2087" s="3">
        <f>Table1[[#This Row],[Polar ang (deg)]]/180*PI()</f>
        <v>1.8800000000000041</v>
      </c>
      <c r="F2087" s="2">
        <v>107.71606548459501</v>
      </c>
      <c r="G2087" s="1">
        <f>IF(Table1[[#This Row],[Phase shift (deg)]]="","",Table1[[#This Row],[Phase shift (deg)]]/180*PI())</f>
        <v>4.8560342560398677</v>
      </c>
      <c r="H2087" s="2">
        <v>278.23026804203499</v>
      </c>
      <c r="I2087" s="2"/>
    </row>
    <row r="2088" spans="1:9" x14ac:dyDescent="0.2">
      <c r="A2088" s="2" t="s">
        <v>47</v>
      </c>
      <c r="B2088" s="2">
        <v>17.03</v>
      </c>
      <c r="C2088" s="2">
        <f>2*Table1[[#This Row],[Photon energy (eV)]]-Threshold</f>
        <v>9.4726112000000029</v>
      </c>
      <c r="D2088" s="2" t="s">
        <v>19</v>
      </c>
      <c r="E2088" s="3">
        <f>Table1[[#This Row],[Polar ang (deg)]]/180*PI()</f>
        <v>1.890000000000007</v>
      </c>
      <c r="F2088" s="2">
        <v>108.289023279726</v>
      </c>
      <c r="G2088" s="1">
        <f>IF(Table1[[#This Row],[Phase shift (deg)]]="","",Table1[[#This Row],[Phase shift (deg)]]/180*PI())</f>
        <v>4.8563625977111187</v>
      </c>
      <c r="H2088" s="2">
        <v>278.24908063403598</v>
      </c>
      <c r="I2088" s="2"/>
    </row>
    <row r="2089" spans="1:9" x14ac:dyDescent="0.2">
      <c r="A2089" s="2" t="s">
        <v>47</v>
      </c>
      <c r="B2089" s="2">
        <v>17.03</v>
      </c>
      <c r="C2089" s="2">
        <f>2*Table1[[#This Row],[Photon energy (eV)]]-Threshold</f>
        <v>9.4726112000000029</v>
      </c>
      <c r="D2089" s="2" t="s">
        <v>19</v>
      </c>
      <c r="E2089" s="3">
        <f>Table1[[#This Row],[Polar ang (deg)]]/180*PI()</f>
        <v>1.8999999999999928</v>
      </c>
      <c r="F2089" s="2">
        <v>108.861981074856</v>
      </c>
      <c r="G2089" s="1">
        <f>IF(Table1[[#This Row],[Phase shift (deg)]]="","",Table1[[#This Row],[Phase shift (deg)]]/180*PI())</f>
        <v>4.8567036076407692</v>
      </c>
      <c r="H2089" s="2">
        <v>278.26861906377701</v>
      </c>
      <c r="I2089" s="2"/>
    </row>
    <row r="2090" spans="1:9" x14ac:dyDescent="0.2">
      <c r="A2090" s="2" t="s">
        <v>47</v>
      </c>
      <c r="B2090" s="2">
        <v>17.03</v>
      </c>
      <c r="C2090" s="2">
        <f>2*Table1[[#This Row],[Photon energy (eV)]]-Threshold</f>
        <v>9.4726112000000029</v>
      </c>
      <c r="D2090" s="2" t="s">
        <v>19</v>
      </c>
      <c r="E2090" s="3">
        <f>Table1[[#This Row],[Polar ang (deg)]]/180*PI()</f>
        <v>1.9099999999999957</v>
      </c>
      <c r="F2090" s="2">
        <v>109.43493886998699</v>
      </c>
      <c r="G2090" s="1">
        <f>IF(Table1[[#This Row],[Phase shift (deg)]]="","",Table1[[#This Row],[Phase shift (deg)]]/180*PI())</f>
        <v>4.8570575113405594</v>
      </c>
      <c r="H2090" s="2">
        <v>278.28889625212901</v>
      </c>
      <c r="I2090" s="2"/>
    </row>
    <row r="2091" spans="1:9" x14ac:dyDescent="0.2">
      <c r="A2091" s="2" t="s">
        <v>47</v>
      </c>
      <c r="B2091" s="2">
        <v>17.03</v>
      </c>
      <c r="C2091" s="2">
        <f>2*Table1[[#This Row],[Photon energy (eV)]]-Threshold</f>
        <v>9.4726112000000029</v>
      </c>
      <c r="D2091" s="2" t="s">
        <v>19</v>
      </c>
      <c r="E2091" s="3">
        <f>Table1[[#This Row],[Polar ang (deg)]]/180*PI()</f>
        <v>1.9199999999999988</v>
      </c>
      <c r="F2091" s="2">
        <v>110.007896665118</v>
      </c>
      <c r="G2091" s="1">
        <f>IF(Table1[[#This Row],[Phase shift (deg)]]="","",Table1[[#This Row],[Phase shift (deg)]]/180*PI())</f>
        <v>4.8574245440269044</v>
      </c>
      <c r="H2091" s="2">
        <v>278.30992567599998</v>
      </c>
      <c r="I2091" s="2"/>
    </row>
    <row r="2092" spans="1:9" x14ac:dyDescent="0.2">
      <c r="A2092" s="2" t="s">
        <v>47</v>
      </c>
      <c r="B2092" s="2">
        <v>17.03</v>
      </c>
      <c r="C2092" s="2">
        <f>2*Table1[[#This Row],[Photon energy (eV)]]-Threshold</f>
        <v>9.4726112000000029</v>
      </c>
      <c r="D2092" s="2" t="s">
        <v>19</v>
      </c>
      <c r="E2092" s="3">
        <f>Table1[[#This Row],[Polar ang (deg)]]/180*PI()</f>
        <v>1.9300000000000022</v>
      </c>
      <c r="F2092" s="2">
        <v>110.580854460249</v>
      </c>
      <c r="G2092" s="1">
        <f>IF(Table1[[#This Row],[Phase shift (deg)]]="","",Table1[[#This Row],[Phase shift (deg)]]/180*PI())</f>
        <v>4.8578049508977994</v>
      </c>
      <c r="H2092" s="2">
        <v>278.33172138420002</v>
      </c>
      <c r="I2092" s="2"/>
    </row>
    <row r="2093" spans="1:9" x14ac:dyDescent="0.2">
      <c r="A2093" s="2" t="s">
        <v>47</v>
      </c>
      <c r="B2093" s="2">
        <v>17.03</v>
      </c>
      <c r="C2093" s="2">
        <f>2*Table1[[#This Row],[Photon energy (eV)]]-Threshold</f>
        <v>9.4726112000000029</v>
      </c>
      <c r="D2093" s="2" t="s">
        <v>19</v>
      </c>
      <c r="E2093" s="3">
        <f>Table1[[#This Row],[Polar ang (deg)]]/180*PI()</f>
        <v>1.9400000000000053</v>
      </c>
      <c r="F2093" s="2">
        <v>111.15381225538</v>
      </c>
      <c r="G2093" s="1">
        <f>IF(Table1[[#This Row],[Phase shift (deg)]]="","",Table1[[#This Row],[Phase shift (deg)]]/180*PI())</f>
        <v>4.8581989874217433</v>
      </c>
      <c r="H2093" s="2">
        <v>278.35429801399602</v>
      </c>
      <c r="I2093" s="2"/>
    </row>
    <row r="2094" spans="1:9" x14ac:dyDescent="0.2">
      <c r="A2094" s="2" t="s">
        <v>47</v>
      </c>
      <c r="B2094" s="2">
        <v>17.03</v>
      </c>
      <c r="C2094" s="2">
        <f>2*Table1[[#This Row],[Photon energy (eV)]]-Threshold</f>
        <v>9.4726112000000029</v>
      </c>
      <c r="D2094" s="2" t="s">
        <v>19</v>
      </c>
      <c r="E2094" s="3">
        <f>Table1[[#This Row],[Polar ang (deg)]]/180*PI()</f>
        <v>1.9500000000000082</v>
      </c>
      <c r="F2094" s="2">
        <v>111.72677005051101</v>
      </c>
      <c r="G2094" s="1">
        <f>IF(Table1[[#This Row],[Phase shift (deg)]]="","",Table1[[#This Row],[Phase shift (deg)]]/180*PI())</f>
        <v>4.8586069196394854</v>
      </c>
      <c r="H2094" s="2">
        <v>278.37767080840001</v>
      </c>
      <c r="I2094" s="2"/>
    </row>
    <row r="2095" spans="1:9" x14ac:dyDescent="0.2">
      <c r="A2095" s="2" t="s">
        <v>47</v>
      </c>
      <c r="B2095" s="2">
        <v>17.03</v>
      </c>
      <c r="C2095" s="2">
        <f>2*Table1[[#This Row],[Photon energy (eV)]]-Threshold</f>
        <v>9.4726112000000029</v>
      </c>
      <c r="D2095" s="2" t="s">
        <v>19</v>
      </c>
      <c r="E2095" s="3">
        <f>Table1[[#This Row],[Polar ang (deg)]]/180*PI()</f>
        <v>1.9599999999999937</v>
      </c>
      <c r="F2095" s="2">
        <v>112.299727845641</v>
      </c>
      <c r="G2095" s="1">
        <f>IF(Table1[[#This Row],[Phase shift (deg)]]="","",Table1[[#This Row],[Phase shift (deg)]]/180*PI())</f>
        <v>4.8590290244784375</v>
      </c>
      <c r="H2095" s="2">
        <v>278.40185563418402</v>
      </c>
      <c r="I2095" s="2"/>
    </row>
    <row r="2096" spans="1:9" x14ac:dyDescent="0.2">
      <c r="A2096" s="2" t="s">
        <v>47</v>
      </c>
      <c r="B2096" s="2">
        <v>17.03</v>
      </c>
      <c r="C2096" s="2">
        <f>2*Table1[[#This Row],[Photon energy (eV)]]-Threshold</f>
        <v>9.4726112000000029</v>
      </c>
      <c r="D2096" s="2" t="s">
        <v>19</v>
      </c>
      <c r="E2096" s="3">
        <f>Table1[[#This Row],[Polar ang (deg)]]/180*PI()</f>
        <v>1.9699999999999969</v>
      </c>
      <c r="F2096" s="2">
        <v>112.872685640772</v>
      </c>
      <c r="G2096" s="1">
        <f>IF(Table1[[#This Row],[Phase shift (deg)]]="","",Table1[[#This Row],[Phase shift (deg)]]/180*PI())</f>
        <v>4.8594655900806263</v>
      </c>
      <c r="H2096" s="2">
        <v>278.42686900067002</v>
      </c>
      <c r="I2096" s="2"/>
    </row>
    <row r="2097" spans="1:9" x14ac:dyDescent="0.2">
      <c r="A2097" s="2" t="s">
        <v>47</v>
      </c>
      <c r="B2097" s="2">
        <v>17.03</v>
      </c>
      <c r="C2097" s="2">
        <f>2*Table1[[#This Row],[Photon energy (eV)]]-Threshold</f>
        <v>9.4726112000000029</v>
      </c>
      <c r="D2097" s="2" t="s">
        <v>19</v>
      </c>
      <c r="E2097" s="3">
        <f>Table1[[#This Row],[Polar ang (deg)]]/180*PI()</f>
        <v>1.98</v>
      </c>
      <c r="F2097" s="2">
        <v>113.44564343590299</v>
      </c>
      <c r="G2097" s="1">
        <f>IF(Table1[[#This Row],[Phase shift (deg)]]="","",Table1[[#This Row],[Phase shift (deg)]]/180*PI())</f>
        <v>4.8599169161441296</v>
      </c>
      <c r="H2097" s="2">
        <v>278.45272807929302</v>
      </c>
      <c r="I2097" s="2"/>
    </row>
    <row r="2098" spans="1:9" x14ac:dyDescent="0.2">
      <c r="A2098" s="2" t="s">
        <v>47</v>
      </c>
      <c r="B2098" s="2">
        <v>17.03</v>
      </c>
      <c r="C2098" s="2">
        <f>2*Table1[[#This Row],[Photon energy (eV)]]-Threshold</f>
        <v>9.4726112000000029</v>
      </c>
      <c r="D2098" s="2" t="s">
        <v>19</v>
      </c>
      <c r="E2098" s="3">
        <f>Table1[[#This Row],[Polar ang (deg)]]/180*PI()</f>
        <v>1.9900000000000029</v>
      </c>
      <c r="F2098" s="2">
        <v>114.018601231034</v>
      </c>
      <c r="G2098" s="1">
        <f>IF(Table1[[#This Row],[Phase shift (deg)]]="","",Table1[[#This Row],[Phase shift (deg)]]/180*PI())</f>
        <v>4.8603833142785824</v>
      </c>
      <c r="H2098" s="2">
        <v>278.47945072396999</v>
      </c>
      <c r="I2098" s="2"/>
    </row>
    <row r="2099" spans="1:9" x14ac:dyDescent="0.2">
      <c r="A2099" s="2" t="s">
        <v>47</v>
      </c>
      <c r="B2099" s="2">
        <v>17.03</v>
      </c>
      <c r="C2099" s="2">
        <f>2*Table1[[#This Row],[Photon energy (eV)]]-Threshold</f>
        <v>9.4726112000000029</v>
      </c>
      <c r="D2099" s="2" t="s">
        <v>19</v>
      </c>
      <c r="E2099" s="3">
        <f>Table1[[#This Row],[Polar ang (deg)]]/180*PI()</f>
        <v>2.0000000000000062</v>
      </c>
      <c r="F2099" s="2">
        <v>114.591559026165</v>
      </c>
      <c r="G2099" s="1">
        <f>IF(Table1[[#This Row],[Phase shift (deg)]]="","",Table1[[#This Row],[Phase shift (deg)]]/180*PI())</f>
        <v>4.8608651083750525</v>
      </c>
      <c r="H2099" s="2">
        <v>278.50705549229201</v>
      </c>
      <c r="I2099" s="2"/>
    </row>
    <row r="2100" spans="1:9" x14ac:dyDescent="0.2">
      <c r="A2100" s="2" t="s">
        <v>47</v>
      </c>
      <c r="B2100" s="2">
        <v>17.03</v>
      </c>
      <c r="C2100" s="2">
        <f>2*Table1[[#This Row],[Photon energy (eV)]]-Threshold</f>
        <v>9.4726112000000029</v>
      </c>
      <c r="D2100" s="2" t="s">
        <v>19</v>
      </c>
      <c r="E2100" s="3">
        <f>Table1[[#This Row],[Polar ang (deg)]]/180*PI()</f>
        <v>2.0099999999999918</v>
      </c>
      <c r="F2100" s="2">
        <v>115.164516821295</v>
      </c>
      <c r="G2100" s="1">
        <f>IF(Table1[[#This Row],[Phase shift (deg)]]="","",Table1[[#This Row],[Phase shift (deg)]]/180*PI())</f>
        <v>4.8613626349905941</v>
      </c>
      <c r="H2100" s="2">
        <v>278.535561667558</v>
      </c>
      <c r="I2100" s="2"/>
    </row>
    <row r="2101" spans="1:9" x14ac:dyDescent="0.2">
      <c r="A2101" s="2" t="s">
        <v>47</v>
      </c>
      <c r="B2101" s="2">
        <v>17.03</v>
      </c>
      <c r="C2101" s="2">
        <f>2*Table1[[#This Row],[Photon energy (eV)]]-Threshold</f>
        <v>9.4726112000000029</v>
      </c>
      <c r="D2101" s="2" t="s">
        <v>19</v>
      </c>
      <c r="E2101" s="3">
        <f>Table1[[#This Row],[Polar ang (deg)]]/180*PI()</f>
        <v>2.0199999999999951</v>
      </c>
      <c r="F2101" s="2">
        <v>115.737474616426</v>
      </c>
      <c r="G2101" s="1">
        <f>IF(Table1[[#This Row],[Phase shift (deg)]]="","",Table1[[#This Row],[Phase shift (deg)]]/180*PI())</f>
        <v>4.8618762437479601</v>
      </c>
      <c r="H2101" s="2">
        <v>278.56498928167599</v>
      </c>
      <c r="I2101" s="2"/>
    </row>
    <row r="2102" spans="1:9" x14ac:dyDescent="0.2">
      <c r="A2102" s="2" t="s">
        <v>47</v>
      </c>
      <c r="B2102" s="2">
        <v>17.03</v>
      </c>
      <c r="C2102" s="2">
        <f>2*Table1[[#This Row],[Photon energy (eV)]]-Threshold</f>
        <v>9.4726112000000029</v>
      </c>
      <c r="D2102" s="2" t="s">
        <v>19</v>
      </c>
      <c r="E2102" s="3">
        <f>Table1[[#This Row],[Polar ang (deg)]]/180*PI()</f>
        <v>2.029999999999998</v>
      </c>
      <c r="F2102" s="2">
        <v>116.310432411557</v>
      </c>
      <c r="G2102" s="1">
        <f>IF(Table1[[#This Row],[Phase shift (deg)]]="","",Table1[[#This Row],[Phase shift (deg)]]/180*PI())</f>
        <v>4.8624062977506473</v>
      </c>
      <c r="H2102" s="2">
        <v>278.59535913894399</v>
      </c>
      <c r="I2102" s="2"/>
    </row>
    <row r="2103" spans="1:9" x14ac:dyDescent="0.2">
      <c r="A2103" s="2" t="s">
        <v>47</v>
      </c>
      <c r="B2103" s="2">
        <v>17.03</v>
      </c>
      <c r="C2103" s="2">
        <f>2*Table1[[#This Row],[Photon energy (eV)]]-Threshold</f>
        <v>9.4726112000000029</v>
      </c>
      <c r="D2103" s="2" t="s">
        <v>19</v>
      </c>
      <c r="E2103" s="3">
        <f>Table1[[#This Row],[Polar ang (deg)]]/180*PI()</f>
        <v>2.0400000000000009</v>
      </c>
      <c r="F2103" s="2">
        <v>116.88339020668801</v>
      </c>
      <c r="G2103" s="1">
        <f>IF(Table1[[#This Row],[Phase shift (deg)]]="","",Table1[[#This Row],[Phase shift (deg)]]/180*PI())</f>
        <v>4.8629531740137555</v>
      </c>
      <c r="H2103" s="2">
        <v>278.62669284073598</v>
      </c>
      <c r="I2103" s="2"/>
    </row>
    <row r="2104" spans="1:9" x14ac:dyDescent="0.2">
      <c r="A2104" s="2" t="s">
        <v>47</v>
      </c>
      <c r="B2104" s="2">
        <v>17.03</v>
      </c>
      <c r="C2104" s="2">
        <f>2*Table1[[#This Row],[Photon energy (eV)]]-Threshold</f>
        <v>9.4726112000000029</v>
      </c>
      <c r="D2104" s="2" t="s">
        <v>19</v>
      </c>
      <c r="E2104" s="3">
        <f>Table1[[#This Row],[Polar ang (deg)]]/180*PI()</f>
        <v>2.0500000000000043</v>
      </c>
      <c r="F2104" s="2">
        <v>117.45634800181899</v>
      </c>
      <c r="G2104" s="1">
        <f>IF(Table1[[#This Row],[Phase shift (deg)]]="","",Table1[[#This Row],[Phase shift (deg)]]/180*PI())</f>
        <v>4.8635172639109117</v>
      </c>
      <c r="H2104" s="2">
        <v>278.65901281110899</v>
      </c>
      <c r="I2104" s="2"/>
    </row>
    <row r="2105" spans="1:9" x14ac:dyDescent="0.2">
      <c r="A2105" s="2" t="s">
        <v>47</v>
      </c>
      <c r="B2105" s="2">
        <v>17.03</v>
      </c>
      <c r="C2105" s="2">
        <f>2*Table1[[#This Row],[Photon energy (eV)]]-Threshold</f>
        <v>9.4726112000000029</v>
      </c>
      <c r="D2105" s="2" t="s">
        <v>19</v>
      </c>
      <c r="E2105" s="3">
        <f>Table1[[#This Row],[Polar ang (deg)]]/180*PI()</f>
        <v>2.0600000000000072</v>
      </c>
      <c r="F2105" s="2">
        <v>118.02930579695</v>
      </c>
      <c r="G2105" s="1">
        <f>IF(Table1[[#This Row],[Phase shift (deg)]]="","",Table1[[#This Row],[Phase shift (deg)]]/180*PI())</f>
        <v>4.8640989736375833</v>
      </c>
      <c r="H2105" s="2">
        <v>278.69234232334901</v>
      </c>
      <c r="I2105" s="2"/>
    </row>
    <row r="2106" spans="1:9" x14ac:dyDescent="0.2">
      <c r="A2106" s="2" t="s">
        <v>47</v>
      </c>
      <c r="B2106" s="2">
        <v>17.03</v>
      </c>
      <c r="C2106" s="2">
        <f>2*Table1[[#This Row],[Photon energy (eV)]]-Threshold</f>
        <v>9.4726112000000029</v>
      </c>
      <c r="D2106" s="2" t="s">
        <v>19</v>
      </c>
      <c r="E2106" s="3">
        <f>Table1[[#This Row],[Polar ang (deg)]]/180*PI()</f>
        <v>2.0699999999999932</v>
      </c>
      <c r="F2106" s="2">
        <v>118.60226359208001</v>
      </c>
      <c r="G2106" s="1">
        <f>IF(Table1[[#This Row],[Phase shift (deg)]]="","",Table1[[#This Row],[Phase shift (deg)]]/180*PI())</f>
        <v>4.8646987246910651</v>
      </c>
      <c r="H2106" s="2">
        <v>278.72670552747201</v>
      </c>
      <c r="I2106" s="2"/>
    </row>
    <row r="2107" spans="1:9" x14ac:dyDescent="0.2">
      <c r="A2107" s="2" t="s">
        <v>47</v>
      </c>
      <c r="B2107" s="2">
        <v>17.03</v>
      </c>
      <c r="C2107" s="2">
        <f>2*Table1[[#This Row],[Photon energy (eV)]]-Threshold</f>
        <v>9.4726112000000029</v>
      </c>
      <c r="D2107" s="2" t="s">
        <v>19</v>
      </c>
      <c r="E2107" s="3">
        <f>Table1[[#This Row],[Polar ang (deg)]]/180*PI()</f>
        <v>2.0799999999999956</v>
      </c>
      <c r="F2107" s="2">
        <v>119.175221387211</v>
      </c>
      <c r="G2107" s="1">
        <f>IF(Table1[[#This Row],[Phase shift (deg)]]="","",Table1[[#This Row],[Phase shift (deg)]]/180*PI())</f>
        <v>4.8653169543672989</v>
      </c>
      <c r="H2107" s="2">
        <v>278.76212747868999</v>
      </c>
      <c r="I2107" s="2"/>
    </row>
    <row r="2108" spans="1:9" x14ac:dyDescent="0.2">
      <c r="A2108" s="2" t="s">
        <v>47</v>
      </c>
      <c r="B2108" s="2">
        <v>17.03</v>
      </c>
      <c r="C2108" s="2">
        <f>2*Table1[[#This Row],[Photon energy (eV)]]-Threshold</f>
        <v>9.4726112000000029</v>
      </c>
      <c r="D2108" s="2" t="s">
        <v>19</v>
      </c>
      <c r="E2108" s="3">
        <f>Table1[[#This Row],[Polar ang (deg)]]/180*PI()</f>
        <v>2.089999999999999</v>
      </c>
      <c r="F2108" s="2">
        <v>119.748179182342</v>
      </c>
      <c r="G2108" s="1">
        <f>IF(Table1[[#This Row],[Phase shift (deg)]]="","",Table1[[#This Row],[Phase shift (deg)]]/180*PI())</f>
        <v>4.8659541162749518</v>
      </c>
      <c r="H2108" s="2">
        <v>278.79863416686499</v>
      </c>
      <c r="I2108" s="2"/>
    </row>
    <row r="2109" spans="1:9" x14ac:dyDescent="0.2">
      <c r="A2109" s="2" t="s">
        <v>47</v>
      </c>
      <c r="B2109" s="2">
        <v>17.03</v>
      </c>
      <c r="C2109" s="2">
        <f>2*Table1[[#This Row],[Photon energy (eV)]]-Threshold</f>
        <v>9.4726112000000029</v>
      </c>
      <c r="D2109" s="2" t="s">
        <v>19</v>
      </c>
      <c r="E2109" s="3">
        <f>Table1[[#This Row],[Polar ang (deg)]]/180*PI()</f>
        <v>2.1000000000000023</v>
      </c>
      <c r="F2109" s="2">
        <v>120.321136977473</v>
      </c>
      <c r="G2109" s="1">
        <f>IF(Table1[[#This Row],[Phase shift (deg)]]="","",Table1[[#This Row],[Phase shift (deg)]]/180*PI())</f>
        <v>4.8666106808667022</v>
      </c>
      <c r="H2109" s="2">
        <v>278.83625254694999</v>
      </c>
      <c r="I2109" s="2"/>
    </row>
    <row r="2110" spans="1:9" x14ac:dyDescent="0.2">
      <c r="A2110" s="2" t="s">
        <v>47</v>
      </c>
      <c r="B2110" s="2">
        <v>17.03</v>
      </c>
      <c r="C2110" s="2">
        <f>2*Table1[[#This Row],[Photon energy (eV)]]-Threshold</f>
        <v>9.4726112000000029</v>
      </c>
      <c r="D2110" s="2" t="s">
        <v>19</v>
      </c>
      <c r="E2110" s="3">
        <f>Table1[[#This Row],[Polar ang (deg)]]/180*PI()</f>
        <v>2.1100000000000052</v>
      </c>
      <c r="F2110" s="2">
        <v>120.89409477260401</v>
      </c>
      <c r="G2110" s="1">
        <f>IF(Table1[[#This Row],[Phase shift (deg)]]="","",Table1[[#This Row],[Phase shift (deg)]]/180*PI())</f>
        <v>4.8672871359879588</v>
      </c>
      <c r="H2110" s="2">
        <v>278.875010570428</v>
      </c>
      <c r="I2110" s="2"/>
    </row>
    <row r="2111" spans="1:9" x14ac:dyDescent="0.2">
      <c r="A2111" s="2" t="s">
        <v>47</v>
      </c>
      <c r="B2111" s="2">
        <v>17.03</v>
      </c>
      <c r="C2111" s="2">
        <f>2*Table1[[#This Row],[Photon energy (eV)]]-Threshold</f>
        <v>9.4726112000000029</v>
      </c>
      <c r="D2111" s="2" t="s">
        <v>19</v>
      </c>
      <c r="E2111" s="3">
        <f>Table1[[#This Row],[Polar ang (deg)]]/180*PI()</f>
        <v>2.1200000000000081</v>
      </c>
      <c r="F2111" s="2">
        <v>121.467052567735</v>
      </c>
      <c r="G2111" s="1">
        <f>IF(Table1[[#This Row],[Phase shift (deg)]]="","",Table1[[#This Row],[Phase shift (deg)]]/180*PI())</f>
        <v>4.8679839874431492</v>
      </c>
      <c r="H2111" s="2">
        <v>278.91493721775799</v>
      </c>
      <c r="I2111" s="2"/>
    </row>
    <row r="2112" spans="1:9" x14ac:dyDescent="0.2">
      <c r="A2112" s="2" t="s">
        <v>47</v>
      </c>
      <c r="B2112" s="2">
        <v>17.03</v>
      </c>
      <c r="C2112" s="2">
        <f>2*Table1[[#This Row],[Photon energy (eV)]]-Threshold</f>
        <v>9.4726112000000029</v>
      </c>
      <c r="D2112" s="2" t="s">
        <v>19</v>
      </c>
      <c r="E2112" s="3">
        <f>Table1[[#This Row],[Polar ang (deg)]]/180*PI()</f>
        <v>2.1299999999999937</v>
      </c>
      <c r="F2112" s="2">
        <v>122.040010362865</v>
      </c>
      <c r="G2112" s="1">
        <f>IF(Table1[[#This Row],[Phase shift (deg)]]="","",Table1[[#This Row],[Phase shift (deg)]]/180*PI())</f>
        <v>4.8687017595793609</v>
      </c>
      <c r="H2112" s="2">
        <v>278.95606253181501</v>
      </c>
      <c r="I2112" s="2"/>
    </row>
    <row r="2113" spans="1:9" x14ac:dyDescent="0.2">
      <c r="A2113" s="2" t="s">
        <v>47</v>
      </c>
      <c r="B2113" s="2">
        <v>17.03</v>
      </c>
      <c r="C2113" s="2">
        <f>2*Table1[[#This Row],[Photon energy (eV)]]-Threshold</f>
        <v>9.4726112000000029</v>
      </c>
      <c r="D2113" s="2" t="s">
        <v>19</v>
      </c>
      <c r="E2113" s="3">
        <f>Table1[[#This Row],[Polar ang (deg)]]/180*PI()</f>
        <v>2.139999999999997</v>
      </c>
      <c r="F2113" s="2">
        <v>122.61296815799599</v>
      </c>
      <c r="G2113" s="1">
        <f>IF(Table1[[#This Row],[Phase shift (deg)]]="","",Table1[[#This Row],[Phase shift (deg)]]/180*PI())</f>
        <v>4.8694409958875662</v>
      </c>
      <c r="H2113" s="2">
        <v>278.99841765233799</v>
      </c>
      <c r="I2113" s="2"/>
    </row>
    <row r="2114" spans="1:9" x14ac:dyDescent="0.2">
      <c r="A2114" s="2" t="s">
        <v>47</v>
      </c>
      <c r="B2114" s="2">
        <v>17.03</v>
      </c>
      <c r="C2114" s="2">
        <f>2*Table1[[#This Row],[Photon energy (eV)]]-Threshold</f>
        <v>9.4726112000000029</v>
      </c>
      <c r="D2114" s="2" t="s">
        <v>19</v>
      </c>
      <c r="E2114" s="3">
        <f>Table1[[#This Row],[Polar ang (deg)]]/180*PI()</f>
        <v>2.15</v>
      </c>
      <c r="F2114" s="2">
        <v>123.185925953127</v>
      </c>
      <c r="G2114" s="1">
        <f>IF(Table1[[#This Row],[Phase shift (deg)]]="","",Table1[[#This Row],[Phase shift (deg)]]/180*PI())</f>
        <v>4.8702022596209806</v>
      </c>
      <c r="H2114" s="2">
        <v>279.04203485135901</v>
      </c>
      <c r="I2114" s="2"/>
    </row>
    <row r="2115" spans="1:9" x14ac:dyDescent="0.2">
      <c r="A2115" s="2" t="s">
        <v>47</v>
      </c>
      <c r="B2115" s="2">
        <v>17.03</v>
      </c>
      <c r="C2115" s="2">
        <f>2*Table1[[#This Row],[Photon energy (eV)]]-Threshold</f>
        <v>9.4726112000000029</v>
      </c>
      <c r="D2115" s="2" t="s">
        <v>19</v>
      </c>
      <c r="E2115" s="3">
        <f>Table1[[#This Row],[Polar ang (deg)]]/180*PI()</f>
        <v>2.1600000000000033</v>
      </c>
      <c r="F2115" s="2">
        <v>123.758883748258</v>
      </c>
      <c r="G2115" s="1">
        <f>IF(Table1[[#This Row],[Phase shift (deg)]]="","",Table1[[#This Row],[Phase shift (deg)]]/180*PI())</f>
        <v>4.870986134430412</v>
      </c>
      <c r="H2115" s="2">
        <v>279.08694756960602</v>
      </c>
      <c r="I2115" s="2"/>
    </row>
    <row r="2116" spans="1:9" x14ac:dyDescent="0.2">
      <c r="A2116" s="2" t="s">
        <v>47</v>
      </c>
      <c r="B2116" s="2">
        <v>17.03</v>
      </c>
      <c r="C2116" s="2">
        <f>2*Table1[[#This Row],[Photon energy (eV)]]-Threshold</f>
        <v>9.4726112000000029</v>
      </c>
      <c r="D2116" s="2" t="s">
        <v>19</v>
      </c>
      <c r="E2116" s="3">
        <f>Table1[[#This Row],[Polar ang (deg)]]/180*PI()</f>
        <v>2.1700000000000061</v>
      </c>
      <c r="F2116" s="2">
        <v>124.331841543389</v>
      </c>
      <c r="G2116" s="1">
        <f>IF(Table1[[#This Row],[Phase shift (deg)]]="","",Table1[[#This Row],[Phase shift (deg)]]/180*PI())</f>
        <v>4.8717932250161571</v>
      </c>
      <c r="H2116" s="2">
        <v>279.13319045385401</v>
      </c>
      <c r="I2116" s="2"/>
    </row>
    <row r="2117" spans="1:9" x14ac:dyDescent="0.2">
      <c r="A2117" s="2" t="s">
        <v>47</v>
      </c>
      <c r="B2117" s="2">
        <v>17.03</v>
      </c>
      <c r="C2117" s="2">
        <f>2*Table1[[#This Row],[Photon energy (eV)]]-Threshold</f>
        <v>9.4726112000000029</v>
      </c>
      <c r="D2117" s="2" t="s">
        <v>19</v>
      </c>
      <c r="E2117" s="3">
        <f>Table1[[#This Row],[Polar ang (deg)]]/180*PI()</f>
        <v>2.1799999999999917</v>
      </c>
      <c r="F2117" s="2">
        <v>124.904799338519</v>
      </c>
      <c r="G2117" s="1">
        <f>IF(Table1[[#This Row],[Phase shift (deg)]]="","",Table1[[#This Row],[Phase shift (deg)]]/180*PI())</f>
        <v>4.8726241577959986</v>
      </c>
      <c r="H2117" s="2">
        <v>279.18079939519799</v>
      </c>
      <c r="I2117" s="2"/>
    </row>
    <row r="2118" spans="1:9" x14ac:dyDescent="0.2">
      <c r="A2118" s="2" t="s">
        <v>47</v>
      </c>
      <c r="B2118" s="2">
        <v>17.03</v>
      </c>
      <c r="C2118" s="2">
        <f>2*Table1[[#This Row],[Photon energy (eV)]]-Threshold</f>
        <v>9.4726112000000029</v>
      </c>
      <c r="D2118" s="2" t="s">
        <v>19</v>
      </c>
      <c r="E2118" s="3">
        <f>Table1[[#This Row],[Polar ang (deg)]]/180*PI()</f>
        <v>2.1899999999999951</v>
      </c>
      <c r="F2118" s="2">
        <v>125.47775713365</v>
      </c>
      <c r="G2118" s="1">
        <f>IF(Table1[[#This Row],[Phase shift (deg)]]="","",Table1[[#This Row],[Phase shift (deg)]]/180*PI())</f>
        <v>4.8734795815884766</v>
      </c>
      <c r="H2118" s="2">
        <v>279.22981156820202</v>
      </c>
      <c r="I2118" s="2"/>
    </row>
    <row r="2119" spans="1:9" x14ac:dyDescent="0.2">
      <c r="A2119" s="2" t="s">
        <v>47</v>
      </c>
      <c r="B2119" s="2">
        <v>17.03</v>
      </c>
      <c r="C2119" s="2">
        <f>2*Table1[[#This Row],[Photon energy (eV)]]-Threshold</f>
        <v>9.4726112000000029</v>
      </c>
      <c r="D2119" s="2" t="s">
        <v>19</v>
      </c>
      <c r="E2119" s="3">
        <f>Table1[[#This Row],[Polar ang (deg)]]/180*PI()</f>
        <v>2.199999999999998</v>
      </c>
      <c r="F2119" s="2">
        <v>126.05071492878101</v>
      </c>
      <c r="G2119" s="1">
        <f>IF(Table1[[#This Row],[Phase shift (deg)]]="","",Table1[[#This Row],[Phase shift (deg)]]/180*PI())</f>
        <v>4.8743601683106528</v>
      </c>
      <c r="H2119" s="2">
        <v>279.28026547087802</v>
      </c>
      <c r="I2119" s="2"/>
    </row>
    <row r="2120" spans="1:9" x14ac:dyDescent="0.2">
      <c r="A2120" s="2" t="s">
        <v>47</v>
      </c>
      <c r="B2120" s="2">
        <v>17.03</v>
      </c>
      <c r="C2120" s="2">
        <f>2*Table1[[#This Row],[Photon energy (eV)]]-Threshold</f>
        <v>9.4726112000000029</v>
      </c>
      <c r="D2120" s="2" t="s">
        <v>19</v>
      </c>
      <c r="E2120" s="3">
        <f>Table1[[#This Row],[Polar ang (deg)]]/180*PI()</f>
        <v>2.2100000000000009</v>
      </c>
      <c r="F2120" s="2">
        <v>126.62367272391199</v>
      </c>
      <c r="G2120" s="1">
        <f>IF(Table1[[#This Row],[Phase shift (deg)]]="","",Table1[[#This Row],[Phase shift (deg)]]/180*PI())</f>
        <v>4.8752666136892016</v>
      </c>
      <c r="H2120" s="2">
        <v>279.332200965428</v>
      </c>
      <c r="I2120" s="2"/>
    </row>
    <row r="2121" spans="1:9" x14ac:dyDescent="0.2">
      <c r="A2121" s="2" t="s">
        <v>47</v>
      </c>
      <c r="B2121" s="2">
        <v>17.03</v>
      </c>
      <c r="C2121" s="2">
        <f>2*Table1[[#This Row],[Photon energy (eV)]]-Threshold</f>
        <v>9.4726112000000029</v>
      </c>
      <c r="D2121" s="2" t="s">
        <v>19</v>
      </c>
      <c r="E2121" s="3">
        <f>Table1[[#This Row],[Polar ang (deg)]]/180*PI()</f>
        <v>2.2200000000000042</v>
      </c>
      <c r="F2121" s="2">
        <v>127.196630519043</v>
      </c>
      <c r="G2121" s="1">
        <f>IF(Table1[[#This Row],[Phase shift (deg)]]="","",Table1[[#This Row],[Phase shift (deg)]]/180*PI())</f>
        <v>4.8761996379837189</v>
      </c>
      <c r="H2121" s="2">
        <v>279.38565931968702</v>
      </c>
      <c r="I2121" s="2"/>
    </row>
    <row r="2122" spans="1:9" x14ac:dyDescent="0.2">
      <c r="A2122" s="2" t="s">
        <v>47</v>
      </c>
      <c r="B2122" s="2">
        <v>17.03</v>
      </c>
      <c r="C2122" s="2">
        <f>2*Table1[[#This Row],[Photon energy (eV)]]-Threshold</f>
        <v>9.4726112000000029</v>
      </c>
      <c r="D2122" s="2" t="s">
        <v>19</v>
      </c>
      <c r="E2122" s="3">
        <f>Table1[[#This Row],[Polar ang (deg)]]/180*PI()</f>
        <v>2.2300000000000075</v>
      </c>
      <c r="F2122" s="2">
        <v>127.769588314174</v>
      </c>
      <c r="G2122" s="1">
        <f>IF(Table1[[#This Row],[Phase shift (deg)]]="","",Table1[[#This Row],[Phase shift (deg)]]/180*PI())</f>
        <v>4.8771599867203559</v>
      </c>
      <c r="H2122" s="2">
        <v>279.44068324915702</v>
      </c>
      <c r="I2122" s="2"/>
    </row>
    <row r="2123" spans="1:9" x14ac:dyDescent="0.2">
      <c r="A2123" s="2" t="s">
        <v>47</v>
      </c>
      <c r="B2123" s="2">
        <v>17.03</v>
      </c>
      <c r="C2123" s="2">
        <f>2*Table1[[#This Row],[Photon energy (eV)]]-Threshold</f>
        <v>9.4726112000000029</v>
      </c>
      <c r="D2123" s="2" t="s">
        <v>19</v>
      </c>
      <c r="E2123" s="3">
        <f>Table1[[#This Row],[Polar ang (deg)]]/180*PI()</f>
        <v>2.2399999999999931</v>
      </c>
      <c r="F2123" s="2">
        <v>128.34254610930401</v>
      </c>
      <c r="G2123" s="1">
        <f>IF(Table1[[#This Row],[Phase shift (deg)]]="","",Table1[[#This Row],[Phase shift (deg)]]/180*PI())</f>
        <v>4.8781484314342292</v>
      </c>
      <c r="H2123" s="2">
        <v>279.49731695954398</v>
      </c>
      <c r="I2123" s="2"/>
    </row>
    <row r="2124" spans="1:9" x14ac:dyDescent="0.2">
      <c r="A2124" s="2" t="s">
        <v>47</v>
      </c>
      <c r="B2124" s="2">
        <v>17.03</v>
      </c>
      <c r="C2124" s="2">
        <f>2*Table1[[#This Row],[Photon energy (eV)]]-Threshold</f>
        <v>9.4726112000000029</v>
      </c>
      <c r="D2124" s="2" t="s">
        <v>19</v>
      </c>
      <c r="E2124" s="3">
        <f>Table1[[#This Row],[Polar ang (deg)]]/180*PI()</f>
        <v>2.2499999999999964</v>
      </c>
      <c r="F2124" s="2">
        <v>128.91550390443501</v>
      </c>
      <c r="G2124" s="1">
        <f>IF(Table1[[#This Row],[Phase shift (deg)]]="","",Table1[[#This Row],[Phase shift (deg)]]/180*PI())</f>
        <v>4.8791657704181892</v>
      </c>
      <c r="H2124" s="2">
        <v>279.55560618965899</v>
      </c>
      <c r="I2124" s="2"/>
    </row>
    <row r="2125" spans="1:9" x14ac:dyDescent="0.2">
      <c r="A2125" s="2" t="s">
        <v>47</v>
      </c>
      <c r="B2125" s="2">
        <v>17.03</v>
      </c>
      <c r="C2125" s="2">
        <f>2*Table1[[#This Row],[Photon energy (eV)]]-Threshold</f>
        <v>9.4726112000000029</v>
      </c>
      <c r="D2125" s="2" t="s">
        <v>19</v>
      </c>
      <c r="E2125" s="3">
        <f>Table1[[#This Row],[Polar ang (deg)]]/180*PI()</f>
        <v>2.2599999999999989</v>
      </c>
      <c r="F2125" s="2">
        <v>129.48846169956599</v>
      </c>
      <c r="G2125" s="1">
        <f>IF(Table1[[#This Row],[Phase shift (deg)]]="","",Table1[[#This Row],[Phase shift (deg)]]/180*PI())</f>
        <v>4.8802128294754494</v>
      </c>
      <c r="H2125" s="2">
        <v>279.615598254541</v>
      </c>
      <c r="I2125" s="2"/>
    </row>
    <row r="2126" spans="1:9" x14ac:dyDescent="0.2">
      <c r="A2126" s="2" t="s">
        <v>47</v>
      </c>
      <c r="B2126" s="2">
        <v>17.03</v>
      </c>
      <c r="C2126" s="2">
        <f>2*Table1[[#This Row],[Photon energy (eV)]]-Threshold</f>
        <v>9.4726112000000029</v>
      </c>
      <c r="D2126" s="2" t="s">
        <v>19</v>
      </c>
      <c r="E2126" s="3">
        <f>Table1[[#This Row],[Polar ang (deg)]]/180*PI()</f>
        <v>2.2700000000000022</v>
      </c>
      <c r="F2126" s="2">
        <v>130.06141949469699</v>
      </c>
      <c r="G2126" s="1">
        <f>IF(Table1[[#This Row],[Phase shift (deg)]]="","",Table1[[#This Row],[Phase shift (deg)]]/180*PI())</f>
        <v>4.8812904626731601</v>
      </c>
      <c r="H2126" s="2">
        <v>279.677342088633</v>
      </c>
      <c r="I2126" s="2"/>
    </row>
    <row r="2127" spans="1:9" x14ac:dyDescent="0.2">
      <c r="A2127" s="2" t="s">
        <v>47</v>
      </c>
      <c r="B2127" s="2">
        <v>17.03</v>
      </c>
      <c r="C2127" s="2">
        <f>2*Table1[[#This Row],[Photon energy (eV)]]-Threshold</f>
        <v>9.4726112000000029</v>
      </c>
      <c r="D2127" s="2" t="s">
        <v>19</v>
      </c>
      <c r="E2127" s="3">
        <f>Table1[[#This Row],[Polar ang (deg)]]/180*PI()</f>
        <v>2.2800000000000051</v>
      </c>
      <c r="F2127" s="2">
        <v>130.634377289828</v>
      </c>
      <c r="G2127" s="1">
        <f>IF(Table1[[#This Row],[Phase shift (deg)]]="","",Table1[[#This Row],[Phase shift (deg)]]/180*PI())</f>
        <v>4.8823995530933102</v>
      </c>
      <c r="H2127" s="2">
        <v>279.74088828880599</v>
      </c>
      <c r="I2127" s="2"/>
    </row>
    <row r="2128" spans="1:9" x14ac:dyDescent="0.2">
      <c r="A2128" s="2" t="s">
        <v>47</v>
      </c>
      <c r="B2128" s="2">
        <v>17.03</v>
      </c>
      <c r="C2128" s="2">
        <f>2*Table1[[#This Row],[Photon energy (eV)]]-Threshold</f>
        <v>9.4726112000000029</v>
      </c>
      <c r="D2128" s="2" t="s">
        <v>19</v>
      </c>
      <c r="E2128" s="3">
        <f>Table1[[#This Row],[Polar ang (deg)]]/180*PI()</f>
        <v>2.290000000000008</v>
      </c>
      <c r="F2128" s="2">
        <v>131.207335084959</v>
      </c>
      <c r="G2128" s="1">
        <f>IF(Table1[[#This Row],[Phase shift (deg)]]="","",Table1[[#This Row],[Phase shift (deg)]]/180*PI())</f>
        <v>4.8835410135770294</v>
      </c>
      <c r="H2128" s="2">
        <v>279.80628915700402</v>
      </c>
      <c r="I2128" s="2"/>
    </row>
    <row r="2129" spans="1:9" x14ac:dyDescent="0.2">
      <c r="A2129" s="2" t="s">
        <v>47</v>
      </c>
      <c r="B2129" s="2">
        <v>17.03</v>
      </c>
      <c r="C2129" s="2">
        <f>2*Table1[[#This Row],[Photon energy (eV)]]-Threshold</f>
        <v>9.4726112000000029</v>
      </c>
      <c r="D2129" s="2" t="s">
        <v>19</v>
      </c>
      <c r="E2129" s="3">
        <f>Table1[[#This Row],[Polar ang (deg)]]/180*PI()</f>
        <v>2.299999999999994</v>
      </c>
      <c r="F2129" s="2">
        <v>131.78029288008901</v>
      </c>
      <c r="G2129" s="1">
        <f>IF(Table1[[#This Row],[Phase shift (deg)]]="","",Table1[[#This Row],[Phase shift (deg)]]/180*PI())</f>
        <v>4.8847157874577931</v>
      </c>
      <c r="H2129" s="2">
        <v>279.87359874225399</v>
      </c>
      <c r="I2129" s="2"/>
    </row>
    <row r="2130" spans="1:9" x14ac:dyDescent="0.2">
      <c r="A2130" s="2" t="s">
        <v>47</v>
      </c>
      <c r="B2130" s="2">
        <v>17.03</v>
      </c>
      <c r="C2130" s="2">
        <f>2*Table1[[#This Row],[Photon energy (eV)]]-Threshold</f>
        <v>9.4726112000000029</v>
      </c>
      <c r="D2130" s="2" t="s">
        <v>19</v>
      </c>
      <c r="E2130" s="3">
        <f>Table1[[#This Row],[Polar ang (deg)]]/180*PI()</f>
        <v>2.3099999999999974</v>
      </c>
      <c r="F2130" s="2">
        <v>132.35325067522001</v>
      </c>
      <c r="G2130" s="1">
        <f>IF(Table1[[#This Row],[Phase shift (deg)]]="","",Table1[[#This Row],[Phase shift (deg)]]/180*PI())</f>
        <v>4.8859248492781004</v>
      </c>
      <c r="H2130" s="2">
        <v>279.94287288172802</v>
      </c>
      <c r="I2130" s="2"/>
    </row>
    <row r="2131" spans="1:9" x14ac:dyDescent="0.2">
      <c r="A2131" s="2" t="s">
        <v>47</v>
      </c>
      <c r="B2131" s="2">
        <v>17.03</v>
      </c>
      <c r="C2131" s="2">
        <f>2*Table1[[#This Row],[Photon energy (eV)]]-Threshold</f>
        <v>9.4726112000000029</v>
      </c>
      <c r="D2131" s="2" t="s">
        <v>19</v>
      </c>
      <c r="E2131" s="3">
        <f>Table1[[#This Row],[Polar ang (deg)]]/180*PI()</f>
        <v>2.3200000000000007</v>
      </c>
      <c r="F2131" s="2">
        <v>132.92620847035101</v>
      </c>
      <c r="G2131" s="1">
        <f>IF(Table1[[#This Row],[Phase shift (deg)]]="","",Table1[[#This Row],[Phase shift (deg)]]/180*PI())</f>
        <v>4.887169205483878</v>
      </c>
      <c r="H2131" s="2">
        <v>280.01416924053001</v>
      </c>
      <c r="I2131" s="2"/>
    </row>
    <row r="2132" spans="1:9" x14ac:dyDescent="0.2">
      <c r="A2132" s="2" t="s">
        <v>47</v>
      </c>
      <c r="B2132" s="2">
        <v>17.03</v>
      </c>
      <c r="C2132" s="2">
        <f>2*Table1[[#This Row],[Photon energy (eV)]]-Threshold</f>
        <v>9.4726112000000029</v>
      </c>
      <c r="D2132" s="2" t="s">
        <v>19</v>
      </c>
      <c r="E2132" s="3">
        <f>Table1[[#This Row],[Polar ang (deg)]]/180*PI()</f>
        <v>2.3300000000000027</v>
      </c>
      <c r="F2132" s="2">
        <v>133.49916626548199</v>
      </c>
      <c r="G2132" s="1">
        <f>IF(Table1[[#This Row],[Phase shift (deg)]]="","",Table1[[#This Row],[Phase shift (deg)]]/180*PI())</f>
        <v>4.8884498950896145</v>
      </c>
      <c r="H2132" s="2">
        <v>280.08754734980499</v>
      </c>
      <c r="I2132" s="2"/>
    </row>
    <row r="2133" spans="1:9" x14ac:dyDescent="0.2">
      <c r="A2133" s="2" t="s">
        <v>47</v>
      </c>
      <c r="B2133" s="2">
        <v>17.03</v>
      </c>
      <c r="C2133" s="2">
        <f>2*Table1[[#This Row],[Photon energy (eV)]]-Threshold</f>
        <v>9.4726112000000029</v>
      </c>
      <c r="D2133" s="2" t="s">
        <v>19</v>
      </c>
      <c r="E2133" s="3">
        <f>Table1[[#This Row],[Polar ang (deg)]]/180*PI()</f>
        <v>2.3400000000000065</v>
      </c>
      <c r="F2133" s="2">
        <v>134.07212406061299</v>
      </c>
      <c r="G2133" s="1">
        <f>IF(Table1[[#This Row],[Phase shift (deg)]]="","",Table1[[#This Row],[Phase shift (deg)]]/180*PI())</f>
        <v>4.8897679903066766</v>
      </c>
      <c r="H2133" s="2">
        <v>280.16306864273901</v>
      </c>
      <c r="I2133" s="2"/>
    </row>
    <row r="2134" spans="1:9" x14ac:dyDescent="0.2">
      <c r="A2134" s="2" t="s">
        <v>47</v>
      </c>
      <c r="B2134" s="2">
        <v>17.03</v>
      </c>
      <c r="C2134" s="2">
        <f>2*Table1[[#This Row],[Photon energy (eV)]]-Threshold</f>
        <v>9.4726112000000029</v>
      </c>
      <c r="D2134" s="2" t="s">
        <v>19</v>
      </c>
      <c r="E2134" s="3">
        <f>Table1[[#This Row],[Polar ang (deg)]]/180*PI()</f>
        <v>2.3499999999999921</v>
      </c>
      <c r="F2134" s="2">
        <v>134.645081855743</v>
      </c>
      <c r="G2134" s="1">
        <f>IF(Table1[[#This Row],[Phase shift (deg)]]="","",Table1[[#This Row],[Phase shift (deg)]]/180*PI())</f>
        <v>4.8911245971259314</v>
      </c>
      <c r="H2134" s="2">
        <v>280.240796487941</v>
      </c>
      <c r="I2134" s="2"/>
    </row>
    <row r="2135" spans="1:9" x14ac:dyDescent="0.2">
      <c r="A2135" s="2" t="s">
        <v>47</v>
      </c>
      <c r="B2135" s="2">
        <v>17.03</v>
      </c>
      <c r="C2135" s="2">
        <f>2*Table1[[#This Row],[Photon energy (eV)]]-Threshold</f>
        <v>9.4726112000000029</v>
      </c>
      <c r="D2135" s="2" t="s">
        <v>19</v>
      </c>
      <c r="E2135" s="3">
        <f>Table1[[#This Row],[Polar ang (deg)]]/180*PI()</f>
        <v>2.3599999999999954</v>
      </c>
      <c r="F2135" s="2">
        <v>135.218039650874</v>
      </c>
      <c r="G2135" s="1">
        <f>IF(Table1[[#This Row],[Phase shift (deg)]]="","",Table1[[#This Row],[Phase shift (deg)]]/180*PI())</f>
        <v>4.8925208558450715</v>
      </c>
      <c r="H2135" s="2">
        <v>280.32079621965602</v>
      </c>
      <c r="I2135" s="2"/>
    </row>
    <row r="2136" spans="1:9" x14ac:dyDescent="0.2">
      <c r="A2136" s="2" t="s">
        <v>47</v>
      </c>
      <c r="B2136" s="2">
        <v>17.03</v>
      </c>
      <c r="C2136" s="2">
        <f>2*Table1[[#This Row],[Photon energy (eV)]]-Threshold</f>
        <v>9.4726112000000029</v>
      </c>
      <c r="D2136" s="2" t="s">
        <v>19</v>
      </c>
      <c r="E2136" s="3">
        <f>Table1[[#This Row],[Polar ang (deg)]]/180*PI()</f>
        <v>2.3699999999999983</v>
      </c>
      <c r="F2136" s="2">
        <v>135.79099744600501</v>
      </c>
      <c r="G2136" s="1">
        <f>IF(Table1[[#This Row],[Phase shift (deg)]]="","",Table1[[#This Row],[Phase shift (deg)]]/180*PI())</f>
        <v>4.8939579415294396</v>
      </c>
      <c r="H2136" s="2">
        <v>280.40313516416899</v>
      </c>
      <c r="I2136" s="2"/>
    </row>
    <row r="2137" spans="1:9" x14ac:dyDescent="0.2">
      <c r="A2137" s="2" t="s">
        <v>47</v>
      </c>
      <c r="B2137" s="2">
        <v>17.03</v>
      </c>
      <c r="C2137" s="2">
        <f>2*Table1[[#This Row],[Photon energy (eV)]]-Threshold</f>
        <v>9.4726112000000029</v>
      </c>
      <c r="D2137" s="2" t="s">
        <v>19</v>
      </c>
      <c r="E2137" s="3">
        <f>Table1[[#This Row],[Polar ang (deg)]]/180*PI()</f>
        <v>2.3800000000000012</v>
      </c>
      <c r="F2137" s="2">
        <v>136.36395524113601</v>
      </c>
      <c r="G2137" s="1">
        <f>IF(Table1[[#This Row],[Phase shift (deg)]]="","",Table1[[#This Row],[Phase shift (deg)]]/180*PI())</f>
        <v>4.895437064393815</v>
      </c>
      <c r="H2137" s="2">
        <v>280.48788266167901</v>
      </c>
      <c r="I2137" s="2"/>
    </row>
    <row r="2138" spans="1:9" x14ac:dyDescent="0.2">
      <c r="A2138" s="2" t="s">
        <v>47</v>
      </c>
      <c r="B2138" s="2">
        <v>17.03</v>
      </c>
      <c r="C2138" s="2">
        <f>2*Table1[[#This Row],[Photon energy (eV)]]-Threshold</f>
        <v>9.4726112000000029</v>
      </c>
      <c r="D2138" s="2" t="s">
        <v>19</v>
      </c>
      <c r="E2138" s="3">
        <f>Table1[[#This Row],[Polar ang (deg)]]/180*PI()</f>
        <v>2.3900000000000041</v>
      </c>
      <c r="F2138" s="2">
        <v>136.93691303626699</v>
      </c>
      <c r="G2138" s="1">
        <f>IF(Table1[[#This Row],[Phase shift (deg)]]="","",Table1[[#This Row],[Phase shift (deg)]]/180*PI())</f>
        <v>4.8969594700915868</v>
      </c>
      <c r="H2138" s="2">
        <v>280.57511008286798</v>
      </c>
      <c r="I2138" s="2"/>
    </row>
    <row r="2139" spans="1:9" x14ac:dyDescent="0.2">
      <c r="A2139" s="2" t="s">
        <v>47</v>
      </c>
      <c r="B2139" s="2">
        <v>17.03</v>
      </c>
      <c r="C2139" s="2">
        <f>2*Table1[[#This Row],[Photon energy (eV)]]-Threshold</f>
        <v>9.4726112000000029</v>
      </c>
      <c r="D2139" s="2" t="s">
        <v>19</v>
      </c>
      <c r="E2139" s="3">
        <f>Table1[[#This Row],[Polar ang (deg)]]/180*PI()</f>
        <v>2.400000000000007</v>
      </c>
      <c r="F2139" s="2">
        <v>137.50987083139799</v>
      </c>
      <c r="G2139" s="1">
        <f>IF(Table1[[#This Row],[Phase shift (deg)]]="","",Table1[[#This Row],[Phase shift (deg)]]/180*PI())</f>
        <v>4.898526439895349</v>
      </c>
      <c r="H2139" s="2">
        <v>280.66489083924802</v>
      </c>
      <c r="I2139" s="2"/>
    </row>
    <row r="2140" spans="1:9" x14ac:dyDescent="0.2">
      <c r="A2140" s="2" t="s">
        <v>47</v>
      </c>
      <c r="B2140" s="2">
        <v>17.03</v>
      </c>
      <c r="C2140" s="2">
        <f>2*Table1[[#This Row],[Photon energy (eV)]]-Threshold</f>
        <v>9.4726112000000029</v>
      </c>
      <c r="D2140" s="2" t="s">
        <v>19</v>
      </c>
      <c r="E2140" s="3">
        <f>Table1[[#This Row],[Polar ang (deg)]]/180*PI()</f>
        <v>2.409999999999993</v>
      </c>
      <c r="F2140" s="2">
        <v>138.082828626528</v>
      </c>
      <c r="G2140" s="1">
        <f>IF(Table1[[#This Row],[Phase shift (deg)]]="","",Table1[[#This Row],[Phase shift (deg)]]/180*PI())</f>
        <v>4.9001392907516648</v>
      </c>
      <c r="H2140" s="2">
        <v>280.75730038629899</v>
      </c>
      <c r="I2140" s="2"/>
    </row>
    <row r="2141" spans="1:9" x14ac:dyDescent="0.2">
      <c r="A2141" s="2" t="s">
        <v>47</v>
      </c>
      <c r="B2141" s="2">
        <v>17.03</v>
      </c>
      <c r="C2141" s="2">
        <f>2*Table1[[#This Row],[Photon energy (eV)]]-Threshold</f>
        <v>9.4726112000000029</v>
      </c>
      <c r="D2141" s="2" t="s">
        <v>19</v>
      </c>
      <c r="E2141" s="3">
        <f>Table1[[#This Row],[Polar ang (deg)]]/180*PI()</f>
        <v>2.4199999999999959</v>
      </c>
      <c r="F2141" s="2">
        <v>138.655786421659</v>
      </c>
      <c r="G2141" s="1">
        <f>IF(Table1[[#This Row],[Phase shift (deg)]]="","",Table1[[#This Row],[Phase shift (deg)]]/180*PI())</f>
        <v>4.901799375190647</v>
      </c>
      <c r="H2141" s="2">
        <v>280.852416218288</v>
      </c>
      <c r="I2141" s="2"/>
    </row>
    <row r="2142" spans="1:9" x14ac:dyDescent="0.2">
      <c r="A2142" s="2" t="s">
        <v>47</v>
      </c>
      <c r="B2142" s="2">
        <v>17.03</v>
      </c>
      <c r="C2142" s="2">
        <f>2*Table1[[#This Row],[Photon energy (eV)]]-Threshold</f>
        <v>9.4726112000000029</v>
      </c>
      <c r="D2142" s="2" t="s">
        <v>19</v>
      </c>
      <c r="E2142" s="3">
        <f>Table1[[#This Row],[Polar ang (deg)]]/180*PI()</f>
        <v>2.4299999999999993</v>
      </c>
      <c r="F2142" s="2">
        <v>139.22874421679001</v>
      </c>
      <c r="G2142" s="1">
        <f>IF(Table1[[#This Row],[Phase shift (deg)]]="","",Table1[[#This Row],[Phase shift (deg)]]/180*PI())</f>
        <v>4.9035080810686189</v>
      </c>
      <c r="H2142" s="2">
        <v>280.95031785352501</v>
      </c>
      <c r="I2142" s="2"/>
    </row>
    <row r="2143" spans="1:9" x14ac:dyDescent="0.2">
      <c r="A2143" s="2" t="s">
        <v>47</v>
      </c>
      <c r="B2143" s="2">
        <v>17.03</v>
      </c>
      <c r="C2143" s="2">
        <f>2*Table1[[#This Row],[Photon energy (eV)]]-Threshold</f>
        <v>9.4726112000000029</v>
      </c>
      <c r="D2143" s="2" t="s">
        <v>19</v>
      </c>
      <c r="E2143" s="3">
        <f>Table1[[#This Row],[Polar ang (deg)]]/180*PI()</f>
        <v>2.4400000000000026</v>
      </c>
      <c r="F2143" s="2">
        <v>139.80170201192101</v>
      </c>
      <c r="G2143" s="1">
        <f>IF(Table1[[#This Row],[Phase shift (deg)]]="","",Table1[[#This Row],[Phase shift (deg)]]/180*PI())</f>
        <v>4.9052668311200431</v>
      </c>
      <c r="H2143" s="2">
        <v>281.05108680869</v>
      </c>
      <c r="I2143" s="2"/>
    </row>
    <row r="2144" spans="1:9" x14ac:dyDescent="0.2">
      <c r="A2144" s="2" t="s">
        <v>47</v>
      </c>
      <c r="B2144" s="2">
        <v>17.03</v>
      </c>
      <c r="C2144" s="2">
        <f>2*Table1[[#This Row],[Photon energy (eV)]]-Threshold</f>
        <v>9.4726112000000029</v>
      </c>
      <c r="D2144" s="2" t="s">
        <v>19</v>
      </c>
      <c r="E2144" s="3">
        <f>Table1[[#This Row],[Polar ang (deg)]]/180*PI()</f>
        <v>2.4500000000000055</v>
      </c>
      <c r="F2144" s="2">
        <v>140.37465980705201</v>
      </c>
      <c r="G2144" s="1">
        <f>IF(Table1[[#This Row],[Phase shift (deg)]]="","",Table1[[#This Row],[Phase shift (deg)]]/180*PI())</f>
        <v>4.9070770822919174</v>
      </c>
      <c r="H2144" s="2">
        <v>281.15480656069701</v>
      </c>
      <c r="I2144" s="2"/>
    </row>
    <row r="2145" spans="1:9" x14ac:dyDescent="0.2">
      <c r="A2145" s="2" t="s">
        <v>47</v>
      </c>
      <c r="B2145" s="2">
        <v>17.03</v>
      </c>
      <c r="C2145" s="2">
        <f>2*Table1[[#This Row],[Photon energy (eV)]]-Threshold</f>
        <v>9.4726112000000029</v>
      </c>
      <c r="D2145" s="2" t="s">
        <v>19</v>
      </c>
      <c r="E2145" s="3">
        <f>Table1[[#This Row],[Polar ang (deg)]]/180*PI()</f>
        <v>2.4600000000000084</v>
      </c>
      <c r="F2145" s="2">
        <v>140.94761760218299</v>
      </c>
      <c r="G2145" s="1">
        <f>IF(Table1[[#This Row],[Phase shift (deg)]]="","",Table1[[#This Row],[Phase shift (deg)]]/180*PI())</f>
        <v>4.9089403248314589</v>
      </c>
      <c r="H2145" s="2">
        <v>281.26156249442198</v>
      </c>
      <c r="I2145" s="2"/>
    </row>
    <row r="2146" spans="1:9" x14ac:dyDescent="0.2">
      <c r="A2146" s="2" t="s">
        <v>47</v>
      </c>
      <c r="B2146" s="2">
        <v>17.03</v>
      </c>
      <c r="C2146" s="2">
        <f>2*Table1[[#This Row],[Photon energy (eV)]]-Threshold</f>
        <v>9.4726112000000029</v>
      </c>
      <c r="D2146" s="2" t="s">
        <v>19</v>
      </c>
      <c r="E2146" s="3">
        <f>Table1[[#This Row],[Polar ang (deg)]]/180*PI()</f>
        <v>2.469999999999994</v>
      </c>
      <c r="F2146" s="2">
        <v>141.520575397313</v>
      </c>
      <c r="G2146" s="1">
        <f>IF(Table1[[#This Row],[Phase shift (deg)]]="","",Table1[[#This Row],[Phase shift (deg)]]/180*PI())</f>
        <v>4.9108580810944122</v>
      </c>
      <c r="H2146" s="2">
        <v>281.37144183442399</v>
      </c>
      <c r="I2146" s="2"/>
    </row>
    <row r="2147" spans="1:9" x14ac:dyDescent="0.2">
      <c r="A2147" s="2" t="s">
        <v>47</v>
      </c>
      <c r="B2147" s="2">
        <v>17.03</v>
      </c>
      <c r="C2147" s="2">
        <f>2*Table1[[#This Row],[Photon energy (eV)]]-Threshold</f>
        <v>9.4726112000000029</v>
      </c>
      <c r="D2147" s="2" t="s">
        <v>19</v>
      </c>
      <c r="E2147" s="3">
        <f>Table1[[#This Row],[Polar ang (deg)]]/180*PI()</f>
        <v>2.4799999999999973</v>
      </c>
      <c r="F2147" s="2">
        <v>142.093533192444</v>
      </c>
      <c r="G2147" s="1">
        <f>IF(Table1[[#This Row],[Phase shift (deg)]]="","",Table1[[#This Row],[Phase shift (deg)]]/180*PI())</f>
        <v>4.9128319040384074</v>
      </c>
      <c r="H2147" s="2">
        <v>281.48453355862102</v>
      </c>
      <c r="I2147" s="2"/>
    </row>
    <row r="2148" spans="1:9" x14ac:dyDescent="0.2">
      <c r="A2148" s="2" t="s">
        <v>47</v>
      </c>
      <c r="B2148" s="2">
        <v>17.03</v>
      </c>
      <c r="C2148" s="2">
        <f>2*Table1[[#This Row],[Photon energy (eV)]]-Threshold</f>
        <v>9.4726112000000029</v>
      </c>
      <c r="D2148" s="2" t="s">
        <v>19</v>
      </c>
      <c r="E2148" s="3">
        <f>Table1[[#This Row],[Polar ang (deg)]]/180*PI()</f>
        <v>2.4900000000000002</v>
      </c>
      <c r="F2148" s="2">
        <v>142.666490987575</v>
      </c>
      <c r="G2148" s="1">
        <f>IF(Table1[[#This Row],[Phase shift (deg)]]="","",Table1[[#This Row],[Phase shift (deg)]]/180*PI())</f>
        <v>4.914863375361918</v>
      </c>
      <c r="H2148" s="2">
        <v>281.60092829166001</v>
      </c>
      <c r="I2148" s="2"/>
    </row>
    <row r="2149" spans="1:9" x14ac:dyDescent="0.2">
      <c r="A2149" s="2" t="s">
        <v>47</v>
      </c>
      <c r="B2149" s="2">
        <v>17.03</v>
      </c>
      <c r="C2149" s="2">
        <f>2*Table1[[#This Row],[Photon energy (eV)]]-Threshold</f>
        <v>9.4726112000000029</v>
      </c>
      <c r="D2149" s="2" t="s">
        <v>19</v>
      </c>
      <c r="E2149" s="3">
        <f>Table1[[#This Row],[Polar ang (deg)]]/180*PI()</f>
        <v>2.5000000000000036</v>
      </c>
      <c r="F2149" s="2">
        <v>143.23944878270601</v>
      </c>
      <c r="G2149" s="1">
        <f>IF(Table1[[#This Row],[Phase shift (deg)]]="","",Table1[[#This Row],[Phase shift (deg)]]/180*PI())</f>
        <v>4.9169541032458381</v>
      </c>
      <c r="H2149" s="2">
        <v>281.72071817551898</v>
      </c>
      <c r="I2149" s="2"/>
    </row>
    <row r="2150" spans="1:9" x14ac:dyDescent="0.2">
      <c r="A2150" s="2" t="s">
        <v>47</v>
      </c>
      <c r="B2150" s="2">
        <v>17.03</v>
      </c>
      <c r="C2150" s="2">
        <f>2*Table1[[#This Row],[Photon energy (eV)]]-Threshold</f>
        <v>9.4726112000000029</v>
      </c>
      <c r="D2150" s="2" t="s">
        <v>19</v>
      </c>
      <c r="E2150" s="3">
        <f>Table1[[#This Row],[Polar ang (deg)]]/180*PI()</f>
        <v>2.5100000000000064</v>
      </c>
      <c r="F2150" s="2">
        <v>143.81240657783701</v>
      </c>
      <c r="G2150" s="1">
        <f>IF(Table1[[#This Row],[Phase shift (deg)]]="","",Table1[[#This Row],[Phase shift (deg)]]/180*PI())</f>
        <v>4.9191057196504273</v>
      </c>
      <c r="H2150" s="2">
        <v>281.84399671463302</v>
      </c>
      <c r="I2150" s="2"/>
    </row>
    <row r="2151" spans="1:9" x14ac:dyDescent="0.2">
      <c r="A2151" s="2" t="s">
        <v>47</v>
      </c>
      <c r="B2151" s="2">
        <v>17.03</v>
      </c>
      <c r="C2151" s="2">
        <f>2*Table1[[#This Row],[Photon energy (eV)]]-Threshold</f>
        <v>9.4726112000000029</v>
      </c>
      <c r="D2151" s="2" t="s">
        <v>19</v>
      </c>
      <c r="E2151" s="3">
        <f>Table1[[#This Row],[Polar ang (deg)]]/180*PI()</f>
        <v>2.519999999999992</v>
      </c>
      <c r="F2151" s="2">
        <v>144.38536437296699</v>
      </c>
      <c r="G2151" s="1">
        <f>IF(Table1[[#This Row],[Phase shift (deg)]]="","",Table1[[#This Row],[Phase shift (deg)]]/180*PI())</f>
        <v>4.9213198771164413</v>
      </c>
      <c r="H2151" s="2">
        <v>281.97085859261301</v>
      </c>
      <c r="I2151" s="2"/>
    </row>
    <row r="2152" spans="1:9" x14ac:dyDescent="0.2">
      <c r="A2152" s="2" t="s">
        <v>47</v>
      </c>
      <c r="B2152" s="2">
        <v>17.03</v>
      </c>
      <c r="C2152" s="2">
        <f>2*Table1[[#This Row],[Photon energy (eV)]]-Threshold</f>
        <v>9.4726112000000029</v>
      </c>
      <c r="D2152" s="2" t="s">
        <v>19</v>
      </c>
      <c r="E2152" s="3">
        <f>Table1[[#This Row],[Polar ang (deg)]]/180*PI()</f>
        <v>2.5299999999999949</v>
      </c>
      <c r="F2152" s="2">
        <v>144.95832216809799</v>
      </c>
      <c r="G2152" s="1">
        <f>IF(Table1[[#This Row],[Phase shift (deg)]]="","",Table1[[#This Row],[Phase shift (deg)]]/180*PI())</f>
        <v>4.9235982450142401</v>
      </c>
      <c r="H2152" s="2">
        <v>282.10139945733499</v>
      </c>
      <c r="I2152" s="2"/>
    </row>
    <row r="2153" spans="1:9" x14ac:dyDescent="0.2">
      <c r="A2153" s="2" t="s">
        <v>47</v>
      </c>
      <c r="B2153" s="2">
        <v>17.03</v>
      </c>
      <c r="C2153" s="2">
        <f>2*Table1[[#This Row],[Photon energy (eV)]]-Threshold</f>
        <v>9.4726112000000029</v>
      </c>
      <c r="D2153" s="2" t="s">
        <v>19</v>
      </c>
      <c r="E2153" s="3">
        <f>Table1[[#This Row],[Polar ang (deg)]]/180*PI()</f>
        <v>2.5399999999999983</v>
      </c>
      <c r="F2153" s="2">
        <v>145.531279963229</v>
      </c>
      <c r="G2153" s="1">
        <f>IF(Table1[[#This Row],[Phase shift (deg)]]="","",Table1[[#This Row],[Phase shift (deg)]]/180*PI())</f>
        <v>4.9259425051805641</v>
      </c>
      <c r="H2153" s="2">
        <v>282.23571567094598</v>
      </c>
      <c r="I2153" s="2"/>
    </row>
    <row r="2154" spans="1:9" x14ac:dyDescent="0.2">
      <c r="A2154" s="2" t="s">
        <v>47</v>
      </c>
      <c r="B2154" s="2">
        <v>17.03</v>
      </c>
      <c r="C2154" s="2">
        <f>2*Table1[[#This Row],[Photon energy (eV)]]-Threshold</f>
        <v>9.4726112000000029</v>
      </c>
      <c r="D2154" s="2" t="s">
        <v>19</v>
      </c>
      <c r="E2154" s="3">
        <f>Table1[[#This Row],[Polar ang (deg)]]/180*PI()</f>
        <v>2.5500000000000012</v>
      </c>
      <c r="F2154" s="2">
        <v>146.10423775836</v>
      </c>
      <c r="G2154" s="1">
        <f>IF(Table1[[#This Row],[Phase shift (deg)]]="","",Table1[[#This Row],[Phase shift (deg)]]/180*PI())</f>
        <v>4.9283543468772359</v>
      </c>
      <c r="H2154" s="2">
        <v>282.37390402101897</v>
      </c>
      <c r="I2154" s="2"/>
    </row>
    <row r="2155" spans="1:9" x14ac:dyDescent="0.2">
      <c r="A2155" s="2" t="s">
        <v>47</v>
      </c>
      <c r="B2155" s="2">
        <v>17.03</v>
      </c>
      <c r="C2155" s="2">
        <f>2*Table1[[#This Row],[Photon energy (eV)]]-Threshold</f>
        <v>9.4726112000000029</v>
      </c>
      <c r="D2155" s="2" t="s">
        <v>19</v>
      </c>
      <c r="E2155" s="3">
        <f>Table1[[#This Row],[Polar ang (deg)]]/180*PI()</f>
        <v>2.5600000000000045</v>
      </c>
      <c r="F2155" s="2">
        <v>146.677195553491</v>
      </c>
      <c r="G2155" s="1">
        <f>IF(Table1[[#This Row],[Phase shift (deg)]]="","",Table1[[#This Row],[Phase shift (deg)]]/180*PI())</f>
        <v>4.9308354610015943</v>
      </c>
      <c r="H2155" s="2">
        <v>282.516061388835</v>
      </c>
      <c r="I2155" s="2"/>
    </row>
    <row r="2156" spans="1:9" x14ac:dyDescent="0.2">
      <c r="A2156" s="2" t="s">
        <v>47</v>
      </c>
      <c r="B2156" s="2">
        <v>17.03</v>
      </c>
      <c r="C2156" s="2">
        <f>2*Table1[[#This Row],[Photon energy (eV)]]-Threshold</f>
        <v>9.4726112000000029</v>
      </c>
      <c r="D2156" s="2" t="s">
        <v>19</v>
      </c>
      <c r="E2156" s="3">
        <f>Table1[[#This Row],[Polar ang (deg)]]/180*PI()</f>
        <v>2.5700000000000074</v>
      </c>
      <c r="F2156" s="2">
        <v>147.25015334862201</v>
      </c>
      <c r="G2156" s="1">
        <f>IF(Table1[[#This Row],[Phase shift (deg)]]="","",Table1[[#This Row],[Phase shift (deg)]]/180*PI())</f>
        <v>4.9333875334728772</v>
      </c>
      <c r="H2156" s="2">
        <v>282.662284370451</v>
      </c>
      <c r="I2156" s="2"/>
    </row>
    <row r="2157" spans="1:9" x14ac:dyDescent="0.2">
      <c r="A2157" s="2" t="s">
        <v>47</v>
      </c>
      <c r="B2157" s="2">
        <v>17.03</v>
      </c>
      <c r="C2157" s="2">
        <f>2*Table1[[#This Row],[Photon energy (eV)]]-Threshold</f>
        <v>9.4726112000000029</v>
      </c>
      <c r="D2157" s="2" t="s">
        <v>19</v>
      </c>
      <c r="E2157" s="3">
        <f>Table1[[#This Row],[Polar ang (deg)]]/180*PI()</f>
        <v>2.579999999999993</v>
      </c>
      <c r="F2157" s="2">
        <v>147.82311114375199</v>
      </c>
      <c r="G2157" s="1">
        <f>IF(Table1[[#This Row],[Phase shift (deg)]]="","",Table1[[#This Row],[Phase shift (deg)]]/180*PI())</f>
        <v>4.9360122377141318</v>
      </c>
      <c r="H2157" s="2">
        <v>282.81266884594498</v>
      </c>
      <c r="I2157" s="2"/>
    </row>
    <row r="2158" spans="1:9" x14ac:dyDescent="0.2">
      <c r="A2158" s="2" t="s">
        <v>47</v>
      </c>
      <c r="B2158" s="2">
        <v>17.03</v>
      </c>
      <c r="C2158" s="2">
        <f>2*Table1[[#This Row],[Photon energy (eV)]]-Threshold</f>
        <v>9.4726112000000029</v>
      </c>
      <c r="D2158" s="2" t="s">
        <v>19</v>
      </c>
      <c r="E2158" s="3">
        <f>Table1[[#This Row],[Polar ang (deg)]]/180*PI()</f>
        <v>2.5899999999999959</v>
      </c>
      <c r="F2158" s="2">
        <v>148.39606893888299</v>
      </c>
      <c r="G2158" s="1">
        <f>IF(Table1[[#This Row],[Phase shift (deg)]]="","",Table1[[#This Row],[Phase shift (deg)]]/180*PI())</f>
        <v>4.9387112261440862</v>
      </c>
      <c r="H2158" s="2">
        <v>282.96730949193602</v>
      </c>
      <c r="I2158" s="2"/>
    </row>
    <row r="2159" spans="1:9" x14ac:dyDescent="0.2">
      <c r="A2159" s="2" t="s">
        <v>47</v>
      </c>
      <c r="B2159" s="2">
        <v>17.03</v>
      </c>
      <c r="C2159" s="2">
        <f>2*Table1[[#This Row],[Photon energy (eV)]]-Threshold</f>
        <v>9.4726112000000029</v>
      </c>
      <c r="D2159" s="2" t="s">
        <v>19</v>
      </c>
      <c r="E2159" s="3">
        <f>Table1[[#This Row],[Polar ang (deg)]]/180*PI()</f>
        <v>2.5999999999999992</v>
      </c>
      <c r="F2159" s="2">
        <v>148.96902673401399</v>
      </c>
      <c r="G2159" s="1">
        <f>IF(Table1[[#This Row],[Phase shift (deg)]]="","",Table1[[#This Row],[Phase shift (deg)]]/180*PI())</f>
        <v>4.9414861205888796</v>
      </c>
      <c r="H2159" s="2">
        <v>283.12629923221698</v>
      </c>
      <c r="I2159" s="2"/>
    </row>
    <row r="2160" spans="1:9" x14ac:dyDescent="0.2">
      <c r="A2160" s="2" t="s">
        <v>47</v>
      </c>
      <c r="B2160" s="2">
        <v>17.03</v>
      </c>
      <c r="C2160" s="2">
        <f>2*Table1[[#This Row],[Photon energy (eV)]]-Threshold</f>
        <v>9.4726112000000029</v>
      </c>
      <c r="D2160" s="2" t="s">
        <v>19</v>
      </c>
      <c r="E2160" s="3">
        <f>Table1[[#This Row],[Polar ang (deg)]]/180*PI()</f>
        <v>2.6100000000000025</v>
      </c>
      <c r="F2160" s="2">
        <v>149.541984529145</v>
      </c>
      <c r="G2160" s="1">
        <f>IF(Table1[[#This Row],[Phase shift (deg)]]="","",Table1[[#This Row],[Phase shift (deg)]]/180*PI())</f>
        <v>4.9443385015191135</v>
      </c>
      <c r="H2160" s="2">
        <v>283.28972862108299</v>
      </c>
      <c r="I2160" s="2"/>
    </row>
    <row r="2161" spans="1:9" x14ac:dyDescent="0.2">
      <c r="A2161" s="2" t="s">
        <v>47</v>
      </c>
      <c r="B2161" s="2">
        <v>17.03</v>
      </c>
      <c r="C2161" s="2">
        <f>2*Table1[[#This Row],[Photon energy (eV)]]-Threshold</f>
        <v>9.4726112000000029</v>
      </c>
      <c r="D2161" s="2" t="s">
        <v>19</v>
      </c>
      <c r="E2161" s="3">
        <f>Table1[[#This Row],[Polar ang (deg)]]/180*PI()</f>
        <v>2.6200000000000054</v>
      </c>
      <c r="F2161" s="2">
        <v>150.114942324276</v>
      </c>
      <c r="G2161" s="1">
        <f>IF(Table1[[#This Row],[Phase shift (deg)]]="","",Table1[[#This Row],[Phase shift (deg)]]/180*PI())</f>
        <v>4.9472698960140722</v>
      </c>
      <c r="H2161" s="2">
        <v>283.45768515373197</v>
      </c>
      <c r="I2161" s="2"/>
    </row>
    <row r="2162" spans="1:9" x14ac:dyDescent="0.2">
      <c r="A2162" s="2" t="s">
        <v>47</v>
      </c>
      <c r="B2162" s="2">
        <v>17.03</v>
      </c>
      <c r="C2162" s="2">
        <f>2*Table1[[#This Row],[Photon energy (eV)]]-Threshold</f>
        <v>9.4726112000000029</v>
      </c>
      <c r="D2162" s="2" t="s">
        <v>19</v>
      </c>
      <c r="E2162" s="3">
        <f>Table1[[#This Row],[Polar ang (deg)]]/180*PI()</f>
        <v>2.6300000000000088</v>
      </c>
      <c r="F2162" s="2">
        <v>150.687900119407</v>
      </c>
      <c r="G2162" s="1">
        <f>IF(Table1[[#This Row],[Phase shift (deg)]]="","",Table1[[#This Row],[Phase shift (deg)]]/180*PI())</f>
        <v>4.9502817643518195</v>
      </c>
      <c r="H2162" s="2">
        <v>283.63025249793401</v>
      </c>
      <c r="I2162" s="2"/>
    </row>
    <row r="2163" spans="1:9" x14ac:dyDescent="0.2">
      <c r="A2163" s="2" t="s">
        <v>47</v>
      </c>
      <c r="B2163" s="2">
        <v>17.03</v>
      </c>
      <c r="C2163" s="2">
        <f>2*Table1[[#This Row],[Photon energy (eV)]]-Threshold</f>
        <v>9.4726112000000029</v>
      </c>
      <c r="D2163" s="2" t="s">
        <v>19</v>
      </c>
      <c r="E2163" s="3">
        <f>Table1[[#This Row],[Polar ang (deg)]]/180*PI()</f>
        <v>2.6399999999999944</v>
      </c>
      <c r="F2163" s="2">
        <v>151.26085791453701</v>
      </c>
      <c r="G2163" s="1">
        <f>IF(Table1[[#This Row],[Phase shift (deg)]]="","",Table1[[#This Row],[Phase shift (deg)]]/180*PI())</f>
        <v>4.9533754851225531</v>
      </c>
      <c r="H2163" s="2">
        <v>283.80750964108898</v>
      </c>
      <c r="I2163" s="2"/>
    </row>
    <row r="2164" spans="1:9" x14ac:dyDescent="0.2">
      <c r="A2164" s="2" t="s">
        <v>47</v>
      </c>
      <c r="B2164" s="2">
        <v>17.03</v>
      </c>
      <c r="C2164" s="2">
        <f>2*Table1[[#This Row],[Photon energy (eV)]]-Threshold</f>
        <v>9.4726112000000029</v>
      </c>
      <c r="D2164" s="2" t="s">
        <v>19</v>
      </c>
      <c r="E2164" s="3">
        <f>Table1[[#This Row],[Polar ang (deg)]]/180*PI()</f>
        <v>2.6499999999999972</v>
      </c>
      <c r="F2164" s="2">
        <v>151.83381570966799</v>
      </c>
      <c r="G2164" s="1">
        <f>IF(Table1[[#This Row],[Phase shift (deg)]]="","",Table1[[#This Row],[Phase shift (deg)]]/180*PI())</f>
        <v>4.9565523387612656</v>
      </c>
      <c r="H2164" s="2">
        <v>283.98952994671799</v>
      </c>
      <c r="I2164" s="2"/>
    </row>
    <row r="2165" spans="1:9" x14ac:dyDescent="0.2">
      <c r="A2165" s="2" t="s">
        <v>47</v>
      </c>
      <c r="B2165" s="2">
        <v>17.03</v>
      </c>
      <c r="C2165" s="2">
        <f>2*Table1[[#This Row],[Photon energy (eV)]]-Threshold</f>
        <v>9.4726112000000029</v>
      </c>
      <c r="D2165" s="2" t="s">
        <v>19</v>
      </c>
      <c r="E2165" s="3">
        <f>Table1[[#This Row],[Polar ang (deg)]]/180*PI()</f>
        <v>2.66</v>
      </c>
      <c r="F2165" s="2">
        <v>152.40677350479899</v>
      </c>
      <c r="G2165" s="1">
        <f>IF(Table1[[#This Row],[Phase shift (deg)]]="","",Table1[[#This Row],[Phase shift (deg)]]/180*PI())</f>
        <v>4.9598134893977335</v>
      </c>
      <c r="H2165" s="2">
        <v>284.17638011454397</v>
      </c>
      <c r="I2165" s="2"/>
    </row>
    <row r="2166" spans="1:9" x14ac:dyDescent="0.2">
      <c r="A2166" s="2" t="s">
        <v>47</v>
      </c>
      <c r="B2166" s="2">
        <v>17.03</v>
      </c>
      <c r="C2166" s="2">
        <f>2*Table1[[#This Row],[Photon energy (eV)]]-Threshold</f>
        <v>9.4726112000000029</v>
      </c>
      <c r="D2166" s="2" t="s">
        <v>19</v>
      </c>
      <c r="E2166" s="3">
        <f>Table1[[#This Row],[Polar ang (deg)]]/180*PI()</f>
        <v>2.6700000000000035</v>
      </c>
      <c r="F2166" s="2">
        <v>152.97973129992999</v>
      </c>
      <c r="G2166" s="1">
        <f>IF(Table1[[#This Row],[Phase shift (deg)]]="","",Table1[[#This Row],[Phase shift (deg)]]/180*PI())</f>
        <v>4.9631599649247171</v>
      </c>
      <c r="H2166" s="2">
        <v>284.368119038484</v>
      </c>
      <c r="I2166" s="2"/>
    </row>
    <row r="2167" spans="1:9" x14ac:dyDescent="0.2">
      <c r="A2167" s="2" t="s">
        <v>47</v>
      </c>
      <c r="B2167" s="2">
        <v>17.03</v>
      </c>
      <c r="C2167" s="2">
        <f>2*Table1[[#This Row],[Photon energy (eV)]]-Threshold</f>
        <v>9.4726112000000029</v>
      </c>
      <c r="D2167" s="2" t="s">
        <v>19</v>
      </c>
      <c r="E2167" s="3">
        <f>Table1[[#This Row],[Polar ang (deg)]]/180*PI()</f>
        <v>2.6800000000000068</v>
      </c>
      <c r="F2167" s="2">
        <v>153.552689095061</v>
      </c>
      <c r="G2167" s="1">
        <f>IF(Table1[[#This Row],[Phase shift (deg)]]="","",Table1[[#This Row],[Phase shift (deg)]]/180*PI())</f>
        <v>4.9665926351913479</v>
      </c>
      <c r="H2167" s="2">
        <v>284.564796557222</v>
      </c>
      <c r="I2167" s="2"/>
    </row>
    <row r="2168" spans="1:9" x14ac:dyDescent="0.2">
      <c r="A2168" s="2" t="s">
        <v>47</v>
      </c>
      <c r="B2168" s="2">
        <v>17.03</v>
      </c>
      <c r="C2168" s="2">
        <f>2*Table1[[#This Row],[Photon energy (eV)]]-Threshold</f>
        <v>9.4726112000000029</v>
      </c>
      <c r="D2168" s="2" t="s">
        <v>19</v>
      </c>
      <c r="E2168" s="3">
        <f>Table1[[#This Row],[Polar ang (deg)]]/180*PI()</f>
        <v>2.6899999999999924</v>
      </c>
      <c r="F2168" s="2">
        <v>154.12564689019101</v>
      </c>
      <c r="G2168" s="1">
        <f>IF(Table1[[#This Row],[Phase shift (deg)]]="","",Table1[[#This Row],[Phase shift (deg)]]/180*PI())</f>
        <v>4.9701121882374322</v>
      </c>
      <c r="H2168" s="2">
        <v>284.76645209253502</v>
      </c>
      <c r="I2168" s="2"/>
    </row>
    <row r="2169" spans="1:9" x14ac:dyDescent="0.2">
      <c r="A2169" s="2" t="s">
        <v>47</v>
      </c>
      <c r="B2169" s="2">
        <v>17.03</v>
      </c>
      <c r="C2169" s="2">
        <f>2*Table1[[#This Row],[Photon energy (eV)]]-Threshold</f>
        <v>9.4726112000000029</v>
      </c>
      <c r="D2169" s="2" t="s">
        <v>19</v>
      </c>
      <c r="E2169" s="3">
        <f>Table1[[#This Row],[Polar ang (deg)]]/180*PI()</f>
        <v>2.6999999999999953</v>
      </c>
      <c r="F2169" s="2">
        <v>154.69860468532201</v>
      </c>
      <c r="G2169" s="1">
        <f>IF(Table1[[#This Row],[Phase shift (deg)]]="","",Table1[[#This Row],[Phase shift (deg)]]/180*PI())</f>
        <v>4.9737191044974649</v>
      </c>
      <c r="H2169" s="2">
        <v>284.97311317129203</v>
      </c>
      <c r="I2169" s="2"/>
    </row>
    <row r="2170" spans="1:9" x14ac:dyDescent="0.2">
      <c r="A2170" s="2" t="s">
        <v>47</v>
      </c>
      <c r="B2170" s="2">
        <v>17.03</v>
      </c>
      <c r="C2170" s="2">
        <f>2*Table1[[#This Row],[Photon energy (eV)]]-Threshold</f>
        <v>9.4726112000000029</v>
      </c>
      <c r="D2170" s="2" t="s">
        <v>19</v>
      </c>
      <c r="E2170" s="3">
        <f>Table1[[#This Row],[Polar ang (deg)]]/180*PI()</f>
        <v>2.7099999999999986</v>
      </c>
      <c r="F2170" s="2">
        <v>155.27156248045301</v>
      </c>
      <c r="G2170" s="1">
        <f>IF(Table1[[#This Row],[Phase shift (deg)]]="","",Table1[[#This Row],[Phase shift (deg)]]/180*PI())</f>
        <v>4.9774136289195416</v>
      </c>
      <c r="H2170" s="2">
        <v>285.184793827985</v>
      </c>
      <c r="I2170" s="2"/>
    </row>
    <row r="2171" spans="1:9" x14ac:dyDescent="0.2">
      <c r="A2171" s="2" t="s">
        <v>47</v>
      </c>
      <c r="B2171" s="2">
        <v>17.03</v>
      </c>
      <c r="C2171" s="2">
        <f>2*Table1[[#This Row],[Photon energy (eV)]]-Threshold</f>
        <v>9.4726112000000029</v>
      </c>
      <c r="D2171" s="2" t="s">
        <v>19</v>
      </c>
      <c r="E2171" s="3">
        <f>Table1[[#This Row],[Polar ang (deg)]]/180*PI()</f>
        <v>2.7200000000000015</v>
      </c>
      <c r="F2171" s="2">
        <v>155.84452027558399</v>
      </c>
      <c r="G2171" s="1">
        <f>IF(Table1[[#This Row],[Phase shift (deg)]]="","",Table1[[#This Row],[Phase shift (deg)]]/180*PI())</f>
        <v>4.9811957409664425</v>
      </c>
      <c r="H2171" s="2">
        <v>285.401492885918</v>
      </c>
      <c r="I2171" s="2"/>
    </row>
    <row r="2172" spans="1:9" x14ac:dyDescent="0.2">
      <c r="A2172" s="2" t="s">
        <v>47</v>
      </c>
      <c r="B2172" s="2">
        <v>17.03</v>
      </c>
      <c r="C2172" s="2">
        <f>2*Table1[[#This Row],[Photon energy (eV)]]-Threshold</f>
        <v>9.4726112000000029</v>
      </c>
      <c r="D2172" s="2" t="s">
        <v>19</v>
      </c>
      <c r="E2172" s="3">
        <f>Table1[[#This Row],[Polar ang (deg)]]/180*PI()</f>
        <v>2.7300000000000044</v>
      </c>
      <c r="F2172" s="2">
        <v>156.41747807071499</v>
      </c>
      <c r="G2172" s="1">
        <f>IF(Table1[[#This Row],[Phase shift (deg)]]="","",Table1[[#This Row],[Phase shift (deg)]]/180*PI())</f>
        <v>4.985065122493495</v>
      </c>
      <c r="H2172" s="2">
        <v>285.62319211674401</v>
      </c>
      <c r="I2172" s="2"/>
    </row>
    <row r="2173" spans="1:9" x14ac:dyDescent="0.2">
      <c r="A2173" s="2" t="s">
        <v>47</v>
      </c>
      <c r="B2173" s="2">
        <v>17.03</v>
      </c>
      <c r="C2173" s="2">
        <f>2*Table1[[#This Row],[Photon energy (eV)]]-Threshold</f>
        <v>9.4726112000000029</v>
      </c>
      <c r="D2173" s="2" t="s">
        <v>19</v>
      </c>
      <c r="E2173" s="3">
        <f>Table1[[#This Row],[Polar ang (deg)]]/180*PI()</f>
        <v>2.7400000000000073</v>
      </c>
      <c r="F2173" s="2">
        <v>156.990435865846</v>
      </c>
      <c r="G2173" s="1">
        <f>IF(Table1[[#This Row],[Phase shift (deg)]]="","",Table1[[#This Row],[Phase shift (deg)]]/180*PI())</f>
        <v>4.9890211235315167</v>
      </c>
      <c r="H2173" s="2">
        <v>285.84985427997202</v>
      </c>
      <c r="I2173" s="2"/>
    </row>
    <row r="2174" spans="1:9" x14ac:dyDescent="0.2">
      <c r="A2174" s="2" t="s">
        <v>47</v>
      </c>
      <c r="B2174" s="2">
        <v>17.03</v>
      </c>
      <c r="C2174" s="2">
        <f>2*Table1[[#This Row],[Photon energy (eV)]]-Threshold</f>
        <v>9.4726112000000029</v>
      </c>
      <c r="D2174" s="2" t="s">
        <v>19</v>
      </c>
      <c r="E2174" s="3">
        <f>Table1[[#This Row],[Polar ang (deg)]]/180*PI()</f>
        <v>2.7499999999999933</v>
      </c>
      <c r="F2174" s="2">
        <v>157.563393660976</v>
      </c>
      <c r="G2174" s="1">
        <f>IF(Table1[[#This Row],[Phase shift (deg)]]="","",Table1[[#This Row],[Phase shift (deg)]]/180*PI())</f>
        <v>4.9930627260433758</v>
      </c>
      <c r="H2174" s="2">
        <v>286.08142104637102</v>
      </c>
      <c r="I2174" s="2"/>
    </row>
    <row r="2175" spans="1:9" x14ac:dyDescent="0.2">
      <c r="A2175" s="2" t="s">
        <v>47</v>
      </c>
      <c r="B2175" s="2">
        <v>17.03</v>
      </c>
      <c r="C2175" s="2">
        <f>2*Table1[[#This Row],[Photon energy (eV)]]-Threshold</f>
        <v>9.4726112000000029</v>
      </c>
      <c r="D2175" s="2" t="s">
        <v>19</v>
      </c>
      <c r="E2175" s="3">
        <f>Table1[[#This Row],[Polar ang (deg)]]/180*PI()</f>
        <v>2.7599999999999962</v>
      </c>
      <c r="F2175" s="2">
        <v>158.13635145610701</v>
      </c>
      <c r="G2175" s="1">
        <f>IF(Table1[[#This Row],[Phase shift (deg)]]="","",Table1[[#This Row],[Phase shift (deg)]]/180*PI())</f>
        <v>4.9971885057716543</v>
      </c>
      <c r="H2175" s="2">
        <v>286.31781081200199</v>
      </c>
      <c r="I2175" s="2"/>
    </row>
    <row r="2176" spans="1:9" x14ac:dyDescent="0.2">
      <c r="A2176" s="2" t="s">
        <v>47</v>
      </c>
      <c r="B2176" s="2">
        <v>17.03</v>
      </c>
      <c r="C2176" s="2">
        <f>2*Table1[[#This Row],[Photon energy (eV)]]-Threshold</f>
        <v>9.4726112000000029</v>
      </c>
      <c r="D2176" s="2" t="s">
        <v>19</v>
      </c>
      <c r="E2176" s="3">
        <f>Table1[[#This Row],[Polar ang (deg)]]/180*PI()</f>
        <v>2.7699999999999996</v>
      </c>
      <c r="F2176" s="2">
        <v>158.70930925123801</v>
      </c>
      <c r="G2176" s="1">
        <f>IF(Table1[[#This Row],[Phase shift (deg)]]="","",Table1[[#This Row],[Phase shift (deg)]]/180*PI())</f>
        <v>5.0013965923501251</v>
      </c>
      <c r="H2176" s="2">
        <v>286.55891641277401</v>
      </c>
      <c r="I2176" s="2"/>
    </row>
    <row r="2177" spans="1:9" x14ac:dyDescent="0.2">
      <c r="A2177" s="2" t="s">
        <v>47</v>
      </c>
      <c r="B2177" s="2">
        <v>17.03</v>
      </c>
      <c r="C2177" s="2">
        <f>2*Table1[[#This Row],[Photon energy (eV)]]-Threshold</f>
        <v>9.4726112000000029</v>
      </c>
      <c r="D2177" s="2" t="s">
        <v>19</v>
      </c>
      <c r="E2177" s="3">
        <f>Table1[[#This Row],[Polar ang (deg)]]/180*PI()</f>
        <v>2.780000000000002</v>
      </c>
      <c r="F2177" s="2">
        <v>159.28226704636899</v>
      </c>
      <c r="G2177" s="1">
        <f>IF(Table1[[#This Row],[Phase shift (deg)]]="","",Table1[[#This Row],[Phase shift (deg)]]/180*PI())</f>
        <v>5.0056846279173666</v>
      </c>
      <c r="H2177" s="2">
        <v>286.80460275317898</v>
      </c>
      <c r="I2177" s="2"/>
    </row>
    <row r="2178" spans="1:9" x14ac:dyDescent="0.2">
      <c r="A2178" s="2" t="s">
        <v>47</v>
      </c>
      <c r="B2178" s="2">
        <v>17.03</v>
      </c>
      <c r="C2178" s="2">
        <f>2*Table1[[#This Row],[Photon energy (eV)]]-Threshold</f>
        <v>9.4726112000000029</v>
      </c>
      <c r="D2178" s="2" t="s">
        <v>19</v>
      </c>
      <c r="E2178" s="3">
        <f>Table1[[#This Row],[Polar ang (deg)]]/180*PI()</f>
        <v>2.7900000000000054</v>
      </c>
      <c r="F2178" s="2">
        <v>159.85522484149999</v>
      </c>
      <c r="G2178" s="1">
        <f>IF(Table1[[#This Row],[Phase shift (deg)]]="","",Table1[[#This Row],[Phase shift (deg)]]/180*PI())</f>
        <v>5.0100497245438627</v>
      </c>
      <c r="H2178" s="2">
        <v>287.054704367044</v>
      </c>
      <c r="I2178" s="2"/>
    </row>
    <row r="2179" spans="1:9" x14ac:dyDescent="0.2">
      <c r="A2179" s="2" t="s">
        <v>47</v>
      </c>
      <c r="B2179" s="2">
        <v>17.03</v>
      </c>
      <c r="C2179" s="2">
        <f>2*Table1[[#This Row],[Photon energy (eV)]]-Threshold</f>
        <v>9.4726112000000029</v>
      </c>
      <c r="D2179" s="2" t="s">
        <v>19</v>
      </c>
      <c r="E2179" s="3">
        <f>Table1[[#This Row],[Polar ang (deg)]]/180*PI()</f>
        <v>2.8000000000000087</v>
      </c>
      <c r="F2179" s="2">
        <v>160.42818263663099</v>
      </c>
      <c r="G2179" s="1">
        <f>IF(Table1[[#This Row],[Phase shift (deg)]]="","",Table1[[#This Row],[Phase shift (deg)]]/180*PI())</f>
        <v>5.0144884208659706</v>
      </c>
      <c r="H2179" s="2">
        <v>287.309022932841</v>
      </c>
      <c r="I2179" s="2"/>
    </row>
    <row r="2180" spans="1:9" x14ac:dyDescent="0.2">
      <c r="A2180" s="2" t="s">
        <v>47</v>
      </c>
      <c r="B2180" s="2">
        <v>17.03</v>
      </c>
      <c r="C2180" s="2">
        <f>2*Table1[[#This Row],[Photon energy (eV)]]-Threshold</f>
        <v>9.4726112000000029</v>
      </c>
      <c r="D2180" s="2" t="s">
        <v>19</v>
      </c>
      <c r="E2180" s="3">
        <f>Table1[[#This Row],[Polar ang (deg)]]/180*PI()</f>
        <v>2.8099999999999943</v>
      </c>
      <c r="F2180" s="2">
        <v>161.001140431761</v>
      </c>
      <c r="G2180" s="1">
        <f>IF(Table1[[#This Row],[Phase shift (deg)]]="","",Table1[[#This Row],[Phase shift (deg)]]/180*PI())</f>
        <v>5.0189966384107372</v>
      </c>
      <c r="H2180" s="2">
        <v>287.56732477128298</v>
      </c>
      <c r="I2180" s="2"/>
    </row>
    <row r="2181" spans="1:9" x14ac:dyDescent="0.2">
      <c r="A2181" s="2" t="s">
        <v>47</v>
      </c>
      <c r="B2181" s="2">
        <v>17.03</v>
      </c>
      <c r="C2181" s="2">
        <f>2*Table1[[#This Row],[Photon energy (eV)]]-Threshold</f>
        <v>9.4726112000000029</v>
      </c>
      <c r="D2181" s="2" t="s">
        <v>19</v>
      </c>
      <c r="E2181" s="3">
        <f>Table1[[#This Row],[Polar ang (deg)]]/180*PI()</f>
        <v>2.8199999999999976</v>
      </c>
      <c r="F2181" s="2">
        <v>161.574098226892</v>
      </c>
      <c r="G2181" s="1">
        <f>IF(Table1[[#This Row],[Phase shift (deg)]]="","",Table1[[#This Row],[Phase shift (deg)]]/180*PI())</f>
        <v>5.0235696381930719</v>
      </c>
      <c r="H2181" s="2">
        <v>287.82933835852498</v>
      </c>
      <c r="I2181" s="2"/>
    </row>
    <row r="2182" spans="1:9" x14ac:dyDescent="0.2">
      <c r="A2182" s="2" t="s">
        <v>47</v>
      </c>
      <c r="B2182" s="2">
        <v>17.03</v>
      </c>
      <c r="C2182" s="2">
        <f>2*Table1[[#This Row],[Photon energy (eV)]]-Threshold</f>
        <v>9.4726112000000029</v>
      </c>
      <c r="D2182" s="2" t="s">
        <v>19</v>
      </c>
      <c r="E2182" s="3">
        <f>Table1[[#This Row],[Polar ang (deg)]]/180*PI()</f>
        <v>2.8300000000000005</v>
      </c>
      <c r="F2182" s="2">
        <v>162.14705602202301</v>
      </c>
      <c r="G2182" s="1">
        <f>IF(Table1[[#This Row],[Phase shift (deg)]]="","",Table1[[#This Row],[Phase shift (deg)]]/180*PI())</f>
        <v>5.028201978270606</v>
      </c>
      <c r="H2182" s="2">
        <v>288.09475189423699</v>
      </c>
      <c r="I2182" s="2"/>
    </row>
    <row r="2183" spans="1:9" x14ac:dyDescent="0.2">
      <c r="A2183" s="2" t="s">
        <v>47</v>
      </c>
      <c r="B2183" s="2">
        <v>17.03</v>
      </c>
      <c r="C2183" s="2">
        <f>2*Table1[[#This Row],[Photon energy (eV)]]-Threshold</f>
        <v>9.4726112000000029</v>
      </c>
      <c r="D2183" s="2" t="s">
        <v>19</v>
      </c>
      <c r="E2183" s="3">
        <f>Table1[[#This Row],[Polar ang (deg)]]/180*PI()</f>
        <v>2.8400000000000034</v>
      </c>
      <c r="F2183" s="2">
        <v>162.72001381715401</v>
      </c>
      <c r="G2183" s="1">
        <f>IF(Table1[[#This Row],[Phase shift (deg)]]="","",Table1[[#This Row],[Phase shift (deg)]]/180*PI())</f>
        <v>5.0328874730497581</v>
      </c>
      <c r="H2183" s="2">
        <v>288.36321097001297</v>
      </c>
      <c r="I2183" s="2"/>
    </row>
    <row r="2184" spans="1:9" x14ac:dyDescent="0.2">
      <c r="A2184" s="2" t="s">
        <v>47</v>
      </c>
      <c r="B2184" s="2">
        <v>17.03</v>
      </c>
      <c r="C2184" s="2">
        <f>2*Table1[[#This Row],[Photon energy (eV)]]-Threshold</f>
        <v>9.4726112000000029</v>
      </c>
      <c r="D2184" s="2" t="s">
        <v>19</v>
      </c>
      <c r="E2184" s="3">
        <f>Table1[[#This Row],[Polar ang (deg)]]/180*PI()</f>
        <v>2.8500000000000063</v>
      </c>
      <c r="F2184" s="2">
        <v>163.29297161228499</v>
      </c>
      <c r="G2184" s="1">
        <f>IF(Table1[[#This Row],[Phase shift (deg)]]="","",Table1[[#This Row],[Phase shift (deg)]]/180*PI())</f>
        <v>5.0376191552460021</v>
      </c>
      <c r="H2184" s="2">
        <v>288.63431638985497</v>
      </c>
      <c r="I2184" s="2"/>
    </row>
    <row r="2185" spans="1:9" x14ac:dyDescent="0.2">
      <c r="A2185" s="2" t="s">
        <v>47</v>
      </c>
      <c r="B2185" s="2">
        <v>17.03</v>
      </c>
      <c r="C2185" s="2">
        <f>2*Table1[[#This Row],[Photon energy (eV)]]-Threshold</f>
        <v>9.4726112000000029</v>
      </c>
      <c r="D2185" s="2" t="s">
        <v>19</v>
      </c>
      <c r="E2185" s="3">
        <f>Table1[[#This Row],[Polar ang (deg)]]/180*PI()</f>
        <v>2.8599999999999923</v>
      </c>
      <c r="F2185" s="2">
        <v>163.865929407415</v>
      </c>
      <c r="G2185" s="1">
        <f>IF(Table1[[#This Row],[Phase shift (deg)]]="","",Table1[[#This Row],[Phase shift (deg)]]/180*PI())</f>
        <v>5.0423892415094702</v>
      </c>
      <c r="H2185" s="2">
        <v>288.907622200665</v>
      </c>
      <c r="I2185" s="2"/>
    </row>
    <row r="2186" spans="1:9" x14ac:dyDescent="0.2">
      <c r="A2186" s="2" t="s">
        <v>47</v>
      </c>
      <c r="B2186" s="2">
        <v>17.03</v>
      </c>
      <c r="C2186" s="2">
        <f>2*Table1[[#This Row],[Photon energy (eV)]]-Threshold</f>
        <v>9.4726112000000029</v>
      </c>
      <c r="D2186" s="2" t="s">
        <v>19</v>
      </c>
      <c r="E2186" s="3">
        <f>Table1[[#This Row],[Polar ang (deg)]]/180*PI()</f>
        <v>2.8699999999999952</v>
      </c>
      <c r="F2186" s="2">
        <v>164.438887202546</v>
      </c>
      <c r="G2186" s="1">
        <f>IF(Table1[[#This Row],[Phase shift (deg)]]="","",Table1[[#This Row],[Phase shift (deg)]]/180*PI())</f>
        <v>5.0471891028290843</v>
      </c>
      <c r="H2186" s="2">
        <v>289.18263399652699</v>
      </c>
      <c r="I2186" s="2"/>
    </row>
    <row r="2187" spans="1:9" x14ac:dyDescent="0.2">
      <c r="A2187" s="2" t="s">
        <v>47</v>
      </c>
      <c r="B2187" s="2">
        <v>17.03</v>
      </c>
      <c r="C2187" s="2">
        <f>2*Table1[[#This Row],[Photon energy (eV)]]-Threshold</f>
        <v>9.4726112000000029</v>
      </c>
      <c r="D2187" s="2" t="s">
        <v>19</v>
      </c>
      <c r="E2187" s="3">
        <f>Table1[[#This Row],[Polar ang (deg)]]/180*PI()</f>
        <v>2.8799999999999981</v>
      </c>
      <c r="F2187" s="2">
        <v>165.011844997677</v>
      </c>
      <c r="G2187" s="1">
        <f>IF(Table1[[#This Row],[Phase shift (deg)]]="","",Table1[[#This Row],[Phase shift (deg)]]/180*PI())</f>
        <v>5.0520092409206336</v>
      </c>
      <c r="H2187" s="2">
        <v>289.45880756584302</v>
      </c>
      <c r="I2187" s="2"/>
    </row>
    <row r="2188" spans="1:9" x14ac:dyDescent="0.2">
      <c r="A2188" s="2" t="s">
        <v>47</v>
      </c>
      <c r="B2188" s="2">
        <v>17.03</v>
      </c>
      <c r="C2188" s="2">
        <f>2*Table1[[#This Row],[Photon energy (eV)]]-Threshold</f>
        <v>9.4726112000000029</v>
      </c>
      <c r="D2188" s="2" t="s">
        <v>19</v>
      </c>
      <c r="E2188" s="3">
        <f>Table1[[#This Row],[Polar ang (deg)]]/180*PI()</f>
        <v>2.8900000000000019</v>
      </c>
      <c r="F2188" s="2">
        <v>165.58480279280801</v>
      </c>
      <c r="G2188" s="1">
        <f>IF(Table1[[#This Row],[Phase shift (deg)]]="","",Table1[[#This Row],[Phase shift (deg)]]/180*PI())</f>
        <v>5.0568392718792285</v>
      </c>
      <c r="H2188" s="2">
        <v>289.735547954688</v>
      </c>
      <c r="I2188" s="2"/>
    </row>
    <row r="2189" spans="1:9" x14ac:dyDescent="0.2">
      <c r="A2189" s="2" t="s">
        <v>47</v>
      </c>
      <c r="B2189" s="2">
        <v>17.03</v>
      </c>
      <c r="C2189" s="2">
        <f>2*Table1[[#This Row],[Photon energy (eV)]]-Threshold</f>
        <v>9.4726112000000029</v>
      </c>
      <c r="D2189" s="2" t="s">
        <v>19</v>
      </c>
      <c r="E2189" s="3">
        <f>Table1[[#This Row],[Polar ang (deg)]]/180*PI()</f>
        <v>2.9000000000000048</v>
      </c>
      <c r="F2189" s="2">
        <v>166.15776058793901</v>
      </c>
      <c r="G2189" s="1">
        <f>IF(Table1[[#This Row],[Phase shift (deg)]]="","",Table1[[#This Row],[Phase shift (deg)]]/180*PI())</f>
        <v>5.0616679184311755</v>
      </c>
      <c r="H2189" s="2">
        <v>290.01220902287503</v>
      </c>
      <c r="I2189" s="2"/>
    </row>
    <row r="2190" spans="1:9" x14ac:dyDescent="0.2">
      <c r="A2190" s="2" t="s">
        <v>47</v>
      </c>
      <c r="B2190" s="2">
        <v>17.03</v>
      </c>
      <c r="C2190" s="2">
        <f>2*Table1[[#This Row],[Photon energy (eV)]]-Threshold</f>
        <v>9.4726112000000029</v>
      </c>
      <c r="D2190" s="2" t="s">
        <v>19</v>
      </c>
      <c r="E2190" s="3">
        <f>Table1[[#This Row],[Polar ang (deg)]]/180*PI()</f>
        <v>2.9100000000000077</v>
      </c>
      <c r="F2190" s="2">
        <v>166.73071838307001</v>
      </c>
      <c r="G2190" s="1">
        <f>IF(Table1[[#This Row],[Phase shift (deg)]]="","",Table1[[#This Row],[Phase shift (deg)]]/180*PI())</f>
        <v>5.0664830121446141</v>
      </c>
      <c r="H2190" s="2">
        <v>290.28809357061499</v>
      </c>
      <c r="I2190" s="2"/>
    </row>
    <row r="2191" spans="1:9" x14ac:dyDescent="0.2">
      <c r="A2191" s="2" t="s">
        <v>47</v>
      </c>
      <c r="B2191" s="2">
        <v>17.03</v>
      </c>
      <c r="C2191" s="2">
        <f>2*Table1[[#This Row],[Photon energy (eV)]]-Threshold</f>
        <v>9.4726112000000029</v>
      </c>
      <c r="D2191" s="2" t="s">
        <v>19</v>
      </c>
      <c r="E2191" s="3">
        <f>Table1[[#This Row],[Polar ang (deg)]]/180*PI()</f>
        <v>2.9199999999999928</v>
      </c>
      <c r="F2191" s="2">
        <v>167.30367617819999</v>
      </c>
      <c r="G2191" s="1">
        <f>IF(Table1[[#This Row],[Phase shift (deg)]]="","",Table1[[#This Row],[Phase shift (deg)]]/180*PI())</f>
        <v>5.0712715069482561</v>
      </c>
      <c r="H2191" s="2">
        <v>290.56245411308402</v>
      </c>
      <c r="I2191" s="2"/>
    </row>
    <row r="2192" spans="1:9" x14ac:dyDescent="0.2">
      <c r="A2192" s="2" t="s">
        <v>47</v>
      </c>
      <c r="B2192" s="2">
        <v>17.03</v>
      </c>
      <c r="C2192" s="2">
        <f>2*Table1[[#This Row],[Photon energy (eV)]]-Threshold</f>
        <v>9.4726112000000029</v>
      </c>
      <c r="D2192" s="2" t="s">
        <v>19</v>
      </c>
      <c r="E2192" s="3">
        <f>Table1[[#This Row],[Polar ang (deg)]]/180*PI()</f>
        <v>2.9299999999999966</v>
      </c>
      <c r="F2192" s="2">
        <v>167.876633973331</v>
      </c>
      <c r="G2192" s="1">
        <f>IF(Table1[[#This Row],[Phase shift (deg)]]="","",Table1[[#This Row],[Phase shift (deg)]]/180*PI())</f>
        <v>5.0760195052551795</v>
      </c>
      <c r="H2192" s="2">
        <v>290.834494377206</v>
      </c>
      <c r="I2192" s="2"/>
    </row>
    <row r="2193" spans="1:9" x14ac:dyDescent="0.2">
      <c r="A2193" s="2" t="s">
        <v>47</v>
      </c>
      <c r="B2193" s="2">
        <v>17.03</v>
      </c>
      <c r="C2193" s="2">
        <f>2*Table1[[#This Row],[Photon energy (eV)]]-Threshold</f>
        <v>9.4726112000000029</v>
      </c>
      <c r="D2193" s="2" t="s">
        <v>19</v>
      </c>
      <c r="E2193" s="3">
        <f>Table1[[#This Row],[Polar ang (deg)]]/180*PI()</f>
        <v>2.9399999999999995</v>
      </c>
      <c r="F2193" s="2">
        <v>168.449591768462</v>
      </c>
      <c r="G2193" s="1">
        <f>IF(Table1[[#This Row],[Phase shift (deg)]]="","",Table1[[#This Row],[Phase shift (deg)]]/180*PI())</f>
        <v>5.0807122978885646</v>
      </c>
      <c r="H2193" s="2">
        <v>291.10337158922903</v>
      </c>
      <c r="I2193" s="2"/>
    </row>
    <row r="2194" spans="1:9" x14ac:dyDescent="0.2">
      <c r="A2194" s="2" t="s">
        <v>47</v>
      </c>
      <c r="B2194" s="2">
        <v>17.03</v>
      </c>
      <c r="C2194" s="2">
        <f>2*Table1[[#This Row],[Photon energy (eV)]]-Threshold</f>
        <v>9.4726112000000029</v>
      </c>
      <c r="D2194" s="2" t="s">
        <v>19</v>
      </c>
      <c r="E2194" s="3">
        <f>Table1[[#This Row],[Polar ang (deg)]]/180*PI()</f>
        <v>2.9500000000000024</v>
      </c>
      <c r="F2194" s="2">
        <v>169.022549563593</v>
      </c>
      <c r="G2194" s="1">
        <f>IF(Table1[[#This Row],[Phase shift (deg)]]="","",Table1[[#This Row],[Phase shift (deg)]]/180*PI())</f>
        <v>5.0853344188523515</v>
      </c>
      <c r="H2194" s="2">
        <v>291.368199612853</v>
      </c>
      <c r="I2194" s="2"/>
    </row>
    <row r="2195" spans="1:9" x14ac:dyDescent="0.2">
      <c r="A2195" s="2" t="s">
        <v>47</v>
      </c>
      <c r="B2195" s="2">
        <v>17.03</v>
      </c>
      <c r="C2195" s="2">
        <f>2*Table1[[#This Row],[Photon energy (eV)]]-Threshold</f>
        <v>9.4726112000000029</v>
      </c>
      <c r="D2195" s="2" t="s">
        <v>19</v>
      </c>
      <c r="E2195" s="3">
        <f>Table1[[#This Row],[Polar ang (deg)]]/180*PI()</f>
        <v>2.9600000000000057</v>
      </c>
      <c r="F2195" s="2">
        <v>169.59550735872401</v>
      </c>
      <c r="G2195" s="1">
        <f>IF(Table1[[#This Row],[Phase shift (deg)]]="","",Table1[[#This Row],[Phase shift (deg)]]/180*PI())</f>
        <v>5.0898697157800026</v>
      </c>
      <c r="H2195" s="2">
        <v>291.62805298564598</v>
      </c>
      <c r="I2195" s="2"/>
    </row>
    <row r="2196" spans="1:9" x14ac:dyDescent="0.2">
      <c r="A2196" s="2" t="s">
        <v>47</v>
      </c>
      <c r="B2196" s="2">
        <v>17.03</v>
      </c>
      <c r="C2196" s="2">
        <f>2*Table1[[#This Row],[Photon energy (eV)]]-Threshold</f>
        <v>9.4726112000000029</v>
      </c>
      <c r="D2196" s="2" t="s">
        <v>19</v>
      </c>
      <c r="E2196" s="3">
        <f>Table1[[#This Row],[Polar ang (deg)]]/180*PI()</f>
        <v>2.9700000000000091</v>
      </c>
      <c r="F2196" s="2">
        <v>170.16846515385501</v>
      </c>
      <c r="G2196" s="1">
        <f>IF(Table1[[#This Row],[Phase shift (deg)]]="","",Table1[[#This Row],[Phase shift (deg)]]/180*PI())</f>
        <v>5.0943014366258632</v>
      </c>
      <c r="H2196" s="2">
        <v>291.88197188609399</v>
      </c>
      <c r="I2196" s="2"/>
    </row>
    <row r="2197" spans="1:9" x14ac:dyDescent="0.2">
      <c r="A2197" s="2" t="s">
        <v>47</v>
      </c>
      <c r="B2197" s="2">
        <v>17.03</v>
      </c>
      <c r="C2197" s="2">
        <f>2*Table1[[#This Row],[Photon energy (eV)]]-Threshold</f>
        <v>9.4726112000000029</v>
      </c>
      <c r="D2197" s="2" t="s">
        <v>19</v>
      </c>
      <c r="E2197" s="3">
        <f>Table1[[#This Row],[Polar ang (deg)]]/180*PI()</f>
        <v>2.9799999999999942</v>
      </c>
      <c r="F2197" s="2">
        <v>170.74142294898499</v>
      </c>
      <c r="G2197" s="1">
        <f>IF(Table1[[#This Row],[Phase shift (deg)]]="","",Table1[[#This Row],[Phase shift (deg)]]/180*PI())</f>
        <v>5.0986123328373134</v>
      </c>
      <c r="H2197" s="2">
        <v>292.12896804492902</v>
      </c>
      <c r="I2197" s="2"/>
    </row>
    <row r="2198" spans="1:9" x14ac:dyDescent="0.2">
      <c r="A2198" s="2" t="s">
        <v>47</v>
      </c>
      <c r="B2198" s="2">
        <v>17.03</v>
      </c>
      <c r="C2198" s="2">
        <f>2*Table1[[#This Row],[Photon energy (eV)]]-Threshold</f>
        <v>9.4726112000000029</v>
      </c>
      <c r="D2198" s="2" t="s">
        <v>19</v>
      </c>
      <c r="E2198" s="3">
        <f>Table1[[#This Row],[Polar ang (deg)]]/180*PI()</f>
        <v>2.9899999999999971</v>
      </c>
      <c r="F2198" s="2">
        <v>171.31438074411599</v>
      </c>
      <c r="G2198" s="1">
        <f>IF(Table1[[#This Row],[Phase shift (deg)]]="","",Table1[[#This Row],[Phase shift (deg)]]/180*PI())</f>
        <v>5.1027847788661767</v>
      </c>
      <c r="H2198" s="2">
        <v>292.36803159262899</v>
      </c>
      <c r="I2198" s="2"/>
    </row>
    <row r="2199" spans="1:9" x14ac:dyDescent="0.2">
      <c r="A2199" s="2" t="s">
        <v>47</v>
      </c>
      <c r="B2199" s="2">
        <v>17.03</v>
      </c>
      <c r="C2199" s="2">
        <f>2*Table1[[#This Row],[Photon energy (eV)]]-Threshold</f>
        <v>9.4726112000000029</v>
      </c>
      <c r="D2199" s="2" t="s">
        <v>19</v>
      </c>
      <c r="E2199" s="3">
        <f>Table1[[#This Row],[Polar ang (deg)]]/180*PI()</f>
        <v>3.0000000000000004</v>
      </c>
      <c r="F2199" s="2">
        <v>171.887338539247</v>
      </c>
      <c r="G2199" s="1">
        <f>IF(Table1[[#This Row],[Phase shift (deg)]]="","",Table1[[#This Row],[Phase shift (deg)]]/180*PI())</f>
        <v>5.1068009074505598</v>
      </c>
      <c r="H2199" s="2">
        <v>292.59813881049598</v>
      </c>
      <c r="I2199" s="2"/>
    </row>
    <row r="2200" spans="1:9" x14ac:dyDescent="0.2">
      <c r="A2200" s="2" t="s">
        <v>47</v>
      </c>
      <c r="B2200" s="2">
        <v>17.03</v>
      </c>
      <c r="C2200" s="2">
        <f>2*Table1[[#This Row],[Photon energy (eV)]]-Threshold</f>
        <v>9.4726112000000029</v>
      </c>
      <c r="D2200" s="2" t="s">
        <v>19</v>
      </c>
      <c r="E2200" s="3">
        <f>Table1[[#This Row],[Polar ang (deg)]]/180*PI()</f>
        <v>3.0100000000000038</v>
      </c>
      <c r="F2200" s="2">
        <v>172.460296334378</v>
      </c>
      <c r="G2200" s="1">
        <f>IF(Table1[[#This Row],[Phase shift (deg)]]="","",Table1[[#This Row],[Phase shift (deg)]]/180*PI())</f>
        <v>5.1106427596354438</v>
      </c>
      <c r="H2200" s="2">
        <v>292.81826072620299</v>
      </c>
      <c r="I2200" s="2"/>
    </row>
    <row r="2201" spans="1:9" x14ac:dyDescent="0.2">
      <c r="A2201" s="2" t="s">
        <v>47</v>
      </c>
      <c r="B2201" s="2">
        <v>17.03</v>
      </c>
      <c r="C2201" s="2">
        <f>2*Table1[[#This Row],[Photon energy (eV)]]-Threshold</f>
        <v>9.4726112000000029</v>
      </c>
      <c r="D2201" s="2" t="s">
        <v>19</v>
      </c>
      <c r="E2201" s="3">
        <f>Table1[[#This Row],[Polar ang (deg)]]/180*PI()</f>
        <v>3.0200000000000067</v>
      </c>
      <c r="F2201" s="2">
        <v>173.033254129509</v>
      </c>
      <c r="G2201" s="1">
        <f>IF(Table1[[#This Row],[Phase shift (deg)]]="","",Table1[[#This Row],[Phase shift (deg)]]/180*PI())</f>
        <v>5.1142924480131597</v>
      </c>
      <c r="H2201" s="2">
        <v>293.02737246678402</v>
      </c>
      <c r="I2201" s="2"/>
    </row>
    <row r="2202" spans="1:9" x14ac:dyDescent="0.2">
      <c r="A2202" s="2" t="s">
        <v>47</v>
      </c>
      <c r="B2202" s="2">
        <v>17.03</v>
      </c>
      <c r="C2202" s="2">
        <f>2*Table1[[#This Row],[Photon energy (eV)]]-Threshold</f>
        <v>9.4726112000000029</v>
      </c>
      <c r="D2202" s="2" t="s">
        <v>19</v>
      </c>
      <c r="E2202" s="3">
        <f>Table1[[#This Row],[Polar ang (deg)]]/180*PI()</f>
        <v>3.0299999999999927</v>
      </c>
      <c r="F2202" s="2">
        <v>173.60621192463901</v>
      </c>
      <c r="G2202" s="1">
        <f>IF(Table1[[#This Row],[Phase shift (deg)]]="","",Table1[[#This Row],[Phase shift (deg)]]/180*PI())</f>
        <v>5.1177323311728777</v>
      </c>
      <c r="H2202" s="2">
        <v>293.22446325385403</v>
      </c>
      <c r="I2202" s="2"/>
    </row>
    <row r="2203" spans="1:9" x14ac:dyDescent="0.2">
      <c r="A2203" s="2" t="s">
        <v>47</v>
      </c>
      <c r="B2203" s="2">
        <v>17.03</v>
      </c>
      <c r="C2203" s="2">
        <f>2*Table1[[#This Row],[Photon energy (eV)]]-Threshold</f>
        <v>9.4726112000000029</v>
      </c>
      <c r="D2203" s="2" t="s">
        <v>19</v>
      </c>
      <c r="E2203" s="3">
        <f>Table1[[#This Row],[Polar ang (deg)]]/180*PI()</f>
        <v>3.0399999999999952</v>
      </c>
      <c r="F2203" s="2">
        <v>174.17916971976999</v>
      </c>
      <c r="G2203" s="1">
        <f>IF(Table1[[#This Row],[Phase shift (deg)]]="","",Table1[[#This Row],[Phase shift (deg)]]/180*PI())</f>
        <v>5.1209451968675479</v>
      </c>
      <c r="H2203" s="2">
        <v>293.40854689830098</v>
      </c>
      <c r="I2203" s="2"/>
    </row>
    <row r="2204" spans="1:9" x14ac:dyDescent="0.2">
      <c r="A2204" s="2" t="s">
        <v>47</v>
      </c>
      <c r="B2204" s="2">
        <v>17.03</v>
      </c>
      <c r="C2204" s="2">
        <f>2*Table1[[#This Row],[Photon energy (eV)]]-Threshold</f>
        <v>9.4726112000000029</v>
      </c>
      <c r="D2204" s="2" t="s">
        <v>19</v>
      </c>
      <c r="E2204" s="3">
        <f>Table1[[#This Row],[Polar ang (deg)]]/180*PI()</f>
        <v>3.0499999999999985</v>
      </c>
      <c r="F2204" s="2">
        <v>174.75212751490099</v>
      </c>
      <c r="G2204" s="1">
        <f>IF(Table1[[#This Row],[Phase shift (deg)]]="","",Table1[[#This Row],[Phase shift (deg)]]/180*PI())</f>
        <v>5.1239144509611094</v>
      </c>
      <c r="H2204" s="2">
        <v>293.57867262616401</v>
      </c>
      <c r="I2204" s="2"/>
    </row>
    <row r="2205" spans="1:9" x14ac:dyDescent="0.2">
      <c r="A2205" s="2" t="s">
        <v>47</v>
      </c>
      <c r="B2205" s="2">
        <v>17.03</v>
      </c>
      <c r="C2205" s="2">
        <f>2*Table1[[#This Row],[Photon energy (eV)]]-Threshold</f>
        <v>9.4726112000000029</v>
      </c>
      <c r="D2205" s="2" t="s">
        <v>19</v>
      </c>
      <c r="E2205" s="3">
        <f>Table1[[#This Row],[Polar ang (deg)]]/180*PI()</f>
        <v>3.0600000000000014</v>
      </c>
      <c r="F2205" s="2">
        <v>175.32508531003199</v>
      </c>
      <c r="G2205" s="1">
        <f>IF(Table1[[#This Row],[Phase shift (deg)]]="","",Table1[[#This Row],[Phase shift (deg)]]/180*PI())</f>
        <v>5.126624308827247</v>
      </c>
      <c r="H2205" s="2">
        <v>293.73393604497397</v>
      </c>
      <c r="I2205" s="2"/>
    </row>
    <row r="2206" spans="1:9" x14ac:dyDescent="0.2">
      <c r="A2206" s="2" t="s">
        <v>47</v>
      </c>
      <c r="B2206" s="2">
        <v>17.03</v>
      </c>
      <c r="C2206" s="2">
        <f>2*Table1[[#This Row],[Photon energy (eV)]]-Threshold</f>
        <v>9.4726112000000029</v>
      </c>
      <c r="D2206" s="2" t="s">
        <v>19</v>
      </c>
      <c r="E2206" s="3">
        <f>Table1[[#This Row],[Polar ang (deg)]]/180*PI()</f>
        <v>3.0700000000000047</v>
      </c>
      <c r="F2206" s="2">
        <v>175.898043105163</v>
      </c>
      <c r="G2206" s="1">
        <f>IF(Table1[[#This Row],[Phase shift (deg)]]="","",Table1[[#This Row],[Phase shift (deg)]]/180*PI())</f>
        <v>5.1290599855568759</v>
      </c>
      <c r="H2206" s="2">
        <v>293.87349004184</v>
      </c>
      <c r="I2206" s="2"/>
    </row>
    <row r="2207" spans="1:9" x14ac:dyDescent="0.2">
      <c r="A2207" s="2" t="s">
        <v>47</v>
      </c>
      <c r="B2207" s="2">
        <v>17.03</v>
      </c>
      <c r="C2207" s="2">
        <f>2*Table1[[#This Row],[Photon energy (eV)]]-Threshold</f>
        <v>9.4726112000000029</v>
      </c>
      <c r="D2207" s="2" t="s">
        <v>19</v>
      </c>
      <c r="E2207" s="3">
        <f>Table1[[#This Row],[Polar ang (deg)]]/180*PI()</f>
        <v>3.0800000000000076</v>
      </c>
      <c r="F2207" s="2">
        <v>176.471000900294</v>
      </c>
      <c r="G2207" s="1">
        <f>IF(Table1[[#This Row],[Phase shift (deg)]]="","",Table1[[#This Row],[Phase shift (deg)]]/180*PI())</f>
        <v>5.1312078811121831</v>
      </c>
      <c r="H2207" s="2">
        <v>293.99655539199398</v>
      </c>
      <c r="I2207" s="2"/>
    </row>
    <row r="2208" spans="1:9" x14ac:dyDescent="0.2">
      <c r="A2208" s="2" t="s">
        <v>47</v>
      </c>
      <c r="B2208" s="2">
        <v>17.03</v>
      </c>
      <c r="C2208" s="2">
        <f>2*Table1[[#This Row],[Photon energy (eV)]]-Threshold</f>
        <v>9.4726112000000029</v>
      </c>
      <c r="D2208" s="2" t="s">
        <v>19</v>
      </c>
      <c r="E2208" s="3">
        <f>Table1[[#This Row],[Polar ang (deg)]]/180*PI()</f>
        <v>3.0899999999999936</v>
      </c>
      <c r="F2208" s="2">
        <v>177.04395869542401</v>
      </c>
      <c r="G2208" s="1">
        <f>IF(Table1[[#This Row],[Phase shift (deg)]]="","",Table1[[#This Row],[Phase shift (deg)]]/180*PI())</f>
        <v>5.1330557564589148</v>
      </c>
      <c r="H2208" s="2">
        <v>294.10243085042799</v>
      </c>
      <c r="I2208" s="2"/>
    </row>
    <row r="2209" spans="1:9" x14ac:dyDescent="0.2">
      <c r="A2209" s="2" t="s">
        <v>47</v>
      </c>
      <c r="B2209" s="2">
        <v>17.03</v>
      </c>
      <c r="C2209" s="2">
        <f>2*Table1[[#This Row],[Photon energy (eV)]]-Threshold</f>
        <v>9.4726112000000029</v>
      </c>
      <c r="D2209" s="2" t="s">
        <v>19</v>
      </c>
      <c r="E2209" s="3">
        <f>Table1[[#This Row],[Polar ang (deg)]]/180*PI()</f>
        <v>3.099999999999997</v>
      </c>
      <c r="F2209" s="2">
        <v>177.61691649055501</v>
      </c>
      <c r="G2209" s="1">
        <f>IF(Table1[[#This Row],[Phase shift (deg)]]="","",Table1[[#This Row],[Phase shift (deg)]]/180*PI())</f>
        <v>5.1345928967266703</v>
      </c>
      <c r="H2209" s="2">
        <v>294.19050250028999</v>
      </c>
      <c r="I2209" s="2"/>
    </row>
    <row r="2210" spans="1:9" x14ac:dyDescent="0.2">
      <c r="A2210" s="2" t="s">
        <v>47</v>
      </c>
      <c r="B2210" s="2">
        <v>17.03</v>
      </c>
      <c r="C2210" s="2">
        <f>2*Table1[[#This Row],[Photon energy (eV)]]-Threshold</f>
        <v>9.4726112000000029</v>
      </c>
      <c r="D2210" s="2" t="s">
        <v>19</v>
      </c>
      <c r="E2210" s="3">
        <f>Table1[[#This Row],[Polar ang (deg)]]/180*PI()</f>
        <v>3.1099999999999994</v>
      </c>
      <c r="F2210" s="2">
        <v>178.18987428568599</v>
      </c>
      <c r="G2210" s="1">
        <f>IF(Table1[[#This Row],[Phase shift (deg)]]="","",Table1[[#This Row],[Phase shift (deg)]]/180*PI())</f>
        <v>5.1358102575960016</v>
      </c>
      <c r="H2210" s="2">
        <v>294.26025214024702</v>
      </c>
      <c r="I2210" s="2"/>
    </row>
    <row r="2211" spans="1:9" x14ac:dyDescent="0.2">
      <c r="A2211" s="2" t="s">
        <v>47</v>
      </c>
      <c r="B2211" s="2">
        <v>17.03</v>
      </c>
      <c r="C2211" s="2">
        <f>2*Table1[[#This Row],[Photon energy (eV)]]-Threshold</f>
        <v>9.4726112000000029</v>
      </c>
      <c r="D2211" s="2" t="s">
        <v>19</v>
      </c>
      <c r="E2211" s="3">
        <f>Table1[[#This Row],[Polar ang (deg)]]/180*PI()</f>
        <v>3.1200000000000023</v>
      </c>
      <c r="F2211" s="2">
        <v>178.76283208081699</v>
      </c>
      <c r="G2211" s="1">
        <f>IF(Table1[[#This Row],[Phase shift (deg)]]="","",Table1[[#This Row],[Phase shift (deg)]]/180*PI())</f>
        <v>5.1367005913941188</v>
      </c>
      <c r="H2211" s="2">
        <v>294.31126450923699</v>
      </c>
      <c r="I2211" s="2"/>
    </row>
    <row r="2212" spans="1:9" x14ac:dyDescent="0.2">
      <c r="A2212" s="2" t="s">
        <v>47</v>
      </c>
      <c r="B2212" s="2">
        <v>17.03</v>
      </c>
      <c r="C2212" s="2">
        <f>2*Table1[[#This Row],[Photon energy (eV)]]-Threshold</f>
        <v>9.4726112000000029</v>
      </c>
      <c r="D2212" s="2" t="s">
        <v>19</v>
      </c>
      <c r="E2212" s="3">
        <f>Table1[[#This Row],[Polar ang (deg)]]/180*PI()</f>
        <v>3.1300000000000057</v>
      </c>
      <c r="F2212" s="2">
        <v>179.335789875948</v>
      </c>
      <c r="G2212" s="1">
        <f>IF(Table1[[#This Row],[Phase shift (deg)]]="","",Table1[[#This Row],[Phase shift (deg)]]/180*PI())</f>
        <v>5.1372585497904213</v>
      </c>
      <c r="H2212" s="2">
        <v>294.34323317048899</v>
      </c>
      <c r="I2212" s="2"/>
    </row>
    <row r="2213" spans="1:9" x14ac:dyDescent="0.2">
      <c r="A2213" s="2" t="s">
        <v>47</v>
      </c>
      <c r="B2213" s="2">
        <v>17.03</v>
      </c>
      <c r="C2213" s="2">
        <f>2*Table1[[#This Row],[Photon energy (eV)]]-Threshold</f>
        <v>9.4726112000000029</v>
      </c>
      <c r="D2213" s="2" t="s">
        <v>19</v>
      </c>
      <c r="E2213" s="3">
        <f>Table1[[#This Row],[Polar ang (deg)]]/180*PI()</f>
        <v>3.140000000000009</v>
      </c>
      <c r="F2213" s="2">
        <v>179.908747671079</v>
      </c>
      <c r="G2213" s="1">
        <f>IF(Table1[[#This Row],[Phase shift (deg)]]="","",Table1[[#This Row],[Phase shift (deg)]]/180*PI())</f>
        <v>5.1374807605095034</v>
      </c>
      <c r="H2213" s="2">
        <v>294.35596490685498</v>
      </c>
      <c r="I2213" s="2"/>
    </row>
    <row r="2214" spans="1:9" x14ac:dyDescent="0.2">
      <c r="A2214" s="2" t="s">
        <v>47</v>
      </c>
      <c r="B2214" s="2">
        <v>17.54</v>
      </c>
      <c r="C2214" s="2">
        <f>2*Table1[[#This Row],[Photon energy (eV)]]-Threshold</f>
        <v>10.492611199999999</v>
      </c>
      <c r="D2214" s="2" t="s">
        <v>19</v>
      </c>
      <c r="E2214" s="3">
        <f>Table1[[#This Row],[Polar ang (deg)]]/180*PI()</f>
        <v>0</v>
      </c>
      <c r="F2214" s="2">
        <v>0</v>
      </c>
      <c r="G2214" s="1">
        <f>IF(Table1[[#This Row],[Phase shift (deg)]]="","",Table1[[#This Row],[Phase shift (deg)]]/180*PI())</f>
        <v>1.0787387598888045</v>
      </c>
      <c r="H2214" s="2">
        <v>61.807178138804801</v>
      </c>
      <c r="I2214" s="2"/>
    </row>
    <row r="2215" spans="1:9" x14ac:dyDescent="0.2">
      <c r="A2215" s="2" t="s">
        <v>47</v>
      </c>
      <c r="B2215" s="2">
        <v>17.54</v>
      </c>
      <c r="C2215" s="2">
        <f>2*Table1[[#This Row],[Photon energy (eV)]]-Threshold</f>
        <v>10.492611199999999</v>
      </c>
      <c r="D2215" s="2" t="s">
        <v>19</v>
      </c>
      <c r="E2215" s="3">
        <f>Table1[[#This Row],[Polar ang (deg)]]/180*PI()</f>
        <v>9.9999999999999967E-3</v>
      </c>
      <c r="F2215" s="2">
        <v>0.57295779513082301</v>
      </c>
      <c r="G2215" s="1">
        <f>IF(Table1[[#This Row],[Phase shift (deg)]]="","",Table1[[#This Row],[Phase shift (deg)]]/180*PI())</f>
        <v>1.0787914706280801</v>
      </c>
      <c r="H2215" s="2">
        <v>61.810198241700299</v>
      </c>
      <c r="I2215" s="2"/>
    </row>
    <row r="2216" spans="1:9" x14ac:dyDescent="0.2">
      <c r="A2216" s="2" t="s">
        <v>47</v>
      </c>
      <c r="B2216" s="2">
        <v>17.54</v>
      </c>
      <c r="C2216" s="2">
        <f>2*Table1[[#This Row],[Photon energy (eV)]]-Threshold</f>
        <v>10.492611199999999</v>
      </c>
      <c r="D2216" s="2" t="s">
        <v>19</v>
      </c>
      <c r="E2216" s="3">
        <f>Table1[[#This Row],[Polar ang (deg)]]/180*PI()</f>
        <v>2.0000000000000063E-2</v>
      </c>
      <c r="F2216" s="2">
        <v>1.14591559026165</v>
      </c>
      <c r="G2216" s="1">
        <f>IF(Table1[[#This Row],[Phase shift (deg)]]="","",Table1[[#This Row],[Phase shift (deg)]]/180*PI())</f>
        <v>1.0789496253669493</v>
      </c>
      <c r="H2216" s="2">
        <v>61.819259840747499</v>
      </c>
      <c r="I2216" s="2"/>
    </row>
    <row r="2217" spans="1:9" x14ac:dyDescent="0.2">
      <c r="A2217" s="2" t="s">
        <v>47</v>
      </c>
      <c r="B2217" s="2">
        <v>17.54</v>
      </c>
      <c r="C2217" s="2">
        <f>2*Table1[[#This Row],[Photon energy (eV)]]-Threshold</f>
        <v>10.492611199999999</v>
      </c>
      <c r="D2217" s="2" t="s">
        <v>19</v>
      </c>
      <c r="E2217" s="3">
        <f>Table1[[#This Row],[Polar ang (deg)]]/180*PI()</f>
        <v>3.0000000000000009E-2</v>
      </c>
      <c r="F2217" s="2">
        <v>1.71887338539247</v>
      </c>
      <c r="G2217" s="1">
        <f>IF(Table1[[#This Row],[Phase shift (deg)]]="","",Table1[[#This Row],[Phase shift (deg)]]/180*PI())</f>
        <v>1.0792132916623394</v>
      </c>
      <c r="H2217" s="2">
        <v>61.834366806673202</v>
      </c>
      <c r="I2217" s="2"/>
    </row>
    <row r="2218" spans="1:9" x14ac:dyDescent="0.2">
      <c r="A2218" s="2" t="s">
        <v>47</v>
      </c>
      <c r="B2218" s="2">
        <v>17.54</v>
      </c>
      <c r="C2218" s="2">
        <f>2*Table1[[#This Row],[Photon energy (eV)]]-Threshold</f>
        <v>10.492611199999999</v>
      </c>
      <c r="D2218" s="2" t="s">
        <v>19</v>
      </c>
      <c r="E2218" s="3">
        <f>Table1[[#This Row],[Polar ang (deg)]]/180*PI()</f>
        <v>3.9999999999999945E-2</v>
      </c>
      <c r="F2218" s="2">
        <v>2.2918311805232898</v>
      </c>
      <c r="G2218" s="1">
        <f>IF(Table1[[#This Row],[Phase shift (deg)]]="","",Table1[[#This Row],[Phase shift (deg)]]/180*PI())</f>
        <v>1.0795825820883709</v>
      </c>
      <c r="H2218" s="2">
        <v>61.8555255894994</v>
      </c>
      <c r="I2218" s="2"/>
    </row>
    <row r="2219" spans="1:9" x14ac:dyDescent="0.2">
      <c r="A2219" s="2" t="s">
        <v>47</v>
      </c>
      <c r="B2219" s="2">
        <v>17.54</v>
      </c>
      <c r="C2219" s="2">
        <f>2*Table1[[#This Row],[Photon energy (eV)]]-Threshold</f>
        <v>10.492611199999999</v>
      </c>
      <c r="D2219" s="2" t="s">
        <v>19</v>
      </c>
      <c r="E2219" s="3">
        <f>Table1[[#This Row],[Polar ang (deg)]]/180*PI()</f>
        <v>5.0000000000000065E-2</v>
      </c>
      <c r="F2219" s="2">
        <v>2.8647889756541201</v>
      </c>
      <c r="G2219" s="1">
        <f>IF(Table1[[#This Row],[Phase shift (deg)]]="","",Table1[[#This Row],[Phase shift (deg)]]/180*PI())</f>
        <v>1.0800576542047888</v>
      </c>
      <c r="H2219" s="2">
        <v>61.882745216734499</v>
      </c>
      <c r="I2219" s="2"/>
    </row>
    <row r="2220" spans="1:9" x14ac:dyDescent="0.2">
      <c r="A2220" s="2" t="s">
        <v>47</v>
      </c>
      <c r="B2220" s="2">
        <v>17.54</v>
      </c>
      <c r="C2220" s="2">
        <f>2*Table1[[#This Row],[Photon energy (eV)]]-Threshold</f>
        <v>10.492611199999999</v>
      </c>
      <c r="D2220" s="2" t="s">
        <v>19</v>
      </c>
      <c r="E2220" s="3">
        <f>Table1[[#This Row],[Polar ang (deg)]]/180*PI()</f>
        <v>6.0000000000000019E-2</v>
      </c>
      <c r="F2220" s="2">
        <v>3.4377467707849401</v>
      </c>
      <c r="G2220" s="1">
        <f>IF(Table1[[#This Row],[Phase shift (deg)]]="","",Table1[[#This Row],[Phase shift (deg)]]/180*PI())</f>
        <v>1.0806387105119399</v>
      </c>
      <c r="H2220" s="2">
        <v>61.916037290793703</v>
      </c>
      <c r="I2220" s="2"/>
    </row>
    <row r="2221" spans="1:9" x14ac:dyDescent="0.2">
      <c r="A2221" s="2" t="s">
        <v>47</v>
      </c>
      <c r="B2221" s="2">
        <v>17.54</v>
      </c>
      <c r="C2221" s="2">
        <f>2*Table1[[#This Row],[Photon energy (eV)]]-Threshold</f>
        <v>10.492611199999999</v>
      </c>
      <c r="D2221" s="2" t="s">
        <v>19</v>
      </c>
      <c r="E2221" s="3">
        <f>Table1[[#This Row],[Polar ang (deg)]]/180*PI()</f>
        <v>6.9999999999999951E-2</v>
      </c>
      <c r="F2221" s="2">
        <v>4.0107045659157601</v>
      </c>
      <c r="G2221" s="1">
        <f>IF(Table1[[#This Row],[Phase shift (deg)]]="","",Table1[[#This Row],[Phase shift (deg)]]/180*PI())</f>
        <v>1.0813259983914461</v>
      </c>
      <c r="H2221" s="2">
        <v>61.955415985599899</v>
      </c>
      <c r="I2221" s="2"/>
    </row>
    <row r="2222" spans="1:9" x14ac:dyDescent="0.2">
      <c r="A2222" s="2" t="s">
        <v>47</v>
      </c>
      <c r="B2222" s="2">
        <v>17.54</v>
      </c>
      <c r="C2222" s="2">
        <f>2*Table1[[#This Row],[Photon energy (eV)]]-Threshold</f>
        <v>10.492611199999999</v>
      </c>
      <c r="D2222" s="2" t="s">
        <v>19</v>
      </c>
      <c r="E2222" s="3">
        <f>Table1[[#This Row],[Polar ang (deg)]]/180*PI()</f>
        <v>8.0000000000000071E-2</v>
      </c>
      <c r="F2222" s="2">
        <v>4.5836623610465903</v>
      </c>
      <c r="G2222" s="1">
        <f>IF(Table1[[#This Row],[Phase shift (deg)]]="","",Table1[[#This Row],[Phase shift (deg)]]/180*PI())</f>
        <v>1.0821198100314955</v>
      </c>
      <c r="H2222" s="2">
        <v>62.000898042303099</v>
      </c>
      <c r="I2222" s="2"/>
    </row>
    <row r="2223" spans="1:9" x14ac:dyDescent="0.2">
      <c r="A2223" s="2" t="s">
        <v>47</v>
      </c>
      <c r="B2223" s="2">
        <v>17.54</v>
      </c>
      <c r="C2223" s="2">
        <f>2*Table1[[#This Row],[Photon energy (eV)]]-Threshold</f>
        <v>10.492611199999999</v>
      </c>
      <c r="D2223" s="2" t="s">
        <v>19</v>
      </c>
      <c r="E2223" s="3">
        <f>Table1[[#This Row],[Polar ang (deg)]]/180*PI()</f>
        <v>9.0000000000000011E-2</v>
      </c>
      <c r="F2223" s="2">
        <v>5.1566201561774099</v>
      </c>
      <c r="G2223" s="1">
        <f>IF(Table1[[#This Row],[Phase shift (deg)]]="","",Table1[[#This Row],[Phase shift (deg)]]/180*PI())</f>
        <v>1.0830204823354097</v>
      </c>
      <c r="H2223" s="2">
        <v>62.052502764041698</v>
      </c>
      <c r="I2223" s="2"/>
    </row>
    <row r="2224" spans="1:9" x14ac:dyDescent="0.2">
      <c r="A2224" s="2" t="s">
        <v>47</v>
      </c>
      <c r="B2224" s="2">
        <v>17.54</v>
      </c>
      <c r="C2224" s="2">
        <f>2*Table1[[#This Row],[Photon energy (eV)]]-Threshold</f>
        <v>10.492611199999999</v>
      </c>
      <c r="D2224" s="2" t="s">
        <v>19</v>
      </c>
      <c r="E2224" s="3">
        <f>Table1[[#This Row],[Polar ang (deg)]]/180*PI()</f>
        <v>9.9999999999999978E-2</v>
      </c>
      <c r="F2224" s="2">
        <v>5.7295779513082303</v>
      </c>
      <c r="G2224" s="1">
        <f>IF(Table1[[#This Row],[Phase shift (deg)]]="","",Table1[[#This Row],[Phase shift (deg)]]/180*PI())</f>
        <v>1.0840283968119013</v>
      </c>
      <c r="H2224" s="2">
        <v>62.110252009654801</v>
      </c>
      <c r="I2224" s="2"/>
    </row>
    <row r="2225" spans="1:9" x14ac:dyDescent="0.2">
      <c r="A2225" s="2" t="s">
        <v>47</v>
      </c>
      <c r="B2225" s="2">
        <v>17.54</v>
      </c>
      <c r="C2225" s="2">
        <f>2*Table1[[#This Row],[Photon energy (eV)]]-Threshold</f>
        <v>10.492611199999999</v>
      </c>
      <c r="D2225" s="2" t="s">
        <v>19</v>
      </c>
      <c r="E2225" s="3">
        <f>Table1[[#This Row],[Polar ang (deg)]]/180*PI()</f>
        <v>0.11000000000000007</v>
      </c>
      <c r="F2225" s="2">
        <v>6.3025357464390597</v>
      </c>
      <c r="G2225" s="1">
        <f>IF(Table1[[#This Row],[Phase shift (deg)]]="","",Table1[[#This Row],[Phase shift (deg)]]/180*PI())</f>
        <v>1.0851439794451578</v>
      </c>
      <c r="H2225" s="2">
        <v>62.174170186238499</v>
      </c>
      <c r="I2225" s="2"/>
    </row>
    <row r="2226" spans="1:9" x14ac:dyDescent="0.2">
      <c r="A2226" s="2" t="s">
        <v>47</v>
      </c>
      <c r="B2226" s="2">
        <v>17.54</v>
      </c>
      <c r="C2226" s="2">
        <f>2*Table1[[#This Row],[Photon energy (eV)]]-Threshold</f>
        <v>10.492611199999999</v>
      </c>
      <c r="D2226" s="2" t="s">
        <v>19</v>
      </c>
      <c r="E2226" s="3">
        <f>Table1[[#This Row],[Polar ang (deg)]]/180*PI()</f>
        <v>0.12000000000000004</v>
      </c>
      <c r="F2226" s="2">
        <v>6.8754935415698801</v>
      </c>
      <c r="G2226" s="1">
        <f>IF(Table1[[#This Row],[Phase shift (deg)]]="","",Table1[[#This Row],[Phase shift (deg)]]/180*PI())</f>
        <v>1.0863677005426569</v>
      </c>
      <c r="H2226" s="2">
        <v>62.244284240426303</v>
      </c>
      <c r="I2226" s="2"/>
    </row>
    <row r="2227" spans="1:9" x14ac:dyDescent="0.2">
      <c r="A2227" s="2" t="s">
        <v>47</v>
      </c>
      <c r="B2227" s="2">
        <v>17.54</v>
      </c>
      <c r="C2227" s="2">
        <f>2*Table1[[#This Row],[Photon energy (eV)]]-Threshold</f>
        <v>10.492611199999999</v>
      </c>
      <c r="D2227" s="2" t="s">
        <v>19</v>
      </c>
      <c r="E2227" s="3">
        <f>Table1[[#This Row],[Polar ang (deg)]]/180*PI()</f>
        <v>0.12999999999999995</v>
      </c>
      <c r="F2227" s="2">
        <v>7.4484513367006997</v>
      </c>
      <c r="G2227" s="1">
        <f>IF(Table1[[#This Row],[Phase shift (deg)]]="","",Table1[[#This Row],[Phase shift (deg)]]/180*PI())</f>
        <v>1.0877000745582937</v>
      </c>
      <c r="H2227" s="2">
        <v>62.3206236482552</v>
      </c>
      <c r="I2227" s="2"/>
    </row>
    <row r="2228" spans="1:9" x14ac:dyDescent="0.2">
      <c r="A2228" s="2" t="s">
        <v>47</v>
      </c>
      <c r="B2228" s="2">
        <v>17.54</v>
      </c>
      <c r="C2228" s="2">
        <f>2*Table1[[#This Row],[Photon energy (eV)]]-Threshold</f>
        <v>10.492611199999999</v>
      </c>
      <c r="D2228" s="2" t="s">
        <v>19</v>
      </c>
      <c r="E2228" s="3">
        <f>Table1[[#This Row],[Polar ang (deg)]]/180*PI()</f>
        <v>0.1400000000000001</v>
      </c>
      <c r="F2228" s="2">
        <v>8.0214091318315308</v>
      </c>
      <c r="G2228" s="1">
        <f>IF(Table1[[#This Row],[Phase shift (deg)]]="","",Table1[[#This Row],[Phase shift (deg)]]/180*PI())</f>
        <v>1.0891416598881372</v>
      </c>
      <c r="H2228" s="2">
        <v>62.403220403463202</v>
      </c>
      <c r="I2228" s="2"/>
    </row>
    <row r="2229" spans="1:9" x14ac:dyDescent="0.2">
      <c r="A2229" s="2" t="s">
        <v>47</v>
      </c>
      <c r="B2229" s="2">
        <v>17.54</v>
      </c>
      <c r="C2229" s="2">
        <f>2*Table1[[#This Row],[Photon energy (eV)]]-Threshold</f>
        <v>10.492611199999999</v>
      </c>
      <c r="D2229" s="2" t="s">
        <v>19</v>
      </c>
      <c r="E2229" s="3">
        <f>Table1[[#This Row],[Polar ang (deg)]]/180*PI()</f>
        <v>0.15</v>
      </c>
      <c r="F2229" s="2">
        <v>8.5943669269623495</v>
      </c>
      <c r="G2229" s="1">
        <f>IF(Table1[[#This Row],[Phase shift (deg)]]="","",Table1[[#This Row],[Phase shift (deg)]]/180*PI())</f>
        <v>1.090693058635867</v>
      </c>
      <c r="H2229" s="2">
        <v>62.49210900405</v>
      </c>
      <c r="I2229" s="2"/>
    </row>
    <row r="2230" spans="1:9" x14ac:dyDescent="0.2">
      <c r="A2230" s="2" t="s">
        <v>47</v>
      </c>
      <c r="B2230" s="2">
        <v>17.54</v>
      </c>
      <c r="C2230" s="2">
        <f>2*Table1[[#This Row],[Photon energy (eV)]]-Threshold</f>
        <v>10.492611199999999</v>
      </c>
      <c r="D2230" s="2" t="s">
        <v>19</v>
      </c>
      <c r="E2230" s="3">
        <f>Table1[[#This Row],[Polar ang (deg)]]/180*PI()</f>
        <v>0.15999999999999998</v>
      </c>
      <c r="F2230" s="2">
        <v>9.16732472209317</v>
      </c>
      <c r="G2230" s="1">
        <f>IF(Table1[[#This Row],[Phase shift (deg)]]="","",Table1[[#This Row],[Phase shift (deg)]]/180*PI())</f>
        <v>1.0923549163445809</v>
      </c>
      <c r="H2230" s="2">
        <v>62.587326436910601</v>
      </c>
      <c r="I2230" s="2"/>
    </row>
    <row r="2231" spans="1:9" x14ac:dyDescent="0.2">
      <c r="A2231" s="2" t="s">
        <v>47</v>
      </c>
      <c r="B2231" s="2">
        <v>17.54</v>
      </c>
      <c r="C2231" s="2">
        <f>2*Table1[[#This Row],[Photon energy (eV)]]-Threshold</f>
        <v>10.492611199999999</v>
      </c>
      <c r="D2231" s="2" t="s">
        <v>19</v>
      </c>
      <c r="E2231" s="3">
        <f>Table1[[#This Row],[Polar ang (deg)]]/180*PI()</f>
        <v>0.1700000000000001</v>
      </c>
      <c r="F2231" s="2">
        <v>9.7402825172239993</v>
      </c>
      <c r="G2231" s="1">
        <f>IF(Table1[[#This Row],[Phase shift (deg)]]="","",Table1[[#This Row],[Phase shift (deg)]]/180*PI())</f>
        <v>1.0941279216913866</v>
      </c>
      <c r="H2231" s="2">
        <v>62.688912160336699</v>
      </c>
      <c r="I2231" s="2"/>
    </row>
    <row r="2232" spans="1:9" x14ac:dyDescent="0.2">
      <c r="A2232" s="2" t="s">
        <v>47</v>
      </c>
      <c r="B2232" s="2">
        <v>17.54</v>
      </c>
      <c r="C2232" s="2">
        <f>2*Table1[[#This Row],[Photon energy (eV)]]-Threshold</f>
        <v>10.492611199999999</v>
      </c>
      <c r="D2232" s="2" t="s">
        <v>19</v>
      </c>
      <c r="E2232" s="3">
        <f>Table1[[#This Row],[Polar ang (deg)]]/180*PI()</f>
        <v>0.17999999999999969</v>
      </c>
      <c r="F2232" s="2">
        <v>10.3132403123548</v>
      </c>
      <c r="G2232" s="1">
        <f>IF(Table1[[#This Row],[Phase shift (deg)]]="","",Table1[[#This Row],[Phase shift (deg)]]/180*PI())</f>
        <v>1.0960128061408627</v>
      </c>
      <c r="H2232" s="2">
        <v>62.796908084161501</v>
      </c>
      <c r="I2232" s="2"/>
    </row>
    <row r="2233" spans="1:9" x14ac:dyDescent="0.2">
      <c r="A2233" s="2" t="s">
        <v>47</v>
      </c>
      <c r="B2233" s="2">
        <v>17.54</v>
      </c>
      <c r="C2233" s="2">
        <f>2*Table1[[#This Row],[Photon energy (eV)]]-Threshold</f>
        <v>10.492611199999999</v>
      </c>
      <c r="D2233" s="2" t="s">
        <v>19</v>
      </c>
      <c r="E2233" s="3">
        <f>Table1[[#This Row],[Polar ang (deg)]]/180*PI()</f>
        <v>0.18999999999999928</v>
      </c>
      <c r="F2233" s="2">
        <v>10.886198107485599</v>
      </c>
      <c r="G2233" s="1">
        <f>IF(Table1[[#This Row],[Phase shift (deg)]]="","",Table1[[#This Row],[Phase shift (deg)]]/180*PI())</f>
        <v>1.0980103435531141</v>
      </c>
      <c r="H2233" s="2">
        <v>62.911358547303003</v>
      </c>
      <c r="I2233" s="2"/>
    </row>
    <row r="2234" spans="1:9" x14ac:dyDescent="0.2">
      <c r="A2234" s="2" t="s">
        <v>47</v>
      </c>
      <c r="B2234" s="2">
        <v>17.54</v>
      </c>
      <c r="C2234" s="2">
        <f>2*Table1[[#This Row],[Photon energy (eV)]]-Threshold</f>
        <v>10.492611199999999</v>
      </c>
      <c r="D2234" s="2" t="s">
        <v>19</v>
      </c>
      <c r="E2234" s="3">
        <f>Table1[[#This Row],[Polar ang (deg)]]/180*PI()</f>
        <v>0.20000000000000059</v>
      </c>
      <c r="F2234" s="2">
        <v>11.4591559026165</v>
      </c>
      <c r="G2234" s="1">
        <f>IF(Table1[[#This Row],[Phase shift (deg)]]="","",Table1[[#This Row],[Phase shift (deg)]]/180*PI())</f>
        <v>1.1001213497418174</v>
      </c>
      <c r="H2234" s="2">
        <v>63.0323102924417</v>
      </c>
      <c r="I2234" s="2"/>
    </row>
    <row r="2235" spans="1:9" x14ac:dyDescent="0.2">
      <c r="A2235" s="2" t="s">
        <v>47</v>
      </c>
      <c r="B2235" s="2">
        <v>17.54</v>
      </c>
      <c r="C2235" s="2">
        <f>2*Table1[[#This Row],[Photon energy (eV)]]-Threshold</f>
        <v>10.492611199999999</v>
      </c>
      <c r="D2235" s="2" t="s">
        <v>19</v>
      </c>
      <c r="E2235" s="3">
        <f>Table1[[#This Row],[Polar ang (deg)]]/180*PI()</f>
        <v>0.21000000000000024</v>
      </c>
      <c r="F2235" s="2">
        <v>12.032113697747301</v>
      </c>
      <c r="G2235" s="1">
        <f>IF(Table1[[#This Row],[Phase shift (deg)]]="","",Table1[[#This Row],[Phase shift (deg)]]/180*PI())</f>
        <v>1.1023466819772676</v>
      </c>
      <c r="H2235" s="2">
        <v>63.159812437547401</v>
      </c>
      <c r="I2235" s="2"/>
    </row>
    <row r="2236" spans="1:9" x14ac:dyDescent="0.2">
      <c r="A2236" s="2" t="s">
        <v>47</v>
      </c>
      <c r="B2236" s="2">
        <v>17.54</v>
      </c>
      <c r="C2236" s="2">
        <f>2*Table1[[#This Row],[Photon energy (eV)]]-Threshold</f>
        <v>10.492611199999999</v>
      </c>
      <c r="D2236" s="2" t="s">
        <v>19</v>
      </c>
      <c r="E2236" s="3">
        <f>Table1[[#This Row],[Polar ang (deg)]]/180*PI()</f>
        <v>0.21999999999999978</v>
      </c>
      <c r="F2236" s="2">
        <v>12.6050714928781</v>
      </c>
      <c r="G2236" s="1">
        <f>IF(Table1[[#This Row],[Phase shift (deg)]]="","",Table1[[#This Row],[Phase shift (deg)]]/180*PI())</f>
        <v>1.1046872384290751</v>
      </c>
      <c r="H2236" s="2">
        <v>63.293916443948099</v>
      </c>
      <c r="I2236" s="2"/>
    </row>
    <row r="2237" spans="1:9" x14ac:dyDescent="0.2">
      <c r="A2237" s="2" t="s">
        <v>47</v>
      </c>
      <c r="B2237" s="2">
        <v>17.54</v>
      </c>
      <c r="C2237" s="2">
        <f>2*Table1[[#This Row],[Photon energy (eV)]]-Threshold</f>
        <v>10.492611199999999</v>
      </c>
      <c r="D2237" s="2" t="s">
        <v>19</v>
      </c>
      <c r="E2237" s="3">
        <f>Table1[[#This Row],[Polar ang (deg)]]/180*PI()</f>
        <v>0.22999999999999943</v>
      </c>
      <c r="F2237" s="2">
        <v>13.178029288008901</v>
      </c>
      <c r="G2237" s="1">
        <f>IF(Table1[[#This Row],[Phase shift (deg)]]="","",Table1[[#This Row],[Phase shift (deg)]]/180*PI())</f>
        <v>1.1071439575427695</v>
      </c>
      <c r="H2237" s="2">
        <v>63.434676080611901</v>
      </c>
      <c r="I2237" s="2"/>
    </row>
    <row r="2238" spans="1:9" x14ac:dyDescent="0.2">
      <c r="A2238" s="2" t="s">
        <v>47</v>
      </c>
      <c r="B2238" s="2">
        <v>17.54</v>
      </c>
      <c r="C2238" s="2">
        <f>2*Table1[[#This Row],[Photon energy (eV)]]-Threshold</f>
        <v>10.492611199999999</v>
      </c>
      <c r="D2238" s="2" t="s">
        <v>19</v>
      </c>
      <c r="E2238" s="3">
        <f>Table1[[#This Row],[Polar ang (deg)]]/180*PI()</f>
        <v>0.24000000000000071</v>
      </c>
      <c r="F2238" s="2">
        <v>13.750987083139799</v>
      </c>
      <c r="G2238" s="1">
        <f>IF(Table1[[#This Row],[Phase shift (deg)]]="","",Table1[[#This Row],[Phase shift (deg)]]/180*PI())</f>
        <v>1.1097178173441418</v>
      </c>
      <c r="H2238" s="2">
        <v>63.582147384288902</v>
      </c>
      <c r="I2238" s="2"/>
    </row>
    <row r="2239" spans="1:9" x14ac:dyDescent="0.2">
      <c r="A2239" s="2" t="s">
        <v>47</v>
      </c>
      <c r="B2239" s="2">
        <v>17.54</v>
      </c>
      <c r="C2239" s="2">
        <f>2*Table1[[#This Row],[Photon energy (eV)]]-Threshold</f>
        <v>10.492611199999999</v>
      </c>
      <c r="D2239" s="2" t="s">
        <v>19</v>
      </c>
      <c r="E2239" s="3">
        <f>Table1[[#This Row],[Polar ang (deg)]]/180*PI()</f>
        <v>0.25000000000000033</v>
      </c>
      <c r="F2239" s="2">
        <v>14.3239448782706</v>
      </c>
      <c r="G2239" s="1">
        <f>IF(Table1[[#This Row],[Phase shift (deg)]]="","",Table1[[#This Row],[Phase shift (deg)]]/180*PI())</f>
        <v>1.1124098346647819</v>
      </c>
      <c r="H2239" s="2">
        <v>63.736388615137699</v>
      </c>
      <c r="I2239" s="2"/>
    </row>
    <row r="2240" spans="1:9" x14ac:dyDescent="0.2">
      <c r="A2240" s="2" t="s">
        <v>47</v>
      </c>
      <c r="B2240" s="2">
        <v>17.54</v>
      </c>
      <c r="C2240" s="2">
        <f>2*Table1[[#This Row],[Photon energy (eV)]]-Threshold</f>
        <v>10.492611199999999</v>
      </c>
      <c r="D2240" s="2" t="s">
        <v>19</v>
      </c>
      <c r="E2240" s="3">
        <f>Table1[[#This Row],[Polar ang (deg)]]/180*PI()</f>
        <v>0.2599999999999999</v>
      </c>
      <c r="F2240" s="2">
        <v>14.896902673401399</v>
      </c>
      <c r="G2240" s="1">
        <f>IF(Table1[[#This Row],[Phase shift (deg)]]="","",Table1[[#This Row],[Phase shift (deg)]]/180*PI())</f>
        <v>1.1152210642817857</v>
      </c>
      <c r="H2240" s="2">
        <v>63.8974602074342</v>
      </c>
      <c r="I2240" s="2"/>
    </row>
    <row r="2241" spans="1:9" x14ac:dyDescent="0.2">
      <c r="A2241" s="2" t="s">
        <v>47</v>
      </c>
      <c r="B2241" s="2">
        <v>17.54</v>
      </c>
      <c r="C2241" s="2">
        <f>2*Table1[[#This Row],[Photon energy (eV)]]-Threshold</f>
        <v>10.492611199999999</v>
      </c>
      <c r="D2241" s="2" t="s">
        <v>19</v>
      </c>
      <c r="E2241" s="3">
        <f>Table1[[#This Row],[Polar ang (deg)]]/180*PI()</f>
        <v>0.26999999999999952</v>
      </c>
      <c r="F2241" s="2">
        <v>15.4698604685322</v>
      </c>
      <c r="G2241" s="1">
        <f>IF(Table1[[#This Row],[Phase shift (deg)]]="","",Table1[[#This Row],[Phase shift (deg)]]/180*PI())</f>
        <v>1.1181525979642213</v>
      </c>
      <c r="H2241" s="2">
        <v>64.065424714938203</v>
      </c>
      <c r="I2241" s="2"/>
    </row>
    <row r="2242" spans="1:9" x14ac:dyDescent="0.2">
      <c r="A2242" s="2" t="s">
        <v>47</v>
      </c>
      <c r="B2242" s="2">
        <v>17.54</v>
      </c>
      <c r="C2242" s="2">
        <f>2*Table1[[#This Row],[Photon energy (eV)]]-Threshold</f>
        <v>10.492611199999999</v>
      </c>
      <c r="D2242" s="2" t="s">
        <v>19</v>
      </c>
      <c r="E2242" s="3">
        <f>Table1[[#This Row],[Polar ang (deg)]]/180*PI()</f>
        <v>0.28000000000000086</v>
      </c>
      <c r="F2242" s="2">
        <v>16.042818263663101</v>
      </c>
      <c r="G2242" s="1">
        <f>IF(Table1[[#This Row],[Phase shift (deg)]]="","",Table1[[#This Row],[Phase shift (deg)]]/180*PI())</f>
        <v>1.1212055634184526</v>
      </c>
      <c r="H2242" s="2">
        <v>64.240346750464894</v>
      </c>
      <c r="I2242" s="2"/>
    </row>
    <row r="2243" spans="1:9" x14ac:dyDescent="0.2">
      <c r="A2243" s="2" t="s">
        <v>47</v>
      </c>
      <c r="B2243" s="2">
        <v>17.54</v>
      </c>
      <c r="C2243" s="2">
        <f>2*Table1[[#This Row],[Photon energy (eV)]]-Threshold</f>
        <v>10.492611199999999</v>
      </c>
      <c r="D2243" s="2" t="s">
        <v>19</v>
      </c>
      <c r="E2243" s="3">
        <f>Table1[[#This Row],[Polar ang (deg)]]/180*PI()</f>
        <v>0.29000000000000048</v>
      </c>
      <c r="F2243" s="2">
        <v>16.615776058793902</v>
      </c>
      <c r="G2243" s="1">
        <f>IF(Table1[[#This Row],[Phase shift (deg)]]="","",Table1[[#This Row],[Phase shift (deg)]]/180*PI())</f>
        <v>1.1243811231239744</v>
      </c>
      <c r="H2243" s="2">
        <v>64.422292919183107</v>
      </c>
      <c r="I2243" s="2"/>
    </row>
    <row r="2244" spans="1:9" x14ac:dyDescent="0.2">
      <c r="A2244" s="2" t="s">
        <v>47</v>
      </c>
      <c r="B2244" s="2">
        <v>17.54</v>
      </c>
      <c r="C2244" s="2">
        <f>2*Table1[[#This Row],[Photon energy (eV)]]-Threshold</f>
        <v>10.492611199999999</v>
      </c>
      <c r="D2244" s="2" t="s">
        <v>19</v>
      </c>
      <c r="E2244" s="3">
        <f>Table1[[#This Row],[Polar ang (deg)]]/180*PI()</f>
        <v>0.3</v>
      </c>
      <c r="F2244" s="2">
        <v>17.188733853924699</v>
      </c>
      <c r="G2244" s="1">
        <f>IF(Table1[[#This Row],[Phase shift (deg)]]="","",Table1[[#This Row],[Phase shift (deg)]]/180*PI())</f>
        <v>1.1276804730509622</v>
      </c>
      <c r="H2244" s="2">
        <v>64.611331745136297</v>
      </c>
      <c r="I2244" s="2"/>
    </row>
    <row r="2245" spans="1:9" x14ac:dyDescent="0.2">
      <c r="A2245" s="2" t="s">
        <v>47</v>
      </c>
      <c r="B2245" s="2">
        <v>17.54</v>
      </c>
      <c r="C2245" s="2">
        <f>2*Table1[[#This Row],[Photon energy (eV)]]-Threshold</f>
        <v>10.492611199999999</v>
      </c>
      <c r="D2245" s="2" t="s">
        <v>19</v>
      </c>
      <c r="E2245" s="3">
        <f>Table1[[#This Row],[Polar ang (deg)]]/180*PI()</f>
        <v>0.30999999999999966</v>
      </c>
      <c r="F2245" s="2">
        <v>17.7616916490555</v>
      </c>
      <c r="G2245" s="1">
        <f>IF(Table1[[#This Row],[Phase shift (deg)]]="","",Table1[[#This Row],[Phase shift (deg)]]/180*PI())</f>
        <v>1.1311048412502396</v>
      </c>
      <c r="H2245" s="2">
        <v>64.807533590453701</v>
      </c>
      <c r="I2245" s="2"/>
    </row>
    <row r="2246" spans="1:9" x14ac:dyDescent="0.2">
      <c r="A2246" s="2" t="s">
        <v>47</v>
      </c>
      <c r="B2246" s="2">
        <v>17.54</v>
      </c>
      <c r="C2246" s="2">
        <f>2*Table1[[#This Row],[Photon energy (eV)]]-Threshold</f>
        <v>10.492611199999999</v>
      </c>
      <c r="D2246" s="2" t="s">
        <v>19</v>
      </c>
      <c r="E2246" s="3">
        <f>Table1[[#This Row],[Polar ang (deg)]]/180*PI()</f>
        <v>0.31999999999999923</v>
      </c>
      <c r="F2246" s="2">
        <v>18.334649444186301</v>
      </c>
      <c r="G2246" s="1">
        <f>IF(Table1[[#This Row],[Phase shift (deg)]]="","",Table1[[#This Row],[Phase shift (deg)]]/180*PI())</f>
        <v>1.1346554863059219</v>
      </c>
      <c r="H2246" s="2">
        <v>65.010970566693302</v>
      </c>
      <c r="I2246" s="2"/>
    </row>
    <row r="2247" spans="1:9" x14ac:dyDescent="0.2">
      <c r="A2247" s="2" t="s">
        <v>47</v>
      </c>
      <c r="B2247" s="2">
        <v>17.54</v>
      </c>
      <c r="C2247" s="2">
        <f>2*Table1[[#This Row],[Photon energy (eV)]]-Threshold</f>
        <v>10.492611199999999</v>
      </c>
      <c r="D2247" s="2" t="s">
        <v>19</v>
      </c>
      <c r="E2247" s="3">
        <f>Table1[[#This Row],[Polar ang (deg)]]/180*PI()</f>
        <v>0.33000000000000063</v>
      </c>
      <c r="F2247" s="2">
        <v>18.907607239317201</v>
      </c>
      <c r="G2247" s="1">
        <f>IF(Table1[[#This Row],[Phase shift (deg)]]="","",Table1[[#This Row],[Phase shift (deg)]]/180*PI())</f>
        <v>1.1383336956405148</v>
      </c>
      <c r="H2247" s="2">
        <v>65.221716437731104</v>
      </c>
      <c r="I2247" s="2"/>
    </row>
    <row r="2248" spans="1:9" x14ac:dyDescent="0.2">
      <c r="A2248" s="2" t="s">
        <v>47</v>
      </c>
      <c r="B2248" s="2">
        <v>17.54</v>
      </c>
      <c r="C2248" s="2">
        <f>2*Table1[[#This Row],[Photon energy (eV)]]-Threshold</f>
        <v>10.492611199999999</v>
      </c>
      <c r="D2248" s="2" t="s">
        <v>19</v>
      </c>
      <c r="E2248" s="3">
        <f>Table1[[#This Row],[Polar ang (deg)]]/180*PI()</f>
        <v>0.34000000000000019</v>
      </c>
      <c r="F2248" s="2">
        <v>19.480565034447999</v>
      </c>
      <c r="G2248" s="1">
        <f>IF(Table1[[#This Row],[Phase shift (deg)]]="","",Table1[[#This Row],[Phase shift (deg)]]/180*PI())</f>
        <v>1.142140783661773</v>
      </c>
      <c r="H2248" s="2">
        <v>65.439846513584001</v>
      </c>
      <c r="I2248" s="2"/>
    </row>
    <row r="2249" spans="1:9" x14ac:dyDescent="0.2">
      <c r="A2249" s="2" t="s">
        <v>47</v>
      </c>
      <c r="B2249" s="2">
        <v>17.54</v>
      </c>
      <c r="C2249" s="2">
        <f>2*Table1[[#This Row],[Photon energy (eV)]]-Threshold</f>
        <v>10.492611199999999</v>
      </c>
      <c r="D2249" s="2" t="s">
        <v>19</v>
      </c>
      <c r="E2249" s="3">
        <f>Table1[[#This Row],[Polar ang (deg)]]/180*PI()</f>
        <v>0.34999999999999976</v>
      </c>
      <c r="F2249" s="2">
        <v>20.0535228295788</v>
      </c>
      <c r="G2249" s="1">
        <f>IF(Table1[[#This Row],[Phase shift (deg)]]="","",Table1[[#This Row],[Phase shift (deg)]]/180*PI())</f>
        <v>1.1460780897401899</v>
      </c>
      <c r="H2249" s="2">
        <v>65.665437534528493</v>
      </c>
      <c r="I2249" s="2"/>
    </row>
    <row r="2250" spans="1:9" x14ac:dyDescent="0.2">
      <c r="A2250" s="2" t="s">
        <v>47</v>
      </c>
      <c r="B2250" s="2">
        <v>17.54</v>
      </c>
      <c r="C2250" s="2">
        <f>2*Table1[[#This Row],[Photon energy (eV)]]-Threshold</f>
        <v>10.492611199999999</v>
      </c>
      <c r="D2250" s="2" t="s">
        <v>19</v>
      </c>
      <c r="E2250" s="3">
        <f>Table1[[#This Row],[Polar ang (deg)]]/180*PI()</f>
        <v>0.35999999999999938</v>
      </c>
      <c r="F2250" s="2">
        <v>20.6264806247096</v>
      </c>
      <c r="G2250" s="1">
        <f>IF(Table1[[#This Row],[Phase shift (deg)]]="","",Table1[[#This Row],[Phase shift (deg)]]/180*PI())</f>
        <v>1.1501469760055383</v>
      </c>
      <c r="H2250" s="2">
        <v>65.898567544851701</v>
      </c>
      <c r="I2250" s="2"/>
    </row>
    <row r="2251" spans="1:9" x14ac:dyDescent="0.2">
      <c r="A2251" s="2" t="s">
        <v>47</v>
      </c>
      <c r="B2251" s="2">
        <v>17.54</v>
      </c>
      <c r="C2251" s="2">
        <f>2*Table1[[#This Row],[Photon energy (eV)]]-Threshold</f>
        <v>10.492611199999999</v>
      </c>
      <c r="D2251" s="2" t="s">
        <v>19</v>
      </c>
      <c r="E2251" s="3">
        <f>Table1[[#This Row],[Polar ang (deg)]]/180*PI()</f>
        <v>0.37000000000000072</v>
      </c>
      <c r="F2251" s="2">
        <v>21.199438419840501</v>
      </c>
      <c r="G2251" s="1">
        <f>IF(Table1[[#This Row],[Phase shift (deg)]]="","",Table1[[#This Row],[Phase shift (deg)]]/180*PI())</f>
        <v>1.1543488249504528</v>
      </c>
      <c r="H2251" s="2">
        <v>66.139315755546804</v>
      </c>
      <c r="I2251" s="2"/>
    </row>
    <row r="2252" spans="1:9" x14ac:dyDescent="0.2">
      <c r="A2252" s="2" t="s">
        <v>47</v>
      </c>
      <c r="B2252" s="2">
        <v>17.54</v>
      </c>
      <c r="C2252" s="2">
        <f>2*Table1[[#This Row],[Photon energy (eV)]]-Threshold</f>
        <v>10.492611199999999</v>
      </c>
      <c r="D2252" s="2" t="s">
        <v>19</v>
      </c>
      <c r="E2252" s="3">
        <f>Table1[[#This Row],[Polar ang (deg)]]/180*PI()</f>
        <v>0.38000000000000034</v>
      </c>
      <c r="F2252" s="2">
        <v>21.772396214971302</v>
      </c>
      <c r="G2252" s="1">
        <f>IF(Table1[[#This Row],[Phase shift (deg)]]="","",Table1[[#This Row],[Phase shift (deg)]]/180*PI())</f>
        <v>1.1586850368286832</v>
      </c>
      <c r="H2252" s="2">
        <v>66.387762395243897</v>
      </c>
      <c r="I2252" s="2"/>
    </row>
    <row r="2253" spans="1:9" x14ac:dyDescent="0.2">
      <c r="A2253" s="2" t="s">
        <v>47</v>
      </c>
      <c r="B2253" s="2">
        <v>17.54</v>
      </c>
      <c r="C2253" s="2">
        <f>2*Table1[[#This Row],[Photon energy (eV)]]-Threshold</f>
        <v>10.492611199999999</v>
      </c>
      <c r="D2253" s="2" t="s">
        <v>19</v>
      </c>
      <c r="E2253" s="3">
        <f>Table1[[#This Row],[Polar ang (deg)]]/180*PI()</f>
        <v>0.3899999999999999</v>
      </c>
      <c r="F2253" s="2">
        <v>22.345354010102099</v>
      </c>
      <c r="G2253" s="1">
        <f>IF(Table1[[#This Row],[Phase shift (deg)]]="","",Table1[[#This Row],[Phase shift (deg)]]/180*PI())</f>
        <v>1.1631570268352804</v>
      </c>
      <c r="H2253" s="2">
        <v>66.643988548646604</v>
      </c>
      <c r="I2253" s="2"/>
    </row>
    <row r="2254" spans="1:9" x14ac:dyDescent="0.2">
      <c r="A2254" s="2" t="s">
        <v>47</v>
      </c>
      <c r="B2254" s="2">
        <v>17.54</v>
      </c>
      <c r="C2254" s="2">
        <f>2*Table1[[#This Row],[Photon energy (eV)]]-Threshold</f>
        <v>10.492611199999999</v>
      </c>
      <c r="D2254" s="2" t="s">
        <v>19</v>
      </c>
      <c r="E2254" s="3">
        <f>Table1[[#This Row],[Polar ang (deg)]]/180*PI()</f>
        <v>0.39999999999999947</v>
      </c>
      <c r="F2254" s="2">
        <v>22.9183118052329</v>
      </c>
      <c r="G2254" s="1">
        <f>IF(Table1[[#This Row],[Phase shift (deg)]]="","",Table1[[#This Row],[Phase shift (deg)]]/180*PI())</f>
        <v>1.1677662220556526</v>
      </c>
      <c r="H2254" s="2">
        <v>66.908075981725801</v>
      </c>
      <c r="I2254" s="2"/>
    </row>
    <row r="2255" spans="1:9" x14ac:dyDescent="0.2">
      <c r="A2255" s="2" t="s">
        <v>47</v>
      </c>
      <c r="B2255" s="2">
        <v>17.54</v>
      </c>
      <c r="C2255" s="2">
        <f>2*Table1[[#This Row],[Photon energy (eV)]]-Threshold</f>
        <v>10.492611199999999</v>
      </c>
      <c r="D2255" s="2" t="s">
        <v>19</v>
      </c>
      <c r="E2255" s="3">
        <f>Table1[[#This Row],[Polar ang (deg)]]/180*PI()</f>
        <v>0.41000000000000086</v>
      </c>
      <c r="F2255" s="2">
        <v>23.4912696003638</v>
      </c>
      <c r="G2255" s="1">
        <f>IF(Table1[[#This Row],[Phase shift (deg)]]="","",Table1[[#This Row],[Phase shift (deg)]]/180*PI())</f>
        <v>1.1725140581702076</v>
      </c>
      <c r="H2255" s="2">
        <v>67.180106952909597</v>
      </c>
      <c r="I2255" s="2"/>
    </row>
    <row r="2256" spans="1:9" x14ac:dyDescent="0.2">
      <c r="A2256" s="2" t="s">
        <v>47</v>
      </c>
      <c r="B2256" s="2">
        <v>17.54</v>
      </c>
      <c r="C2256" s="2">
        <f>2*Table1[[#This Row],[Photon energy (eV)]]-Threshold</f>
        <v>10.492611199999999</v>
      </c>
      <c r="D2256" s="2" t="s">
        <v>19</v>
      </c>
      <c r="E2256" s="3">
        <f>Table1[[#This Row],[Polar ang (deg)]]/180*PI()</f>
        <v>0.42000000000000048</v>
      </c>
      <c r="F2256" s="2">
        <v>24.064227395494601</v>
      </c>
      <c r="G2256" s="1">
        <f>IF(Table1[[#This Row],[Phase shift (deg)]]="","",Table1[[#This Row],[Phase shift (deg)]]/180*PI())</f>
        <v>1.177401975901093</v>
      </c>
      <c r="H2256" s="2">
        <v>67.460164009496495</v>
      </c>
      <c r="I2256" s="2"/>
    </row>
    <row r="2257" spans="1:9" x14ac:dyDescent="0.2">
      <c r="A2257" s="2" t="s">
        <v>47</v>
      </c>
      <c r="B2257" s="2">
        <v>17.54</v>
      </c>
      <c r="C2257" s="2">
        <f>2*Table1[[#This Row],[Photon energy (eV)]]-Threshold</f>
        <v>10.492611199999999</v>
      </c>
      <c r="D2257" s="2" t="s">
        <v>19</v>
      </c>
      <c r="E2257" s="3">
        <f>Table1[[#This Row],[Polar ang (deg)]]/180*PI()</f>
        <v>0.43000000000000005</v>
      </c>
      <c r="F2257" s="2">
        <v>24.637185190625399</v>
      </c>
      <c r="G2257" s="1">
        <f>IF(Table1[[#This Row],[Phase shift (deg)]]="","",Table1[[#This Row],[Phase shift (deg)]]/180*PI())</f>
        <v>1.1824314171874133</v>
      </c>
      <c r="H2257" s="2">
        <v>67.748329768511496</v>
      </c>
      <c r="I2257" s="2"/>
    </row>
    <row r="2258" spans="1:9" x14ac:dyDescent="0.2">
      <c r="A2258" s="2" t="s">
        <v>47</v>
      </c>
      <c r="B2258" s="2">
        <v>17.54</v>
      </c>
      <c r="C2258" s="2">
        <f>2*Table1[[#This Row],[Photon energy (eV)]]-Threshold</f>
        <v>10.492611199999999</v>
      </c>
      <c r="D2258" s="2" t="s">
        <v>19</v>
      </c>
      <c r="E2258" s="3">
        <f>Table1[[#This Row],[Polar ang (deg)]]/180*PI()</f>
        <v>0.43999999999999956</v>
      </c>
      <c r="F2258" s="2">
        <v>25.2101429857562</v>
      </c>
      <c r="G2258" s="1">
        <f>IF(Table1[[#This Row],[Phase shift (deg)]]="","",Table1[[#This Row],[Phase shift (deg)]]/180*PI())</f>
        <v>1.1876038210753357</v>
      </c>
      <c r="H2258" s="2">
        <v>68.044686681226494</v>
      </c>
      <c r="I2258" s="2"/>
    </row>
    <row r="2259" spans="1:9" x14ac:dyDescent="0.2">
      <c r="A2259" s="2" t="s">
        <v>47</v>
      </c>
      <c r="B2259" s="2">
        <v>17.54</v>
      </c>
      <c r="C2259" s="2">
        <f>2*Table1[[#This Row],[Photon energy (eV)]]-Threshold</f>
        <v>10.492611199999999</v>
      </c>
      <c r="D2259" s="2" t="s">
        <v>19</v>
      </c>
      <c r="E2259" s="3">
        <f>Table1[[#This Row],[Polar ang (deg)]]/180*PI()</f>
        <v>0.44999999999999923</v>
      </c>
      <c r="F2259" s="2">
        <v>25.783100780887001</v>
      </c>
      <c r="G2259" s="1">
        <f>IF(Table1[[#This Row],[Phase shift (deg)]]="","",Table1[[#This Row],[Phase shift (deg)]]/180*PI())</f>
        <v>1.1929206193095381</v>
      </c>
      <c r="H2259" s="2">
        <v>68.349316780568898</v>
      </c>
      <c r="I2259" s="2"/>
    </row>
    <row r="2260" spans="1:9" x14ac:dyDescent="0.2">
      <c r="A2260" s="2" t="s">
        <v>47</v>
      </c>
      <c r="B2260" s="2">
        <v>17.54</v>
      </c>
      <c r="C2260" s="2">
        <f>2*Table1[[#This Row],[Photon energy (eV)]]-Threshold</f>
        <v>10.492611199999999</v>
      </c>
      <c r="D2260" s="2" t="s">
        <v>19</v>
      </c>
      <c r="E2260" s="3">
        <f>Table1[[#This Row],[Polar ang (deg)]]/180*PI()</f>
        <v>0.46000000000000058</v>
      </c>
      <c r="F2260" s="2">
        <v>26.356058576017901</v>
      </c>
      <c r="G2260" s="1">
        <f>IF(Table1[[#This Row],[Phase shift (deg)]]="","",Table1[[#This Row],[Phase shift (deg)]]/180*PI())</f>
        <v>1.1983832316126488</v>
      </c>
      <c r="H2260" s="2">
        <v>68.662301410653399</v>
      </c>
      <c r="I2260" s="2"/>
    </row>
    <row r="2261" spans="1:9" x14ac:dyDescent="0.2">
      <c r="A2261" s="2" t="s">
        <v>47</v>
      </c>
      <c r="B2261" s="2">
        <v>17.54</v>
      </c>
      <c r="C2261" s="2">
        <f>2*Table1[[#This Row],[Photon energy (eV)]]-Threshold</f>
        <v>10.492611199999999</v>
      </c>
      <c r="D2261" s="2" t="s">
        <v>19</v>
      </c>
      <c r="E2261" s="3">
        <f>Table1[[#This Row],[Polar ang (deg)]]/180*PI()</f>
        <v>0.47000000000000014</v>
      </c>
      <c r="F2261" s="2">
        <v>26.929016371148698</v>
      </c>
      <c r="G2261" s="1">
        <f>IF(Table1[[#This Row],[Phase shift (deg)]]="","",Table1[[#This Row],[Phase shift (deg)]]/180*PI())</f>
        <v>1.2039930606397382</v>
      </c>
      <c r="H2261" s="2">
        <v>68.983720937695594</v>
      </c>
      <c r="I2261" s="2"/>
    </row>
    <row r="2262" spans="1:9" x14ac:dyDescent="0.2">
      <c r="A2262" s="2" t="s">
        <v>47</v>
      </c>
      <c r="B2262" s="2">
        <v>17.54</v>
      </c>
      <c r="C2262" s="2">
        <f>2*Table1[[#This Row],[Photon energy (eV)]]-Threshold</f>
        <v>10.492611199999999</v>
      </c>
      <c r="D2262" s="2" t="s">
        <v>19</v>
      </c>
      <c r="E2262" s="3">
        <f>Table1[[#This Row],[Polar ang (deg)]]/180*PI()</f>
        <v>0.4799999999999997</v>
      </c>
      <c r="F2262" s="2">
        <v>27.501974166279499</v>
      </c>
      <c r="G2262" s="1">
        <f>IF(Table1[[#This Row],[Phase shift (deg)]]="","",Table1[[#This Row],[Phase shift (deg)]]/180*PI())</f>
        <v>1.2097514865953338</v>
      </c>
      <c r="H2262" s="2">
        <v>69.313654441589804</v>
      </c>
      <c r="I2262" s="2"/>
    </row>
    <row r="2263" spans="1:9" x14ac:dyDescent="0.2">
      <c r="A2263" s="2" t="s">
        <v>47</v>
      </c>
      <c r="B2263" s="2">
        <v>17.54</v>
      </c>
      <c r="C2263" s="2">
        <f>2*Table1[[#This Row],[Photon energy (eV)]]-Threshold</f>
        <v>10.492611199999999</v>
      </c>
      <c r="D2263" s="2" t="s">
        <v>19</v>
      </c>
      <c r="E2263" s="3">
        <f>Table1[[#This Row],[Polar ang (deg)]]/180*PI()</f>
        <v>0.48999999999999932</v>
      </c>
      <c r="F2263" s="2">
        <v>28.0749319614103</v>
      </c>
      <c r="G2263" s="1">
        <f>IF(Table1[[#This Row],[Phase shift (deg)]]="","",Table1[[#This Row],[Phase shift (deg)]]/180*PI())</f>
        <v>1.215659861501152</v>
      </c>
      <c r="H2263" s="2">
        <v>69.652179387474206</v>
      </c>
      <c r="I2263" s="2"/>
    </row>
    <row r="2264" spans="1:9" x14ac:dyDescent="0.2">
      <c r="A2264" s="2" t="s">
        <v>47</v>
      </c>
      <c r="B2264" s="2">
        <v>17.54</v>
      </c>
      <c r="C2264" s="2">
        <f>2*Table1[[#This Row],[Photon energy (eV)]]-Threshold</f>
        <v>10.492611199999999</v>
      </c>
      <c r="D2264" s="2" t="s">
        <v>19</v>
      </c>
      <c r="E2264" s="3">
        <f>Table1[[#This Row],[Polar ang (deg)]]/180*PI()</f>
        <v>0.50000000000000067</v>
      </c>
      <c r="F2264" s="2">
        <v>28.647889756541201</v>
      </c>
      <c r="G2264" s="1">
        <f>IF(Table1[[#This Row],[Phase shift (deg)]]="","",Table1[[#This Row],[Phase shift (deg)]]/180*PI())</f>
        <v>1.2217195031036148</v>
      </c>
      <c r="H2264" s="2">
        <v>69.9993712766572</v>
      </c>
      <c r="I2264" s="2"/>
    </row>
    <row r="2265" spans="1:9" x14ac:dyDescent="0.2">
      <c r="A2265" s="2" t="s">
        <v>47</v>
      </c>
      <c r="B2265" s="2">
        <v>17.54</v>
      </c>
      <c r="C2265" s="2">
        <f>2*Table1[[#This Row],[Photon energy (eV)]]-Threshold</f>
        <v>10.492611199999999</v>
      </c>
      <c r="D2265" s="2" t="s">
        <v>19</v>
      </c>
      <c r="E2265" s="3">
        <f>Table1[[#This Row],[Polar ang (deg)]]/180*PI()</f>
        <v>0.51000000000000023</v>
      </c>
      <c r="F2265" s="2">
        <v>29.220847551672001</v>
      </c>
      <c r="G2265" s="1">
        <f>IF(Table1[[#This Row],[Phase shift (deg)]]="","",Table1[[#This Row],[Phase shift (deg)]]/180*PI())</f>
        <v>1.2279316884112488</v>
      </c>
      <c r="H2265" s="2">
        <v>70.355303276337807</v>
      </c>
      <c r="I2265" s="2"/>
    </row>
    <row r="2266" spans="1:9" x14ac:dyDescent="0.2">
      <c r="A2266" s="2" t="s">
        <v>47</v>
      </c>
      <c r="B2266" s="2">
        <v>17.54</v>
      </c>
      <c r="C2266" s="2">
        <f>2*Table1[[#This Row],[Photon energy (eV)]]-Threshold</f>
        <v>10.492611199999999</v>
      </c>
      <c r="D2266" s="2" t="s">
        <v>19</v>
      </c>
      <c r="E2266" s="3">
        <f>Table1[[#This Row],[Polar ang (deg)]]/180*PI()</f>
        <v>0.5199999999999998</v>
      </c>
      <c r="F2266" s="2">
        <v>29.793805346802799</v>
      </c>
      <c r="G2266" s="1">
        <f>IF(Table1[[#This Row],[Phase shift (deg)]]="","",Table1[[#This Row],[Phase shift (deg)]]/180*PI())</f>
        <v>1.2342976468534113</v>
      </c>
      <c r="H2266" s="2">
        <v>70.720045827629406</v>
      </c>
      <c r="I2266" s="2"/>
    </row>
    <row r="2267" spans="1:9" x14ac:dyDescent="0.2">
      <c r="A2267" s="2" t="s">
        <v>47</v>
      </c>
      <c r="B2267" s="2">
        <v>17.54</v>
      </c>
      <c r="C2267" s="2">
        <f>2*Table1[[#This Row],[Photon energy (eV)]]-Threshold</f>
        <v>10.492611199999999</v>
      </c>
      <c r="D2267" s="2" t="s">
        <v>19</v>
      </c>
      <c r="E2267" s="3">
        <f>Table1[[#This Row],[Polar ang (deg)]]/180*PI()</f>
        <v>0.52999999999999947</v>
      </c>
      <c r="F2267" s="2">
        <v>30.3667631419336</v>
      </c>
      <c r="G2267" s="1">
        <f>IF(Table1[[#This Row],[Phase shift (deg)]]="","",Table1[[#This Row],[Phase shift (deg)]]/180*PI())</f>
        <v>1.2408185530533833</v>
      </c>
      <c r="H2267" s="2">
        <v>71.093666231488498</v>
      </c>
      <c r="I2267" s="2"/>
    </row>
    <row r="2268" spans="1:9" x14ac:dyDescent="0.2">
      <c r="A2268" s="2" t="s">
        <v>47</v>
      </c>
      <c r="B2268" s="2">
        <v>17.54</v>
      </c>
      <c r="C2268" s="2">
        <f>2*Table1[[#This Row],[Photon energy (eV)]]-Threshold</f>
        <v>10.492611199999999</v>
      </c>
      <c r="D2268" s="2" t="s">
        <v>19</v>
      </c>
      <c r="E2268" s="3">
        <f>Table1[[#This Row],[Polar ang (deg)]]/180*PI()</f>
        <v>0.54000000000000081</v>
      </c>
      <c r="F2268" s="2">
        <v>30.9397209370645</v>
      </c>
      <c r="G2268" s="1">
        <f>IF(Table1[[#This Row],[Phase shift (deg)]]="","",Table1[[#This Row],[Phase shift (deg)]]/180*PI())</f>
        <v>1.2474955192106421</v>
      </c>
      <c r="H2268" s="2">
        <v>71.476228212251101</v>
      </c>
      <c r="I2268" s="2"/>
    </row>
    <row r="2269" spans="1:9" x14ac:dyDescent="0.2">
      <c r="A2269" s="2" t="s">
        <v>47</v>
      </c>
      <c r="B2269" s="2">
        <v>17.54</v>
      </c>
      <c r="C2269" s="2">
        <f>2*Table1[[#This Row],[Photon energy (eV)]]-Threshold</f>
        <v>10.492611199999999</v>
      </c>
      <c r="D2269" s="2" t="s">
        <v>19</v>
      </c>
      <c r="E2269" s="3">
        <f>Table1[[#This Row],[Polar ang (deg)]]/180*PI()</f>
        <v>0.55000000000000038</v>
      </c>
      <c r="F2269" s="2">
        <v>31.512678732195301</v>
      </c>
      <c r="G2269" s="1">
        <f>IF(Table1[[#This Row],[Phase shift (deg)]]="","",Table1[[#This Row],[Phase shift (deg)]]/180*PI())</f>
        <v>1.2543295870893381</v>
      </c>
      <c r="H2269" s="2">
        <v>71.867791458606305</v>
      </c>
      <c r="I2269" s="2"/>
    </row>
    <row r="2270" spans="1:9" x14ac:dyDescent="0.2">
      <c r="A2270" s="2" t="s">
        <v>47</v>
      </c>
      <c r="B2270" s="2">
        <v>17.54</v>
      </c>
      <c r="C2270" s="2">
        <f>2*Table1[[#This Row],[Photon energy (eV)]]-Threshold</f>
        <v>10.492611199999999</v>
      </c>
      <c r="D2270" s="2" t="s">
        <v>19</v>
      </c>
      <c r="E2270" s="3">
        <f>Table1[[#This Row],[Polar ang (deg)]]/180*PI()</f>
        <v>0.56000000000000005</v>
      </c>
      <c r="F2270" s="2">
        <v>32.085636527326102</v>
      </c>
      <c r="G2270" s="1">
        <f>IF(Table1[[#This Row],[Phase shift (deg)]]="","",Table1[[#This Row],[Phase shift (deg)]]/180*PI())</f>
        <v>1.2613217196124484</v>
      </c>
      <c r="H2270" s="2">
        <v>72.268411141976699</v>
      </c>
      <c r="I2270" s="2"/>
    </row>
    <row r="2271" spans="1:9" x14ac:dyDescent="0.2">
      <c r="A2271" s="2" t="s">
        <v>47</v>
      </c>
      <c r="B2271" s="2">
        <v>17.54</v>
      </c>
      <c r="C2271" s="2">
        <f>2*Table1[[#This Row],[Photon energy (eV)]]-Threshold</f>
        <v>10.492611199999999</v>
      </c>
      <c r="D2271" s="2" t="s">
        <v>19</v>
      </c>
      <c r="E2271" s="3">
        <f>Table1[[#This Row],[Polar ang (deg)]]/180*PI()</f>
        <v>0.56999999999999951</v>
      </c>
      <c r="F2271" s="2">
        <v>32.658594322456899</v>
      </c>
      <c r="G2271" s="1">
        <f>IF(Table1[[#This Row],[Phase shift (deg)]]="","",Table1[[#This Row],[Phase shift (deg)]]/180*PI())</f>
        <v>1.2684727920638539</v>
      </c>
      <c r="H2271" s="2">
        <v>72.678137412434495</v>
      </c>
      <c r="I2271" s="2"/>
    </row>
    <row r="2272" spans="1:9" x14ac:dyDescent="0.2">
      <c r="A2272" s="2" t="s">
        <v>47</v>
      </c>
      <c r="B2272" s="2">
        <v>17.54</v>
      </c>
      <c r="C2272" s="2">
        <f>2*Table1[[#This Row],[Photon energy (eV)]]-Threshold</f>
        <v>10.492611199999999</v>
      </c>
      <c r="D2272" s="2" t="s">
        <v>19</v>
      </c>
      <c r="E2272" s="3">
        <f>Table1[[#This Row],[Polar ang (deg)]]/180*PI()</f>
        <v>0.57999999999999907</v>
      </c>
      <c r="F2272" s="2">
        <v>33.231552117587697</v>
      </c>
      <c r="G2272" s="1">
        <f>IF(Table1[[#This Row],[Phase shift (deg)]]="","",Table1[[#This Row],[Phase shift (deg)]]/180*PI())</f>
        <v>1.2757835829037685</v>
      </c>
      <c r="H2272" s="2">
        <v>73.097014872464499</v>
      </c>
      <c r="I2272" s="2"/>
    </row>
    <row r="2273" spans="1:9" x14ac:dyDescent="0.2">
      <c r="A2273" s="2" t="s">
        <v>47</v>
      </c>
      <c r="B2273" s="2">
        <v>17.54</v>
      </c>
      <c r="C2273" s="2">
        <f>2*Table1[[#This Row],[Photon energy (eV)]]-Threshold</f>
        <v>10.492611199999999</v>
      </c>
      <c r="D2273" s="2" t="s">
        <v>19</v>
      </c>
      <c r="E2273" s="3">
        <f>Table1[[#This Row],[Polar ang (deg)]]/180*PI()</f>
        <v>0.59000000000000052</v>
      </c>
      <c r="F2273" s="2">
        <v>33.804509912718601</v>
      </c>
      <c r="G2273" s="1">
        <f>IF(Table1[[#This Row],[Phase shift (deg)]]="","",Table1[[#This Row],[Phase shift (deg)]]/180*PI())</f>
        <v>1.2832547642064569</v>
      </c>
      <c r="H2273" s="2">
        <v>73.525082029085596</v>
      </c>
      <c r="I2273" s="2"/>
    </row>
    <row r="2274" spans="1:9" x14ac:dyDescent="0.2">
      <c r="A2274" s="2" t="s">
        <v>47</v>
      </c>
      <c r="B2274" s="2">
        <v>17.54</v>
      </c>
      <c r="C2274" s="2">
        <f>2*Table1[[#This Row],[Photon energy (eV)]]-Threshold</f>
        <v>10.492611199999999</v>
      </c>
      <c r="D2274" s="2" t="s">
        <v>19</v>
      </c>
      <c r="E2274" s="3">
        <f>Table1[[#This Row],[Polar ang (deg)]]/180*PI()</f>
        <v>0.6</v>
      </c>
      <c r="F2274" s="2">
        <v>34.377467707849398</v>
      </c>
      <c r="G2274" s="1">
        <f>IF(Table1[[#This Row],[Phase shift (deg)]]="","",Table1[[#This Row],[Phase shift (deg)]]/180*PI())</f>
        <v>1.2908868917330671</v>
      </c>
      <c r="H2274" s="2">
        <v>73.962370725065995</v>
      </c>
      <c r="I2274" s="2"/>
    </row>
    <row r="2275" spans="1:9" x14ac:dyDescent="0.2">
      <c r="A2275" s="2" t="s">
        <v>47</v>
      </c>
      <c r="B2275" s="2">
        <v>17.54</v>
      </c>
      <c r="C2275" s="2">
        <f>2*Table1[[#This Row],[Photon energy (eV)]]-Threshold</f>
        <v>10.492611199999999</v>
      </c>
      <c r="D2275" s="2" t="s">
        <v>19</v>
      </c>
      <c r="E2275" s="3">
        <f>Table1[[#This Row],[Polar ang (deg)]]/180*PI()</f>
        <v>0.60999999999999976</v>
      </c>
      <c r="F2275" s="2">
        <v>34.950425502980202</v>
      </c>
      <c r="G2275" s="1">
        <f>IF(Table1[[#This Row],[Phase shift (deg)]]="","",Table1[[#This Row],[Phase shift (deg)]]/180*PI())</f>
        <v>1.2986803946566927</v>
      </c>
      <c r="H2275" s="2">
        <v>74.408905550212594</v>
      </c>
      <c r="I2275" s="2"/>
    </row>
    <row r="2276" spans="1:9" x14ac:dyDescent="0.2">
      <c r="A2276" s="2" t="s">
        <v>47</v>
      </c>
      <c r="B2276" s="2">
        <v>17.54</v>
      </c>
      <c r="C2276" s="2">
        <f>2*Table1[[#This Row],[Photon energy (eV)]]-Threshold</f>
        <v>10.492611199999999</v>
      </c>
      <c r="D2276" s="2" t="s">
        <v>19</v>
      </c>
      <c r="E2276" s="3">
        <f>Table1[[#This Row],[Polar ang (deg)]]/180*PI()</f>
        <v>0.61999999999999933</v>
      </c>
      <c r="F2276" s="2">
        <v>35.523383298111</v>
      </c>
      <c r="G2276" s="1">
        <f>IF(Table1[[#This Row],[Phase shift (deg)]]="","",Table1[[#This Row],[Phase shift (deg)]]/180*PI())</f>
        <v>1.3066355649614205</v>
      </c>
      <c r="H2276" s="2">
        <v>74.864703233981302</v>
      </c>
      <c r="I2276" s="2"/>
    </row>
    <row r="2277" spans="1:9" x14ac:dyDescent="0.2">
      <c r="A2277" s="2" t="s">
        <v>47</v>
      </c>
      <c r="B2277" s="2">
        <v>17.54</v>
      </c>
      <c r="C2277" s="2">
        <f>2*Table1[[#This Row],[Photon energy (eV)]]-Threshold</f>
        <v>10.492611199999999</v>
      </c>
      <c r="D2277" s="2" t="s">
        <v>19</v>
      </c>
      <c r="E2277" s="3">
        <f>Table1[[#This Row],[Polar ang (deg)]]/180*PI()</f>
        <v>0.63000000000000056</v>
      </c>
      <c r="F2277" s="2">
        <v>36.096341093241897</v>
      </c>
      <c r="G2277" s="1">
        <f>IF(Table1[[#This Row],[Phase shift (deg)]]="","",Table1[[#This Row],[Phase shift (deg)]]/180*PI())</f>
        <v>1.3147525465421563</v>
      </c>
      <c r="H2277" s="2">
        <v>75.329772020942897</v>
      </c>
      <c r="I2277" s="2"/>
    </row>
    <row r="2278" spans="1:9" x14ac:dyDescent="0.2">
      <c r="A2278" s="2" t="s">
        <v>47</v>
      </c>
      <c r="B2278" s="2">
        <v>17.54</v>
      </c>
      <c r="C2278" s="2">
        <f>2*Table1[[#This Row],[Photon energy (eV)]]-Threshold</f>
        <v>10.492611199999999</v>
      </c>
      <c r="D2278" s="2" t="s">
        <v>19</v>
      </c>
      <c r="E2278" s="3">
        <f>Table1[[#This Row],[Polar ang (deg)]]/180*PI()</f>
        <v>0.64000000000000024</v>
      </c>
      <c r="F2278" s="2">
        <v>36.669298888372701</v>
      </c>
      <c r="G2278" s="1">
        <f>IF(Table1[[#This Row],[Phase shift (deg)]]="","",Table1[[#This Row],[Phase shift (deg)]]/180*PI())</f>
        <v>1.3230313240374341</v>
      </c>
      <c r="H2278" s="2">
        <v>75.804111030950196</v>
      </c>
      <c r="I2278" s="2"/>
    </row>
    <row r="2279" spans="1:9" x14ac:dyDescent="0.2">
      <c r="A2279" s="2" t="s">
        <v>47</v>
      </c>
      <c r="B2279" s="2">
        <v>17.54</v>
      </c>
      <c r="C2279" s="2">
        <f>2*Table1[[#This Row],[Photon energy (eV)]]-Threshold</f>
        <v>10.492611199999999</v>
      </c>
      <c r="D2279" s="2" t="s">
        <v>19</v>
      </c>
      <c r="E2279" s="3">
        <f>Table1[[#This Row],[Polar ang (deg)]]/180*PI()</f>
        <v>0.6499999999999998</v>
      </c>
      <c r="F2279" s="2">
        <v>37.242256683503498</v>
      </c>
      <c r="G2279" s="1">
        <f>IF(Table1[[#This Row],[Phase shift (deg)]]="","",Table1[[#This Row],[Phase shift (deg)]]/180*PI())</f>
        <v>1.3314717114330901</v>
      </c>
      <c r="H2279" s="2">
        <v>76.287709606176705</v>
      </c>
      <c r="I2279" s="2"/>
    </row>
    <row r="2280" spans="1:9" x14ac:dyDescent="0.2">
      <c r="A2280" s="2" t="s">
        <v>47</v>
      </c>
      <c r="B2280" s="2">
        <v>17.54</v>
      </c>
      <c r="C2280" s="2">
        <f>2*Table1[[#This Row],[Photon energy (eV)]]-Threshold</f>
        <v>10.492611199999999</v>
      </c>
      <c r="D2280" s="2" t="s">
        <v>19</v>
      </c>
      <c r="E2280" s="3">
        <f>Table1[[#This Row],[Polar ang (deg)]]/180*PI()</f>
        <v>0.65999999999999948</v>
      </c>
      <c r="F2280" s="2">
        <v>37.815214478634303</v>
      </c>
      <c r="G2280" s="1">
        <f>IF(Table1[[#This Row],[Phase shift (deg)]]="","",Table1[[#This Row],[Phase shift (deg)]]/180*PI())</f>
        <v>1.3400733404807754</v>
      </c>
      <c r="H2280" s="2">
        <v>76.780546647546203</v>
      </c>
      <c r="I2280" s="2"/>
    </row>
    <row r="2281" spans="1:9" x14ac:dyDescent="0.2">
      <c r="A2281" s="2" t="s">
        <v>47</v>
      </c>
      <c r="B2281" s="2">
        <v>17.54</v>
      </c>
      <c r="C2281" s="2">
        <f>2*Table1[[#This Row],[Photon energy (eV)]]-Threshold</f>
        <v>10.492611199999999</v>
      </c>
      <c r="D2281" s="2" t="s">
        <v>19</v>
      </c>
      <c r="E2281" s="3">
        <f>Table1[[#This Row],[Polar ang (deg)]]/180*PI()</f>
        <v>0.67000000000000082</v>
      </c>
      <c r="F2281" s="2">
        <v>38.3881722737652</v>
      </c>
      <c r="G2281" s="1">
        <f>IF(Table1[[#This Row],[Phase shift (deg)]]="","",Table1[[#This Row],[Phase shift (deg)]]/180*PI())</f>
        <v>1.3488356489815378</v>
      </c>
      <c r="H2281" s="2">
        <v>77.282589943431503</v>
      </c>
      <c r="I2281" s="2"/>
    </row>
    <row r="2282" spans="1:9" x14ac:dyDescent="0.2">
      <c r="A2282" s="2" t="s">
        <v>47</v>
      </c>
      <c r="B2282" s="2">
        <v>17.54</v>
      </c>
      <c r="C2282" s="2">
        <f>2*Table1[[#This Row],[Photon energy (eV)]]-Threshold</f>
        <v>10.492611199999999</v>
      </c>
      <c r="D2282" s="2" t="s">
        <v>19</v>
      </c>
      <c r="E2282" s="3">
        <f>Table1[[#This Row],[Polar ang (deg)]]/180*PI()</f>
        <v>0.68000000000000038</v>
      </c>
      <c r="F2282" s="2">
        <v>38.961130068895997</v>
      </c>
      <c r="G2282" s="1">
        <f>IF(Table1[[#This Row],[Phase shift (deg)]]="","",Table1[[#This Row],[Phase shift (deg)]]/180*PI())</f>
        <v>1.3577578689912175</v>
      </c>
      <c r="H2282" s="2">
        <v>77.793795493873304</v>
      </c>
      <c r="I2282" s="2"/>
    </row>
    <row r="2283" spans="1:9" x14ac:dyDescent="0.2">
      <c r="A2283" s="2" t="s">
        <v>47</v>
      </c>
      <c r="B2283" s="2">
        <v>17.54</v>
      </c>
      <c r="C2283" s="2">
        <f>2*Table1[[#This Row],[Photon energy (eV)]]-Threshold</f>
        <v>10.492611199999999</v>
      </c>
      <c r="D2283" s="2" t="s">
        <v>19</v>
      </c>
      <c r="E2283" s="3">
        <f>Table1[[#This Row],[Polar ang (deg)]]/180*PI()</f>
        <v>0.69</v>
      </c>
      <c r="F2283" s="2">
        <v>39.534087864026802</v>
      </c>
      <c r="G2283" s="1">
        <f>IF(Table1[[#This Row],[Phase shift (deg)]]="","",Table1[[#This Row],[Phase shift (deg)]]/180*PI())</f>
        <v>1.3668390150110337</v>
      </c>
      <c r="H2283" s="2">
        <v>78.314106833950802</v>
      </c>
      <c r="I2283" s="2"/>
    </row>
    <row r="2284" spans="1:9" x14ac:dyDescent="0.2">
      <c r="A2284" s="2" t="s">
        <v>47</v>
      </c>
      <c r="B2284" s="2">
        <v>17.54</v>
      </c>
      <c r="C2284" s="2">
        <f>2*Table1[[#This Row],[Photon energy (eV)]]-Threshold</f>
        <v>10.492611199999999</v>
      </c>
      <c r="D2284" s="2" t="s">
        <v>19</v>
      </c>
      <c r="E2284" s="3">
        <f>Table1[[#This Row],[Polar ang (deg)]]/180*PI()</f>
        <v>0.69999999999999951</v>
      </c>
      <c r="F2284" s="2">
        <v>40.107045659157599</v>
      </c>
      <c r="G2284" s="1">
        <f>IF(Table1[[#This Row],[Phase shift (deg)]]="","",Table1[[#This Row],[Phase shift (deg)]]/180*PI())</f>
        <v>1.3760778722334743</v>
      </c>
      <c r="H2284" s="2">
        <v>78.843454360320607</v>
      </c>
      <c r="I2284" s="2"/>
    </row>
    <row r="2285" spans="1:9" x14ac:dyDescent="0.2">
      <c r="A2285" s="2" t="s">
        <v>47</v>
      </c>
      <c r="B2285" s="2">
        <v>17.54</v>
      </c>
      <c r="C2285" s="2">
        <f>2*Table1[[#This Row],[Photon energy (eV)]]-Threshold</f>
        <v>10.492611199999999</v>
      </c>
      <c r="D2285" s="2" t="s">
        <v>19</v>
      </c>
      <c r="E2285" s="3">
        <f>Table1[[#This Row],[Polar ang (deg)]]/180*PI()</f>
        <v>0.70999999999999919</v>
      </c>
      <c r="F2285" s="2">
        <v>40.680003454288403</v>
      </c>
      <c r="G2285" s="1">
        <f>IF(Table1[[#This Row],[Phase shift (deg)]]="","",Table1[[#This Row],[Phase shift (deg)]]/180*PI())</f>
        <v>1.3854729849202103</v>
      </c>
      <c r="H2285" s="2">
        <v>79.3817546653204</v>
      </c>
      <c r="I2285" s="2"/>
    </row>
    <row r="2286" spans="1:9" x14ac:dyDescent="0.2">
      <c r="A2286" s="2" t="s">
        <v>47</v>
      </c>
      <c r="B2286" s="2">
        <v>17.54</v>
      </c>
      <c r="C2286" s="2">
        <f>2*Table1[[#This Row],[Photon energy (eV)]]-Threshold</f>
        <v>10.492611199999999</v>
      </c>
      <c r="D2286" s="2" t="s">
        <v>19</v>
      </c>
      <c r="E2286" s="3">
        <f>Table1[[#This Row],[Polar ang (deg)]]/180*PI()</f>
        <v>0.72000000000000042</v>
      </c>
      <c r="F2286" s="2">
        <v>41.2529612494193</v>
      </c>
      <c r="G2286" s="1">
        <f>IF(Table1[[#This Row],[Phase shift (deg)]]="","",Table1[[#This Row],[Phase shift (deg)]]/180*PI())</f>
        <v>1.3950226449953553</v>
      </c>
      <c r="H2286" s="2">
        <v>79.928909883410796</v>
      </c>
      <c r="I2286" s="2"/>
    </row>
    <row r="2287" spans="1:9" x14ac:dyDescent="0.2">
      <c r="A2287" s="2" t="s">
        <v>47</v>
      </c>
      <c r="B2287" s="2">
        <v>17.54</v>
      </c>
      <c r="C2287" s="2">
        <f>2*Table1[[#This Row],[Photon energy (eV)]]-Threshold</f>
        <v>10.492611199999999</v>
      </c>
      <c r="D2287" s="2" t="s">
        <v>19</v>
      </c>
      <c r="E2287" s="3">
        <f>Table1[[#This Row],[Polar ang (deg)]]/180*PI()</f>
        <v>0.73</v>
      </c>
      <c r="F2287" s="2">
        <v>41.825919044550098</v>
      </c>
      <c r="G2287" s="1">
        <f>IF(Table1[[#This Row],[Phase shift (deg)]]="","",Table1[[#This Row],[Phase shift (deg)]]/180*PI())</f>
        <v>1.4047248809436101</v>
      </c>
      <c r="H2287" s="2">
        <v>80.484807055085895</v>
      </c>
      <c r="I2287" s="2"/>
    </row>
    <row r="2288" spans="1:9" x14ac:dyDescent="0.2">
      <c r="A2288" s="2" t="s">
        <v>47</v>
      </c>
      <c r="B2288" s="2">
        <v>17.54</v>
      </c>
      <c r="C2288" s="2">
        <f>2*Table1[[#This Row],[Photon energy (eV)]]-Threshold</f>
        <v>10.492611199999999</v>
      </c>
      <c r="D2288" s="2" t="s">
        <v>19</v>
      </c>
      <c r="E2288" s="3">
        <f>Table1[[#This Row],[Polar ang (deg)]]/180*PI()</f>
        <v>0.73999999999999977</v>
      </c>
      <c r="F2288" s="2">
        <v>42.398876839680902</v>
      </c>
      <c r="G2288" s="1">
        <f>IF(Table1[[#This Row],[Phase shift (deg)]]="","",Table1[[#This Row],[Phase shift (deg)]]/180*PI())</f>
        <v>1.4145774471087322</v>
      </c>
      <c r="H2288" s="2">
        <v>81.049317513720794</v>
      </c>
      <c r="I2288" s="2"/>
    </row>
    <row r="2289" spans="1:9" x14ac:dyDescent="0.2">
      <c r="A2289" s="2" t="s">
        <v>47</v>
      </c>
      <c r="B2289" s="2">
        <v>17.54</v>
      </c>
      <c r="C2289" s="2">
        <f>2*Table1[[#This Row],[Photon energy (eV)]]-Threshold</f>
        <v>10.492611199999999</v>
      </c>
      <c r="D2289" s="2" t="s">
        <v>19</v>
      </c>
      <c r="E2289" s="3">
        <f>Table1[[#This Row],[Polar ang (deg)]]/180*PI()</f>
        <v>0.74999999999999922</v>
      </c>
      <c r="F2289" s="2">
        <v>42.9718346348117</v>
      </c>
      <c r="G2289" s="1">
        <f>IF(Table1[[#This Row],[Phase shift (deg)]]="","",Table1[[#This Row],[Phase shift (deg)]]/180*PI())</f>
        <v>1.4245778134931162</v>
      </c>
      <c r="H2289" s="2">
        <v>81.622296301130504</v>
      </c>
      <c r="I2289" s="2"/>
    </row>
    <row r="2290" spans="1:9" x14ac:dyDescent="0.2">
      <c r="A2290" s="2" t="s">
        <v>47</v>
      </c>
      <c r="B2290" s="2">
        <v>17.54</v>
      </c>
      <c r="C2290" s="2">
        <f>2*Table1[[#This Row],[Photon energy (eV)]]-Threshold</f>
        <v>10.492611199999999</v>
      </c>
      <c r="D2290" s="2" t="s">
        <v>19</v>
      </c>
      <c r="E2290" s="3">
        <f>Table1[[#This Row],[Polar ang (deg)]]/180*PI()</f>
        <v>0.76000000000000068</v>
      </c>
      <c r="F2290" s="2">
        <v>43.544792429942603</v>
      </c>
      <c r="G2290" s="1">
        <f>IF(Table1[[#This Row],[Phase shift (deg)]]="","",Table1[[#This Row],[Phase shift (deg)]]/180*PI())</f>
        <v>1.4347231561639333</v>
      </c>
      <c r="H2290" s="2">
        <v>82.203581617882307</v>
      </c>
      <c r="I2290" s="2"/>
    </row>
    <row r="2291" spans="1:9" x14ac:dyDescent="0.2">
      <c r="A2291" s="2" t="s">
        <v>47</v>
      </c>
      <c r="B2291" s="2">
        <v>17.54</v>
      </c>
      <c r="C2291" s="2">
        <f>2*Table1[[#This Row],[Photon energy (eV)]]-Threshold</f>
        <v>10.492611199999999</v>
      </c>
      <c r="D2291" s="2" t="s">
        <v>19</v>
      </c>
      <c r="E2291" s="3">
        <f>Table1[[#This Row],[Polar ang (deg)]]/180*PI()</f>
        <v>0.77000000000000024</v>
      </c>
      <c r="F2291" s="2">
        <v>44.117750225073401</v>
      </c>
      <c r="G2291" s="1">
        <f>IF(Table1[[#This Row],[Phase shift (deg)]]="","",Table1[[#This Row],[Phase shift (deg)]]/180*PI())</f>
        <v>1.4450103483750911</v>
      </c>
      <c r="H2291" s="2">
        <v>82.792994314621495</v>
      </c>
      <c r="I2291" s="2"/>
    </row>
    <row r="2292" spans="1:9" x14ac:dyDescent="0.2">
      <c r="A2292" s="2" t="s">
        <v>47</v>
      </c>
      <c r="B2292" s="2">
        <v>17.54</v>
      </c>
      <c r="C2292" s="2">
        <f>2*Table1[[#This Row],[Photon energy (eV)]]-Threshold</f>
        <v>10.492611199999999</v>
      </c>
      <c r="D2292" s="2" t="s">
        <v>19</v>
      </c>
      <c r="E2292" s="3">
        <f>Table1[[#This Row],[Polar ang (deg)]]/180*PI()</f>
        <v>0.7799999999999998</v>
      </c>
      <c r="F2292" s="2">
        <v>44.690708020204198</v>
      </c>
      <c r="G2292" s="1">
        <f>IF(Table1[[#This Row],[Phase shift (deg)]]="","",Table1[[#This Row],[Phase shift (deg)]]/180*PI())</f>
        <v>1.4554359525170735</v>
      </c>
      <c r="H2292" s="2">
        <v>83.390337430831195</v>
      </c>
      <c r="I2292" s="2"/>
    </row>
    <row r="2293" spans="1:9" x14ac:dyDescent="0.2">
      <c r="A2293" s="2" t="s">
        <v>47</v>
      </c>
      <c r="B2293" s="2">
        <v>17.54</v>
      </c>
      <c r="C2293" s="2">
        <f>2*Table1[[#This Row],[Photon energy (eV)]]-Threshold</f>
        <v>10.492611199999999</v>
      </c>
      <c r="D2293" s="2" t="s">
        <v>19</v>
      </c>
      <c r="E2293" s="3">
        <f>Table1[[#This Row],[Polar ang (deg)]]/180*PI()</f>
        <v>0.78999999999999937</v>
      </c>
      <c r="F2293" s="2">
        <v>45.263665815335003</v>
      </c>
      <c r="G2293" s="1">
        <f>IF(Table1[[#This Row],[Phase shift (deg)]]="","",Table1[[#This Row],[Phase shift (deg)]]/180*PI())</f>
        <v>1.4659962130083799</v>
      </c>
      <c r="H2293" s="2">
        <v>83.995395787541796</v>
      </c>
      <c r="I2293" s="2"/>
    </row>
    <row r="2294" spans="1:9" x14ac:dyDescent="0.2">
      <c r="A2294" s="2" t="s">
        <v>47</v>
      </c>
      <c r="B2294" s="2">
        <v>17.54</v>
      </c>
      <c r="C2294" s="2">
        <f>2*Table1[[#This Row],[Photon energy (eV)]]-Threshold</f>
        <v>10.492611199999999</v>
      </c>
      <c r="D2294" s="2" t="s">
        <v>19</v>
      </c>
      <c r="E2294" s="3">
        <f>Table1[[#This Row],[Polar ang (deg)]]/180*PI()</f>
        <v>0.80000000000000071</v>
      </c>
      <c r="F2294" s="2">
        <v>45.8366236104659</v>
      </c>
      <c r="G2294" s="1">
        <f>IF(Table1[[#This Row],[Phase shift (deg)]]="","",Table1[[#This Row],[Phase shift (deg)]]/180*PI())</f>
        <v>1.4766870502425873</v>
      </c>
      <c r="H2294" s="2">
        <v>84.607935640523195</v>
      </c>
      <c r="I2294" s="2"/>
    </row>
    <row r="2295" spans="1:9" x14ac:dyDescent="0.2">
      <c r="A2295" s="2" t="s">
        <v>47</v>
      </c>
      <c r="B2295" s="2">
        <v>17.54</v>
      </c>
      <c r="C2295" s="2">
        <f>2*Table1[[#This Row],[Photon energy (eV)]]-Threshold</f>
        <v>10.492611199999999</v>
      </c>
      <c r="D2295" s="2" t="s">
        <v>19</v>
      </c>
      <c r="E2295" s="3">
        <f>Table1[[#This Row],[Polar ang (deg)]]/180*PI()</f>
        <v>0.81000000000000028</v>
      </c>
      <c r="F2295" s="2">
        <v>46.409581405596697</v>
      </c>
      <c r="G2295" s="1">
        <f>IF(Table1[[#This Row],[Phase shift (deg)]]="","",Table1[[#This Row],[Phase shift (deg)]]/180*PI())</f>
        <v>1.4875040557038723</v>
      </c>
      <c r="H2295" s="2">
        <v>85.227704400424798</v>
      </c>
      <c r="I2295" s="2"/>
    </row>
    <row r="2296" spans="1:9" x14ac:dyDescent="0.2">
      <c r="A2296" s="2" t="s">
        <v>47</v>
      </c>
      <c r="B2296" s="2">
        <v>17.54</v>
      </c>
      <c r="C2296" s="2">
        <f>2*Table1[[#This Row],[Photon energy (eV)]]-Threshold</f>
        <v>10.492611199999999</v>
      </c>
      <c r="D2296" s="2" t="s">
        <v>19</v>
      </c>
      <c r="E2296" s="3">
        <f>Table1[[#This Row],[Polar ang (deg)]]/180*PI()</f>
        <v>0.82</v>
      </c>
      <c r="F2296" s="2">
        <v>46.982539200727501</v>
      </c>
      <c r="G2296" s="1">
        <f>IF(Table1[[#This Row],[Phase shift (deg)]]="","",Table1[[#This Row],[Phase shift (deg)]]/180*PI())</f>
        <v>1.4984424883610701</v>
      </c>
      <c r="H2296" s="2">
        <v>85.854430426170296</v>
      </c>
      <c r="I2296" s="2"/>
    </row>
    <row r="2297" spans="1:9" x14ac:dyDescent="0.2">
      <c r="A2297" s="2" t="s">
        <v>47</v>
      </c>
      <c r="B2297" s="2">
        <v>17.54</v>
      </c>
      <c r="C2297" s="2">
        <f>2*Table1[[#This Row],[Photon energy (eV)]]-Threshold</f>
        <v>10.492611199999999</v>
      </c>
      <c r="D2297" s="2" t="s">
        <v>19</v>
      </c>
      <c r="E2297" s="3">
        <f>Table1[[#This Row],[Polar ang (deg)]]/180*PI()</f>
        <v>0.82999999999999952</v>
      </c>
      <c r="F2297" s="2">
        <v>47.555496995858299</v>
      </c>
      <c r="G2297" s="1">
        <f>IF(Table1[[#This Row],[Phase shift (deg)]]="","",Table1[[#This Row],[Phase shift (deg)]]/180*PI())</f>
        <v>1.509497272445812</v>
      </c>
      <c r="H2297" s="2">
        <v>86.487822897654397</v>
      </c>
      <c r="I2297" s="2"/>
    </row>
    <row r="2298" spans="1:9" x14ac:dyDescent="0.2">
      <c r="A2298" s="2" t="s">
        <v>47</v>
      </c>
      <c r="B2298" s="2">
        <v>17.54</v>
      </c>
      <c r="C2298" s="2">
        <f>2*Table1[[#This Row],[Photon energy (eV)]]-Threshold</f>
        <v>10.492611199999999</v>
      </c>
      <c r="D2298" s="2" t="s">
        <v>19</v>
      </c>
      <c r="E2298" s="3">
        <f>Table1[[#This Row],[Polar ang (deg)]]/180*PI()</f>
        <v>0.83999999999999919</v>
      </c>
      <c r="F2298" s="2">
        <v>48.128454790989103</v>
      </c>
      <c r="G2298" s="1">
        <f>IF(Table1[[#This Row],[Phase shift (deg)]]="","",Table1[[#This Row],[Phase shift (deg)]]/180*PI())</f>
        <v>1.5206629967139327</v>
      </c>
      <c r="H2298" s="2">
        <v>87.127571773424506</v>
      </c>
      <c r="I2298" s="2"/>
    </row>
    <row r="2299" spans="1:9" x14ac:dyDescent="0.2">
      <c r="A2299" s="2" t="s">
        <v>47</v>
      </c>
      <c r="B2299" s="2">
        <v>17.54</v>
      </c>
      <c r="C2299" s="2">
        <f>2*Table1[[#This Row],[Photon energy (eV)]]-Threshold</f>
        <v>10.492611199999999</v>
      </c>
      <c r="D2299" s="2" t="s">
        <v>19</v>
      </c>
      <c r="E2299" s="3">
        <f>Table1[[#This Row],[Polar ang (deg)]]/180*PI()</f>
        <v>0.85000000000000053</v>
      </c>
      <c r="F2299" s="2">
        <v>48.70141258612</v>
      </c>
      <c r="G2299" s="1">
        <f>IF(Table1[[#This Row],[Phase shift (deg)]]="","",Table1[[#This Row],[Phase shift (deg)]]/180*PI())</f>
        <v>1.531933915281134</v>
      </c>
      <c r="H2299" s="2">
        <v>87.773347838560795</v>
      </c>
      <c r="I2299" s="2"/>
    </row>
    <row r="2300" spans="1:9" x14ac:dyDescent="0.2">
      <c r="A2300" s="2" t="s">
        <v>47</v>
      </c>
      <c r="B2300" s="2">
        <v>17.54</v>
      </c>
      <c r="C2300" s="2">
        <f>2*Table1[[#This Row],[Photon energy (eV)]]-Threshold</f>
        <v>10.492611199999999</v>
      </c>
      <c r="D2300" s="2" t="s">
        <v>19</v>
      </c>
      <c r="E2300" s="3">
        <f>Table1[[#This Row],[Polar ang (deg)]]/180*PI()</f>
        <v>0.8600000000000001</v>
      </c>
      <c r="F2300" s="2">
        <v>49.274370381250797</v>
      </c>
      <c r="G2300" s="1">
        <f>IF(Table1[[#This Row],[Phase shift (deg)]]="","",Table1[[#This Row],[Phase shift (deg)]]/180*PI())</f>
        <v>1.5433039501136849</v>
      </c>
      <c r="H2300" s="2">
        <v>88.424802847382693</v>
      </c>
      <c r="I2300" s="2"/>
    </row>
    <row r="2301" spans="1:9" x14ac:dyDescent="0.2">
      <c r="A2301" s="2" t="s">
        <v>47</v>
      </c>
      <c r="B2301" s="2">
        <v>17.54</v>
      </c>
      <c r="C2301" s="2">
        <f>2*Table1[[#This Row],[Photon energy (eV)]]-Threshold</f>
        <v>10.492611199999999</v>
      </c>
      <c r="D2301" s="2" t="s">
        <v>19</v>
      </c>
      <c r="E2301" s="3">
        <f>Table1[[#This Row],[Polar ang (deg)]]/180*PI()</f>
        <v>0.86999999999999966</v>
      </c>
      <c r="F2301" s="2">
        <v>49.847328176381602</v>
      </c>
      <c r="G2301" s="1">
        <f>IF(Table1[[#This Row],[Phase shift (deg)]]="","",Table1[[#This Row],[Phase shift (deg)]]/180*PI())</f>
        <v>1.5547666952429271</v>
      </c>
      <c r="H2301" s="2">
        <v>89.081569764922406</v>
      </c>
      <c r="I2301" s="2"/>
    </row>
    <row r="2302" spans="1:9" x14ac:dyDescent="0.2">
      <c r="A2302" s="2" t="s">
        <v>47</v>
      </c>
      <c r="B2302" s="2">
        <v>17.54</v>
      </c>
      <c r="C2302" s="2">
        <f>2*Table1[[#This Row],[Photon energy (eV)]]-Threshold</f>
        <v>10.492611199999999</v>
      </c>
      <c r="D2302" s="2" t="s">
        <v>19</v>
      </c>
      <c r="E2302" s="3">
        <f>Table1[[#This Row],[Polar ang (deg)]]/180*PI()</f>
        <v>0.88000000000000089</v>
      </c>
      <c r="F2302" s="2">
        <v>50.420285971512499</v>
      </c>
      <c r="G2302" s="1">
        <f>IF(Table1[[#This Row],[Phase shift (deg)]]="","",Table1[[#This Row],[Phase shift (deg)]]/180*PI())</f>
        <v>1.5663154227584364</v>
      </c>
      <c r="H2302" s="2">
        <v>89.743263110307694</v>
      </c>
      <c r="I2302" s="2"/>
    </row>
    <row r="2303" spans="1:9" x14ac:dyDescent="0.2">
      <c r="A2303" s="2" t="s">
        <v>47</v>
      </c>
      <c r="B2303" s="2">
        <v>17.54</v>
      </c>
      <c r="C2303" s="2">
        <f>2*Table1[[#This Row],[Photon energy (eV)]]-Threshold</f>
        <v>10.492611199999999</v>
      </c>
      <c r="D2303" s="2" t="s">
        <v>19</v>
      </c>
      <c r="E2303" s="3">
        <f>Table1[[#This Row],[Polar ang (deg)]]/180*PI()</f>
        <v>0.89000000000000068</v>
      </c>
      <c r="F2303" s="2">
        <v>50.993243766643303</v>
      </c>
      <c r="G2303" s="1">
        <f>IF(Table1[[#This Row],[Phase shift (deg)]]="","",Table1[[#This Row],[Phase shift (deg)]]/180*PI())</f>
        <v>1.5779430906190139</v>
      </c>
      <c r="H2303" s="2">
        <v>90.409479404298693</v>
      </c>
      <c r="I2303" s="2"/>
    </row>
    <row r="2304" spans="1:9" x14ac:dyDescent="0.2">
      <c r="A2304" s="2" t="s">
        <v>47</v>
      </c>
      <c r="B2304" s="2">
        <v>17.54</v>
      </c>
      <c r="C2304" s="2">
        <f>2*Table1[[#This Row],[Photon energy (eV)]]-Threshold</f>
        <v>10.492611199999999</v>
      </c>
      <c r="D2304" s="2" t="s">
        <v>19</v>
      </c>
      <c r="E2304" s="3">
        <f>Table1[[#This Row],[Polar ang (deg)]]/180*PI()</f>
        <v>0.90000000000000013</v>
      </c>
      <c r="F2304" s="2">
        <v>51.566201561774101</v>
      </c>
      <c r="G2304" s="1">
        <f>IF(Table1[[#This Row],[Phase shift (deg)]]="","",Table1[[#This Row],[Phase shift (deg)]]/180*PI())</f>
        <v>1.5896423523034919</v>
      </c>
      <c r="H2304" s="2">
        <v>91.079797722238396</v>
      </c>
      <c r="I2304" s="2"/>
    </row>
    <row r="2305" spans="1:9" x14ac:dyDescent="0.2">
      <c r="A2305" s="2" t="s">
        <v>47</v>
      </c>
      <c r="B2305" s="2">
        <v>17.54</v>
      </c>
      <c r="C2305" s="2">
        <f>2*Table1[[#This Row],[Photon energy (eV)]]-Threshold</f>
        <v>10.492611199999999</v>
      </c>
      <c r="D2305" s="2" t="s">
        <v>19</v>
      </c>
      <c r="E2305" s="3">
        <f>Table1[[#This Row],[Polar ang (deg)]]/180*PI()</f>
        <v>0.9099999999999997</v>
      </c>
      <c r="F2305" s="2">
        <v>52.139159356904898</v>
      </c>
      <c r="G2305" s="1">
        <f>IF(Table1[[#This Row],[Phase shift (deg)]]="","",Table1[[#This Row],[Phase shift (deg)]]/180*PI())</f>
        <v>1.6014055683046515</v>
      </c>
      <c r="H2305" s="2">
        <v>91.753780352605602</v>
      </c>
      <c r="I2305" s="2"/>
    </row>
    <row r="2306" spans="1:9" x14ac:dyDescent="0.2">
      <c r="A2306" s="2" t="s">
        <v>47</v>
      </c>
      <c r="B2306" s="2">
        <v>17.54</v>
      </c>
      <c r="C2306" s="2">
        <f>2*Table1[[#This Row],[Photon energy (eV)]]-Threshold</f>
        <v>10.492611199999999</v>
      </c>
      <c r="D2306" s="2" t="s">
        <v>19</v>
      </c>
      <c r="E2306" s="3">
        <f>Table1[[#This Row],[Polar ang (deg)]]/180*PI()</f>
        <v>0.91999999999999948</v>
      </c>
      <c r="F2306" s="2">
        <v>52.712117152035702</v>
      </c>
      <c r="G2306" s="1">
        <f>IF(Table1[[#This Row],[Phase shift (deg)]]="","",Table1[[#This Row],[Phase shift (deg)]]/180*PI())</f>
        <v>1.6132248194498546</v>
      </c>
      <c r="H2306" s="2">
        <v>92.430973560230896</v>
      </c>
      <c r="I2306" s="2"/>
    </row>
    <row r="2307" spans="1:9" x14ac:dyDescent="0.2">
      <c r="A2307" s="2" t="s">
        <v>47</v>
      </c>
      <c r="B2307" s="2">
        <v>17.54</v>
      </c>
      <c r="C2307" s="2">
        <f>2*Table1[[#This Row],[Photon energy (eV)]]-Threshold</f>
        <v>10.492611199999999</v>
      </c>
      <c r="D2307" s="2" t="s">
        <v>19</v>
      </c>
      <c r="E2307" s="3">
        <f>Table1[[#This Row],[Polar ang (deg)]]/180*PI()</f>
        <v>0.93000000000000071</v>
      </c>
      <c r="F2307" s="2">
        <v>53.285074947166599</v>
      </c>
      <c r="G2307" s="1">
        <f>IF(Table1[[#This Row],[Phase shift (deg)]]="","",Table1[[#This Row],[Phase shift (deg)]]/180*PI())</f>
        <v>1.6250919220112978</v>
      </c>
      <c r="H2307" s="2">
        <v>93.110908452050495</v>
      </c>
      <c r="I2307" s="2"/>
    </row>
    <row r="2308" spans="1:9" x14ac:dyDescent="0.2">
      <c r="A2308" s="2" t="s">
        <v>47</v>
      </c>
      <c r="B2308" s="2">
        <v>17.54</v>
      </c>
      <c r="C2308" s="2">
        <f>2*Table1[[#This Row],[Photon energy (eV)]]-Threshold</f>
        <v>10.492611199999999</v>
      </c>
      <c r="D2308" s="2" t="s">
        <v>19</v>
      </c>
      <c r="E2308" s="3">
        <f>Table1[[#This Row],[Polar ang (deg)]]/180*PI()</f>
        <v>0.94000000000000028</v>
      </c>
      <c r="F2308" s="2">
        <v>53.858032742297397</v>
      </c>
      <c r="G2308" s="1">
        <f>IF(Table1[[#This Row],[Phase shift (deg)]]="","",Table1[[#This Row],[Phase shift (deg)]]/180*PI())</f>
        <v>1.6369984445477865</v>
      </c>
      <c r="H2308" s="2">
        <v>93.793101942068702</v>
      </c>
      <c r="I2308" s="2"/>
    </row>
    <row r="2309" spans="1:9" x14ac:dyDescent="0.2">
      <c r="A2309" s="2" t="s">
        <v>47</v>
      </c>
      <c r="B2309" s="2">
        <v>17.54</v>
      </c>
      <c r="C2309" s="2">
        <f>2*Table1[[#This Row],[Photon energy (eV)]]-Threshold</f>
        <v>10.492611199999999</v>
      </c>
      <c r="D2309" s="2" t="s">
        <v>19</v>
      </c>
      <c r="E2309" s="3">
        <f>Table1[[#This Row],[Polar ang (deg)]]/180*PI()</f>
        <v>0.94999999999999984</v>
      </c>
      <c r="F2309" s="2">
        <v>54.430990537428201</v>
      </c>
      <c r="G2309" s="1">
        <f>IF(Table1[[#This Row],[Phase shift (deg)]]="","",Table1[[#This Row],[Phase shift (deg)]]/180*PI())</f>
        <v>1.6489357263985733</v>
      </c>
      <c r="H2309" s="2">
        <v>94.477057810976902</v>
      </c>
      <c r="I2309" s="2"/>
    </row>
    <row r="2310" spans="1:9" x14ac:dyDescent="0.2">
      <c r="A2310" s="2" t="s">
        <v>47</v>
      </c>
      <c r="B2310" s="2">
        <v>17.54</v>
      </c>
      <c r="C2310" s="2">
        <f>2*Table1[[#This Row],[Photon energy (eV)]]-Threshold</f>
        <v>10.492611199999999</v>
      </c>
      <c r="D2310" s="2" t="s">
        <v>19</v>
      </c>
      <c r="E2310" s="3">
        <f>Table1[[#This Row],[Polar ang (deg)]]/180*PI()</f>
        <v>0.95999999999999941</v>
      </c>
      <c r="F2310" s="2">
        <v>55.003948332558998</v>
      </c>
      <c r="G2310" s="1">
        <f>IF(Table1[[#This Row],[Phase shift (deg)]]="","",Table1[[#This Row],[Phase shift (deg)]]/180*PI())</f>
        <v>1.6608948977289058</v>
      </c>
      <c r="H2310" s="2">
        <v>95.162267854678802</v>
      </c>
      <c r="I2310" s="2"/>
    </row>
    <row r="2311" spans="1:9" x14ac:dyDescent="0.2">
      <c r="A2311" s="2" t="s">
        <v>47</v>
      </c>
      <c r="B2311" s="2">
        <v>17.54</v>
      </c>
      <c r="C2311" s="2">
        <f>2*Table1[[#This Row],[Photon energy (eV)]]-Threshold</f>
        <v>10.492611199999999</v>
      </c>
      <c r="D2311" s="2" t="s">
        <v>19</v>
      </c>
      <c r="E2311" s="3">
        <f>Table1[[#This Row],[Polar ang (deg)]]/180*PI()</f>
        <v>0.97000000000000086</v>
      </c>
      <c r="F2311" s="2">
        <v>55.576906127689902</v>
      </c>
      <c r="G2311" s="1">
        <f>IF(Table1[[#This Row],[Phase shift (deg)]]="","",Table1[[#This Row],[Phase shift (deg)]]/180*PI())</f>
        <v>1.6728669010065187</v>
      </c>
      <c r="H2311" s="2">
        <v>95.848213114802803</v>
      </c>
      <c r="I2311" s="2"/>
    </row>
    <row r="2312" spans="1:9" x14ac:dyDescent="0.2">
      <c r="A2312" s="2" t="s">
        <v>47</v>
      </c>
      <c r="B2312" s="2">
        <v>17.54</v>
      </c>
      <c r="C2312" s="2">
        <f>2*Table1[[#This Row],[Photon energy (eV)]]-Threshold</f>
        <v>10.492611199999999</v>
      </c>
      <c r="D2312" s="2" t="s">
        <v>19</v>
      </c>
      <c r="E2312" s="3">
        <f>Table1[[#This Row],[Polar ang (deg)]]/180*PI()</f>
        <v>0.98000000000000043</v>
      </c>
      <c r="F2312" s="2">
        <v>56.1498639228207</v>
      </c>
      <c r="G2312" s="1">
        <f>IF(Table1[[#This Row],[Phase shift (deg)]]="","",Table1[[#This Row],[Phase shift (deg)]]/180*PI())</f>
        <v>1.6848425137690872</v>
      </c>
      <c r="H2312" s="2">
        <v>96.534365183180995</v>
      </c>
      <c r="I2312" s="2"/>
    </row>
    <row r="2313" spans="1:9" x14ac:dyDescent="0.2">
      <c r="A2313" s="2" t="s">
        <v>47</v>
      </c>
      <c r="B2313" s="2">
        <v>17.54</v>
      </c>
      <c r="C2313" s="2">
        <f>2*Table1[[#This Row],[Photon energy (eV)]]-Threshold</f>
        <v>10.492611199999999</v>
      </c>
      <c r="D2313" s="2" t="s">
        <v>19</v>
      </c>
      <c r="E2313" s="3">
        <f>Table1[[#This Row],[Polar ang (deg)]]/180*PI()</f>
        <v>0.99</v>
      </c>
      <c r="F2313" s="2">
        <v>56.722821717951497</v>
      </c>
      <c r="G2313" s="1">
        <f>IF(Table1[[#This Row],[Phase shift (deg)]]="","",Table1[[#This Row],[Phase shift (deg)]]/180*PI())</f>
        <v>1.6968123725249389</v>
      </c>
      <c r="H2313" s="2">
        <v>97.220187571259004</v>
      </c>
      <c r="I2313" s="2"/>
    </row>
    <row r="2314" spans="1:9" x14ac:dyDescent="0.2">
      <c r="A2314" s="2" t="s">
        <v>47</v>
      </c>
      <c r="B2314" s="2">
        <v>17.54</v>
      </c>
      <c r="C2314" s="2">
        <f>2*Table1[[#This Row],[Photon energy (eV)]]-Threshold</f>
        <v>10.492611199999999</v>
      </c>
      <c r="D2314" s="2" t="s">
        <v>19</v>
      </c>
      <c r="E2314" s="3">
        <f>Table1[[#This Row],[Polar ang (deg)]]/180*PI()</f>
        <v>0.99999999999999967</v>
      </c>
      <c r="F2314" s="2">
        <v>57.295779513082302</v>
      </c>
      <c r="G2314" s="1">
        <f>IF(Table1[[#This Row],[Phase shift (deg)]]="","",Table1[[#This Row],[Phase shift (deg)]]/180*PI())</f>
        <v>1.7087669976132929</v>
      </c>
      <c r="H2314" s="2">
        <v>97.905137134482899</v>
      </c>
      <c r="I2314" s="2"/>
    </row>
    <row r="2315" spans="1:9" x14ac:dyDescent="0.2">
      <c r="A2315" s="2" t="s">
        <v>47</v>
      </c>
      <c r="B2315" s="2">
        <v>17.54</v>
      </c>
      <c r="C2315" s="2">
        <f>2*Table1[[#This Row],[Photon energy (eV)]]-Threshold</f>
        <v>10.492611199999999</v>
      </c>
      <c r="D2315" s="2" t="s">
        <v>19</v>
      </c>
      <c r="E2315" s="3">
        <f>Table1[[#This Row],[Polar ang (deg)]]/180*PI()</f>
        <v>1.0100000000000009</v>
      </c>
      <c r="F2315" s="2">
        <v>57.868737308213198</v>
      </c>
      <c r="G2315" s="1">
        <f>IF(Table1[[#This Row],[Phase shift (deg)]]="","",Table1[[#This Row],[Phase shift (deg)]]/180*PI())</f>
        <v>1.7206968188367784</v>
      </c>
      <c r="H2315" s="2">
        <v>98.588665540934201</v>
      </c>
      <c r="I2315" s="2"/>
    </row>
    <row r="2316" spans="1:9" x14ac:dyDescent="0.2">
      <c r="A2316" s="2" t="s">
        <v>47</v>
      </c>
      <c r="B2316" s="2">
        <v>17.54</v>
      </c>
      <c r="C2316" s="2">
        <f>2*Table1[[#This Row],[Photon energy (eV)]]-Threshold</f>
        <v>10.492611199999999</v>
      </c>
      <c r="D2316" s="2" t="s">
        <v>19</v>
      </c>
      <c r="E2316" s="3">
        <f>Table1[[#This Row],[Polar ang (deg)]]/180*PI()</f>
        <v>1.0200000000000005</v>
      </c>
      <c r="F2316" s="2">
        <v>58.441695103344003</v>
      </c>
      <c r="G2316" s="1">
        <f>IF(Table1[[#This Row],[Phase shift (deg)]]="","",Table1[[#This Row],[Phase shift (deg)]]/180*PI())</f>
        <v>1.732592201667688</v>
      </c>
      <c r="H2316" s="2">
        <v>99.270220772837703</v>
      </c>
      <c r="I2316" s="2"/>
    </row>
    <row r="2317" spans="1:9" x14ac:dyDescent="0.2">
      <c r="A2317" s="2" t="s">
        <v>47</v>
      </c>
      <c r="B2317" s="2">
        <v>17.54</v>
      </c>
      <c r="C2317" s="2">
        <f>2*Table1[[#This Row],[Photon energy (eV)]]-Threshold</f>
        <v>10.492611199999999</v>
      </c>
      <c r="D2317" s="2" t="s">
        <v>19</v>
      </c>
      <c r="E2317" s="3">
        <f>Table1[[#This Row],[Polar ang (deg)]]/180*PI()</f>
        <v>1.03</v>
      </c>
      <c r="F2317" s="2">
        <v>59.0146528984748</v>
      </c>
      <c r="G2317" s="1">
        <f>IF(Table1[[#This Row],[Phase shift (deg)]]="","",Table1[[#This Row],[Phase shift (deg)]]/180*PI())</f>
        <v>1.7444434738211971</v>
      </c>
      <c r="H2317" s="2">
        <v>99.949248649094699</v>
      </c>
      <c r="I2317" s="2"/>
    </row>
    <row r="2318" spans="1:9" x14ac:dyDescent="0.2">
      <c r="A2318" s="2" t="s">
        <v>47</v>
      </c>
      <c r="B2318" s="2">
        <v>17.54</v>
      </c>
      <c r="C2318" s="2">
        <f>2*Table1[[#This Row],[Photon energy (eV)]]-Threshold</f>
        <v>10.492611199999999</v>
      </c>
      <c r="D2318" s="2" t="s">
        <v>19</v>
      </c>
      <c r="E2318" s="3">
        <f>Table1[[#This Row],[Polar ang (deg)]]/180*PI()</f>
        <v>1.0399999999999996</v>
      </c>
      <c r="F2318" s="2">
        <v>59.587610693605598</v>
      </c>
      <c r="G2318" s="1">
        <f>IF(Table1[[#This Row],[Phase shift (deg)]]="","",Table1[[#This Row],[Phase shift (deg)]]/180*PI())</f>
        <v>1.7562409519833355</v>
      </c>
      <c r="H2318" s="2">
        <v>100.625194356683</v>
      </c>
      <c r="I2318" s="2"/>
    </row>
    <row r="2319" spans="1:9" x14ac:dyDescent="0.2">
      <c r="A2319" s="2" t="s">
        <v>47</v>
      </c>
      <c r="B2319" s="2">
        <v>17.54</v>
      </c>
      <c r="C2319" s="2">
        <f>2*Table1[[#This Row],[Photon energy (eV)]]-Threshold</f>
        <v>10.492611199999999</v>
      </c>
      <c r="D2319" s="2" t="s">
        <v>19</v>
      </c>
      <c r="E2319" s="3">
        <f>Table1[[#This Row],[Polar ang (deg)]]/180*PI()</f>
        <v>1.0499999999999994</v>
      </c>
      <c r="F2319" s="2">
        <v>60.160568488736402</v>
      </c>
      <c r="G2319" s="1">
        <f>IF(Table1[[#This Row],[Phase shift (deg)]]="","",Table1[[#This Row],[Phase shift (deg)]]/180*PI())</f>
        <v>1.7679749684792188</v>
      </c>
      <c r="H2319" s="2">
        <v>101.297503978634</v>
      </c>
      <c r="I2319" s="2"/>
    </row>
    <row r="2320" spans="1:9" x14ac:dyDescent="0.2">
      <c r="A2320" s="2" t="s">
        <v>47</v>
      </c>
      <c r="B2320" s="2">
        <v>17.54</v>
      </c>
      <c r="C2320" s="2">
        <f>2*Table1[[#This Row],[Photon energy (eV)]]-Threshold</f>
        <v>10.492611199999999</v>
      </c>
      <c r="D2320" s="2" t="s">
        <v>19</v>
      </c>
      <c r="E2320" s="3">
        <f>Table1[[#This Row],[Polar ang (deg)]]/180*PI()</f>
        <v>1.0600000000000007</v>
      </c>
      <c r="F2320" s="2">
        <v>60.733526283867299</v>
      </c>
      <c r="G2320" s="1">
        <f>IF(Table1[[#This Row],[Phase shift (deg)]]="","",Table1[[#This Row],[Phase shift (deg)]]/180*PI())</f>
        <v>1.7796358976682085</v>
      </c>
      <c r="H2320" s="2">
        <v>101.965626006364</v>
      </c>
      <c r="I2320" s="2"/>
    </row>
    <row r="2321" spans="1:9" x14ac:dyDescent="0.2">
      <c r="A2321" s="2" t="s">
        <v>47</v>
      </c>
      <c r="B2321" s="2">
        <v>17.54</v>
      </c>
      <c r="C2321" s="2">
        <f>2*Table1[[#This Row],[Photon energy (eV)]]-Threshold</f>
        <v>10.492611199999999</v>
      </c>
      <c r="D2321" s="2" t="s">
        <v>19</v>
      </c>
      <c r="E2321" s="3">
        <f>Table1[[#This Row],[Polar ang (deg)]]/180*PI()</f>
        <v>1.0700000000000003</v>
      </c>
      <c r="F2321" s="2">
        <v>61.306484078998103</v>
      </c>
      <c r="G2321" s="1">
        <f>IF(Table1[[#This Row],[Phase shift (deg)]]="","",Table1[[#This Row],[Phase shift (deg)]]/180*PI())</f>
        <v>1.7912141818562177</v>
      </c>
      <c r="H2321" s="2">
        <v>102.62901282433999</v>
      </c>
      <c r="I2321" s="2"/>
    </row>
    <row r="2322" spans="1:9" x14ac:dyDescent="0.2">
      <c r="A2322" s="2" t="s">
        <v>47</v>
      </c>
      <c r="B2322" s="2">
        <v>17.54</v>
      </c>
      <c r="C2322" s="2">
        <f>2*Table1[[#This Row],[Photon energy (eV)]]-Threshold</f>
        <v>10.492611199999999</v>
      </c>
      <c r="D2322" s="2" t="s">
        <v>19</v>
      </c>
      <c r="E2322" s="3">
        <f>Table1[[#This Row],[Polar ang (deg)]]/180*PI()</f>
        <v>1.0799999999999998</v>
      </c>
      <c r="F2322" s="2">
        <v>61.879441874128901</v>
      </c>
      <c r="G2322" s="1">
        <f>IF(Table1[[#This Row],[Phase shift (deg)]]="","",Table1[[#This Row],[Phase shift (deg)]]/180*PI())</f>
        <v>1.8027003565232671</v>
      </c>
      <c r="H2322" s="2">
        <v>103.28712215551199</v>
      </c>
      <c r="I2322" s="2"/>
    </row>
    <row r="2323" spans="1:9" x14ac:dyDescent="0.2">
      <c r="A2323" s="2" t="s">
        <v>47</v>
      </c>
      <c r="B2323" s="2">
        <v>17.54</v>
      </c>
      <c r="C2323" s="2">
        <f>2*Table1[[#This Row],[Photon energy (eV)]]-Threshold</f>
        <v>10.492611199999999</v>
      </c>
      <c r="D2323" s="2" t="s">
        <v>19</v>
      </c>
      <c r="E2323" s="3">
        <f>Table1[[#This Row],[Polar ang (deg)]]/180*PI()</f>
        <v>1.0899999999999994</v>
      </c>
      <c r="F2323" s="2">
        <v>62.452399669259698</v>
      </c>
      <c r="G2323" s="1">
        <f>IF(Table1[[#This Row],[Phase shift (deg)]]="","",Table1[[#This Row],[Phase shift (deg)]]/180*PI())</f>
        <v>1.8140850746735815</v>
      </c>
      <c r="H2323" s="2">
        <v>103.939418456471</v>
      </c>
      <c r="I2323" s="2"/>
    </row>
    <row r="2324" spans="1:9" x14ac:dyDescent="0.2">
      <c r="A2324" s="2" t="s">
        <v>47</v>
      </c>
      <c r="B2324" s="2">
        <v>17.54</v>
      </c>
      <c r="C2324" s="2">
        <f>2*Table1[[#This Row],[Photon energy (eV)]]-Threshold</f>
        <v>10.492611199999999</v>
      </c>
      <c r="D2324" s="2" t="s">
        <v>19</v>
      </c>
      <c r="E2324" s="3">
        <f>Table1[[#This Row],[Polar ang (deg)]]/180*PI()</f>
        <v>1.1000000000000008</v>
      </c>
      <c r="F2324" s="2">
        <v>63.025357464390602</v>
      </c>
      <c r="G2324" s="1">
        <f>IF(Table1[[#This Row],[Phase shift (deg)]]="","",Table1[[#This Row],[Phase shift (deg)]]/180*PI())</f>
        <v>1.8253591301289491</v>
      </c>
      <c r="H2324" s="2">
        <v>104.58537425206001</v>
      </c>
      <c r="I2324" s="2"/>
    </row>
    <row r="2325" spans="1:9" x14ac:dyDescent="0.2">
      <c r="A2325" s="2" t="s">
        <v>47</v>
      </c>
      <c r="B2325" s="2">
        <v>17.54</v>
      </c>
      <c r="C2325" s="2">
        <f>2*Table1[[#This Row],[Photon energy (eV)]]-Threshold</f>
        <v>10.492611199999999</v>
      </c>
      <c r="D2325" s="2" t="s">
        <v>19</v>
      </c>
      <c r="E2325" s="3">
        <f>Table1[[#This Row],[Polar ang (deg)]]/180*PI()</f>
        <v>1.1100000000000003</v>
      </c>
      <c r="F2325" s="2">
        <v>63.598315259521399</v>
      </c>
      <c r="G2325" s="1">
        <f>IF(Table1[[#This Row],[Phase shift (deg)]]="","",Table1[[#This Row],[Phase shift (deg)]]/180*PI())</f>
        <v>1.8365134796004674</v>
      </c>
      <c r="H2325" s="2">
        <v>105.224471399992</v>
      </c>
      <c r="I2325" s="2"/>
    </row>
    <row r="2326" spans="1:9" x14ac:dyDescent="0.2">
      <c r="A2326" s="2" t="s">
        <v>47</v>
      </c>
      <c r="B2326" s="2">
        <v>17.54</v>
      </c>
      <c r="C2326" s="2">
        <f>2*Table1[[#This Row],[Photon energy (eV)]]-Threshold</f>
        <v>10.492611199999999</v>
      </c>
      <c r="D2326" s="2" t="s">
        <v>19</v>
      </c>
      <c r="E2326" s="3">
        <f>Table1[[#This Row],[Polar ang (deg)]]/180*PI()</f>
        <v>1.1200000000000001</v>
      </c>
      <c r="F2326" s="2">
        <v>64.171273054652204</v>
      </c>
      <c r="G2326" s="1">
        <f>IF(Table1[[#This Row],[Phase shift (deg)]]="","",Table1[[#This Row],[Phase shift (deg)]]/180*PI())</f>
        <v>1.8475392633915366</v>
      </c>
      <c r="H2326" s="2">
        <v>105.85620227704401</v>
      </c>
      <c r="I2326" s="2"/>
    </row>
    <row r="2327" spans="1:9" x14ac:dyDescent="0.2">
      <c r="A2327" s="2" t="s">
        <v>47</v>
      </c>
      <c r="B2327" s="2">
        <v>17.54</v>
      </c>
      <c r="C2327" s="2">
        <f>2*Table1[[#This Row],[Photon energy (eV)]]-Threshold</f>
        <v>10.492611199999999</v>
      </c>
      <c r="D2327" s="2" t="s">
        <v>19</v>
      </c>
      <c r="E2327" s="3">
        <f>Table1[[#This Row],[Polar ang (deg)]]/180*PI()</f>
        <v>1.1299999999999994</v>
      </c>
      <c r="F2327" s="2">
        <v>64.744230849782994</v>
      </c>
      <c r="G2327" s="1">
        <f>IF(Table1[[#This Row],[Phase shift (deg)]]="","",Table1[[#This Row],[Phase shift (deg)]]/180*PI())</f>
        <v>1.8584278246030397</v>
      </c>
      <c r="H2327" s="2">
        <v>106.480070879433</v>
      </c>
      <c r="I2327" s="2"/>
    </row>
    <row r="2328" spans="1:9" x14ac:dyDescent="0.2">
      <c r="A2328" s="2" t="s">
        <v>47</v>
      </c>
      <c r="B2328" s="2">
        <v>17.54</v>
      </c>
      <c r="C2328" s="2">
        <f>2*Table1[[#This Row],[Photon energy (eV)]]-Threshold</f>
        <v>10.492611199999999</v>
      </c>
      <c r="D2328" s="2" t="s">
        <v>19</v>
      </c>
      <c r="E2328" s="3">
        <f>Table1[[#This Row],[Polar ang (deg)]]/180*PI()</f>
        <v>1.1400000000000008</v>
      </c>
      <c r="F2328" s="2">
        <v>65.317188644913898</v>
      </c>
      <c r="G2328" s="1">
        <f>IF(Table1[[#This Row],[Phase shift (deg)]]="","",Table1[[#This Row],[Phase shift (deg)]]/180*PI())</f>
        <v>1.8691707267323401</v>
      </c>
      <c r="H2328" s="2">
        <v>107.095593831164</v>
      </c>
      <c r="I2328" s="2"/>
    </row>
    <row r="2329" spans="1:9" x14ac:dyDescent="0.2">
      <c r="A2329" s="2" t="s">
        <v>47</v>
      </c>
      <c r="B2329" s="2">
        <v>17.54</v>
      </c>
      <c r="C2329" s="2">
        <f>2*Table1[[#This Row],[Photon energy (eV)]]-Threshold</f>
        <v>10.492611199999999</v>
      </c>
      <c r="D2329" s="2" t="s">
        <v>19</v>
      </c>
      <c r="E2329" s="3">
        <f>Table1[[#This Row],[Polar ang (deg)]]/180*PI()</f>
        <v>1.1500000000000006</v>
      </c>
      <c r="F2329" s="2">
        <v>65.890146440044703</v>
      </c>
      <c r="G2329" s="1">
        <f>IF(Table1[[#This Row],[Phase shift (deg)]]="","",Table1[[#This Row],[Phase shift (deg)]]/180*PI())</f>
        <v>1.8797597695781305</v>
      </c>
      <c r="H2329" s="2">
        <v>107.702301295311</v>
      </c>
      <c r="I2329" s="2"/>
    </row>
    <row r="2330" spans="1:9" x14ac:dyDescent="0.2">
      <c r="A2330" s="2" t="s">
        <v>47</v>
      </c>
      <c r="B2330" s="2">
        <v>17.54</v>
      </c>
      <c r="C2330" s="2">
        <f>2*Table1[[#This Row],[Photon energy (eV)]]-Threshold</f>
        <v>10.492611199999999</v>
      </c>
      <c r="D2330" s="2" t="s">
        <v>19</v>
      </c>
      <c r="E2330" s="3">
        <f>Table1[[#This Row],[Polar ang (deg)]]/180*PI()</f>
        <v>1.1600000000000004</v>
      </c>
      <c r="F2330" s="2">
        <v>66.463104235175507</v>
      </c>
      <c r="G2330" s="1">
        <f>IF(Table1[[#This Row],[Phase shift (deg)]]="","",Table1[[#This Row],[Phase shift (deg)]]/180*PI())</f>
        <v>1.8901870033846904</v>
      </c>
      <c r="H2330" s="2">
        <v>108.299737784423</v>
      </c>
      <c r="I2330" s="2"/>
    </row>
    <row r="2331" spans="1:9" x14ac:dyDescent="0.2">
      <c r="A2331" s="2" t="s">
        <v>47</v>
      </c>
      <c r="B2331" s="2">
        <v>17.54</v>
      </c>
      <c r="C2331" s="2">
        <f>2*Table1[[#This Row],[Photon energy (eV)]]-Threshold</f>
        <v>10.492611199999999</v>
      </c>
      <c r="D2331" s="2" t="s">
        <v>19</v>
      </c>
      <c r="E2331" s="3">
        <f>Table1[[#This Row],[Polar ang (deg)]]/180*PI()</f>
        <v>1.1699999999999997</v>
      </c>
      <c r="F2331" s="2">
        <v>67.036062030306297</v>
      </c>
      <c r="G2331" s="1">
        <f>IF(Table1[[#This Row],[Phase shift (deg)]]="","",Table1[[#This Row],[Phase shift (deg)]]/180*PI())</f>
        <v>1.9004447411806098</v>
      </c>
      <c r="H2331" s="2">
        <v>108.88746286748101</v>
      </c>
      <c r="I2331" s="2"/>
    </row>
    <row r="2332" spans="1:9" x14ac:dyDescent="0.2">
      <c r="A2332" s="2" t="s">
        <v>47</v>
      </c>
      <c r="B2332" s="2">
        <v>17.54</v>
      </c>
      <c r="C2332" s="2">
        <f>2*Table1[[#This Row],[Photon energy (eV)]]-Threshold</f>
        <v>10.492611199999999</v>
      </c>
      <c r="D2332" s="2" t="s">
        <v>19</v>
      </c>
      <c r="E2332" s="3">
        <f>Table1[[#This Row],[Polar ang (deg)]]/180*PI()</f>
        <v>1.1799999999999995</v>
      </c>
      <c r="F2332" s="2">
        <v>67.609019825437102</v>
      </c>
      <c r="G2332" s="1">
        <f>IF(Table1[[#This Row],[Phase shift (deg)]]="","",Table1[[#This Row],[Phase shift (deg)]]/180*PI())</f>
        <v>1.9105255692878547</v>
      </c>
      <c r="H2332" s="2">
        <v>109.465051772023</v>
      </c>
      <c r="I2332" s="2"/>
    </row>
    <row r="2333" spans="1:9" x14ac:dyDescent="0.2">
      <c r="A2333" s="2" t="s">
        <v>47</v>
      </c>
      <c r="B2333" s="2">
        <v>17.54</v>
      </c>
      <c r="C2333" s="2">
        <f>2*Table1[[#This Row],[Photon energy (eV)]]-Threshold</f>
        <v>10.492611199999999</v>
      </c>
      <c r="D2333" s="2" t="s">
        <v>19</v>
      </c>
      <c r="E2333" s="3">
        <f>Table1[[#This Row],[Polar ang (deg)]]/180*PI()</f>
        <v>1.1900000000000006</v>
      </c>
      <c r="F2333" s="2">
        <v>68.181977620568006</v>
      </c>
      <c r="G2333" s="1">
        <f>IF(Table1[[#This Row],[Phase shift (deg)]]="","",Table1[[#This Row],[Phase shift (deg)]]/180*PI())</f>
        <v>1.9204223559975553</v>
      </c>
      <c r="H2333" s="2">
        <v>110.03209588123001</v>
      </c>
      <c r="I2333" s="2"/>
    </row>
    <row r="2334" spans="1:9" x14ac:dyDescent="0.2">
      <c r="A2334" s="2" t="s">
        <v>47</v>
      </c>
      <c r="B2334" s="2">
        <v>17.54</v>
      </c>
      <c r="C2334" s="2">
        <f>2*Table1[[#This Row],[Photon energy (eV)]]-Threshold</f>
        <v>10.492611199999999</v>
      </c>
      <c r="D2334" s="2" t="s">
        <v>19</v>
      </c>
      <c r="E2334" s="3">
        <f>Table1[[#This Row],[Polar ang (deg)]]/180*PI()</f>
        <v>1.2</v>
      </c>
      <c r="F2334" s="2">
        <v>68.754935415698796</v>
      </c>
      <c r="G2334" s="1">
        <f>IF(Table1[[#This Row],[Phase shift (deg)]]="","",Table1[[#This Row],[Phase shift (deg)]]/180*PI())</f>
        <v>1.9301282584283967</v>
      </c>
      <c r="H2334" s="2">
        <v>110.588203126883</v>
      </c>
      <c r="I2334" s="2"/>
    </row>
    <row r="2335" spans="1:9" x14ac:dyDescent="0.2">
      <c r="A2335" s="2" t="s">
        <v>47</v>
      </c>
      <c r="B2335" s="2">
        <v>17.54</v>
      </c>
      <c r="C2335" s="2">
        <f>2*Table1[[#This Row],[Photon energy (eV)]]-Threshold</f>
        <v>10.492611199999999</v>
      </c>
      <c r="D2335" s="2" t="s">
        <v>19</v>
      </c>
      <c r="E2335" s="3">
        <f>Table1[[#This Row],[Polar ang (deg)]]/180*PI()</f>
        <v>1.2099999999999997</v>
      </c>
      <c r="F2335" s="2">
        <v>69.3278932108296</v>
      </c>
      <c r="G2335" s="1">
        <f>IF(Table1[[#This Row],[Phase shift (deg)]]="","",Table1[[#This Row],[Phase shift (deg)]]/180*PI())</f>
        <v>1.9396367276012196</v>
      </c>
      <c r="H2335" s="2">
        <v>111.132998280116</v>
      </c>
      <c r="I2335" s="2"/>
    </row>
    <row r="2336" spans="1:9" x14ac:dyDescent="0.2">
      <c r="A2336" s="2" t="s">
        <v>47</v>
      </c>
      <c r="B2336" s="2">
        <v>17.54</v>
      </c>
      <c r="C2336" s="2">
        <f>2*Table1[[#This Row],[Photon energy (eV)]]-Threshold</f>
        <v>10.492611199999999</v>
      </c>
      <c r="D2336" s="2" t="s">
        <v>19</v>
      </c>
      <c r="E2336" s="3">
        <f>Table1[[#This Row],[Polar ang (deg)]]/180*PI()</f>
        <v>1.2199999999999995</v>
      </c>
      <c r="F2336" s="2">
        <v>69.900851005960405</v>
      </c>
      <c r="G2336" s="1">
        <f>IF(Table1[[#This Row],[Phase shift (deg)]]="","",Table1[[#This Row],[Phase shift (deg)]]/180*PI())</f>
        <v>1.9489415117804674</v>
      </c>
      <c r="H2336" s="2">
        <v>111.66612314286699</v>
      </c>
      <c r="I2336" s="2"/>
    </row>
    <row r="2337" spans="1:9" x14ac:dyDescent="0.2">
      <c r="A2337" s="2" t="s">
        <v>47</v>
      </c>
      <c r="B2337" s="2">
        <v>17.54</v>
      </c>
      <c r="C2337" s="2">
        <f>2*Table1[[#This Row],[Photon energy (eV)]]-Threshold</f>
        <v>10.492611199999999</v>
      </c>
      <c r="D2337" s="2" t="s">
        <v>19</v>
      </c>
      <c r="E2337" s="3">
        <f>Table1[[#This Row],[Polar ang (deg)]]/180*PI()</f>
        <v>1.2300000000000006</v>
      </c>
      <c r="F2337" s="2">
        <v>70.473808801091295</v>
      </c>
      <c r="G2337" s="1">
        <f>IF(Table1[[#This Row],[Phase shift (deg)]]="","",Table1[[#This Row],[Phase shift (deg)]]/180*PI())</f>
        <v>1.9580366581477493</v>
      </c>
      <c r="H2337" s="2">
        <v>112.187236643766</v>
      </c>
      <c r="I2337" s="2"/>
    </row>
    <row r="2338" spans="1:9" x14ac:dyDescent="0.2">
      <c r="A2338" s="2" t="s">
        <v>47</v>
      </c>
      <c r="B2338" s="2">
        <v>17.54</v>
      </c>
      <c r="C2338" s="2">
        <f>2*Table1[[#This Row],[Photon energy (eV)]]-Threshold</f>
        <v>10.492611199999999</v>
      </c>
      <c r="D2338" s="2" t="s">
        <v>19</v>
      </c>
      <c r="E2338" s="3">
        <f>Table1[[#This Row],[Polar ang (deg)]]/180*PI()</f>
        <v>1.2400000000000004</v>
      </c>
      <c r="F2338" s="2">
        <v>71.046766596222099</v>
      </c>
      <c r="G2338" s="1">
        <f>IF(Table1[[#This Row],[Phase shift (deg)]]="","",Table1[[#This Row],[Phase shift (deg)]]/180*PI())</f>
        <v>1.9669165128861918</v>
      </c>
      <c r="H2338" s="2">
        <v>112.696014842968</v>
      </c>
      <c r="I2338" s="2"/>
    </row>
    <row r="2339" spans="1:9" x14ac:dyDescent="0.2">
      <c r="A2339" s="2" t="s">
        <v>47</v>
      </c>
      <c r="B2339" s="2">
        <v>17.54</v>
      </c>
      <c r="C2339" s="2">
        <f>2*Table1[[#This Row],[Photon energy (eV)]]-Threshold</f>
        <v>10.492611199999999</v>
      </c>
      <c r="D2339" s="2" t="s">
        <v>19</v>
      </c>
      <c r="E2339" s="3">
        <f>Table1[[#This Row],[Polar ang (deg)]]/180*PI()</f>
        <v>1.25</v>
      </c>
      <c r="F2339" s="2">
        <v>71.619724391352904</v>
      </c>
      <c r="G2339" s="1">
        <f>IF(Table1[[#This Row],[Phase shift (deg)]]="","",Table1[[#This Row],[Phase shift (deg)]]/180*PI())</f>
        <v>1.975575719765273</v>
      </c>
      <c r="H2339" s="2">
        <v>113.19215085107</v>
      </c>
      <c r="I2339" s="2"/>
    </row>
    <row r="2340" spans="1:9" x14ac:dyDescent="0.2">
      <c r="A2340" s="2" t="s">
        <v>47</v>
      </c>
      <c r="B2340" s="2">
        <v>17.54</v>
      </c>
      <c r="C2340" s="2">
        <f>2*Table1[[#This Row],[Photon energy (eV)]]-Threshold</f>
        <v>10.492611199999999</v>
      </c>
      <c r="D2340" s="2" t="s">
        <v>19</v>
      </c>
      <c r="E2340" s="3">
        <f>Table1[[#This Row],[Polar ang (deg)]]/180*PI()</f>
        <v>1.2599999999999993</v>
      </c>
      <c r="F2340" s="2">
        <v>72.192682186483694</v>
      </c>
      <c r="G2340" s="1">
        <f>IF(Table1[[#This Row],[Phase shift (deg)]]="","",Table1[[#This Row],[Phase shift (deg)]]/180*PI())</f>
        <v>1.9840092173252926</v>
      </c>
      <c r="H2340" s="2">
        <v>113.675354667793</v>
      </c>
      <c r="I2340" s="2"/>
    </row>
    <row r="2341" spans="1:9" x14ac:dyDescent="0.2">
      <c r="A2341" s="2" t="s">
        <v>47</v>
      </c>
      <c r="B2341" s="2">
        <v>17.54</v>
      </c>
      <c r="C2341" s="2">
        <f>2*Table1[[#This Row],[Photon energy (eV)]]-Threshold</f>
        <v>10.492611199999999</v>
      </c>
      <c r="D2341" s="2" t="s">
        <v>19</v>
      </c>
      <c r="E2341" s="3">
        <f>Table1[[#This Row],[Polar ang (deg)]]/180*PI()</f>
        <v>1.2700000000000009</v>
      </c>
      <c r="F2341" s="2">
        <v>72.765639981614598</v>
      </c>
      <c r="G2341" s="1">
        <f>IF(Table1[[#This Row],[Phase shift (deg)]]="","",Table1[[#This Row],[Phase shift (deg)]]/180*PI())</f>
        <v>1.9922122347683784</v>
      </c>
      <c r="H2341" s="2">
        <v>114.145352946554</v>
      </c>
      <c r="I2341" s="2"/>
    </row>
    <row r="2342" spans="1:9" x14ac:dyDescent="0.2">
      <c r="A2342" s="2" t="s">
        <v>47</v>
      </c>
      <c r="B2342" s="2">
        <v>17.54</v>
      </c>
      <c r="C2342" s="2">
        <f>2*Table1[[#This Row],[Photon energy (eV)]]-Threshold</f>
        <v>10.492611199999999</v>
      </c>
      <c r="D2342" s="2" t="s">
        <v>19</v>
      </c>
      <c r="E2342" s="3">
        <f>Table1[[#This Row],[Polar ang (deg)]]/180*PI()</f>
        <v>1.2800000000000005</v>
      </c>
      <c r="F2342" s="2">
        <v>73.338597776745402</v>
      </c>
      <c r="G2342" s="1">
        <f>IF(Table1[[#This Row],[Phase shift (deg)]]="","",Table1[[#This Row],[Phase shift (deg)]]/180*PI())</f>
        <v>2.0001802866679563</v>
      </c>
      <c r="H2342" s="2">
        <v>114.601888691341</v>
      </c>
      <c r="I2342" s="2"/>
    </row>
    <row r="2343" spans="1:9" x14ac:dyDescent="0.2">
      <c r="A2343" s="2" t="s">
        <v>47</v>
      </c>
      <c r="B2343" s="2">
        <v>17.54</v>
      </c>
      <c r="C2343" s="2">
        <f>2*Table1[[#This Row],[Photon energy (eV)]]-Threshold</f>
        <v>10.492611199999999</v>
      </c>
      <c r="D2343" s="2" t="s">
        <v>19</v>
      </c>
      <c r="E2343" s="3">
        <f>Table1[[#This Row],[Polar ang (deg)]]/180*PI()</f>
        <v>1.2900000000000003</v>
      </c>
      <c r="F2343" s="2">
        <v>73.911555571876207</v>
      </c>
      <c r="G2343" s="1">
        <f>IF(Table1[[#This Row],[Phase shift (deg)]]="","",Table1[[#This Row],[Phase shift (deg)]]/180*PI())</f>
        <v>2.0079091666132562</v>
      </c>
      <c r="H2343" s="2">
        <v>115.04472089257</v>
      </c>
      <c r="I2343" s="2"/>
    </row>
    <row r="2344" spans="1:9" x14ac:dyDescent="0.2">
      <c r="A2344" s="2" t="s">
        <v>47</v>
      </c>
      <c r="B2344" s="2">
        <v>17.54</v>
      </c>
      <c r="C2344" s="2">
        <f>2*Table1[[#This Row],[Photon energy (eV)]]-Threshold</f>
        <v>10.492611199999999</v>
      </c>
      <c r="D2344" s="2" t="s">
        <v>19</v>
      </c>
      <c r="E2344" s="3">
        <f>Table1[[#This Row],[Polar ang (deg)]]/180*PI()</f>
        <v>1.2999999999999996</v>
      </c>
      <c r="F2344" s="2">
        <v>74.484513367006997</v>
      </c>
      <c r="G2344" s="1">
        <f>IF(Table1[[#This Row],[Phase shift (deg)]]="","",Table1[[#This Row],[Phase shift (deg)]]/180*PI())</f>
        <v>2.0153949399068036</v>
      </c>
      <c r="H2344" s="2">
        <v>115.473624108682</v>
      </c>
      <c r="I2344" s="2"/>
    </row>
    <row r="2345" spans="1:9" x14ac:dyDescent="0.2">
      <c r="A2345" s="2" t="s">
        <v>47</v>
      </c>
      <c r="B2345" s="2">
        <v>17.54</v>
      </c>
      <c r="C2345" s="2">
        <f>2*Table1[[#This Row],[Photon energy (eV)]]-Threshold</f>
        <v>10.492611199999999</v>
      </c>
      <c r="D2345" s="2" t="s">
        <v>19</v>
      </c>
      <c r="E2345" s="3">
        <f>Table1[[#This Row],[Polar ang (deg)]]/180*PI()</f>
        <v>1.3099999999999994</v>
      </c>
      <c r="F2345" s="2">
        <v>75.057471162137801</v>
      </c>
      <c r="G2345" s="1">
        <f>IF(Table1[[#This Row],[Phase shift (deg)]]="","",Table1[[#This Row],[Phase shift (deg)]]/180*PI())</f>
        <v>2.0226339354342366</v>
      </c>
      <c r="H2345" s="2">
        <v>115.888388000318</v>
      </c>
      <c r="I2345" s="2"/>
    </row>
    <row r="2346" spans="1:9" x14ac:dyDescent="0.2">
      <c r="A2346" s="2" t="s">
        <v>47</v>
      </c>
      <c r="B2346" s="2">
        <v>17.54</v>
      </c>
      <c r="C2346" s="2">
        <f>2*Table1[[#This Row],[Photon energy (eV)]]-Threshold</f>
        <v>10.492611199999999</v>
      </c>
      <c r="D2346" s="2" t="s">
        <v>19</v>
      </c>
      <c r="E2346" s="3">
        <f>Table1[[#This Row],[Polar ang (deg)]]/180*PI()</f>
        <v>1.3200000000000007</v>
      </c>
      <c r="F2346" s="2">
        <v>75.630428957268705</v>
      </c>
      <c r="G2346" s="1">
        <f>IF(Table1[[#This Row],[Phase shift (deg)]]="","",Table1[[#This Row],[Phase shift (deg)]]/180*PI())</f>
        <v>2.029622736824757</v>
      </c>
      <c r="H2346" s="2">
        <v>116.28881682385</v>
      </c>
      <c r="I2346" s="2"/>
    </row>
    <row r="2347" spans="1:9" x14ac:dyDescent="0.2">
      <c r="A2347" s="2" t="s">
        <v>47</v>
      </c>
      <c r="B2347" s="2">
        <v>17.54</v>
      </c>
      <c r="C2347" s="2">
        <f>2*Table1[[#This Row],[Photon energy (eV)]]-Threshold</f>
        <v>10.492611199999999</v>
      </c>
      <c r="D2347" s="2" t="s">
        <v>19</v>
      </c>
      <c r="E2347" s="3">
        <f>Table1[[#This Row],[Polar ang (deg)]]/180*PI()</f>
        <v>1.33</v>
      </c>
      <c r="F2347" s="2">
        <v>76.203386752399496</v>
      </c>
      <c r="G2347" s="1">
        <f>IF(Table1[[#This Row],[Phase shift (deg)]]="","",Table1[[#This Row],[Phase shift (deg)]]/180*PI())</f>
        <v>2.036358173018463</v>
      </c>
      <c r="H2347" s="2">
        <v>116.674728890929</v>
      </c>
      <c r="I2347" s="2"/>
    </row>
    <row r="2348" spans="1:9" x14ac:dyDescent="0.2">
      <c r="A2348" s="2" t="s">
        <v>47</v>
      </c>
      <c r="B2348" s="2">
        <v>17.54</v>
      </c>
      <c r="C2348" s="2">
        <f>2*Table1[[#This Row],[Photon energy (eV)]]-Threshold</f>
        <v>10.492611199999999</v>
      </c>
      <c r="D2348" s="2" t="s">
        <v>19</v>
      </c>
      <c r="E2348" s="3">
        <f>Table1[[#This Row],[Polar ang (deg)]]/180*PI()</f>
        <v>1.3399999999999999</v>
      </c>
      <c r="F2348" s="2">
        <v>76.7763445475303</v>
      </c>
      <c r="G2348" s="1">
        <f>IF(Table1[[#This Row],[Phase shift (deg)]]="","",Table1[[#This Row],[Phase shift (deg)]]/180*PI())</f>
        <v>2.0428373083540636</v>
      </c>
      <c r="H2348" s="2">
        <v>117.04595600055301</v>
      </c>
      <c r="I2348" s="2"/>
    </row>
    <row r="2349" spans="1:9" x14ac:dyDescent="0.2">
      <c r="A2349" s="2" t="s">
        <v>47</v>
      </c>
      <c r="B2349" s="2">
        <v>17.54</v>
      </c>
      <c r="C2349" s="2">
        <f>2*Table1[[#This Row],[Photon energy (eV)]]-Threshold</f>
        <v>10.492611199999999</v>
      </c>
      <c r="D2349" s="2" t="s">
        <v>19</v>
      </c>
      <c r="E2349" s="3">
        <f>Table1[[#This Row],[Polar ang (deg)]]/180*PI()</f>
        <v>1.3500000000000012</v>
      </c>
      <c r="F2349" s="2">
        <v>77.349302342661204</v>
      </c>
      <c r="G2349" s="1">
        <f>IF(Table1[[#This Row],[Phase shift (deg)]]="","",Table1[[#This Row],[Phase shift (deg)]]/180*PI())</f>
        <v>2.0490574322865012</v>
      </c>
      <c r="H2349" s="2">
        <v>117.40234284992999</v>
      </c>
      <c r="I2349" s="2"/>
    </row>
    <row r="2350" spans="1:9" x14ac:dyDescent="0.2">
      <c r="A2350" s="2" t="s">
        <v>47</v>
      </c>
      <c r="B2350" s="2">
        <v>17.54</v>
      </c>
      <c r="C2350" s="2">
        <f>2*Table1[[#This Row],[Photon energy (eV)]]-Threshold</f>
        <v>10.492611199999999</v>
      </c>
      <c r="D2350" s="2" t="s">
        <v>19</v>
      </c>
      <c r="E2350" s="3">
        <f>Table1[[#This Row],[Polar ang (deg)]]/180*PI()</f>
        <v>1.3600000000000008</v>
      </c>
      <c r="F2350" s="2">
        <v>77.922260137791994</v>
      </c>
      <c r="G2350" s="1">
        <f>IF(Table1[[#This Row],[Phase shift (deg)]]="","",Table1[[#This Row],[Phase shift (deg)]]/180*PI())</f>
        <v>2.0550160488392972</v>
      </c>
      <c r="H2350" s="2">
        <v>117.743746430142</v>
      </c>
      <c r="I2350" s="2"/>
    </row>
    <row r="2351" spans="1:9" x14ac:dyDescent="0.2">
      <c r="A2351" s="2" t="s">
        <v>47</v>
      </c>
      <c r="B2351" s="2">
        <v>17.54</v>
      </c>
      <c r="C2351" s="2">
        <f>2*Table1[[#This Row],[Photon energy (eV)]]-Threshold</f>
        <v>10.492611199999999</v>
      </c>
      <c r="D2351" s="2" t="s">
        <v>19</v>
      </c>
      <c r="E2351" s="3">
        <f>Table1[[#This Row],[Polar ang (deg)]]/180*PI()</f>
        <v>1.3700000000000003</v>
      </c>
      <c r="F2351" s="2">
        <v>78.495217932922799</v>
      </c>
      <c r="G2351" s="1">
        <f>IF(Table1[[#This Row],[Phase shift (deg)]]="","",Table1[[#This Row],[Phase shift (deg)]]/180*PI())</f>
        <v>2.0607108658912323</v>
      </c>
      <c r="H2351" s="2">
        <v>118.070035412317</v>
      </c>
      <c r="I2351" s="2"/>
    </row>
    <row r="2352" spans="1:9" x14ac:dyDescent="0.2">
      <c r="A2352" s="2" t="s">
        <v>47</v>
      </c>
      <c r="B2352" s="2">
        <v>17.54</v>
      </c>
      <c r="C2352" s="2">
        <f>2*Table1[[#This Row],[Photon energy (eV)]]-Threshold</f>
        <v>10.492611199999999</v>
      </c>
      <c r="D2352" s="2" t="s">
        <v>19</v>
      </c>
      <c r="E2352" s="3">
        <f>Table1[[#This Row],[Polar ang (deg)]]/180*PI()</f>
        <v>1.38</v>
      </c>
      <c r="F2352" s="2">
        <v>79.068175728053603</v>
      </c>
      <c r="G2352" s="1">
        <f>IF(Table1[[#This Row],[Phase shift (deg)]]="","",Table1[[#This Row],[Phase shift (deg)]]/180*PI())</f>
        <v>2.0661397843912064</v>
      </c>
      <c r="H2352" s="2">
        <v>118.38108952968599</v>
      </c>
      <c r="I2352" s="2"/>
    </row>
    <row r="2353" spans="1:9" x14ac:dyDescent="0.2">
      <c r="A2353" s="2" t="s">
        <v>47</v>
      </c>
      <c r="B2353" s="2">
        <v>17.54</v>
      </c>
      <c r="C2353" s="2">
        <f>2*Table1[[#This Row],[Photon energy (eV)]]-Threshold</f>
        <v>10.492611199999999</v>
      </c>
      <c r="D2353" s="2" t="s">
        <v>19</v>
      </c>
      <c r="E2353" s="3">
        <f>Table1[[#This Row],[Polar ang (deg)]]/180*PI()</f>
        <v>1.3899999999999992</v>
      </c>
      <c r="F2353" s="2">
        <v>79.641133523184394</v>
      </c>
      <c r="G2353" s="1">
        <f>IF(Table1[[#This Row],[Phase shift (deg)]]="","",Table1[[#This Row],[Phase shift (deg)]]/180*PI())</f>
        <v>2.0713008875894179</v>
      </c>
      <c r="H2353" s="2">
        <v>118.676798960575</v>
      </c>
      <c r="I2353" s="2"/>
    </row>
    <row r="2354" spans="1:9" x14ac:dyDescent="0.2">
      <c r="A2354" s="2" t="s">
        <v>47</v>
      </c>
      <c r="B2354" s="2">
        <v>17.54</v>
      </c>
      <c r="C2354" s="2">
        <f>2*Table1[[#This Row],[Photon energy (eV)]]-Threshold</f>
        <v>10.492611199999999</v>
      </c>
      <c r="D2354" s="2" t="s">
        <v>19</v>
      </c>
      <c r="E2354" s="3">
        <f>Table1[[#This Row],[Polar ang (deg)]]/180*PI()</f>
        <v>1.4000000000000008</v>
      </c>
      <c r="F2354" s="2">
        <v>80.214091318315297</v>
      </c>
      <c r="G2354" s="1">
        <f>IF(Table1[[#This Row],[Phase shift (deg)]]="","",Table1[[#This Row],[Phase shift (deg)]]/180*PI())</f>
        <v>2.0761924303663517</v>
      </c>
      <c r="H2354" s="2">
        <v>118.95706371700101</v>
      </c>
      <c r="I2354" s="2"/>
    </row>
    <row r="2355" spans="1:9" x14ac:dyDescent="0.2">
      <c r="A2355" s="2" t="s">
        <v>47</v>
      </c>
      <c r="B2355" s="2">
        <v>17.54</v>
      </c>
      <c r="C2355" s="2">
        <f>2*Table1[[#This Row],[Photon energy (eV)]]-Threshold</f>
        <v>10.492611199999999</v>
      </c>
      <c r="D2355" s="2" t="s">
        <v>19</v>
      </c>
      <c r="E2355" s="3">
        <f>Table1[[#This Row],[Polar ang (deg)]]/180*PI()</f>
        <v>1.4100000000000006</v>
      </c>
      <c r="F2355" s="2">
        <v>80.787049113446102</v>
      </c>
      <c r="G2355" s="1">
        <f>IF(Table1[[#This Row],[Phase shift (deg)]]="","",Table1[[#This Row],[Phase shift (deg)]]/180*PI())</f>
        <v>2.0808128287354419</v>
      </c>
      <c r="H2355" s="2">
        <v>119.22179304321899</v>
      </c>
      <c r="I2355" s="2"/>
    </row>
    <row r="2356" spans="1:9" x14ac:dyDescent="0.2">
      <c r="A2356" s="2" t="s">
        <v>47</v>
      </c>
      <c r="B2356" s="2">
        <v>17.54</v>
      </c>
      <c r="C2356" s="2">
        <f>2*Table1[[#This Row],[Photon energy (eV)]]-Threshold</f>
        <v>10.492611199999999</v>
      </c>
      <c r="D2356" s="2" t="s">
        <v>19</v>
      </c>
      <c r="E2356" s="3">
        <f>Table1[[#This Row],[Polar ang (deg)]]/180*PI()</f>
        <v>1.4200000000000002</v>
      </c>
      <c r="F2356" s="2">
        <v>81.360006908576906</v>
      </c>
      <c r="G2356" s="1">
        <f>IF(Table1[[#This Row],[Phase shift (deg)]]="","",Table1[[#This Row],[Phase shift (deg)]]/180*PI())</f>
        <v>2.0851606495882695</v>
      </c>
      <c r="H2356" s="2">
        <v>119.470904828165</v>
      </c>
      <c r="I2356" s="2"/>
    </row>
    <row r="2357" spans="1:9" x14ac:dyDescent="0.2">
      <c r="A2357" s="2" t="s">
        <v>47</v>
      </c>
      <c r="B2357" s="2">
        <v>17.54</v>
      </c>
      <c r="C2357" s="2">
        <f>2*Table1[[#This Row],[Photon energy (eV)]]-Threshold</f>
        <v>10.492611199999999</v>
      </c>
      <c r="D2357" s="2" t="s">
        <v>19</v>
      </c>
      <c r="E2357" s="3">
        <f>Table1[[#This Row],[Polar ang (deg)]]/180*PI()</f>
        <v>1.4299999999999997</v>
      </c>
      <c r="F2357" s="2">
        <v>81.932964703707697</v>
      </c>
      <c r="G2357" s="1">
        <f>IF(Table1[[#This Row],[Phase shift (deg)]]="","",Table1[[#This Row],[Phase shift (deg)]]/180*PI())</f>
        <v>2.0892346007459928</v>
      </c>
      <c r="H2357" s="2">
        <v>119.704325035445</v>
      </c>
      <c r="I2357" s="2"/>
    </row>
    <row r="2358" spans="1:9" x14ac:dyDescent="0.2">
      <c r="A2358" s="2" t="s">
        <v>47</v>
      </c>
      <c r="B2358" s="2">
        <v>17.54</v>
      </c>
      <c r="C2358" s="2">
        <f>2*Table1[[#This Row],[Photon energy (eV)]]-Threshold</f>
        <v>10.492611199999999</v>
      </c>
      <c r="D2358" s="2" t="s">
        <v>19</v>
      </c>
      <c r="E2358" s="3">
        <f>Table1[[#This Row],[Polar ang (deg)]]/180*PI()</f>
        <v>1.4399999999999991</v>
      </c>
      <c r="F2358" s="2">
        <v>82.505922498838501</v>
      </c>
      <c r="G2358" s="1">
        <f>IF(Table1[[#This Row],[Phase shift (deg)]]="","",Table1[[#This Row],[Phase shift (deg)]]/180*PI())</f>
        <v>2.0930335213738083</v>
      </c>
      <c r="H2358" s="2">
        <v>119.921987154124</v>
      </c>
      <c r="I2358" s="2"/>
    </row>
    <row r="2359" spans="1:9" x14ac:dyDescent="0.2">
      <c r="A2359" s="2" t="s">
        <v>47</v>
      </c>
      <c r="B2359" s="2">
        <v>17.54</v>
      </c>
      <c r="C2359" s="2">
        <f>2*Table1[[#This Row],[Photon energy (eV)]]-Threshold</f>
        <v>10.492611199999999</v>
      </c>
      <c r="D2359" s="2" t="s">
        <v>19</v>
      </c>
      <c r="E2359" s="3">
        <f>Table1[[#This Row],[Polar ang (deg)]]/180*PI()</f>
        <v>1.4500000000000006</v>
      </c>
      <c r="F2359" s="2">
        <v>83.078880293969405</v>
      </c>
      <c r="G2359" s="1">
        <f>IF(Table1[[#This Row],[Phase shift (deg)]]="","",Table1[[#This Row],[Phase shift (deg)]]/180*PI())</f>
        <v>2.0965563728102028</v>
      </c>
      <c r="H2359" s="2">
        <v>120.123831673281</v>
      </c>
      <c r="I2359" s="2"/>
    </row>
    <row r="2360" spans="1:9" x14ac:dyDescent="0.2">
      <c r="A2360" s="2" t="s">
        <v>47</v>
      </c>
      <c r="B2360" s="2">
        <v>17.54</v>
      </c>
      <c r="C2360" s="2">
        <f>2*Table1[[#This Row],[Photon energy (eV)]]-Threshold</f>
        <v>10.492611199999999</v>
      </c>
      <c r="D2360" s="2" t="s">
        <v>19</v>
      </c>
      <c r="E2360" s="3">
        <f>Table1[[#This Row],[Polar ang (deg)]]/180*PI()</f>
        <v>1.46</v>
      </c>
      <c r="F2360" s="2">
        <v>83.651838089100195</v>
      </c>
      <c r="G2360" s="1">
        <f>IF(Table1[[#This Row],[Phase shift (deg)]]="","",Table1[[#This Row],[Phase shift (deg)]]/180*PI())</f>
        <v>2.099802229857135</v>
      </c>
      <c r="H2360" s="2">
        <v>120.309805582973</v>
      </c>
      <c r="I2360" s="2"/>
    </row>
    <row r="2361" spans="1:9" x14ac:dyDescent="0.2">
      <c r="A2361" s="2" t="s">
        <v>47</v>
      </c>
      <c r="B2361" s="2">
        <v>17.54</v>
      </c>
      <c r="C2361" s="2">
        <f>2*Table1[[#This Row],[Photon energy (eV)]]-Threshold</f>
        <v>10.492611199999999</v>
      </c>
      <c r="D2361" s="2" t="s">
        <v>19</v>
      </c>
      <c r="E2361" s="3">
        <f>Table1[[#This Row],[Polar ang (deg)]]/180*PI()</f>
        <v>1.4699999999999998</v>
      </c>
      <c r="F2361" s="2">
        <v>84.224795884231</v>
      </c>
      <c r="G2361" s="1">
        <f>IF(Table1[[#This Row],[Phase shift (deg)]]="","",Table1[[#This Row],[Phase shift (deg)]]/180*PI())</f>
        <v>2.1027702725720991</v>
      </c>
      <c r="H2361" s="2">
        <v>120.479861903955</v>
      </c>
      <c r="I2361" s="2"/>
    </row>
    <row r="2362" spans="1:9" x14ac:dyDescent="0.2">
      <c r="A2362" s="2" t="s">
        <v>47</v>
      </c>
      <c r="B2362" s="2">
        <v>17.54</v>
      </c>
      <c r="C2362" s="2">
        <f>2*Table1[[#This Row],[Photon energy (eV)]]-Threshold</f>
        <v>10.492611199999999</v>
      </c>
      <c r="D2362" s="2" t="s">
        <v>19</v>
      </c>
      <c r="E2362" s="3">
        <f>Table1[[#This Row],[Polar ang (deg)]]/180*PI()</f>
        <v>1.4799999999999995</v>
      </c>
      <c r="F2362" s="2">
        <v>84.797753679361804</v>
      </c>
      <c r="G2362" s="1">
        <f>IF(Table1[[#This Row],[Phase shift (deg)]]="","",Table1[[#This Row],[Phase shift (deg)]]/180*PI())</f>
        <v>2.1054597785980675</v>
      </c>
      <c r="H2362" s="2">
        <v>120.63395924821801</v>
      </c>
      <c r="I2362" s="2"/>
    </row>
    <row r="2363" spans="1:9" x14ac:dyDescent="0.2">
      <c r="A2363" s="2" t="s">
        <v>47</v>
      </c>
      <c r="B2363" s="2">
        <v>17.54</v>
      </c>
      <c r="C2363" s="2">
        <f>2*Table1[[#This Row],[Photon energy (eV)]]-Threshold</f>
        <v>10.492611199999999</v>
      </c>
      <c r="D2363" s="2" t="s">
        <v>19</v>
      </c>
      <c r="E2363" s="3">
        <f>Table1[[#This Row],[Polar ang (deg)]]/180*PI()</f>
        <v>1.4900000000000007</v>
      </c>
      <c r="F2363" s="2">
        <v>85.370711474492694</v>
      </c>
      <c r="G2363" s="1">
        <f>IF(Table1[[#This Row],[Phase shift (deg)]]="","",Table1[[#This Row],[Phase shift (deg)]]/180*PI())</f>
        <v>2.1078701160634727</v>
      </c>
      <c r="H2363" s="2">
        <v>120.77206141218799</v>
      </c>
      <c r="I2363" s="2"/>
    </row>
    <row r="2364" spans="1:9" x14ac:dyDescent="0.2">
      <c r="A2364" s="2" t="s">
        <v>47</v>
      </c>
      <c r="B2364" s="2">
        <v>17.54</v>
      </c>
      <c r="C2364" s="2">
        <f>2*Table1[[#This Row],[Photon energy (eV)]]-Threshold</f>
        <v>10.492611199999999</v>
      </c>
      <c r="D2364" s="2" t="s">
        <v>19</v>
      </c>
      <c r="E2364" s="3">
        <f>Table1[[#This Row],[Polar ang (deg)]]/180*PI()</f>
        <v>1.5000000000000002</v>
      </c>
      <c r="F2364" s="2">
        <v>85.943669269623499</v>
      </c>
      <c r="G2364" s="1">
        <f>IF(Table1[[#This Row],[Phase shift (deg)]]="","",Table1[[#This Row],[Phase shift (deg)]]/180*PI())</f>
        <v>2.1100007370794263</v>
      </c>
      <c r="H2364" s="2">
        <v>120.894137004144</v>
      </c>
      <c r="I2364" s="2"/>
    </row>
    <row r="2365" spans="1:9" x14ac:dyDescent="0.2">
      <c r="A2365" s="2" t="s">
        <v>47</v>
      </c>
      <c r="B2365" s="2">
        <v>17.54</v>
      </c>
      <c r="C2365" s="2">
        <f>2*Table1[[#This Row],[Photon energy (eV)]]-Threshold</f>
        <v>10.492611199999999</v>
      </c>
      <c r="D2365" s="2" t="s">
        <v>19</v>
      </c>
      <c r="E2365" s="3">
        <f>Table1[[#This Row],[Polar ang (deg)]]/180*PI()</f>
        <v>1.5099999999999998</v>
      </c>
      <c r="F2365" s="2">
        <v>86.516627064754303</v>
      </c>
      <c r="G2365" s="1">
        <f>IF(Table1[[#This Row],[Phase shift (deg)]]="","",Table1[[#This Row],[Phase shift (deg)]]/180*PI())</f>
        <v>2.1118511718582358</v>
      </c>
      <c r="H2365" s="2">
        <v>121.000159107234</v>
      </c>
      <c r="I2365" s="2"/>
    </row>
    <row r="2366" spans="1:9" x14ac:dyDescent="0.2">
      <c r="A2366" s="2" t="s">
        <v>47</v>
      </c>
      <c r="B2366" s="2">
        <v>17.54</v>
      </c>
      <c r="C2366" s="2">
        <f>2*Table1[[#This Row],[Photon energy (eV)]]-Threshold</f>
        <v>10.492611199999999</v>
      </c>
      <c r="D2366" s="2" t="s">
        <v>19</v>
      </c>
      <c r="E2366" s="3">
        <f>Table1[[#This Row],[Polar ang (deg)]]/180*PI()</f>
        <v>1.5199999999999994</v>
      </c>
      <c r="F2366" s="2">
        <v>87.089584859885093</v>
      </c>
      <c r="G2366" s="1">
        <f>IF(Table1[[#This Row],[Phase shift (deg)]]="","",Table1[[#This Row],[Phase shift (deg)]]/180*PI())</f>
        <v>2.1134210234735797</v>
      </c>
      <c r="H2366" s="2">
        <v>121.090104979255</v>
      </c>
      <c r="I2366" s="2"/>
    </row>
    <row r="2367" spans="1:9" x14ac:dyDescent="0.2">
      <c r="A2367" s="2" t="s">
        <v>47</v>
      </c>
      <c r="B2367" s="2">
        <v>17.54</v>
      </c>
      <c r="C2367" s="2">
        <f>2*Table1[[#This Row],[Photon energy (eV)]]-Threshold</f>
        <v>10.492611199999999</v>
      </c>
      <c r="D2367" s="2" t="s">
        <v>19</v>
      </c>
      <c r="E2367" s="3">
        <f>Table1[[#This Row],[Polar ang (deg)]]/180*PI()</f>
        <v>1.5299999999999989</v>
      </c>
      <c r="F2367" s="2">
        <v>87.662542655015898</v>
      </c>
      <c r="G2367" s="1">
        <f>IF(Table1[[#This Row],[Phase shift (deg)]]="","",Table1[[#This Row],[Phase shift (deg)]]/180*PI())</f>
        <v>2.1147099632795934</v>
      </c>
      <c r="H2367" s="2">
        <v>121.16395579018599</v>
      </c>
      <c r="I2367" s="2"/>
    </row>
    <row r="2368" spans="1:9" x14ac:dyDescent="0.2">
      <c r="A2368" s="2" t="s">
        <v>47</v>
      </c>
      <c r="B2368" s="2">
        <v>17.54</v>
      </c>
      <c r="C2368" s="2">
        <f>2*Table1[[#This Row],[Photon energy (eV)]]-Threshold</f>
        <v>10.492611199999999</v>
      </c>
      <c r="D2368" s="2" t="s">
        <v>19</v>
      </c>
      <c r="E2368" s="3">
        <f>Table1[[#This Row],[Polar ang (deg)]]/180*PI()</f>
        <v>1.5400000000000005</v>
      </c>
      <c r="F2368" s="2">
        <v>88.235500450146802</v>
      </c>
      <c r="G2368" s="1">
        <f>IF(Table1[[#This Row],[Phase shift (deg)]]="","",Table1[[#This Row],[Phase shift (deg)]]/180*PI())</f>
        <v>2.1157177270029899</v>
      </c>
      <c r="H2368" s="2">
        <v>121.221696398283</v>
      </c>
      <c r="I2368" s="2"/>
    </row>
    <row r="2369" spans="1:9" x14ac:dyDescent="0.2">
      <c r="A2369" s="2" t="s">
        <v>47</v>
      </c>
      <c r="B2369" s="2">
        <v>17.54</v>
      </c>
      <c r="C2369" s="2">
        <f>2*Table1[[#This Row],[Photon energy (eV)]]-Threshold</f>
        <v>10.492611199999999</v>
      </c>
      <c r="D2369" s="2" t="s">
        <v>19</v>
      </c>
      <c r="E2369" s="3">
        <f>Table1[[#This Row],[Polar ang (deg)]]/180*PI()</f>
        <v>1.55</v>
      </c>
      <c r="F2369" s="2">
        <v>88.808458245277606</v>
      </c>
      <c r="G2369" s="1">
        <f>IF(Table1[[#This Row],[Phase shift (deg)]]="","",Table1[[#This Row],[Phase shift (deg)]]/180*PI())</f>
        <v>2.1164441115203432</v>
      </c>
      <c r="H2369" s="2">
        <v>121.263315165431</v>
      </c>
      <c r="I2369" s="2"/>
    </row>
    <row r="2370" spans="1:9" x14ac:dyDescent="0.2">
      <c r="A2370" s="2" t="s">
        <v>47</v>
      </c>
      <c r="B2370" s="2">
        <v>17.54</v>
      </c>
      <c r="C2370" s="2">
        <f>2*Table1[[#This Row],[Photon energy (eV)]]-Threshold</f>
        <v>10.492611199999999</v>
      </c>
      <c r="D2370" s="2" t="s">
        <v>19</v>
      </c>
      <c r="E2370" s="3">
        <f>Table1[[#This Row],[Polar ang (deg)]]/180*PI()</f>
        <v>1.5599999999999996</v>
      </c>
      <c r="F2370" s="2">
        <v>89.381416040408396</v>
      </c>
      <c r="G2370" s="1">
        <f>IF(Table1[[#This Row],[Phase shift (deg)]]="","",Table1[[#This Row],[Phase shift (deg)]]/180*PI())</f>
        <v>2.1168889723293001</v>
      </c>
      <c r="H2370" s="2">
        <v>121.288803812255</v>
      </c>
      <c r="I2370" s="2"/>
    </row>
    <row r="2371" spans="1:9" x14ac:dyDescent="0.2">
      <c r="A2371" s="2" t="s">
        <v>47</v>
      </c>
      <c r="B2371" s="2">
        <v>17.54</v>
      </c>
      <c r="C2371" s="2">
        <f>2*Table1[[#This Row],[Photon energy (eV)]]-Threshold</f>
        <v>10.492611199999999</v>
      </c>
      <c r="D2371" s="2" t="s">
        <v>19</v>
      </c>
      <c r="E2371" s="3">
        <f>Table1[[#This Row],[Polar ang (deg)]]/180*PI()</f>
        <v>1.570000000000001</v>
      </c>
      <c r="F2371" s="2">
        <v>89.9543738355393</v>
      </c>
      <c r="G2371" s="1">
        <f>IF(Table1[[#This Row],[Phase shift (deg)]]="","",Table1[[#This Row],[Phase shift (deg)]]/180*PI())</f>
        <v>2.1170522217214103</v>
      </c>
      <c r="H2371" s="2">
        <v>121.29815731343101</v>
      </c>
      <c r="I2371" s="2"/>
    </row>
    <row r="2372" spans="1:9" x14ac:dyDescent="0.2">
      <c r="A2372" s="2" t="s">
        <v>47</v>
      </c>
      <c r="B2372" s="7">
        <v>17.54</v>
      </c>
      <c r="C2372" s="2">
        <f>2*Table1[[#This Row],[Photon energy (eV)]]-Threshold</f>
        <v>10.492611199999999</v>
      </c>
      <c r="D2372" s="2" t="s">
        <v>19</v>
      </c>
      <c r="E2372" s="3">
        <f>Table1[[#This Row],[Polar ang (deg)]]/180*PI()</f>
        <v>1.5707963267948966</v>
      </c>
      <c r="F2372" s="2">
        <v>90</v>
      </c>
      <c r="G2372" s="1" t="str">
        <f>IF(Table1[[#This Row],[Phase shift (deg)]]="","",Table1[[#This Row],[Phase shift (deg)]]/180*PI())</f>
        <v/>
      </c>
      <c r="I2372" s="2"/>
    </row>
    <row r="2373" spans="1:9" x14ac:dyDescent="0.2">
      <c r="A2373" s="2" t="s">
        <v>47</v>
      </c>
      <c r="B2373" s="2">
        <v>17.54</v>
      </c>
      <c r="C2373" s="2">
        <f>2*Table1[[#This Row],[Photon energy (eV)]]-Threshold</f>
        <v>10.492611199999999</v>
      </c>
      <c r="D2373" s="2" t="s">
        <v>19</v>
      </c>
      <c r="E2373" s="3">
        <f>Table1[[#This Row],[Polar ang (deg)]]/180*PI()</f>
        <v>1.5800000000000005</v>
      </c>
      <c r="F2373" s="2">
        <v>90.527331630670105</v>
      </c>
      <c r="G2373" s="1">
        <f>IF(Table1[[#This Row],[Phase shift (deg)]]="","",Table1[[#This Row],[Phase shift (deg)]]/180*PI())</f>
        <v>5.2585264812507919</v>
      </c>
      <c r="H2373" s="2">
        <v>301.29137383345</v>
      </c>
      <c r="I2373" s="2"/>
    </row>
    <row r="2374" spans="1:9" x14ac:dyDescent="0.2">
      <c r="A2374" s="2" t="s">
        <v>47</v>
      </c>
      <c r="B2374" s="2">
        <v>17.54</v>
      </c>
      <c r="C2374" s="2">
        <f>2*Table1[[#This Row],[Photon energy (eV)]]-Threshold</f>
        <v>10.492611199999999</v>
      </c>
      <c r="D2374" s="2" t="s">
        <v>19</v>
      </c>
      <c r="E2374" s="3">
        <f>Table1[[#This Row],[Polar ang (deg)]]/180*PI()</f>
        <v>1.59</v>
      </c>
      <c r="F2374" s="2">
        <v>91.100289425800895</v>
      </c>
      <c r="G2374" s="1">
        <f>IF(Table1[[#This Row],[Phase shift (deg)]]="","",Table1[[#This Row],[Phase shift (deg)]]/180*PI())</f>
        <v>5.2581264669631471</v>
      </c>
      <c r="H2374" s="2">
        <v>301.268454703023</v>
      </c>
      <c r="I2374" s="2"/>
    </row>
    <row r="2375" spans="1:9" x14ac:dyDescent="0.2">
      <c r="A2375" s="2" t="s">
        <v>47</v>
      </c>
      <c r="B2375" s="2">
        <v>17.54</v>
      </c>
      <c r="C2375" s="2">
        <f>2*Table1[[#This Row],[Photon energy (eV)]]-Threshold</f>
        <v>10.492611199999999</v>
      </c>
      <c r="D2375" s="2" t="s">
        <v>19</v>
      </c>
      <c r="E2375" s="3">
        <f>Table1[[#This Row],[Polar ang (deg)]]/180*PI()</f>
        <v>1.5999999999999996</v>
      </c>
      <c r="F2375" s="2">
        <v>91.6732472209317</v>
      </c>
      <c r="G2375" s="1">
        <f>IF(Table1[[#This Row],[Phase shift (deg)]]="","",Table1[[#This Row],[Phase shift (deg)]]/180*PI())</f>
        <v>5.2574449112333035</v>
      </c>
      <c r="H2375" s="2">
        <v>301.22940443620001</v>
      </c>
      <c r="I2375" s="2"/>
    </row>
    <row r="2376" spans="1:9" x14ac:dyDescent="0.2">
      <c r="A2376" s="2" t="s">
        <v>47</v>
      </c>
      <c r="B2376" s="2">
        <v>17.54</v>
      </c>
      <c r="C2376" s="2">
        <f>2*Table1[[#This Row],[Photon energy (eV)]]-Threshold</f>
        <v>10.492611199999999</v>
      </c>
      <c r="D2376" s="2" t="s">
        <v>19</v>
      </c>
      <c r="E2376" s="3">
        <f>Table1[[#This Row],[Polar ang (deg)]]/180*PI()</f>
        <v>1.6100000000000012</v>
      </c>
      <c r="F2376" s="2">
        <v>92.246205016062603</v>
      </c>
      <c r="G2376" s="1">
        <f>IF(Table1[[#This Row],[Phase shift (deg)]]="","",Table1[[#This Row],[Phase shift (deg)]]/180*PI())</f>
        <v>5.2564819494141446</v>
      </c>
      <c r="H2376" s="2">
        <v>301.17423078812999</v>
      </c>
      <c r="I2376" s="2"/>
    </row>
    <row r="2377" spans="1:9" x14ac:dyDescent="0.2">
      <c r="A2377" s="2" t="s">
        <v>47</v>
      </c>
      <c r="B2377" s="2">
        <v>17.54</v>
      </c>
      <c r="C2377" s="2">
        <f>2*Table1[[#This Row],[Photon energy (eV)]]-Threshold</f>
        <v>10.492611199999999</v>
      </c>
      <c r="D2377" s="2" t="s">
        <v>19</v>
      </c>
      <c r="E2377" s="3">
        <f>Table1[[#This Row],[Polar ang (deg)]]/180*PI()</f>
        <v>1.6200000000000006</v>
      </c>
      <c r="F2377" s="2">
        <v>92.819162811193394</v>
      </c>
      <c r="G2377" s="1">
        <f>IF(Table1[[#This Row],[Phase shift (deg)]]="","",Table1[[#This Row],[Phase shift (deg)]]/180*PI())</f>
        <v>5.2552377751416097</v>
      </c>
      <c r="H2377" s="2">
        <v>301.10294485333498</v>
      </c>
      <c r="I2377" s="2"/>
    </row>
    <row r="2378" spans="1:9" x14ac:dyDescent="0.2">
      <c r="A2378" s="2" t="s">
        <v>47</v>
      </c>
      <c r="B2378" s="2">
        <v>17.54</v>
      </c>
      <c r="C2378" s="2">
        <f>2*Table1[[#This Row],[Photon energy (eV)]]-Threshold</f>
        <v>10.492611199999999</v>
      </c>
      <c r="D2378" s="2" t="s">
        <v>19</v>
      </c>
      <c r="E2378" s="3">
        <f>Table1[[#This Row],[Polar ang (deg)]]/180*PI()</f>
        <v>1.6300000000000003</v>
      </c>
      <c r="F2378" s="2">
        <v>93.392120606324198</v>
      </c>
      <c r="G2378" s="1">
        <f>IF(Table1[[#This Row],[Phase shift (deg)]]="","",Table1[[#This Row],[Phase shift (deg)]]/180*PI())</f>
        <v>5.2537126427520064</v>
      </c>
      <c r="H2378" s="2">
        <v>301.01556120421202</v>
      </c>
      <c r="I2378" s="2"/>
    </row>
    <row r="2379" spans="1:9" x14ac:dyDescent="0.2">
      <c r="A2379" s="2" t="s">
        <v>47</v>
      </c>
      <c r="B2379" s="2">
        <v>17.54</v>
      </c>
      <c r="C2379" s="2">
        <f>2*Table1[[#This Row],[Photon energy (eV)]]-Threshold</f>
        <v>10.492611199999999</v>
      </c>
      <c r="D2379" s="2" t="s">
        <v>19</v>
      </c>
      <c r="E2379" s="3">
        <f>Table1[[#This Row],[Polar ang (deg)]]/180*PI()</f>
        <v>1.64</v>
      </c>
      <c r="F2379" s="2">
        <v>93.965078401455003</v>
      </c>
      <c r="G2379" s="1">
        <f>IF(Table1[[#This Row],[Phase shift (deg)]]="","",Table1[[#This Row],[Phase shift (deg)]]/180*PI())</f>
        <v>5.2519068703948406</v>
      </c>
      <c r="H2379" s="2">
        <v>300.91209806938502</v>
      </c>
      <c r="I2379" s="2"/>
    </row>
    <row r="2380" spans="1:9" x14ac:dyDescent="0.2">
      <c r="A2380" s="2" t="s">
        <v>47</v>
      </c>
      <c r="B2380" s="2">
        <v>17.54</v>
      </c>
      <c r="C2380" s="2">
        <f>2*Table1[[#This Row],[Photon energy (eV)]]-Threshold</f>
        <v>10.492611199999999</v>
      </c>
      <c r="D2380" s="2" t="s">
        <v>19</v>
      </c>
      <c r="E2380" s="3">
        <f>Table1[[#This Row],[Polar ang (deg)]]/180*PI()</f>
        <v>1.6499999999999995</v>
      </c>
      <c r="F2380" s="2">
        <v>94.538036196585793</v>
      </c>
      <c r="G2380" s="1">
        <f>IF(Table1[[#This Row],[Phase shift (deg)]]="","",Table1[[#This Row],[Phase shift (deg)]]/180*PI())</f>
        <v>5.2498208438322953</v>
      </c>
      <c r="H2380" s="2">
        <v>300.79257755139901</v>
      </c>
      <c r="I2380" s="2"/>
    </row>
    <row r="2381" spans="1:9" x14ac:dyDescent="0.2">
      <c r="A2381" s="2" t="s">
        <v>47</v>
      </c>
      <c r="B2381" s="2">
        <v>17.54</v>
      </c>
      <c r="C2381" s="2">
        <f>2*Table1[[#This Row],[Photon energy (eV)]]-Threshold</f>
        <v>10.492611199999999</v>
      </c>
      <c r="D2381" s="2" t="s">
        <v>19</v>
      </c>
      <c r="E2381" s="3">
        <f>Table1[[#This Row],[Polar ang (deg)]]/180*PI()</f>
        <v>1.6600000000000008</v>
      </c>
      <c r="F2381" s="2">
        <v>95.110993991716697</v>
      </c>
      <c r="G2381" s="1">
        <f>IF(Table1[[#This Row],[Phase shift (deg)]]="","",Table1[[#This Row],[Phase shift (deg)]]/180*PI())</f>
        <v>5.2474550209138018</v>
      </c>
      <c r="H2381" s="2">
        <v>300.65702588309398</v>
      </c>
      <c r="I2381" s="2"/>
    </row>
    <row r="2382" spans="1:9" x14ac:dyDescent="0.2">
      <c r="A2382" s="2" t="s">
        <v>47</v>
      </c>
      <c r="B2382" s="2">
        <v>17.54</v>
      </c>
      <c r="C2382" s="2">
        <f>2*Table1[[#This Row],[Photon energy (eV)]]-Threshold</f>
        <v>10.492611199999999</v>
      </c>
      <c r="D2382" s="2" t="s">
        <v>19</v>
      </c>
      <c r="E2382" s="3">
        <f>Table1[[#This Row],[Polar ang (deg)]]/180*PI()</f>
        <v>1.6700000000000004</v>
      </c>
      <c r="F2382" s="2">
        <v>95.683951786847501</v>
      </c>
      <c r="G2382" s="1">
        <f>IF(Table1[[#This Row],[Phase shift (deg)]]="","",Table1[[#This Row],[Phase shift (deg)]]/180*PI())</f>
        <v>5.2448099367120529</v>
      </c>
      <c r="H2382" s="2">
        <v>300.50547372187702</v>
      </c>
      <c r="I2382" s="2"/>
    </row>
    <row r="2383" spans="1:9" x14ac:dyDescent="0.2">
      <c r="A2383" s="2" t="s">
        <v>47</v>
      </c>
      <c r="B2383" s="2">
        <v>17.54</v>
      </c>
      <c r="C2383" s="2">
        <f>2*Table1[[#This Row],[Photon energy (eV)]]-Threshold</f>
        <v>10.492611199999999</v>
      </c>
      <c r="D2383" s="2" t="s">
        <v>19</v>
      </c>
      <c r="E2383" s="3">
        <f>Table1[[#This Row],[Polar ang (deg)]]/180*PI()</f>
        <v>1.6800000000000002</v>
      </c>
      <c r="F2383" s="2">
        <v>96.256909581978306</v>
      </c>
      <c r="G2383" s="1">
        <f>IF(Table1[[#This Row],[Phase shift (deg)]]="","",Table1[[#This Row],[Phase shift (deg)]]/180*PI())</f>
        <v>5.2418862093035488</v>
      </c>
      <c r="H2383" s="2">
        <v>300.33795648092303</v>
      </c>
      <c r="I2383" s="2"/>
    </row>
    <row r="2384" spans="1:9" x14ac:dyDescent="0.2">
      <c r="A2384" s="2" t="s">
        <v>47</v>
      </c>
      <c r="B2384" s="2">
        <v>17.54</v>
      </c>
      <c r="C2384" s="2">
        <f>2*Table1[[#This Row],[Photon energy (eV)]]-Threshold</f>
        <v>10.492611199999999</v>
      </c>
      <c r="D2384" s="2" t="s">
        <v>19</v>
      </c>
      <c r="E2384" s="3">
        <f>Table1[[#This Row],[Polar ang (deg)]]/180*PI()</f>
        <v>1.6899999999999995</v>
      </c>
      <c r="F2384" s="2">
        <v>96.829867377109096</v>
      </c>
      <c r="G2384" s="1">
        <f>IF(Table1[[#This Row],[Phase shift (deg)]]="","",Table1[[#This Row],[Phase shift (deg)]]/180*PI())</f>
        <v>5.238684546173892</v>
      </c>
      <c r="H2384" s="2">
        <v>300.15451469617102</v>
      </c>
      <c r="I2384" s="2"/>
    </row>
    <row r="2385" spans="1:9" x14ac:dyDescent="0.2">
      <c r="A2385" s="2" t="s">
        <v>47</v>
      </c>
      <c r="B2385" s="2">
        <v>17.54</v>
      </c>
      <c r="C2385" s="2">
        <f>2*Table1[[#This Row],[Photon energy (eV)]]-Threshold</f>
        <v>10.492611199999999</v>
      </c>
      <c r="D2385" s="2" t="s">
        <v>19</v>
      </c>
      <c r="E2385" s="3">
        <f>Table1[[#This Row],[Polar ang (deg)]]/180*PI()</f>
        <v>1.7000000000000011</v>
      </c>
      <c r="F2385" s="2">
        <v>97.40282517224</v>
      </c>
      <c r="G2385" s="1">
        <f>IF(Table1[[#This Row],[Phase shift (deg)]]="","",Table1[[#This Row],[Phase shift (deg)]]/180*PI())</f>
        <v>5.2352057512245089</v>
      </c>
      <c r="H2385" s="2">
        <v>299.95519442777999</v>
      </c>
      <c r="I2385" s="2"/>
    </row>
    <row r="2386" spans="1:9" x14ac:dyDescent="0.2">
      <c r="A2386" s="2" t="s">
        <v>47</v>
      </c>
      <c r="B2386" s="2">
        <v>17.54</v>
      </c>
      <c r="C2386" s="2">
        <f>2*Table1[[#This Row],[Photon energy (eV)]]-Threshold</f>
        <v>10.492611199999999</v>
      </c>
      <c r="D2386" s="2" t="s">
        <v>19</v>
      </c>
      <c r="E2386" s="3">
        <f>Table1[[#This Row],[Polar ang (deg)]]/180*PI()</f>
        <v>1.7100000000000006</v>
      </c>
      <c r="F2386" s="2">
        <v>97.975782967370804</v>
      </c>
      <c r="G2386" s="1">
        <f>IF(Table1[[#This Row],[Phase shift (deg)]]="","",Table1[[#This Row],[Phase shift (deg)]]/180*PI())</f>
        <v>5.2314507323538466</v>
      </c>
      <c r="H2386" s="2">
        <v>299.74004769449903</v>
      </c>
      <c r="I2386" s="2"/>
    </row>
    <row r="2387" spans="1:9" x14ac:dyDescent="0.2">
      <c r="A2387" s="2" t="s">
        <v>47</v>
      </c>
      <c r="B2387" s="2">
        <v>17.54</v>
      </c>
      <c r="C2387" s="2">
        <f>2*Table1[[#This Row],[Photon energy (eV)]]-Threshold</f>
        <v>10.492611199999999</v>
      </c>
      <c r="D2387" s="2" t="s">
        <v>19</v>
      </c>
      <c r="E2387" s="3">
        <f>Table1[[#This Row],[Polar ang (deg)]]/180*PI()</f>
        <v>1.7200000000000002</v>
      </c>
      <c r="F2387" s="2">
        <v>98.548740762501595</v>
      </c>
      <c r="G2387" s="1">
        <f>IF(Table1[[#This Row],[Phase shift (deg)]]="","",Table1[[#This Row],[Phase shift (deg)]]/180*PI())</f>
        <v>5.2274205095820054</v>
      </c>
      <c r="H2387" s="2">
        <v>299.509132939175</v>
      </c>
      <c r="I2387" s="2"/>
    </row>
    <row r="2388" spans="1:9" x14ac:dyDescent="0.2">
      <c r="A2388" s="2" t="s">
        <v>47</v>
      </c>
      <c r="B2388" s="2">
        <v>17.54</v>
      </c>
      <c r="C2388" s="2">
        <f>2*Table1[[#This Row],[Photon energy (eV)]]-Threshold</f>
        <v>10.492611199999999</v>
      </c>
      <c r="D2388" s="2" t="s">
        <v>19</v>
      </c>
      <c r="E2388" s="3">
        <f>Table1[[#This Row],[Polar ang (deg)]]/180*PI()</f>
        <v>1.7299999999999998</v>
      </c>
      <c r="F2388" s="2">
        <v>99.121698557632399</v>
      </c>
      <c r="G2388" s="1">
        <f>IF(Table1[[#This Row],[Phase shift (deg)]]="","",Table1[[#This Row],[Phase shift (deg)]]/180*PI())</f>
        <v>5.223116223683256</v>
      </c>
      <c r="H2388" s="2">
        <v>299.26251552335901</v>
      </c>
      <c r="I2388" s="2"/>
    </row>
    <row r="2389" spans="1:9" x14ac:dyDescent="0.2">
      <c r="A2389" s="2" t="s">
        <v>47</v>
      </c>
      <c r="B2389" s="2">
        <v>17.54</v>
      </c>
      <c r="C2389" s="2">
        <f>2*Table1[[#This Row],[Photon energy (eV)]]-Threshold</f>
        <v>10.492611199999999</v>
      </c>
      <c r="D2389" s="2" t="s">
        <v>19</v>
      </c>
      <c r="E2389" s="3">
        <f>Table1[[#This Row],[Polar ang (deg)]]/180*PI()</f>
        <v>1.7399999999999993</v>
      </c>
      <c r="F2389" s="2">
        <v>99.694656352763204</v>
      </c>
      <c r="G2389" s="1">
        <f>IF(Table1[[#This Row],[Phase shift (deg)]]="","",Table1[[#This Row],[Phase shift (deg)]]/180*PI())</f>
        <v>5.218539145286301</v>
      </c>
      <c r="H2389" s="2">
        <v>299.00026824871298</v>
      </c>
      <c r="I2389" s="2"/>
    </row>
    <row r="2390" spans="1:9" x14ac:dyDescent="0.2">
      <c r="A2390" s="2" t="s">
        <v>47</v>
      </c>
      <c r="B2390" s="2">
        <v>17.54</v>
      </c>
      <c r="C2390" s="2">
        <f>2*Table1[[#This Row],[Photon energy (eV)]]-Threshold</f>
        <v>10.492611199999999</v>
      </c>
      <c r="D2390" s="2" t="s">
        <v>19</v>
      </c>
      <c r="E2390" s="3">
        <f>Table1[[#This Row],[Polar ang (deg)]]/180*PI()</f>
        <v>1.7499999999999987</v>
      </c>
      <c r="F2390" s="2">
        <v>100.26761414789399</v>
      </c>
      <c r="G2390" s="1">
        <f>IF(Table1[[#This Row],[Phase shift (deg)]]="","",Table1[[#This Row],[Phase shift (deg)]]/180*PI())</f>
        <v>5.2136906843970028</v>
      </c>
      <c r="H2390" s="2">
        <v>298.72247190262198</v>
      </c>
      <c r="I2390" s="2"/>
    </row>
    <row r="2391" spans="1:9" x14ac:dyDescent="0.2">
      <c r="A2391" s="2" t="s">
        <v>47</v>
      </c>
      <c r="B2391" s="2">
        <v>17.54</v>
      </c>
      <c r="C2391" s="2">
        <f>2*Table1[[#This Row],[Photon energy (eV)]]-Threshold</f>
        <v>10.492611199999999</v>
      </c>
      <c r="D2391" s="2" t="s">
        <v>19</v>
      </c>
      <c r="E2391" s="3">
        <f>Table1[[#This Row],[Polar ang (deg)]]/180*PI()</f>
        <v>1.7600000000000018</v>
      </c>
      <c r="F2391" s="2">
        <v>100.840571943025</v>
      </c>
      <c r="G2391" s="1">
        <f>IF(Table1[[#This Row],[Phase shift (deg)]]="","",Table1[[#This Row],[Phase shift (deg)]]/180*PI())</f>
        <v>5.2085724002929528</v>
      </c>
      <c r="H2391" s="2">
        <v>298.42921582511099</v>
      </c>
      <c r="I2391" s="2"/>
    </row>
    <row r="2392" spans="1:9" x14ac:dyDescent="0.2">
      <c r="A2392" s="2" t="s">
        <v>47</v>
      </c>
      <c r="B2392" s="2">
        <v>17.54</v>
      </c>
      <c r="C2392" s="2">
        <f>2*Table1[[#This Row],[Photon energy (eV)]]-Threshold</f>
        <v>10.492611199999999</v>
      </c>
      <c r="D2392" s="2" t="s">
        <v>19</v>
      </c>
      <c r="E2392" s="3">
        <f>Table1[[#This Row],[Polar ang (deg)]]/180*PI()</f>
        <v>1.7700000000000051</v>
      </c>
      <c r="F2392" s="2">
        <v>101.413529738156</v>
      </c>
      <c r="G2392" s="1">
        <f>IF(Table1[[#This Row],[Phase shift (deg)]]="","",Table1[[#This Row],[Phase shift (deg)]]/180*PI())</f>
        <v>5.2031860117333988</v>
      </c>
      <c r="H2392" s="2">
        <v>298.12059849383098</v>
      </c>
      <c r="I2392" s="2"/>
    </row>
    <row r="2393" spans="1:9" x14ac:dyDescent="0.2">
      <c r="A2393" s="2" t="s">
        <v>47</v>
      </c>
      <c r="B2393" s="2">
        <v>17.54</v>
      </c>
      <c r="C2393" s="2">
        <f>2*Table1[[#This Row],[Photon energy (eV)]]-Threshold</f>
        <v>10.492611199999999</v>
      </c>
      <c r="D2393" s="2" t="s">
        <v>19</v>
      </c>
      <c r="E2393" s="3">
        <f>Table1[[#This Row],[Polar ang (deg)]]/180*PI()</f>
        <v>1.7800000000000082</v>
      </c>
      <c r="F2393" s="2">
        <v>101.986487533287</v>
      </c>
      <c r="G2393" s="1">
        <f>IF(Table1[[#This Row],[Phase shift (deg)]]="","",Table1[[#This Row],[Phase shift (deg)]]/180*PI())</f>
        <v>5.1975334074226227</v>
      </c>
      <c r="H2393" s="2">
        <v>297.79672812356603</v>
      </c>
      <c r="I2393" s="2"/>
    </row>
    <row r="2394" spans="1:9" x14ac:dyDescent="0.2">
      <c r="A2394" s="2" t="s">
        <v>47</v>
      </c>
      <c r="B2394" s="2">
        <v>17.54</v>
      </c>
      <c r="C2394" s="2">
        <f>2*Table1[[#This Row],[Photon energy (eV)]]-Threshold</f>
        <v>10.492611199999999</v>
      </c>
      <c r="D2394" s="2" t="s">
        <v>19</v>
      </c>
      <c r="E2394" s="3">
        <f>Table1[[#This Row],[Polar ang (deg)]]/180*PI()</f>
        <v>1.7899999999999938</v>
      </c>
      <c r="F2394" s="2">
        <v>102.559445328417</v>
      </c>
      <c r="G2394" s="1">
        <f>IF(Table1[[#This Row],[Phase shift (deg)]]="","",Table1[[#This Row],[Phase shift (deg)]]/180*PI())</f>
        <v>5.1916166566580459</v>
      </c>
      <c r="H2394" s="2">
        <v>297.457723276325</v>
      </c>
      <c r="I2394" s="2"/>
    </row>
    <row r="2395" spans="1:9" x14ac:dyDescent="0.2">
      <c r="A2395" s="2" t="s">
        <v>47</v>
      </c>
      <c r="B2395" s="2">
        <v>17.54</v>
      </c>
      <c r="C2395" s="2">
        <f>2*Table1[[#This Row],[Photon energy (eV)]]-Threshold</f>
        <v>10.492611199999999</v>
      </c>
      <c r="D2395" s="2" t="s">
        <v>19</v>
      </c>
      <c r="E2395" s="3">
        <f>Table1[[#This Row],[Polar ang (deg)]]/180*PI()</f>
        <v>1.7999999999999969</v>
      </c>
      <c r="F2395" s="2">
        <v>103.132403123548</v>
      </c>
      <c r="G2395" s="1">
        <f>IF(Table1[[#This Row],[Phase shift (deg)]]="","",Table1[[#This Row],[Phase shift (deg)]]/180*PI())</f>
        <v>5.185438020088851</v>
      </c>
      <c r="H2395" s="2">
        <v>297.10371347776498</v>
      </c>
      <c r="I2395" s="2"/>
    </row>
    <row r="2396" spans="1:9" x14ac:dyDescent="0.2">
      <c r="A2396" s="2" t="s">
        <v>47</v>
      </c>
      <c r="B2396" s="2">
        <v>17.54</v>
      </c>
      <c r="C2396" s="2">
        <f>2*Table1[[#This Row],[Photon energy (eV)]]-Threshold</f>
        <v>10.492611199999999</v>
      </c>
      <c r="D2396" s="2" t="s">
        <v>19</v>
      </c>
      <c r="E2396" s="3">
        <f>Table1[[#This Row],[Polar ang (deg)]]/180*PI()</f>
        <v>1.8099999999999998</v>
      </c>
      <c r="F2396" s="2">
        <v>103.70536091867901</v>
      </c>
      <c r="G2396" s="1">
        <f>IF(Table1[[#This Row],[Phase shift (deg)]]="","",Table1[[#This Row],[Phase shift (deg)]]/180*PI())</f>
        <v>5.1789999605042576</v>
      </c>
      <c r="H2396" s="2">
        <v>296.73483983531401</v>
      </c>
      <c r="I2396" s="2"/>
    </row>
    <row r="2397" spans="1:9" x14ac:dyDescent="0.2">
      <c r="A2397" s="2" t="s">
        <v>47</v>
      </c>
      <c r="B2397" s="2">
        <v>17.54</v>
      </c>
      <c r="C2397" s="2">
        <f>2*Table1[[#This Row],[Photon energy (eV)]]-Threshold</f>
        <v>10.492611199999999</v>
      </c>
      <c r="D2397" s="2" t="s">
        <v>19</v>
      </c>
      <c r="E2397" s="3">
        <f>Table1[[#This Row],[Polar ang (deg)]]/180*PI()</f>
        <v>1.8200000000000029</v>
      </c>
      <c r="F2397" s="2">
        <v>104.27831871380999</v>
      </c>
      <c r="G2397" s="1">
        <f>IF(Table1[[#This Row],[Phase shift (deg)]]="","",Table1[[#This Row],[Phase shift (deg)]]/180*PI())</f>
        <v>5.1723051535643254</v>
      </c>
      <c r="H2397" s="2">
        <v>296.35125565300098</v>
      </c>
      <c r="I2397" s="2"/>
    </row>
    <row r="2398" spans="1:9" x14ac:dyDescent="0.2">
      <c r="A2398" s="2" t="s">
        <v>47</v>
      </c>
      <c r="B2398" s="2">
        <v>17.54</v>
      </c>
      <c r="C2398" s="2">
        <f>2*Table1[[#This Row],[Photon energy (eV)]]-Threshold</f>
        <v>10.492611199999999</v>
      </c>
      <c r="D2398" s="2" t="s">
        <v>19</v>
      </c>
      <c r="E2398" s="3">
        <f>Table1[[#This Row],[Polar ang (deg)]]/180*PI()</f>
        <v>1.8300000000000061</v>
      </c>
      <c r="F2398" s="2">
        <v>104.851276508941</v>
      </c>
      <c r="G2398" s="1">
        <f>IF(Table1[[#This Row],[Phase shift (deg)]]="","",Table1[[#This Row],[Phase shift (deg)]]/180*PI())</f>
        <v>5.1653564983806719</v>
      </c>
      <c r="H2398" s="2">
        <v>295.95312703768599</v>
      </c>
      <c r="I2398" s="2"/>
    </row>
    <row r="2399" spans="1:9" x14ac:dyDescent="0.2">
      <c r="A2399" s="2" t="s">
        <v>47</v>
      </c>
      <c r="B2399" s="2">
        <v>17.54</v>
      </c>
      <c r="C2399" s="2">
        <f>2*Table1[[#This Row],[Photon energy (eV)]]-Threshold</f>
        <v>10.492611199999999</v>
      </c>
      <c r="D2399" s="2" t="s">
        <v>19</v>
      </c>
      <c r="E2399" s="3">
        <f>Table1[[#This Row],[Polar ang (deg)]]/180*PI()</f>
        <v>1.8399999999999919</v>
      </c>
      <c r="F2399" s="2">
        <v>105.42423430407101</v>
      </c>
      <c r="G2399" s="1">
        <f>IF(Table1[[#This Row],[Phase shift (deg)]]="","",Table1[[#This Row],[Phase shift (deg)]]/180*PI())</f>
        <v>5.1581571278478604</v>
      </c>
      <c r="H2399" s="2">
        <v>295.540633491005</v>
      </c>
      <c r="I2399" s="2"/>
    </row>
    <row r="2400" spans="1:9" x14ac:dyDescent="0.2">
      <c r="A2400" s="2" t="s">
        <v>47</v>
      </c>
      <c r="B2400" s="2">
        <v>17.54</v>
      </c>
      <c r="C2400" s="2">
        <f>2*Table1[[#This Row],[Photon energy (eV)]]-Threshold</f>
        <v>10.492611199999999</v>
      </c>
      <c r="D2400" s="2" t="s">
        <v>19</v>
      </c>
      <c r="E2400" s="3">
        <f>Table1[[#This Row],[Polar ang (deg)]]/180*PI()</f>
        <v>1.8499999999999945</v>
      </c>
      <c r="F2400" s="2">
        <v>105.997192099202</v>
      </c>
      <c r="G2400" s="1">
        <f>IF(Table1[[#This Row],[Phase shift (deg)]]="","",Table1[[#This Row],[Phase shift (deg)]]/180*PI())</f>
        <v>5.1507104186219115</v>
      </c>
      <c r="H2400" s="2">
        <v>295.113968481097</v>
      </c>
      <c r="I2400" s="2"/>
    </row>
    <row r="2401" spans="1:9" x14ac:dyDescent="0.2">
      <c r="A2401" s="2" t="s">
        <v>47</v>
      </c>
      <c r="B2401" s="2">
        <v>17.54</v>
      </c>
      <c r="C2401" s="2">
        <f>2*Table1[[#This Row],[Photon energy (eV)]]-Threshold</f>
        <v>10.492611199999999</v>
      </c>
      <c r="D2401" s="2" t="s">
        <v>19</v>
      </c>
      <c r="E2401" s="3">
        <f>Table1[[#This Row],[Polar ang (deg)]]/180*PI()</f>
        <v>1.8599999999999981</v>
      </c>
      <c r="F2401" s="2">
        <v>106.570149894333</v>
      </c>
      <c r="G2401" s="1">
        <f>IF(Table1[[#This Row],[Phase shift (deg)]]="","",Table1[[#This Row],[Phase shift (deg)]]/180*PI())</f>
        <v>5.1430200006368425</v>
      </c>
      <c r="H2401" s="2">
        <v>294.67333998786103</v>
      </c>
      <c r="I2401" s="2"/>
    </row>
    <row r="2402" spans="1:9" x14ac:dyDescent="0.2">
      <c r="A2402" s="2" t="s">
        <v>47</v>
      </c>
      <c r="B2402" s="2">
        <v>17.54</v>
      </c>
      <c r="C2402" s="2">
        <f>2*Table1[[#This Row],[Photon energy (eV)]]-Threshold</f>
        <v>10.492611199999999</v>
      </c>
      <c r="D2402" s="2" t="s">
        <v>19</v>
      </c>
      <c r="E2402" s="3">
        <f>Table1[[#This Row],[Polar ang (deg)]]/180*PI()</f>
        <v>1.870000000000001</v>
      </c>
      <c r="F2402" s="2">
        <v>107.143107689464</v>
      </c>
      <c r="G2402" s="1">
        <f>IF(Table1[[#This Row],[Phase shift (deg)]]="","",Table1[[#This Row],[Phase shift (deg)]]/180*PI())</f>
        <v>5.1350897660463639</v>
      </c>
      <c r="H2402" s="2">
        <v>294.21897101527799</v>
      </c>
      <c r="I2402" s="2"/>
    </row>
    <row r="2403" spans="1:9" x14ac:dyDescent="0.2">
      <c r="A2403" s="2" t="s">
        <v>47</v>
      </c>
      <c r="B2403" s="2">
        <v>17.54</v>
      </c>
      <c r="C2403" s="2">
        <f>2*Table1[[#This Row],[Photon energy (eV)]]-Threshold</f>
        <v>10.492611199999999</v>
      </c>
      <c r="D2403" s="2" t="s">
        <v>19</v>
      </c>
      <c r="E2403" s="3">
        <f>Table1[[#This Row],[Polar ang (deg)]]/180*PI()</f>
        <v>1.8800000000000041</v>
      </c>
      <c r="F2403" s="2">
        <v>107.71606548459501</v>
      </c>
      <c r="G2403" s="1">
        <f>IF(Table1[[#This Row],[Phase shift (deg)]]="","",Table1[[#This Row],[Phase shift (deg)]]/180*PI())</f>
        <v>5.1269238774750407</v>
      </c>
      <c r="H2403" s="2">
        <v>293.75110006416702</v>
      </c>
      <c r="I2403" s="2"/>
    </row>
    <row r="2404" spans="1:9" x14ac:dyDescent="0.2">
      <c r="A2404" s="2" t="s">
        <v>47</v>
      </c>
      <c r="B2404" s="2">
        <v>17.54</v>
      </c>
      <c r="C2404" s="2">
        <f>2*Table1[[#This Row],[Photon energy (eV)]]-Threshold</f>
        <v>10.492611199999999</v>
      </c>
      <c r="D2404" s="2" t="s">
        <v>19</v>
      </c>
      <c r="E2404" s="3">
        <f>Table1[[#This Row],[Polar ang (deg)]]/180*PI()</f>
        <v>1.890000000000007</v>
      </c>
      <c r="F2404" s="2">
        <v>108.289023279726</v>
      </c>
      <c r="G2404" s="1">
        <f>IF(Table1[[#This Row],[Phase shift (deg)]]="","",Table1[[#This Row],[Phase shift (deg)]]/180*PI())</f>
        <v>5.1185267754604471</v>
      </c>
      <c r="H2404" s="2">
        <v>293.26998155859002</v>
      </c>
      <c r="I2404" s="2"/>
    </row>
    <row r="2405" spans="1:9" x14ac:dyDescent="0.2">
      <c r="A2405" s="2" t="s">
        <v>47</v>
      </c>
      <c r="B2405" s="2">
        <v>17.54</v>
      </c>
      <c r="C2405" s="2">
        <f>2*Table1[[#This Row],[Photon energy (eV)]]-Threshold</f>
        <v>10.492611199999999</v>
      </c>
      <c r="D2405" s="2" t="s">
        <v>19</v>
      </c>
      <c r="E2405" s="3">
        <f>Table1[[#This Row],[Polar ang (deg)]]/180*PI()</f>
        <v>1.8999999999999928</v>
      </c>
      <c r="F2405" s="2">
        <v>108.861981074856</v>
      </c>
      <c r="G2405" s="1">
        <f>IF(Table1[[#This Row],[Phase shift (deg)]]="","",Table1[[#This Row],[Phase shift (deg)]]/180*PI())</f>
        <v>5.109903184967588</v>
      </c>
      <c r="H2405" s="2">
        <v>292.77588621910002</v>
      </c>
      <c r="I2405" s="2"/>
    </row>
    <row r="2406" spans="1:9" x14ac:dyDescent="0.2">
      <c r="A2406" s="2" t="s">
        <v>47</v>
      </c>
      <c r="B2406" s="2">
        <v>17.54</v>
      </c>
      <c r="C2406" s="2">
        <f>2*Table1[[#This Row],[Photon energy (eV)]]-Threshold</f>
        <v>10.492611199999999</v>
      </c>
      <c r="D2406" s="2" t="s">
        <v>19</v>
      </c>
      <c r="E2406" s="3">
        <f>Table1[[#This Row],[Polar ang (deg)]]/180*PI()</f>
        <v>1.9099999999999957</v>
      </c>
      <c r="F2406" s="2">
        <v>109.43493886998699</v>
      </c>
      <c r="G2406" s="1">
        <f>IF(Table1[[#This Row],[Phase shift (deg)]]="","",Table1[[#This Row],[Phase shift (deg)]]/180*PI())</f>
        <v>5.1010581208567087</v>
      </c>
      <c r="H2406" s="2">
        <v>292.26910137602403</v>
      </c>
      <c r="I2406" s="2"/>
    </row>
    <row r="2407" spans="1:9" x14ac:dyDescent="0.2">
      <c r="A2407" s="2" t="s">
        <v>47</v>
      </c>
      <c r="B2407" s="2">
        <v>17.54</v>
      </c>
      <c r="C2407" s="2">
        <f>2*Table1[[#This Row],[Photon energy (eV)]]-Threshold</f>
        <v>10.492611199999999</v>
      </c>
      <c r="D2407" s="2" t="s">
        <v>19</v>
      </c>
      <c r="E2407" s="3">
        <f>Table1[[#This Row],[Polar ang (deg)]]/180*PI()</f>
        <v>1.9199999999999988</v>
      </c>
      <c r="F2407" s="2">
        <v>110.007896665118</v>
      </c>
      <c r="G2407" s="1">
        <f>IF(Table1[[#This Row],[Phase shift (deg)]]="","",Table1[[#This Row],[Phase shift (deg)]]/180*PI())</f>
        <v>5.0919968921883481</v>
      </c>
      <c r="H2407" s="2">
        <v>291.74993121612403</v>
      </c>
      <c r="I2407" s="2"/>
    </row>
    <row r="2408" spans="1:9" x14ac:dyDescent="0.2">
      <c r="A2408" s="2" t="s">
        <v>47</v>
      </c>
      <c r="B2408" s="2">
        <v>17.54</v>
      </c>
      <c r="C2408" s="2">
        <f>2*Table1[[#This Row],[Photon energy (eV)]]-Threshold</f>
        <v>10.492611199999999</v>
      </c>
      <c r="D2408" s="2" t="s">
        <v>19</v>
      </c>
      <c r="E2408" s="3">
        <f>Table1[[#This Row],[Polar ang (deg)]]/180*PI()</f>
        <v>1.9300000000000022</v>
      </c>
      <c r="F2408" s="2">
        <v>110.580854460249</v>
      </c>
      <c r="G2408" s="1">
        <f>IF(Table1[[#This Row],[Phase shift (deg)]]="","",Table1[[#This Row],[Phase shift (deg)]]/180*PI())</f>
        <v>5.082725105251952</v>
      </c>
      <c r="H2408" s="2">
        <v>291.21869695612401</v>
      </c>
      <c r="I2408" s="2"/>
    </row>
    <row r="2409" spans="1:9" x14ac:dyDescent="0.2">
      <c r="A2409" s="2" t="s">
        <v>47</v>
      </c>
      <c r="B2409" s="2">
        <v>17.54</v>
      </c>
      <c r="C2409" s="2">
        <f>2*Table1[[#This Row],[Photon energy (eV)]]-Threshold</f>
        <v>10.492611199999999</v>
      </c>
      <c r="D2409" s="2" t="s">
        <v>19</v>
      </c>
      <c r="E2409" s="3">
        <f>Table1[[#This Row],[Polar ang (deg)]]/180*PI()</f>
        <v>1.9400000000000053</v>
      </c>
      <c r="F2409" s="2">
        <v>111.15381225538</v>
      </c>
      <c r="G2409" s="1">
        <f>IF(Table1[[#This Row],[Phase shift (deg)]]="","",Table1[[#This Row],[Phase shift (deg)]]/180*PI())</f>
        <v>5.0732486652110582</v>
      </c>
      <c r="H2409" s="2">
        <v>290.67573693697199</v>
      </c>
      <c r="I2409" s="2"/>
    </row>
    <row r="2410" spans="1:9" x14ac:dyDescent="0.2">
      <c r="A2410" s="2" t="s">
        <v>47</v>
      </c>
      <c r="B2410" s="2">
        <v>17.54</v>
      </c>
      <c r="C2410" s="2">
        <f>2*Table1[[#This Row],[Photon energy (eV)]]-Threshold</f>
        <v>10.492611199999999</v>
      </c>
      <c r="D2410" s="2" t="s">
        <v>19</v>
      </c>
      <c r="E2410" s="3">
        <f>Table1[[#This Row],[Polar ang (deg)]]/180*PI()</f>
        <v>1.9500000000000082</v>
      </c>
      <c r="F2410" s="2">
        <v>111.72677005051101</v>
      </c>
      <c r="G2410" s="1">
        <f>IF(Table1[[#This Row],[Phase shift (deg)]]="","",Table1[[#This Row],[Phase shift (deg)]]/180*PI())</f>
        <v>5.0635737762640209</v>
      </c>
      <c r="H2410" s="2">
        <v>290.12140663304899</v>
      </c>
      <c r="I2410" s="2"/>
    </row>
    <row r="2411" spans="1:9" x14ac:dyDescent="0.2">
      <c r="A2411" s="2" t="s">
        <v>47</v>
      </c>
      <c r="B2411" s="2">
        <v>17.54</v>
      </c>
      <c r="C2411" s="2">
        <f>2*Table1[[#This Row],[Photon energy (eV)]]-Threshold</f>
        <v>10.492611199999999</v>
      </c>
      <c r="D2411" s="2" t="s">
        <v>19</v>
      </c>
      <c r="E2411" s="3">
        <f>Table1[[#This Row],[Polar ang (deg)]]/180*PI()</f>
        <v>1.9599999999999937</v>
      </c>
      <c r="F2411" s="2">
        <v>112.299727845641</v>
      </c>
      <c r="G2411" s="1">
        <f>IF(Table1[[#This Row],[Phase shift (deg)]]="","",Table1[[#This Row],[Phase shift (deg)]]/180*PI())</f>
        <v>5.0537069402290928</v>
      </c>
      <c r="H2411" s="2">
        <v>289.55607857109999</v>
      </c>
      <c r="I2411" s="2"/>
    </row>
    <row r="2412" spans="1:9" x14ac:dyDescent="0.2">
      <c r="A2412" s="2" t="s">
        <v>47</v>
      </c>
      <c r="B2412" s="2">
        <v>17.54</v>
      </c>
      <c r="C2412" s="2">
        <f>2*Table1[[#This Row],[Photon energy (eV)]]-Threshold</f>
        <v>10.492611199999999</v>
      </c>
      <c r="D2412" s="2" t="s">
        <v>19</v>
      </c>
      <c r="E2412" s="3">
        <f>Table1[[#This Row],[Polar ang (deg)]]/180*PI()</f>
        <v>1.9699999999999969</v>
      </c>
      <c r="F2412" s="2">
        <v>112.872685640772</v>
      </c>
      <c r="G2412" s="1">
        <f>IF(Table1[[#This Row],[Phase shift (deg)]]="","",Table1[[#This Row],[Phase shift (deg)]]/180*PI())</f>
        <v>5.0436549534733937</v>
      </c>
      <c r="H2412" s="2">
        <v>288.98014215427702</v>
      </c>
      <c r="I2412" s="2"/>
    </row>
    <row r="2413" spans="1:9" x14ac:dyDescent="0.2">
      <c r="A2413" s="2" t="s">
        <v>47</v>
      </c>
      <c r="B2413" s="2">
        <v>17.54</v>
      </c>
      <c r="C2413" s="2">
        <f>2*Table1[[#This Row],[Photon energy (eV)]]-Threshold</f>
        <v>10.492611199999999</v>
      </c>
      <c r="D2413" s="2" t="s">
        <v>19</v>
      </c>
      <c r="E2413" s="3">
        <f>Table1[[#This Row],[Polar ang (deg)]]/180*PI()</f>
        <v>1.98</v>
      </c>
      <c r="F2413" s="2">
        <v>113.44564343590299</v>
      </c>
      <c r="G2413" s="1">
        <f>IF(Table1[[#This Row],[Phase shift (deg)]]="","",Table1[[#This Row],[Phase shift (deg)]]/180*PI())</f>
        <v>5.0334249021180719</v>
      </c>
      <c r="H2413" s="2">
        <v>288.39400338741501</v>
      </c>
      <c r="I2413" s="2"/>
    </row>
    <row r="2414" spans="1:9" x14ac:dyDescent="0.2">
      <c r="A2414" s="2" t="s">
        <v>47</v>
      </c>
      <c r="B2414" s="2">
        <v>17.54</v>
      </c>
      <c r="C2414" s="2">
        <f>2*Table1[[#This Row],[Photon energy (eV)]]-Threshold</f>
        <v>10.492611199999999</v>
      </c>
      <c r="D2414" s="2" t="s">
        <v>19</v>
      </c>
      <c r="E2414" s="3">
        <f>Table1[[#This Row],[Polar ang (deg)]]/180*PI()</f>
        <v>1.9900000000000029</v>
      </c>
      <c r="F2414" s="2">
        <v>114.018601231034</v>
      </c>
      <c r="G2414" s="1">
        <f>IF(Table1[[#This Row],[Phase shift (deg)]]="","",Table1[[#This Row],[Phase shift (deg)]]/180*PI())</f>
        <v>5.0230241554667945</v>
      </c>
      <c r="H2414" s="2">
        <v>287.798084500512</v>
      </c>
      <c r="I2414" s="2"/>
    </row>
    <row r="2415" spans="1:9" x14ac:dyDescent="0.2">
      <c r="A2415" s="2" t="s">
        <v>47</v>
      </c>
      <c r="B2415" s="2">
        <v>17.54</v>
      </c>
      <c r="C2415" s="2">
        <f>2*Table1[[#This Row],[Photon energy (eV)]]-Threshold</f>
        <v>10.492611199999999</v>
      </c>
      <c r="D2415" s="2" t="s">
        <v>19</v>
      </c>
      <c r="E2415" s="3">
        <f>Table1[[#This Row],[Polar ang (deg)]]/180*PI()</f>
        <v>2.0000000000000062</v>
      </c>
      <c r="F2415" s="2">
        <v>114.591559026165</v>
      </c>
      <c r="G2415" s="1">
        <f>IF(Table1[[#This Row],[Phase shift (deg)]]="","",Table1[[#This Row],[Phase shift (deg)]]/180*PI())</f>
        <v>5.0124603576209026</v>
      </c>
      <c r="H2415" s="2">
        <v>287.19282346831301</v>
      </c>
      <c r="I2415" s="2"/>
    </row>
    <row r="2416" spans="1:9" x14ac:dyDescent="0.2">
      <c r="A2416" s="2" t="s">
        <v>47</v>
      </c>
      <c r="B2416" s="2">
        <v>17.54</v>
      </c>
      <c r="C2416" s="2">
        <f>2*Table1[[#This Row],[Photon energy (eV)]]-Threshold</f>
        <v>10.492611199999999</v>
      </c>
      <c r="D2416" s="2" t="s">
        <v>19</v>
      </c>
      <c r="E2416" s="3">
        <f>Table1[[#This Row],[Polar ang (deg)]]/180*PI()</f>
        <v>2.0099999999999918</v>
      </c>
      <c r="F2416" s="2">
        <v>115.164516821295</v>
      </c>
      <c r="G2416" s="1">
        <f>IF(Table1[[#This Row],[Phase shift (deg)]]="","",Table1[[#This Row],[Phase shift (deg)]]/180*PI())</f>
        <v>5.0017414172626031</v>
      </c>
      <c r="H2416" s="2">
        <v>286.57867342493</v>
      </c>
      <c r="I2416" s="2"/>
    </row>
    <row r="2417" spans="1:9" x14ac:dyDescent="0.2">
      <c r="A2417" s="2" t="s">
        <v>47</v>
      </c>
      <c r="B2417" s="2">
        <v>17.54</v>
      </c>
      <c r="C2417" s="2">
        <f>2*Table1[[#This Row],[Photon energy (eV)]]-Threshold</f>
        <v>10.492611199999999</v>
      </c>
      <c r="D2417" s="2" t="s">
        <v>19</v>
      </c>
      <c r="E2417" s="3">
        <f>Table1[[#This Row],[Polar ang (deg)]]/180*PI()</f>
        <v>2.0199999999999951</v>
      </c>
      <c r="F2417" s="2">
        <v>115.737474616426</v>
      </c>
      <c r="G2417" s="1">
        <f>IF(Table1[[#This Row],[Phase shift (deg)]]="","",Table1[[#This Row],[Phase shift (deg)]]/180*PI())</f>
        <v>4.990875495606562</v>
      </c>
      <c r="H2417" s="2">
        <v>285.95610197351903</v>
      </c>
      <c r="I2417" s="2"/>
    </row>
    <row r="2418" spans="1:9" x14ac:dyDescent="0.2">
      <c r="A2418" s="2" t="s">
        <v>47</v>
      </c>
      <c r="B2418" s="2">
        <v>17.54</v>
      </c>
      <c r="C2418" s="2">
        <f>2*Table1[[#This Row],[Photon energy (eV)]]-Threshold</f>
        <v>10.492611199999999</v>
      </c>
      <c r="D2418" s="2" t="s">
        <v>19</v>
      </c>
      <c r="E2418" s="3">
        <f>Table1[[#This Row],[Polar ang (deg)]]/180*PI()</f>
        <v>2.029999999999998</v>
      </c>
      <c r="F2418" s="2">
        <v>116.310432411557</v>
      </c>
      <c r="G2418" s="1">
        <f>IF(Table1[[#This Row],[Phase shift (deg)]]="","",Table1[[#This Row],[Phase shift (deg)]]/180*PI())</f>
        <v>4.9798709925407634</v>
      </c>
      <c r="H2418" s="2">
        <v>285.32559039221002</v>
      </c>
      <c r="I2418" s="2"/>
    </row>
    <row r="2419" spans="1:9" x14ac:dyDescent="0.2">
      <c r="A2419" s="2" t="s">
        <v>47</v>
      </c>
      <c r="B2419" s="2">
        <v>17.54</v>
      </c>
      <c r="C2419" s="2">
        <f>2*Table1[[#This Row],[Photon energy (eV)]]-Threshold</f>
        <v>10.492611199999999</v>
      </c>
      <c r="D2419" s="2" t="s">
        <v>19</v>
      </c>
      <c r="E2419" s="3">
        <f>Table1[[#This Row],[Polar ang (deg)]]/180*PI()</f>
        <v>2.0400000000000009</v>
      </c>
      <c r="F2419" s="2">
        <v>116.88339020668801</v>
      </c>
      <c r="G2419" s="1">
        <f>IF(Table1[[#This Row],[Phase shift (deg)]]="","",Table1[[#This Row],[Phase shift (deg)]]/180*PI())</f>
        <v>4.9687365309981582</v>
      </c>
      <c r="H2419" s="2">
        <v>284.68763273866801</v>
      </c>
      <c r="I2419" s="2"/>
    </row>
    <row r="2420" spans="1:9" x14ac:dyDescent="0.2">
      <c r="A2420" s="2" t="s">
        <v>47</v>
      </c>
      <c r="B2420" s="2">
        <v>17.54</v>
      </c>
      <c r="C2420" s="2">
        <f>2*Table1[[#This Row],[Photon energy (eV)]]-Threshold</f>
        <v>10.492611199999999</v>
      </c>
      <c r="D2420" s="2" t="s">
        <v>19</v>
      </c>
      <c r="E2420" s="3">
        <f>Table1[[#This Row],[Polar ang (deg)]]/180*PI()</f>
        <v>2.0500000000000043</v>
      </c>
      <c r="F2420" s="2">
        <v>117.45634800181899</v>
      </c>
      <c r="G2420" s="1">
        <f>IF(Table1[[#This Row],[Phase shift (deg)]]="","",Table1[[#This Row],[Phase shift (deg)]]/180*PI())</f>
        <v>4.957480939622152</v>
      </c>
      <c r="H2420" s="2">
        <v>284.04273485689902</v>
      </c>
      <c r="I2420" s="2"/>
    </row>
    <row r="2421" spans="1:9" x14ac:dyDescent="0.2">
      <c r="A2421" s="2" t="s">
        <v>47</v>
      </c>
      <c r="B2421" s="2">
        <v>17.54</v>
      </c>
      <c r="C2421" s="2">
        <f>2*Table1[[#This Row],[Photon energy (eV)]]-Threshold</f>
        <v>10.492611199999999</v>
      </c>
      <c r="D2421" s="2" t="s">
        <v>19</v>
      </c>
      <c r="E2421" s="3">
        <f>Table1[[#This Row],[Polar ang (deg)]]/180*PI()</f>
        <v>2.0600000000000072</v>
      </c>
      <c r="F2421" s="2">
        <v>118.02930579695</v>
      </c>
      <c r="G2421" s="1">
        <f>IF(Table1[[#This Row],[Phase shift (deg)]]="","",Table1[[#This Row],[Phase shift (deg)]]/180*PI())</f>
        <v>4.9461132338104994</v>
      </c>
      <c r="H2421" s="2">
        <v>283.391413291145</v>
      </c>
      <c r="I2421" s="2"/>
    </row>
    <row r="2422" spans="1:9" x14ac:dyDescent="0.2">
      <c r="A2422" s="2" t="s">
        <v>47</v>
      </c>
      <c r="B2422" s="2">
        <v>17.54</v>
      </c>
      <c r="C2422" s="2">
        <f>2*Table1[[#This Row],[Photon energy (eV)]]-Threshold</f>
        <v>10.492611199999999</v>
      </c>
      <c r="D2422" s="2" t="s">
        <v>19</v>
      </c>
      <c r="E2422" s="3">
        <f>Table1[[#This Row],[Polar ang (deg)]]/180*PI()</f>
        <v>2.0699999999999932</v>
      </c>
      <c r="F2422" s="2">
        <v>118.60226359208001</v>
      </c>
      <c r="G2422" s="1">
        <f>IF(Table1[[#This Row],[Phase shift (deg)]]="","",Table1[[#This Row],[Phase shift (deg)]]/180*PI())</f>
        <v>4.9346425952427513</v>
      </c>
      <c r="H2422" s="2">
        <v>282.73419411289302</v>
      </c>
      <c r="I2422" s="2"/>
    </row>
    <row r="2423" spans="1:9" x14ac:dyDescent="0.2">
      <c r="A2423" s="2" t="s">
        <v>47</v>
      </c>
      <c r="B2423" s="2">
        <v>17.54</v>
      </c>
      <c r="C2423" s="2">
        <f>2*Table1[[#This Row],[Photon energy (eV)]]-Threshold</f>
        <v>10.492611199999999</v>
      </c>
      <c r="D2423" s="2" t="s">
        <v>19</v>
      </c>
      <c r="E2423" s="3">
        <f>Table1[[#This Row],[Polar ang (deg)]]/180*PI()</f>
        <v>2.0799999999999956</v>
      </c>
      <c r="F2423" s="2">
        <v>119.175221387211</v>
      </c>
      <c r="G2423" s="1">
        <f>IF(Table1[[#This Row],[Phase shift (deg)]]="","",Table1[[#This Row],[Phase shift (deg)]]/180*PI())</f>
        <v>4.923078350017084</v>
      </c>
      <c r="H2423" s="2">
        <v>282.07161166820799</v>
      </c>
      <c r="I2423" s="2"/>
    </row>
    <row r="2424" spans="1:9" x14ac:dyDescent="0.2">
      <c r="A2424" s="2" t="s">
        <v>47</v>
      </c>
      <c r="B2424" s="2">
        <v>17.54</v>
      </c>
      <c r="C2424" s="2">
        <f>2*Table1[[#This Row],[Photon energy (eV)]]-Threshold</f>
        <v>10.492611199999999</v>
      </c>
      <c r="D2424" s="2" t="s">
        <v>19</v>
      </c>
      <c r="E2424" s="3">
        <f>Table1[[#This Row],[Polar ang (deg)]]/180*PI()</f>
        <v>2.089999999999999</v>
      </c>
      <c r="F2424" s="2">
        <v>119.748179182342</v>
      </c>
      <c r="G2424" s="1">
        <f>IF(Table1[[#This Row],[Phase shift (deg)]]="","",Table1[[#This Row],[Phase shift (deg)]]/180*PI())</f>
        <v>4.9114299455408945</v>
      </c>
      <c r="H2424" s="2">
        <v>281.40420725366101</v>
      </c>
      <c r="I2424" s="2"/>
    </row>
    <row r="2425" spans="1:9" x14ac:dyDescent="0.2">
      <c r="A2425" s="2" t="s">
        <v>47</v>
      </c>
      <c r="B2425" s="2">
        <v>17.54</v>
      </c>
      <c r="C2425" s="2">
        <f>2*Table1[[#This Row],[Photon energy (eV)]]-Threshold</f>
        <v>10.492611199999999</v>
      </c>
      <c r="D2425" s="2" t="s">
        <v>19</v>
      </c>
      <c r="E2425" s="3">
        <f>Table1[[#This Row],[Polar ang (deg)]]/180*PI()</f>
        <v>2.1000000000000023</v>
      </c>
      <c r="F2425" s="2">
        <v>120.321136977473</v>
      </c>
      <c r="G2425" s="1">
        <f>IF(Table1[[#This Row],[Phase shift (deg)]]="","",Table1[[#This Row],[Phase shift (deg)]]/180*PI())</f>
        <v>4.8997069263373652</v>
      </c>
      <c r="H2425" s="2">
        <v>280.73252773014798</v>
      </c>
      <c r="I2425" s="2"/>
    </row>
    <row r="2426" spans="1:9" x14ac:dyDescent="0.2">
      <c r="A2426" s="2" t="s">
        <v>47</v>
      </c>
      <c r="B2426" s="2">
        <v>17.54</v>
      </c>
      <c r="C2426" s="2">
        <f>2*Table1[[#This Row],[Photon energy (eV)]]-Threshold</f>
        <v>10.492611199999999</v>
      </c>
      <c r="D2426" s="2" t="s">
        <v>19</v>
      </c>
      <c r="E2426" s="3">
        <f>Table1[[#This Row],[Polar ang (deg)]]/180*PI()</f>
        <v>2.1100000000000052</v>
      </c>
      <c r="F2426" s="2">
        <v>120.89409477260401</v>
      </c>
      <c r="G2426" s="1">
        <f>IF(Table1[[#This Row],[Phase shift (deg)]]="","",Table1[[#This Row],[Phase shift (deg)]]/180*PI())</f>
        <v>4.8879189089451289</v>
      </c>
      <c r="H2426" s="2">
        <v>280.05712408474602</v>
      </c>
      <c r="I2426" s="2"/>
    </row>
    <row r="2427" spans="1:9" x14ac:dyDescent="0.2">
      <c r="A2427" s="2" t="s">
        <v>47</v>
      </c>
      <c r="B2427" s="2">
        <v>17.54</v>
      </c>
      <c r="C2427" s="2">
        <f>2*Table1[[#This Row],[Photon energy (eV)]]-Threshold</f>
        <v>10.492611199999999</v>
      </c>
      <c r="D2427" s="2" t="s">
        <v>19</v>
      </c>
      <c r="E2427" s="3">
        <f>Table1[[#This Row],[Polar ang (deg)]]/180*PI()</f>
        <v>2.1200000000000081</v>
      </c>
      <c r="F2427" s="2">
        <v>121.467052567735</v>
      </c>
      <c r="G2427" s="1">
        <f>IF(Table1[[#This Row],[Phase shift (deg)]]="","",Table1[[#This Row],[Phase shift (deg)]]/180*PI())</f>
        <v>4.8760755561015383</v>
      </c>
      <c r="H2427" s="2">
        <v>279.37854995152401</v>
      </c>
      <c r="I2427" s="2"/>
    </row>
    <row r="2428" spans="1:9" x14ac:dyDescent="0.2">
      <c r="A2428" s="2" t="s">
        <v>47</v>
      </c>
      <c r="B2428" s="2">
        <v>17.54</v>
      </c>
      <c r="C2428" s="2">
        <f>2*Table1[[#This Row],[Photon energy (eV)]]-Threshold</f>
        <v>10.492611199999999</v>
      </c>
      <c r="D2428" s="2" t="s">
        <v>19</v>
      </c>
      <c r="E2428" s="3">
        <f>Table1[[#This Row],[Polar ang (deg)]]/180*PI()</f>
        <v>2.1299999999999937</v>
      </c>
      <c r="F2428" s="2">
        <v>122.040010362865</v>
      </c>
      <c r="G2428" s="1">
        <f>IF(Table1[[#This Row],[Phase shift (deg)]]="","",Table1[[#This Row],[Phase shift (deg)]]/180*PI())</f>
        <v>4.8641865504107358</v>
      </c>
      <c r="H2428" s="2">
        <v>278.69736010283401</v>
      </c>
      <c r="I2428" s="2"/>
    </row>
    <row r="2429" spans="1:9" x14ac:dyDescent="0.2">
      <c r="A2429" s="2" t="s">
        <v>47</v>
      </c>
      <c r="B2429" s="2">
        <v>17.54</v>
      </c>
      <c r="C2429" s="2">
        <f>2*Table1[[#This Row],[Photon energy (eV)]]-Threshold</f>
        <v>10.492611199999999</v>
      </c>
      <c r="D2429" s="2" t="s">
        <v>19</v>
      </c>
      <c r="E2429" s="3">
        <f>Table1[[#This Row],[Polar ang (deg)]]/180*PI()</f>
        <v>2.139999999999997</v>
      </c>
      <c r="F2429" s="2">
        <v>122.61296815799599</v>
      </c>
      <c r="G2429" s="1">
        <f>IF(Table1[[#This Row],[Phase shift (deg)]]="","",Table1[[#This Row],[Phase shift (deg)]]/180*PI())</f>
        <v>4.8522615677045486</v>
      </c>
      <c r="H2429" s="2">
        <v>278.01410892300299</v>
      </c>
      <c r="I2429" s="2"/>
    </row>
    <row r="2430" spans="1:9" x14ac:dyDescent="0.2">
      <c r="A2430" s="2" t="s">
        <v>47</v>
      </c>
      <c r="B2430" s="2">
        <v>17.54</v>
      </c>
      <c r="C2430" s="2">
        <f>2*Table1[[#This Row],[Photon energy (eV)]]-Threshold</f>
        <v>10.492611199999999</v>
      </c>
      <c r="D2430" s="2" t="s">
        <v>19</v>
      </c>
      <c r="E2430" s="3">
        <f>Table1[[#This Row],[Polar ang (deg)]]/180*PI()</f>
        <v>2.15</v>
      </c>
      <c r="F2430" s="2">
        <v>123.185925953127</v>
      </c>
      <c r="G2430" s="1">
        <f>IF(Table1[[#This Row],[Phase shift (deg)]]="","",Table1[[#This Row],[Phase shift (deg)]]/180*PI())</f>
        <v>4.8403102503097015</v>
      </c>
      <c r="H2430" s="2">
        <v>277.32934887665698</v>
      </c>
      <c r="I2430" s="2"/>
    </row>
    <row r="2431" spans="1:9" x14ac:dyDescent="0.2">
      <c r="A2431" s="2" t="s">
        <v>47</v>
      </c>
      <c r="B2431" s="2">
        <v>17.54</v>
      </c>
      <c r="C2431" s="2">
        <f>2*Table1[[#This Row],[Photon energy (eV)]]-Threshold</f>
        <v>10.492611199999999</v>
      </c>
      <c r="D2431" s="2" t="s">
        <v>19</v>
      </c>
      <c r="E2431" s="3">
        <f>Table1[[#This Row],[Polar ang (deg)]]/180*PI()</f>
        <v>2.1600000000000033</v>
      </c>
      <c r="F2431" s="2">
        <v>123.758883748258</v>
      </c>
      <c r="G2431" s="1">
        <f>IF(Table1[[#This Row],[Phase shift (deg)]]="","",Table1[[#This Row],[Phase shift (deg)]]/180*PI())</f>
        <v>4.8283421804356648</v>
      </c>
      <c r="H2431" s="2">
        <v>276.643628983957</v>
      </c>
      <c r="I2431" s="2"/>
    </row>
    <row r="2432" spans="1:9" x14ac:dyDescent="0.2">
      <c r="A2432" s="2" t="s">
        <v>47</v>
      </c>
      <c r="B2432" s="2">
        <v>17.54</v>
      </c>
      <c r="C2432" s="2">
        <f>2*Table1[[#This Row],[Photon energy (eV)]]-Threshold</f>
        <v>10.492611199999999</v>
      </c>
      <c r="D2432" s="2" t="s">
        <v>19</v>
      </c>
      <c r="E2432" s="3">
        <f>Table1[[#This Row],[Polar ang (deg)]]/180*PI()</f>
        <v>2.1700000000000061</v>
      </c>
      <c r="F2432" s="2">
        <v>124.331841543389</v>
      </c>
      <c r="G2432" s="1">
        <f>IF(Table1[[#This Row],[Phase shift (deg)]]="","",Table1[[#This Row],[Phase shift (deg)]]/180*PI())</f>
        <v>4.816366853895909</v>
      </c>
      <c r="H2432" s="2">
        <v>275.95749331493801</v>
      </c>
      <c r="I2432" s="2"/>
    </row>
    <row r="2433" spans="1:9" x14ac:dyDescent="0.2">
      <c r="A2433" s="2" t="s">
        <v>47</v>
      </c>
      <c r="B2433" s="2">
        <v>17.54</v>
      </c>
      <c r="C2433" s="2">
        <f>2*Table1[[#This Row],[Photon energy (eV)]]-Threshold</f>
        <v>10.492611199999999</v>
      </c>
      <c r="D2433" s="2" t="s">
        <v>19</v>
      </c>
      <c r="E2433" s="3">
        <f>Table1[[#This Row],[Polar ang (deg)]]/180*PI()</f>
        <v>2.1799999999999917</v>
      </c>
      <c r="F2433" s="2">
        <v>124.904799338519</v>
      </c>
      <c r="G2433" s="1">
        <f>IF(Table1[[#This Row],[Phase shift (deg)]]="","",Table1[[#This Row],[Phase shift (deg)]]/180*PI())</f>
        <v>4.8043936543704993</v>
      </c>
      <c r="H2433" s="2">
        <v>275.27147951486398</v>
      </c>
      <c r="I2433" s="2"/>
    </row>
    <row r="2434" spans="1:9" x14ac:dyDescent="0.2">
      <c r="A2434" s="2" t="s">
        <v>47</v>
      </c>
      <c r="B2434" s="2">
        <v>17.54</v>
      </c>
      <c r="C2434" s="2">
        <f>2*Table1[[#This Row],[Photon energy (eV)]]-Threshold</f>
        <v>10.492611199999999</v>
      </c>
      <c r="D2434" s="2" t="s">
        <v>19</v>
      </c>
      <c r="E2434" s="3">
        <f>Table1[[#This Row],[Polar ang (deg)]]/180*PI()</f>
        <v>2.1899999999999951</v>
      </c>
      <c r="F2434" s="2">
        <v>125.47775713365</v>
      </c>
      <c r="G2434" s="1">
        <f>IF(Table1[[#This Row],[Phase shift (deg)]]="","",Table1[[#This Row],[Phase shift (deg)]]/180*PI())</f>
        <v>4.7924318284099412</v>
      </c>
      <c r="H2434" s="2">
        <v>274.58611737205399</v>
      </c>
      <c r="I2434" s="2"/>
    </row>
    <row r="2435" spans="1:9" x14ac:dyDescent="0.2">
      <c r="A2435" s="2" t="s">
        <v>47</v>
      </c>
      <c r="B2435" s="2">
        <v>17.54</v>
      </c>
      <c r="C2435" s="2">
        <f>2*Table1[[#This Row],[Photon energy (eV)]]-Threshold</f>
        <v>10.492611199999999</v>
      </c>
      <c r="D2435" s="2" t="s">
        <v>19</v>
      </c>
      <c r="E2435" s="3">
        <f>Table1[[#This Row],[Polar ang (deg)]]/180*PI()</f>
        <v>2.199999999999998</v>
      </c>
      <c r="F2435" s="2">
        <v>126.05071492878101</v>
      </c>
      <c r="G2435" s="1">
        <f>IF(Table1[[#This Row],[Phase shift (deg)]]="","",Table1[[#This Row],[Phase shift (deg)]]/180*PI())</f>
        <v>4.7804904613697259</v>
      </c>
      <c r="H2435" s="2">
        <v>273.90192743903299</v>
      </c>
      <c r="I2435" s="2"/>
    </row>
    <row r="2436" spans="1:9" x14ac:dyDescent="0.2">
      <c r="A2436" s="2" t="s">
        <v>47</v>
      </c>
      <c r="B2436" s="2">
        <v>17.54</v>
      </c>
      <c r="C2436" s="2">
        <f>2*Table1[[#This Row],[Photon energy (eV)]]-Threshold</f>
        <v>10.492611199999999</v>
      </c>
      <c r="D2436" s="2" t="s">
        <v>19</v>
      </c>
      <c r="E2436" s="3">
        <f>Table1[[#This Row],[Polar ang (deg)]]/180*PI()</f>
        <v>2.2100000000000009</v>
      </c>
      <c r="F2436" s="2">
        <v>126.62367272391199</v>
      </c>
      <c r="G2436" s="1">
        <f>IF(Table1[[#This Row],[Phase shift (deg)]]="","",Table1[[#This Row],[Phase shift (deg)]]/180*PI())</f>
        <v>4.7685784544513421</v>
      </c>
      <c r="H2436" s="2">
        <v>273.21941971707901</v>
      </c>
      <c r="I2436" s="2"/>
    </row>
    <row r="2437" spans="1:9" x14ac:dyDescent="0.2">
      <c r="A2437" s="2" t="s">
        <v>47</v>
      </c>
      <c r="B2437" s="2">
        <v>17.54</v>
      </c>
      <c r="C2437" s="2">
        <f>2*Table1[[#This Row],[Photon energy (eV)]]-Threshold</f>
        <v>10.492611199999999</v>
      </c>
      <c r="D2437" s="2" t="s">
        <v>19</v>
      </c>
      <c r="E2437" s="3">
        <f>Table1[[#This Row],[Polar ang (deg)]]/180*PI()</f>
        <v>2.2200000000000042</v>
      </c>
      <c r="F2437" s="2">
        <v>127.196630519043</v>
      </c>
      <c r="G2437" s="1">
        <f>IF(Table1[[#This Row],[Phase shift (deg)]]="","",Table1[[#This Row],[Phase shift (deg)]]/180*PI())</f>
        <v>4.7567045030103001</v>
      </c>
      <c r="H2437" s="2">
        <v>272.53909241336402</v>
      </c>
      <c r="I2437" s="2"/>
    </row>
    <row r="2438" spans="1:9" x14ac:dyDescent="0.2">
      <c r="A2438" s="2" t="s">
        <v>47</v>
      </c>
      <c r="B2438" s="2">
        <v>17.54</v>
      </c>
      <c r="C2438" s="2">
        <f>2*Table1[[#This Row],[Photon energy (eV)]]-Threshold</f>
        <v>10.492611199999999</v>
      </c>
      <c r="D2438" s="2" t="s">
        <v>19</v>
      </c>
      <c r="E2438" s="3">
        <f>Table1[[#This Row],[Polar ang (deg)]]/180*PI()</f>
        <v>2.2300000000000075</v>
      </c>
      <c r="F2438" s="2">
        <v>127.769588314174</v>
      </c>
      <c r="G2438" s="1">
        <f>IF(Table1[[#This Row],[Phase shift (deg)]]="","",Table1[[#This Row],[Phase shift (deg)]]/180*PI())</f>
        <v>4.7448770762741255</v>
      </c>
      <c r="H2438" s="2">
        <v>271.86143077888102</v>
      </c>
      <c r="I2438" s="2"/>
    </row>
    <row r="2439" spans="1:9" x14ac:dyDescent="0.2">
      <c r="A2439" s="2" t="s">
        <v>47</v>
      </c>
      <c r="B2439" s="2">
        <v>17.54</v>
      </c>
      <c r="C2439" s="2">
        <f>2*Table1[[#This Row],[Photon energy (eV)]]-Threshold</f>
        <v>10.492611199999999</v>
      </c>
      <c r="D2439" s="2" t="s">
        <v>19</v>
      </c>
      <c r="E2439" s="3">
        <f>Table1[[#This Row],[Polar ang (deg)]]/180*PI()</f>
        <v>2.2399999999999931</v>
      </c>
      <c r="F2439" s="2">
        <v>128.34254610930401</v>
      </c>
      <c r="G2439" s="1">
        <f>IF(Table1[[#This Row],[Phase shift (deg)]]="","",Table1[[#This Row],[Phase shift (deg)]]/180*PI())</f>
        <v>4.7331043985941585</v>
      </c>
      <c r="H2439" s="2">
        <v>271.18690603425102</v>
      </c>
      <c r="I2439" s="2"/>
    </row>
    <row r="2440" spans="1:9" x14ac:dyDescent="0.2">
      <c r="A2440" s="2" t="s">
        <v>47</v>
      </c>
      <c r="B2440" s="2">
        <v>17.54</v>
      </c>
      <c r="C2440" s="2">
        <f>2*Table1[[#This Row],[Photon energy (eV)]]-Threshold</f>
        <v>10.492611199999999</v>
      </c>
      <c r="D2440" s="2" t="s">
        <v>19</v>
      </c>
      <c r="E2440" s="3">
        <f>Table1[[#This Row],[Polar ang (deg)]]/180*PI()</f>
        <v>2.2499999999999964</v>
      </c>
      <c r="F2440" s="2">
        <v>128.91550390443501</v>
      </c>
      <c r="G2440" s="1">
        <f>IF(Table1[[#This Row],[Phase shift (deg)]]="","",Table1[[#This Row],[Phase shift (deg)]]/180*PI())</f>
        <v>4.7213944323347272</v>
      </c>
      <c r="H2440" s="2">
        <v>270.51597438934499</v>
      </c>
      <c r="I2440" s="2"/>
    </row>
    <row r="2441" spans="1:9" x14ac:dyDescent="0.2">
      <c r="A2441" s="2" t="s">
        <v>47</v>
      </c>
      <c r="B2441" s="2">
        <v>17.54</v>
      </c>
      <c r="C2441" s="2">
        <f>2*Table1[[#This Row],[Photon energy (eV)]]-Threshold</f>
        <v>10.492611199999999</v>
      </c>
      <c r="D2441" s="2" t="s">
        <v>19</v>
      </c>
      <c r="E2441" s="3">
        <f>Table1[[#This Row],[Polar ang (deg)]]/180*PI()</f>
        <v>2.2599999999999989</v>
      </c>
      <c r="F2441" s="2">
        <v>129.48846169956599</v>
      </c>
      <c r="G2441" s="1">
        <f>IF(Table1[[#This Row],[Phase shift (deg)]]="","",Table1[[#This Row],[Phase shift (deg)]]/180*PI())</f>
        <v>4.7097548624827326</v>
      </c>
      <c r="H2441" s="2">
        <v>269.84907616147802</v>
      </c>
      <c r="I2441" s="2"/>
    </row>
    <row r="2442" spans="1:9" x14ac:dyDescent="0.2">
      <c r="A2442" s="2" t="s">
        <v>47</v>
      </c>
      <c r="B2442" s="2">
        <v>17.54</v>
      </c>
      <c r="C2442" s="2">
        <f>2*Table1[[#This Row],[Photon energy (eV)]]-Threshold</f>
        <v>10.492611199999999</v>
      </c>
      <c r="D2442" s="2" t="s">
        <v>19</v>
      </c>
      <c r="E2442" s="3">
        <f>Table1[[#This Row],[Polar ang (deg)]]/180*PI()</f>
        <v>2.2700000000000022</v>
      </c>
      <c r="F2442" s="2">
        <v>130.06141949469699</v>
      </c>
      <c r="G2442" s="1">
        <f>IF(Table1[[#This Row],[Phase shift (deg)]]="","",Table1[[#This Row],[Phase shift (deg)]]/180*PI())</f>
        <v>4.698193083038948</v>
      </c>
      <c r="H2442" s="2">
        <v>269.186634995688</v>
      </c>
      <c r="I2442" s="2"/>
    </row>
    <row r="2443" spans="1:9" x14ac:dyDescent="0.2">
      <c r="A2443" s="2" t="s">
        <v>47</v>
      </c>
      <c r="B2443" s="2">
        <v>17.54</v>
      </c>
      <c r="C2443" s="2">
        <f>2*Table1[[#This Row],[Photon energy (eV)]]-Threshold</f>
        <v>10.492611199999999</v>
      </c>
      <c r="D2443" s="2" t="s">
        <v>19</v>
      </c>
      <c r="E2443" s="3">
        <f>Table1[[#This Row],[Polar ang (deg)]]/180*PI()</f>
        <v>2.2800000000000051</v>
      </c>
      <c r="F2443" s="2">
        <v>130.634377289828</v>
      </c>
      <c r="G2443" s="1">
        <f>IF(Table1[[#This Row],[Phase shift (deg)]]="","",Table1[[#This Row],[Phase shift (deg)]]/180*PI())</f>
        <v>4.6867161852315471</v>
      </c>
      <c r="H2443" s="2">
        <v>268.529057189421</v>
      </c>
      <c r="I2443" s="2"/>
    </row>
    <row r="2444" spans="1:9" x14ac:dyDescent="0.2">
      <c r="A2444" s="2" t="s">
        <v>47</v>
      </c>
      <c r="B2444" s="2">
        <v>17.54</v>
      </c>
      <c r="C2444" s="2">
        <f>2*Table1[[#This Row],[Photon energy (eV)]]-Threshold</f>
        <v>10.492611199999999</v>
      </c>
      <c r="D2444" s="2" t="s">
        <v>19</v>
      </c>
      <c r="E2444" s="3">
        <f>Table1[[#This Row],[Polar ang (deg)]]/180*PI()</f>
        <v>2.290000000000008</v>
      </c>
      <c r="F2444" s="2">
        <v>131.207335084959</v>
      </c>
      <c r="G2444" s="1">
        <f>IF(Table1[[#This Row],[Phase shift (deg)]]="","",Table1[[#This Row],[Phase shift (deg)]]/180*PI())</f>
        <v>4.6753309475714673</v>
      </c>
      <c r="H2444" s="2">
        <v>267.87673112274501</v>
      </c>
      <c r="I2444" s="2"/>
    </row>
    <row r="2445" spans="1:9" x14ac:dyDescent="0.2">
      <c r="A2445" s="2" t="s">
        <v>47</v>
      </c>
      <c r="B2445" s="2">
        <v>17.54</v>
      </c>
      <c r="C2445" s="2">
        <f>2*Table1[[#This Row],[Photon energy (eV)]]-Threshold</f>
        <v>10.492611199999999</v>
      </c>
      <c r="D2445" s="2" t="s">
        <v>19</v>
      </c>
      <c r="E2445" s="3">
        <f>Table1[[#This Row],[Polar ang (deg)]]/180*PI()</f>
        <v>2.299999999999994</v>
      </c>
      <c r="F2445" s="2">
        <v>131.78029288008901</v>
      </c>
      <c r="G2445" s="1">
        <f>IF(Table1[[#This Row],[Phase shift (deg)]]="","",Table1[[#This Row],[Phase shift (deg)]]/180*PI())</f>
        <v>4.664043827749432</v>
      </c>
      <c r="H2445" s="2">
        <v>267.23002679408398</v>
      </c>
      <c r="I2445" s="2"/>
    </row>
    <row r="2446" spans="1:9" x14ac:dyDescent="0.2">
      <c r="A2446" s="2" t="s">
        <v>47</v>
      </c>
      <c r="B2446" s="2">
        <v>17.54</v>
      </c>
      <c r="C2446" s="2">
        <f>2*Table1[[#This Row],[Photon energy (eV)]]-Threshold</f>
        <v>10.492611199999999</v>
      </c>
      <c r="D2446" s="2" t="s">
        <v>19</v>
      </c>
      <c r="E2446" s="3">
        <f>Table1[[#This Row],[Polar ang (deg)]]/180*PI()</f>
        <v>2.3099999999999974</v>
      </c>
      <c r="F2446" s="2">
        <v>132.35325067522001</v>
      </c>
      <c r="G2446" s="1">
        <f>IF(Table1[[#This Row],[Phase shift (deg)]]="","",Table1[[#This Row],[Phase shift (deg)]]/180*PI())</f>
        <v>4.6528609563554459</v>
      </c>
      <c r="H2446" s="2">
        <v>266.58929546037098</v>
      </c>
      <c r="I2446" s="2"/>
    </row>
    <row r="2447" spans="1:9" x14ac:dyDescent="0.2">
      <c r="A2447" s="2" t="s">
        <v>47</v>
      </c>
      <c r="B2447" s="2">
        <v>17.54</v>
      </c>
      <c r="C2447" s="2">
        <f>2*Table1[[#This Row],[Photon energy (eV)]]-Threshold</f>
        <v>10.492611199999999</v>
      </c>
      <c r="D2447" s="2" t="s">
        <v>19</v>
      </c>
      <c r="E2447" s="3">
        <f>Table1[[#This Row],[Polar ang (deg)]]/180*PI()</f>
        <v>2.3200000000000007</v>
      </c>
      <c r="F2447" s="2">
        <v>132.92620847035101</v>
      </c>
      <c r="G2447" s="1">
        <f>IF(Table1[[#This Row],[Phase shift (deg)]]="","",Table1[[#This Row],[Phase shift (deg)]]/180*PI())</f>
        <v>4.6417881323843169</v>
      </c>
      <c r="H2447" s="2">
        <v>265.95486937953399</v>
      </c>
      <c r="I2447" s="2"/>
    </row>
    <row r="2448" spans="1:9" x14ac:dyDescent="0.2">
      <c r="A2448" s="2" t="s">
        <v>47</v>
      </c>
      <c r="B2448" s="2">
        <v>17.54</v>
      </c>
      <c r="C2448" s="2">
        <f>2*Table1[[#This Row],[Photon energy (eV)]]-Threshold</f>
        <v>10.492611199999999</v>
      </c>
      <c r="D2448" s="2" t="s">
        <v>19</v>
      </c>
      <c r="E2448" s="3">
        <f>Table1[[#This Row],[Polar ang (deg)]]/180*PI()</f>
        <v>2.3300000000000027</v>
      </c>
      <c r="F2448" s="2">
        <v>133.49916626548199</v>
      </c>
      <c r="G2448" s="1">
        <f>IF(Table1[[#This Row],[Phase shift (deg)]]="","",Table1[[#This Row],[Phase shift (deg)]]/180*PI())</f>
        <v>4.630830820474638</v>
      </c>
      <c r="H2448" s="2">
        <v>265.32706165230098</v>
      </c>
      <c r="I2448" s="2"/>
    </row>
    <row r="2449" spans="1:9" x14ac:dyDescent="0.2">
      <c r="A2449" s="2" t="s">
        <v>47</v>
      </c>
      <c r="B2449" s="2">
        <v>17.54</v>
      </c>
      <c r="C2449" s="2">
        <f>2*Table1[[#This Row],[Photon energy (eV)]]-Threshold</f>
        <v>10.492611199999999</v>
      </c>
      <c r="D2449" s="2" t="s">
        <v>19</v>
      </c>
      <c r="E2449" s="3">
        <f>Table1[[#This Row],[Polar ang (deg)]]/180*PI()</f>
        <v>2.3400000000000065</v>
      </c>
      <c r="F2449" s="2">
        <v>134.07212406061299</v>
      </c>
      <c r="G2449" s="1">
        <f>IF(Table1[[#This Row],[Phase shift (deg)]]="","",Table1[[#This Row],[Phase shift (deg)]]/180*PI())</f>
        <v>4.6199941498146941</v>
      </c>
      <c r="H2449" s="2">
        <v>264.70616615951297</v>
      </c>
      <c r="I2449" s="2"/>
    </row>
    <row r="2450" spans="1:9" x14ac:dyDescent="0.2">
      <c r="A2450" s="2" t="s">
        <v>47</v>
      </c>
      <c r="B2450" s="2">
        <v>17.54</v>
      </c>
      <c r="C2450" s="2">
        <f>2*Table1[[#This Row],[Photon energy (eV)]]-Threshold</f>
        <v>10.492611199999999</v>
      </c>
      <c r="D2450" s="2" t="s">
        <v>19</v>
      </c>
      <c r="E2450" s="3">
        <f>Table1[[#This Row],[Polar ang (deg)]]/180*PI()</f>
        <v>2.3499999999999921</v>
      </c>
      <c r="F2450" s="2">
        <v>134.645081855743</v>
      </c>
      <c r="G2450" s="1">
        <f>IF(Table1[[#This Row],[Phase shift (deg)]]="","",Table1[[#This Row],[Phase shift (deg)]]/180*PI())</f>
        <v>4.6092829146361796</v>
      </c>
      <c r="H2450" s="2">
        <v>264.09245759041198</v>
      </c>
      <c r="I2450" s="2"/>
    </row>
    <row r="2451" spans="1:9" x14ac:dyDescent="0.2">
      <c r="A2451" s="2" t="s">
        <v>47</v>
      </c>
      <c r="B2451" s="2">
        <v>17.54</v>
      </c>
      <c r="C2451" s="2">
        <f>2*Table1[[#This Row],[Photon energy (eV)]]-Threshold</f>
        <v>10.492611199999999</v>
      </c>
      <c r="D2451" s="2" t="s">
        <v>19</v>
      </c>
      <c r="E2451" s="3">
        <f>Table1[[#This Row],[Polar ang (deg)]]/180*PI()</f>
        <v>2.3599999999999954</v>
      </c>
      <c r="F2451" s="2">
        <v>135.218039650874</v>
      </c>
      <c r="G2451" s="1">
        <f>IF(Table1[[#This Row],[Phase shift (deg)]]="","",Table1[[#This Row],[Phase shift (deg)]]/180*PI())</f>
        <v>4.5987015762062251</v>
      </c>
      <c r="H2451" s="2">
        <v>263.48619155677602</v>
      </c>
      <c r="I2451" s="2"/>
    </row>
    <row r="2452" spans="1:9" x14ac:dyDescent="0.2">
      <c r="A2452" s="2" t="s">
        <v>47</v>
      </c>
      <c r="B2452" s="2">
        <v>17.54</v>
      </c>
      <c r="C2452" s="2">
        <f>2*Table1[[#This Row],[Photon energy (eV)]]-Threshold</f>
        <v>10.492611199999999</v>
      </c>
      <c r="D2452" s="2" t="s">
        <v>19</v>
      </c>
      <c r="E2452" s="3">
        <f>Table1[[#This Row],[Polar ang (deg)]]/180*PI()</f>
        <v>2.3699999999999983</v>
      </c>
      <c r="F2452" s="2">
        <v>135.79099744600501</v>
      </c>
      <c r="G2452" s="1">
        <f>IF(Table1[[#This Row],[Phase shift (deg)]]="","",Table1[[#This Row],[Phase shift (deg)]]/180*PI())</f>
        <v>4.5882542662199404</v>
      </c>
      <c r="H2452" s="2">
        <v>262.88760478729699</v>
      </c>
      <c r="I2452" s="2"/>
    </row>
    <row r="2453" spans="1:9" x14ac:dyDescent="0.2">
      <c r="A2453" s="2" t="s">
        <v>47</v>
      </c>
      <c r="B2453" s="2">
        <v>17.54</v>
      </c>
      <c r="C2453" s="2">
        <f>2*Table1[[#This Row],[Photon energy (eV)]]-Threshold</f>
        <v>10.492611199999999</v>
      </c>
      <c r="D2453" s="2" t="s">
        <v>19</v>
      </c>
      <c r="E2453" s="3">
        <f>Table1[[#This Row],[Polar ang (deg)]]/180*PI()</f>
        <v>2.3800000000000012</v>
      </c>
      <c r="F2453" s="2">
        <v>136.36395524113601</v>
      </c>
      <c r="G2453" s="1">
        <f>IF(Table1[[#This Row],[Phase shift (deg)]]="","",Table1[[#This Row],[Phase shift (deg)]]/180*PI())</f>
        <v>4.577944791488382</v>
      </c>
      <c r="H2453" s="2">
        <v>262.29691539618199</v>
      </c>
      <c r="I2453" s="2"/>
    </row>
    <row r="2454" spans="1:9" x14ac:dyDescent="0.2">
      <c r="A2454" s="2" t="s">
        <v>47</v>
      </c>
      <c r="B2454" s="2">
        <v>17.54</v>
      </c>
      <c r="C2454" s="2">
        <f>2*Table1[[#This Row],[Photon energy (eV)]]-Threshold</f>
        <v>10.492611199999999</v>
      </c>
      <c r="D2454" s="2" t="s">
        <v>19</v>
      </c>
      <c r="E2454" s="3">
        <f>Table1[[#This Row],[Polar ang (deg)]]/180*PI()</f>
        <v>2.3900000000000041</v>
      </c>
      <c r="F2454" s="2">
        <v>136.93691303626699</v>
      </c>
      <c r="G2454" s="1">
        <f>IF(Table1[[#This Row],[Phase shift (deg)]]="","",Table1[[#This Row],[Phase shift (deg)]]/180*PI())</f>
        <v>4.5677766398130579</v>
      </c>
      <c r="H2454" s="2">
        <v>261.71432321973703</v>
      </c>
      <c r="I2454" s="2"/>
    </row>
    <row r="2455" spans="1:9" x14ac:dyDescent="0.2">
      <c r="A2455" s="2" t="s">
        <v>47</v>
      </c>
      <c r="B2455" s="2">
        <v>17.54</v>
      </c>
      <c r="C2455" s="2">
        <f>2*Table1[[#This Row],[Photon energy (eV)]]-Threshold</f>
        <v>10.492611199999999</v>
      </c>
      <c r="D2455" s="2" t="s">
        <v>19</v>
      </c>
      <c r="E2455" s="3">
        <f>Table1[[#This Row],[Polar ang (deg)]]/180*PI()</f>
        <v>2.400000000000007</v>
      </c>
      <c r="F2455" s="2">
        <v>137.50987083139799</v>
      </c>
      <c r="G2455" s="1">
        <f>IF(Table1[[#This Row],[Phase shift (deg)]]="","",Table1[[#This Row],[Phase shift (deg)]]/180*PI())</f>
        <v>4.5577529869338633</v>
      </c>
      <c r="H2455" s="2">
        <v>261.140010214455</v>
      </c>
      <c r="I2455" s="2"/>
    </row>
    <row r="2456" spans="1:9" x14ac:dyDescent="0.2">
      <c r="A2456" s="2" t="s">
        <v>47</v>
      </c>
      <c r="B2456" s="2">
        <v>17.54</v>
      </c>
      <c r="C2456" s="2">
        <f>2*Table1[[#This Row],[Photon energy (eV)]]-Threshold</f>
        <v>10.492611199999999</v>
      </c>
      <c r="D2456" s="2" t="s">
        <v>19</v>
      </c>
      <c r="E2456" s="3">
        <f>Table1[[#This Row],[Polar ang (deg)]]/180*PI()</f>
        <v>2.409999999999993</v>
      </c>
      <c r="F2456" s="2">
        <v>138.082828626528</v>
      </c>
      <c r="G2456" s="1">
        <f>IF(Table1[[#This Row],[Phase shift (deg)]]="","",Table1[[#This Row],[Phase shift (deg)]]/180*PI())</f>
        <v>4.5478767044369857</v>
      </c>
      <c r="H2456" s="2">
        <v>260.57414091010497</v>
      </c>
      <c r="I2456" s="2"/>
    </row>
    <row r="2457" spans="1:9" x14ac:dyDescent="0.2">
      <c r="A2457" s="2" t="s">
        <v>47</v>
      </c>
      <c r="B2457" s="2">
        <v>17.54</v>
      </c>
      <c r="C2457" s="2">
        <f>2*Table1[[#This Row],[Photon energy (eV)]]-Threshold</f>
        <v>10.492611199999999</v>
      </c>
      <c r="D2457" s="2" t="s">
        <v>19</v>
      </c>
      <c r="E2457" s="3">
        <f>Table1[[#This Row],[Polar ang (deg)]]/180*PI()</f>
        <v>2.4199999999999959</v>
      </c>
      <c r="F2457" s="2">
        <v>138.655786421659</v>
      </c>
      <c r="G2457" s="1">
        <f>IF(Table1[[#This Row],[Phase shift (deg)]]="","",Table1[[#This Row],[Phase shift (deg)]]/180*PI())</f>
        <v>4.5381503685085987</v>
      </c>
      <c r="H2457" s="2">
        <v>260.01686291128198</v>
      </c>
      <c r="I2457" s="2"/>
    </row>
    <row r="2458" spans="1:9" x14ac:dyDescent="0.2">
      <c r="A2458" s="2" t="s">
        <v>47</v>
      </c>
      <c r="B2458" s="2">
        <v>17.54</v>
      </c>
      <c r="C2458" s="2">
        <f>2*Table1[[#This Row],[Photon energy (eV)]]-Threshold</f>
        <v>10.492611199999999</v>
      </c>
      <c r="D2458" s="2" t="s">
        <v>19</v>
      </c>
      <c r="E2458" s="3">
        <f>Table1[[#This Row],[Polar ang (deg)]]/180*PI()</f>
        <v>2.4299999999999993</v>
      </c>
      <c r="F2458" s="2">
        <v>139.22874421679001</v>
      </c>
      <c r="G2458" s="1">
        <f>IF(Table1[[#This Row],[Phase shift (deg)]]="","",Table1[[#This Row],[Phase shift (deg)]]/180*PI())</f>
        <v>4.5285762694221958</v>
      </c>
      <c r="H2458" s="2">
        <v>259.468307440991</v>
      </c>
      <c r="I2458" s="2"/>
    </row>
    <row r="2459" spans="1:9" x14ac:dyDescent="0.2">
      <c r="A2459" s="2" t="s">
        <v>47</v>
      </c>
      <c r="B2459" s="2">
        <v>17.54</v>
      </c>
      <c r="C2459" s="2">
        <f>2*Table1[[#This Row],[Photon energy (eV)]]-Threshold</f>
        <v>10.492611199999999</v>
      </c>
      <c r="D2459" s="2" t="s">
        <v>19</v>
      </c>
      <c r="E2459" s="3">
        <f>Table1[[#This Row],[Polar ang (deg)]]/180*PI()</f>
        <v>2.4400000000000026</v>
      </c>
      <c r="F2459" s="2">
        <v>139.80170201192101</v>
      </c>
      <c r="G2459" s="1">
        <f>IF(Table1[[#This Row],[Phase shift (deg)]]="","",Table1[[#This Row],[Phase shift (deg)]]/180*PI())</f>
        <v>4.5191564216495026</v>
      </c>
      <c r="H2459" s="2">
        <v>258.92858991996002</v>
      </c>
      <c r="I2459" s="2"/>
    </row>
    <row r="2460" spans="1:9" x14ac:dyDescent="0.2">
      <c r="A2460" s="2" t="s">
        <v>47</v>
      </c>
      <c r="B2460" s="2">
        <v>17.54</v>
      </c>
      <c r="C2460" s="2">
        <f>2*Table1[[#This Row],[Photon energy (eV)]]-Threshold</f>
        <v>10.492611199999999</v>
      </c>
      <c r="D2460" s="2" t="s">
        <v>19</v>
      </c>
      <c r="E2460" s="3">
        <f>Table1[[#This Row],[Polar ang (deg)]]/180*PI()</f>
        <v>2.4500000000000055</v>
      </c>
      <c r="F2460" s="2">
        <v>140.37465980705201</v>
      </c>
      <c r="G2460" s="1">
        <f>IF(Table1[[#This Row],[Phase shift (deg)]]="","",Table1[[#This Row],[Phase shift (deg)]]/180*PI())</f>
        <v>4.509892574489089</v>
      </c>
      <c r="H2460" s="2">
        <v>258.39781057561402</v>
      </c>
      <c r="I2460" s="2"/>
    </row>
    <row r="2461" spans="1:9" x14ac:dyDescent="0.2">
      <c r="A2461" s="2" t="s">
        <v>47</v>
      </c>
      <c r="B2461" s="2">
        <v>17.54</v>
      </c>
      <c r="C2461" s="2">
        <f>2*Table1[[#This Row],[Photon energy (eV)]]-Threshold</f>
        <v>10.492611199999999</v>
      </c>
      <c r="D2461" s="2" t="s">
        <v>19</v>
      </c>
      <c r="E2461" s="3">
        <f>Table1[[#This Row],[Polar ang (deg)]]/180*PI()</f>
        <v>2.4600000000000084</v>
      </c>
      <c r="F2461" s="2">
        <v>140.94761760218299</v>
      </c>
      <c r="G2461" s="1">
        <f>IF(Table1[[#This Row],[Phase shift (deg)]]="","",Table1[[#This Row],[Phase shift (deg)]]/180*PI())</f>
        <v>4.5007862231110272</v>
      </c>
      <c r="H2461" s="2">
        <v>257.87605507488797</v>
      </c>
      <c r="I2461" s="2"/>
    </row>
    <row r="2462" spans="1:9" x14ac:dyDescent="0.2">
      <c r="A2462" s="2" t="s">
        <v>47</v>
      </c>
      <c r="B2462" s="2">
        <v>17.54</v>
      </c>
      <c r="C2462" s="2">
        <f>2*Table1[[#This Row],[Photon energy (eV)]]-Threshold</f>
        <v>10.492611199999999</v>
      </c>
      <c r="D2462" s="2" t="s">
        <v>19</v>
      </c>
      <c r="E2462" s="3">
        <f>Table1[[#This Row],[Polar ang (deg)]]/180*PI()</f>
        <v>2.469999999999994</v>
      </c>
      <c r="F2462" s="2">
        <v>141.520575397313</v>
      </c>
      <c r="G2462" s="1">
        <f>IF(Table1[[#This Row],[Phase shift (deg)]]="","",Table1[[#This Row],[Phase shift (deg)]]/180*PI())</f>
        <v>4.4918386199212339</v>
      </c>
      <c r="H2462" s="2">
        <v>257.36339517535498</v>
      </c>
      <c r="I2462" s="2"/>
    </row>
    <row r="2463" spans="1:9" x14ac:dyDescent="0.2">
      <c r="A2463" s="2" t="s">
        <v>47</v>
      </c>
      <c r="B2463" s="2">
        <v>17.54</v>
      </c>
      <c r="C2463" s="2">
        <f>2*Table1[[#This Row],[Photon energy (eV)]]-Threshold</f>
        <v>10.492611199999999</v>
      </c>
      <c r="D2463" s="2" t="s">
        <v>19</v>
      </c>
      <c r="E2463" s="3">
        <f>Table1[[#This Row],[Polar ang (deg)]]/180*PI()</f>
        <v>2.4799999999999973</v>
      </c>
      <c r="F2463" s="2">
        <v>142.093533192444</v>
      </c>
      <c r="G2463" s="1">
        <f>IF(Table1[[#This Row],[Phase shift (deg)]]="","",Table1[[#This Row],[Phase shift (deg)]]/180*PI())</f>
        <v>4.4830507861549256</v>
      </c>
      <c r="H2463" s="2">
        <v>256.85988938948299</v>
      </c>
      <c r="I2463" s="2"/>
    </row>
    <row r="2464" spans="1:9" x14ac:dyDescent="0.2">
      <c r="A2464" s="2" t="s">
        <v>47</v>
      </c>
      <c r="B2464" s="2">
        <v>17.54</v>
      </c>
      <c r="C2464" s="2">
        <f>2*Table1[[#This Row],[Photon energy (eV)]]-Threshold</f>
        <v>10.492611199999999</v>
      </c>
      <c r="D2464" s="2" t="s">
        <v>19</v>
      </c>
      <c r="E2464" s="3">
        <f>Table1[[#This Row],[Polar ang (deg)]]/180*PI()</f>
        <v>2.4900000000000002</v>
      </c>
      <c r="F2464" s="2">
        <v>142.666490987575</v>
      </c>
      <c r="G2464" s="1">
        <f>IF(Table1[[#This Row],[Phase shift (deg)]]="","",Table1[[#This Row],[Phase shift (deg)]]/180*PI())</f>
        <v>4.4744235236151058</v>
      </c>
      <c r="H2464" s="2">
        <v>256.36558365719998</v>
      </c>
      <c r="I2464" s="2"/>
    </row>
    <row r="2465" spans="1:9" x14ac:dyDescent="0.2">
      <c r="A2465" s="2" t="s">
        <v>47</v>
      </c>
      <c r="B2465" s="2">
        <v>17.54</v>
      </c>
      <c r="C2465" s="2">
        <f>2*Table1[[#This Row],[Photon energy (eV)]]-Threshold</f>
        <v>10.492611199999999</v>
      </c>
      <c r="D2465" s="2" t="s">
        <v>19</v>
      </c>
      <c r="E2465" s="3">
        <f>Table1[[#This Row],[Polar ang (deg)]]/180*PI()</f>
        <v>2.5000000000000036</v>
      </c>
      <c r="F2465" s="2">
        <v>143.23944878270601</v>
      </c>
      <c r="G2465" s="1">
        <f>IF(Table1[[#This Row],[Phase shift (deg)]]="","",Table1[[#This Row],[Phase shift (deg)]]/180*PI())</f>
        <v>4.4659574264779991</v>
      </c>
      <c r="H2465" s="2">
        <v>255.88051202229599</v>
      </c>
      <c r="I2465" s="2"/>
    </row>
    <row r="2466" spans="1:9" x14ac:dyDescent="0.2">
      <c r="A2466" s="2" t="s">
        <v>47</v>
      </c>
      <c r="B2466" s="2">
        <v>17.54</v>
      </c>
      <c r="C2466" s="2">
        <f>2*Table1[[#This Row],[Photon energy (eV)]]-Threshold</f>
        <v>10.492611199999999</v>
      </c>
      <c r="D2466" s="2" t="s">
        <v>19</v>
      </c>
      <c r="E2466" s="3">
        <f>Table1[[#This Row],[Polar ang (deg)]]/180*PI()</f>
        <v>2.5100000000000064</v>
      </c>
      <c r="F2466" s="2">
        <v>143.81240657783701</v>
      </c>
      <c r="G2466" s="1">
        <f>IF(Table1[[#This Row],[Phase shift (deg)]]="","",Table1[[#This Row],[Phase shift (deg)]]/180*PI())</f>
        <v>4.4576528930944308</v>
      </c>
      <c r="H2466" s="2">
        <v>255.40469730859201</v>
      </c>
      <c r="I2466" s="2"/>
    </row>
    <row r="2467" spans="1:9" x14ac:dyDescent="0.2">
      <c r="A2467" s="2" t="s">
        <v>47</v>
      </c>
      <c r="B2467" s="2">
        <v>17.54</v>
      </c>
      <c r="C2467" s="2">
        <f>2*Table1[[#This Row],[Photon energy (eV)]]-Threshold</f>
        <v>10.492611199999999</v>
      </c>
      <c r="D2467" s="2" t="s">
        <v>19</v>
      </c>
      <c r="E2467" s="3">
        <f>Table1[[#This Row],[Polar ang (deg)]]/180*PI()</f>
        <v>2.519999999999992</v>
      </c>
      <c r="F2467" s="2">
        <v>144.38536437296699</v>
      </c>
      <c r="G2467" s="1">
        <f>IF(Table1[[#This Row],[Phase shift (deg)]]="","",Table1[[#This Row],[Phase shift (deg)]]/180*PI())</f>
        <v>4.4495101377226236</v>
      </c>
      <c r="H2467" s="2">
        <v>254.93815179218001</v>
      </c>
      <c r="I2467" s="2"/>
    </row>
    <row r="2468" spans="1:9" x14ac:dyDescent="0.2">
      <c r="A2468" s="2" t="s">
        <v>47</v>
      </c>
      <c r="B2468" s="2">
        <v>17.54</v>
      </c>
      <c r="C2468" s="2">
        <f>2*Table1[[#This Row],[Photon energy (eV)]]-Threshold</f>
        <v>10.492611199999999</v>
      </c>
      <c r="D2468" s="2" t="s">
        <v>19</v>
      </c>
      <c r="E2468" s="3">
        <f>Table1[[#This Row],[Polar ang (deg)]]/180*PI()</f>
        <v>2.5299999999999949</v>
      </c>
      <c r="F2468" s="2">
        <v>144.95832216809799</v>
      </c>
      <c r="G2468" s="1">
        <f>IF(Table1[[#This Row],[Phase shift (deg)]]="","",Table1[[#This Row],[Phase shift (deg)]]/180*PI())</f>
        <v>4.4415292021348183</v>
      </c>
      <c r="H2468" s="2">
        <v>254.48087786643299</v>
      </c>
      <c r="I2468" s="2"/>
    </row>
    <row r="2469" spans="1:9" x14ac:dyDescent="0.2">
      <c r="A2469" s="2" t="s">
        <v>47</v>
      </c>
      <c r="B2469" s="2">
        <v>17.54</v>
      </c>
      <c r="C2469" s="2">
        <f>2*Table1[[#This Row],[Photon energy (eV)]]-Threshold</f>
        <v>10.492611199999999</v>
      </c>
      <c r="D2469" s="2" t="s">
        <v>19</v>
      </c>
      <c r="E2469" s="3">
        <f>Table1[[#This Row],[Polar ang (deg)]]/180*PI()</f>
        <v>2.5399999999999983</v>
      </c>
      <c r="F2469" s="2">
        <v>145.531279963229</v>
      </c>
      <c r="G2469" s="1">
        <f>IF(Table1[[#This Row],[Phase shift (deg)]]="","",Table1[[#This Row],[Phase shift (deg)]]/180*PI())</f>
        <v>4.4337099670460507</v>
      </c>
      <c r="H2469" s="2">
        <v>254.032868696826</v>
      </c>
      <c r="I2469" s="2"/>
    </row>
    <row r="2470" spans="1:9" x14ac:dyDescent="0.2">
      <c r="A2470" s="2" t="s">
        <v>47</v>
      </c>
      <c r="B2470" s="2">
        <v>17.54</v>
      </c>
      <c r="C2470" s="2">
        <f>2*Table1[[#This Row],[Photon energy (eV)]]-Threshold</f>
        <v>10.492611199999999</v>
      </c>
      <c r="D2470" s="2" t="s">
        <v>19</v>
      </c>
      <c r="E2470" s="3">
        <f>Table1[[#This Row],[Polar ang (deg)]]/180*PI()</f>
        <v>2.5500000000000012</v>
      </c>
      <c r="F2470" s="2">
        <v>146.10423775836</v>
      </c>
      <c r="G2470" s="1">
        <f>IF(Table1[[#This Row],[Phase shift (deg)]]="","",Table1[[#This Row],[Phase shift (deg)]]/180*PI())</f>
        <v>4.4260521633206329</v>
      </c>
      <c r="H2470" s="2">
        <v>253.59410886302001</v>
      </c>
      <c r="I2470" s="2"/>
    </row>
    <row r="2471" spans="1:9" x14ac:dyDescent="0.2">
      <c r="A2471" s="2" t="s">
        <v>47</v>
      </c>
      <c r="B2471" s="2">
        <v>17.54</v>
      </c>
      <c r="C2471" s="2">
        <f>2*Table1[[#This Row],[Photon energy (eV)]]-Threshold</f>
        <v>10.492611199999999</v>
      </c>
      <c r="D2471" s="2" t="s">
        <v>19</v>
      </c>
      <c r="E2471" s="3">
        <f>Table1[[#This Row],[Polar ang (deg)]]/180*PI()</f>
        <v>2.5600000000000045</v>
      </c>
      <c r="F2471" s="2">
        <v>146.677195553491</v>
      </c>
      <c r="G2471" s="1">
        <f>IF(Table1[[#This Row],[Phase shift (deg)]]="","",Table1[[#This Row],[Phase shift (deg)]]/180*PI())</f>
        <v>4.4185553829171136</v>
      </c>
      <c r="H2471" s="2">
        <v>253.16457498596199</v>
      </c>
      <c r="I2471" s="2"/>
    </row>
    <row r="2472" spans="1:9" x14ac:dyDescent="0.2">
      <c r="A2472" s="2" t="s">
        <v>47</v>
      </c>
      <c r="B2472" s="2">
        <v>17.54</v>
      </c>
      <c r="C2472" s="2">
        <f>2*Table1[[#This Row],[Photon energy (eV)]]-Threshold</f>
        <v>10.492611199999999</v>
      </c>
      <c r="D2472" s="2" t="s">
        <v>19</v>
      </c>
      <c r="E2472" s="3">
        <f>Table1[[#This Row],[Polar ang (deg)]]/180*PI()</f>
        <v>2.5700000000000074</v>
      </c>
      <c r="F2472" s="2">
        <v>147.25015334862201</v>
      </c>
      <c r="G2472" s="1">
        <f>IF(Table1[[#This Row],[Phase shift (deg)]]="","",Table1[[#This Row],[Phase shift (deg)]]/180*PI())</f>
        <v>4.411219089538803</v>
      </c>
      <c r="H2472" s="2">
        <v>252.744236338115</v>
      </c>
      <c r="I2472" s="2"/>
    </row>
    <row r="2473" spans="1:9" x14ac:dyDescent="0.2">
      <c r="A2473" s="2" t="s">
        <v>47</v>
      </c>
      <c r="B2473" s="2">
        <v>17.54</v>
      </c>
      <c r="C2473" s="2">
        <f>2*Table1[[#This Row],[Photon energy (eV)]]-Threshold</f>
        <v>10.492611199999999</v>
      </c>
      <c r="D2473" s="2" t="s">
        <v>19</v>
      </c>
      <c r="E2473" s="3">
        <f>Table1[[#This Row],[Polar ang (deg)]]/180*PI()</f>
        <v>2.579999999999993</v>
      </c>
      <c r="F2473" s="2">
        <v>147.82311114375199</v>
      </c>
      <c r="G2473" s="1">
        <f>IF(Table1[[#This Row],[Phase shift (deg)]]="","",Table1[[#This Row],[Phase shift (deg)]]/180*PI())</f>
        <v>4.4040426289622419</v>
      </c>
      <c r="H2473" s="2">
        <v>252.33305543523599</v>
      </c>
      <c r="I2473" s="2"/>
    </row>
    <row r="2474" spans="1:9" x14ac:dyDescent="0.2">
      <c r="A2474" s="2" t="s">
        <v>47</v>
      </c>
      <c r="B2474" s="2">
        <v>17.54</v>
      </c>
      <c r="C2474" s="2">
        <f>2*Table1[[#This Row],[Photon energy (eV)]]-Threshold</f>
        <v>10.492611199999999</v>
      </c>
      <c r="D2474" s="2" t="s">
        <v>19</v>
      </c>
      <c r="E2474" s="3">
        <f>Table1[[#This Row],[Polar ang (deg)]]/180*PI()</f>
        <v>2.5899999999999959</v>
      </c>
      <c r="F2474" s="2">
        <v>148.39606893888299</v>
      </c>
      <c r="G2474" s="1">
        <f>IF(Table1[[#This Row],[Phase shift (deg)]]="","",Table1[[#This Row],[Phase shift (deg)]]/180*PI())</f>
        <v>4.3970252390209943</v>
      </c>
      <c r="H2474" s="2">
        <v>251.93098860840499</v>
      </c>
      <c r="I2474" s="2"/>
    </row>
    <row r="2475" spans="1:9" x14ac:dyDescent="0.2">
      <c r="A2475" s="2" t="s">
        <v>47</v>
      </c>
      <c r="B2475" s="2">
        <v>17.54</v>
      </c>
      <c r="C2475" s="2">
        <f>2*Table1[[#This Row],[Photon energy (eV)]]-Threshold</f>
        <v>10.492611199999999</v>
      </c>
      <c r="D2475" s="2" t="s">
        <v>19</v>
      </c>
      <c r="E2475" s="3">
        <f>Table1[[#This Row],[Polar ang (deg)]]/180*PI()</f>
        <v>2.5999999999999992</v>
      </c>
      <c r="F2475" s="2">
        <v>148.96902673401399</v>
      </c>
      <c r="G2475" s="1">
        <f>IF(Table1[[#This Row],[Phase shift (deg)]]="","",Table1[[#This Row],[Phase shift (deg)]]/180*PI())</f>
        <v>4.3901660592270577</v>
      </c>
      <c r="H2475" s="2">
        <v>251.53798655529101</v>
      </c>
      <c r="I2475" s="2"/>
    </row>
    <row r="2476" spans="1:9" x14ac:dyDescent="0.2">
      <c r="A2476" s="2" t="s">
        <v>47</v>
      </c>
      <c r="B2476" s="2">
        <v>17.54</v>
      </c>
      <c r="C2476" s="2">
        <f>2*Table1[[#This Row],[Photon energy (eV)]]-Threshold</f>
        <v>10.492611199999999</v>
      </c>
      <c r="D2476" s="2" t="s">
        <v>19</v>
      </c>
      <c r="E2476" s="3">
        <f>Table1[[#This Row],[Polar ang (deg)]]/180*PI()</f>
        <v>2.6100000000000025</v>
      </c>
      <c r="F2476" s="2">
        <v>149.541984529145</v>
      </c>
      <c r="G2476" s="1">
        <f>IF(Table1[[#This Row],[Phase shift (deg)]]="","",Table1[[#This Row],[Phase shift (deg)]]/180*PI())</f>
        <v>4.3834641400162138</v>
      </c>
      <c r="H2476" s="2">
        <v>251.15399486987201</v>
      </c>
      <c r="I2476" s="2"/>
    </row>
    <row r="2477" spans="1:9" x14ac:dyDescent="0.2">
      <c r="A2477" s="2" t="s">
        <v>47</v>
      </c>
      <c r="B2477" s="2">
        <v>17.54</v>
      </c>
      <c r="C2477" s="2">
        <f>2*Table1[[#This Row],[Photon energy (eV)]]-Threshold</f>
        <v>10.492611199999999</v>
      </c>
      <c r="D2477" s="2" t="s">
        <v>19</v>
      </c>
      <c r="E2477" s="3">
        <f>Table1[[#This Row],[Polar ang (deg)]]/180*PI()</f>
        <v>2.6200000000000054</v>
      </c>
      <c r="F2477" s="2">
        <v>150.114942324276</v>
      </c>
      <c r="G2477" s="1">
        <f>IF(Table1[[#This Row],[Phase shift (deg)]]="","",Table1[[#This Row],[Phase shift (deg)]]/180*PI())</f>
        <v>4.376918451608006</v>
      </c>
      <c r="H2477" s="2">
        <v>250.77895455007399</v>
      </c>
      <c r="I2477" s="2"/>
    </row>
    <row r="2478" spans="1:9" x14ac:dyDescent="0.2">
      <c r="A2478" s="2" t="s">
        <v>47</v>
      </c>
      <c r="B2478" s="2">
        <v>17.54</v>
      </c>
      <c r="C2478" s="2">
        <f>2*Table1[[#This Row],[Photon energy (eV)]]-Threshold</f>
        <v>10.492611199999999</v>
      </c>
      <c r="D2478" s="2" t="s">
        <v>19</v>
      </c>
      <c r="E2478" s="3">
        <f>Table1[[#This Row],[Polar ang (deg)]]/180*PI()</f>
        <v>2.6300000000000088</v>
      </c>
      <c r="F2478" s="2">
        <v>150.687900119407</v>
      </c>
      <c r="G2478" s="1">
        <f>IF(Table1[[#This Row],[Phase shift (deg)]]="","",Table1[[#This Row],[Phase shift (deg)]]/180*PI())</f>
        <v>4.3705278924742847</v>
      </c>
      <c r="H2478" s="2">
        <v>250.41280248298301</v>
      </c>
      <c r="I2478" s="2"/>
    </row>
    <row r="2479" spans="1:9" x14ac:dyDescent="0.2">
      <c r="A2479" s="2" t="s">
        <v>47</v>
      </c>
      <c r="B2479" s="2">
        <v>17.54</v>
      </c>
      <c r="C2479" s="2">
        <f>2*Table1[[#This Row],[Photon energy (eV)]]-Threshold</f>
        <v>10.492611199999999</v>
      </c>
      <c r="D2479" s="2" t="s">
        <v>19</v>
      </c>
      <c r="E2479" s="3">
        <f>Table1[[#This Row],[Polar ang (deg)]]/180*PI()</f>
        <v>2.6399999999999944</v>
      </c>
      <c r="F2479" s="2">
        <v>151.26085791453701</v>
      </c>
      <c r="G2479" s="1">
        <f>IF(Table1[[#This Row],[Phase shift (deg)]]="","",Table1[[#This Row],[Phase shift (deg)]]/180*PI())</f>
        <v>4.3642912974135717</v>
      </c>
      <c r="H2479" s="2">
        <v>250.055471907472</v>
      </c>
      <c r="I2479" s="2"/>
    </row>
    <row r="2480" spans="1:9" x14ac:dyDescent="0.2">
      <c r="A2480" s="2" t="s">
        <v>47</v>
      </c>
      <c r="B2480" s="2">
        <v>17.54</v>
      </c>
      <c r="C2480" s="2">
        <f>2*Table1[[#This Row],[Photon energy (eV)]]-Threshold</f>
        <v>10.492611199999999</v>
      </c>
      <c r="D2480" s="2" t="s">
        <v>19</v>
      </c>
      <c r="E2480" s="3">
        <f>Table1[[#This Row],[Polar ang (deg)]]/180*PI()</f>
        <v>2.6499999999999972</v>
      </c>
      <c r="F2480" s="2">
        <v>151.83381570966799</v>
      </c>
      <c r="G2480" s="1">
        <f>IF(Table1[[#This Row],[Phase shift (deg)]]="","",Table1[[#This Row],[Phase shift (deg)]]/180*PI())</f>
        <v>4.3582074452313107</v>
      </c>
      <c r="H2480" s="2">
        <v>249.706892854247</v>
      </c>
      <c r="I2480" s="2"/>
    </row>
    <row r="2481" spans="1:9" x14ac:dyDescent="0.2">
      <c r="A2481" s="2" t="s">
        <v>47</v>
      </c>
      <c r="B2481" s="2">
        <v>17.54</v>
      </c>
      <c r="C2481" s="2">
        <f>2*Table1[[#This Row],[Photon energy (eV)]]-Threshold</f>
        <v>10.492611199999999</v>
      </c>
      <c r="D2481" s="2" t="s">
        <v>19</v>
      </c>
      <c r="E2481" s="3">
        <f>Table1[[#This Row],[Polar ang (deg)]]/180*PI()</f>
        <v>2.66</v>
      </c>
      <c r="F2481" s="2">
        <v>152.40677350479899</v>
      </c>
      <c r="G2481" s="1">
        <f>IF(Table1[[#This Row],[Phase shift (deg)]]="","",Table1[[#This Row],[Phase shift (deg)]]/180*PI())</f>
        <v>4.3522750660287493</v>
      </c>
      <c r="H2481" s="2">
        <v>249.36699256346901</v>
      </c>
      <c r="I2481" s="2"/>
    </row>
    <row r="2482" spans="1:9" x14ac:dyDescent="0.2">
      <c r="A2482" s="2" t="s">
        <v>47</v>
      </c>
      <c r="B2482" s="2">
        <v>17.54</v>
      </c>
      <c r="C2482" s="2">
        <f>2*Table1[[#This Row],[Photon energy (eV)]]-Threshold</f>
        <v>10.492611199999999</v>
      </c>
      <c r="D2482" s="2" t="s">
        <v>19</v>
      </c>
      <c r="E2482" s="3">
        <f>Table1[[#This Row],[Polar ang (deg)]]/180*PI()</f>
        <v>2.6700000000000035</v>
      </c>
      <c r="F2482" s="2">
        <v>152.97973129992999</v>
      </c>
      <c r="G2482" s="1">
        <f>IF(Table1[[#This Row],[Phase shift (deg)]]="","",Table1[[#This Row],[Phase shift (deg)]]/180*PI())</f>
        <v>4.3464928481052389</v>
      </c>
      <c r="H2482" s="2">
        <v>249.035695880227</v>
      </c>
      <c r="I2482" s="2"/>
    </row>
    <row r="2483" spans="1:9" x14ac:dyDescent="0.2">
      <c r="A2483" s="2" t="s">
        <v>47</v>
      </c>
      <c r="B2483" s="2">
        <v>17.54</v>
      </c>
      <c r="C2483" s="2">
        <f>2*Table1[[#This Row],[Photon energy (eV)]]-Threshold</f>
        <v>10.492611199999999</v>
      </c>
      <c r="D2483" s="2" t="s">
        <v>19</v>
      </c>
      <c r="E2483" s="3">
        <f>Table1[[#This Row],[Polar ang (deg)]]/180*PI()</f>
        <v>2.6800000000000068</v>
      </c>
      <c r="F2483" s="2">
        <v>153.552689095061</v>
      </c>
      <c r="G2483" s="1">
        <f>IF(Table1[[#This Row],[Phase shift (deg)]]="","",Table1[[#This Row],[Phase shift (deg)]]/180*PI())</f>
        <v>4.3408594444805741</v>
      </c>
      <c r="H2483" s="2">
        <v>248.71292562823999</v>
      </c>
      <c r="I2483" s="2"/>
    </row>
    <row r="2484" spans="1:9" x14ac:dyDescent="0.2">
      <c r="A2484" s="2" t="s">
        <v>47</v>
      </c>
      <c r="B2484" s="2">
        <v>17.54</v>
      </c>
      <c r="C2484" s="2">
        <f>2*Table1[[#This Row],[Photon energy (eV)]]-Threshold</f>
        <v>10.492611199999999</v>
      </c>
      <c r="D2484" s="2" t="s">
        <v>19</v>
      </c>
      <c r="E2484" s="3">
        <f>Table1[[#This Row],[Polar ang (deg)]]/180*PI()</f>
        <v>2.6899999999999924</v>
      </c>
      <c r="F2484" s="2">
        <v>154.12564689019101</v>
      </c>
      <c r="G2484" s="1">
        <f>IF(Table1[[#This Row],[Phase shift (deg)]]="","",Table1[[#This Row],[Phase shift (deg)]]/180*PI())</f>
        <v>4.3353734790457867</v>
      </c>
      <c r="H2484" s="2">
        <v>248.39860296227201</v>
      </c>
      <c r="I2484" s="2"/>
    </row>
    <row r="2485" spans="1:9" x14ac:dyDescent="0.2">
      <c r="A2485" s="2" t="s">
        <v>47</v>
      </c>
      <c r="B2485" s="2">
        <v>17.54</v>
      </c>
      <c r="C2485" s="2">
        <f>2*Table1[[#This Row],[Photon energy (eV)]]-Threshold</f>
        <v>10.492611199999999</v>
      </c>
      <c r="D2485" s="2" t="s">
        <v>19</v>
      </c>
      <c r="E2485" s="3">
        <f>Table1[[#This Row],[Polar ang (deg)]]/180*PI()</f>
        <v>2.6999999999999953</v>
      </c>
      <c r="F2485" s="2">
        <v>154.69860468532201</v>
      </c>
      <c r="G2485" s="1">
        <f>IF(Table1[[#This Row],[Phase shift (deg)]]="","",Table1[[#This Row],[Phase shift (deg)]]/180*PI())</f>
        <v>4.3300335523521438</v>
      </c>
      <c r="H2485" s="2">
        <v>248.09264769981701</v>
      </c>
      <c r="I2485" s="2"/>
    </row>
    <row r="2486" spans="1:9" x14ac:dyDescent="0.2">
      <c r="A2486" s="2" t="s">
        <v>47</v>
      </c>
      <c r="B2486" s="2">
        <v>17.54</v>
      </c>
      <c r="C2486" s="2">
        <f>2*Table1[[#This Row],[Photon energy (eV)]]-Threshold</f>
        <v>10.492611199999999</v>
      </c>
      <c r="D2486" s="2" t="s">
        <v>19</v>
      </c>
      <c r="E2486" s="3">
        <f>Table1[[#This Row],[Polar ang (deg)]]/180*PI()</f>
        <v>2.7099999999999986</v>
      </c>
      <c r="F2486" s="2">
        <v>155.27156248045301</v>
      </c>
      <c r="G2486" s="1">
        <f>IF(Table1[[#This Row],[Phase shift (deg)]]="","",Table1[[#This Row],[Phase shift (deg)]]/180*PI())</f>
        <v>4.3248382470488789</v>
      </c>
      <c r="H2486" s="2">
        <v>247.794978632658</v>
      </c>
      <c r="I2486" s="2"/>
    </row>
    <row r="2487" spans="1:9" x14ac:dyDescent="0.2">
      <c r="A2487" s="2" t="s">
        <v>47</v>
      </c>
      <c r="B2487" s="2">
        <v>17.54</v>
      </c>
      <c r="C2487" s="2">
        <f>2*Table1[[#This Row],[Photon energy (eV)]]-Threshold</f>
        <v>10.492611199999999</v>
      </c>
      <c r="D2487" s="2" t="s">
        <v>19</v>
      </c>
      <c r="E2487" s="3">
        <f>Table1[[#This Row],[Polar ang (deg)]]/180*PI()</f>
        <v>2.7200000000000015</v>
      </c>
      <c r="F2487" s="2">
        <v>155.84452027558399</v>
      </c>
      <c r="G2487" s="1">
        <f>IF(Table1[[#This Row],[Phase shift (deg)]]="","",Table1[[#This Row],[Phase shift (deg)]]/180*PI())</f>
        <v>4.3197861329817346</v>
      </c>
      <c r="H2487" s="2">
        <v>247.505513818992</v>
      </c>
      <c r="I2487" s="2"/>
    </row>
    <row r="2488" spans="1:9" x14ac:dyDescent="0.2">
      <c r="A2488" s="2" t="s">
        <v>47</v>
      </c>
      <c r="B2488" s="2">
        <v>17.54</v>
      </c>
      <c r="C2488" s="2">
        <f>2*Table1[[#This Row],[Photon energy (eV)]]-Threshold</f>
        <v>10.492611199999999</v>
      </c>
      <c r="D2488" s="2" t="s">
        <v>19</v>
      </c>
      <c r="E2488" s="3">
        <f>Table1[[#This Row],[Polar ang (deg)]]/180*PI()</f>
        <v>2.7300000000000044</v>
      </c>
      <c r="F2488" s="2">
        <v>156.41747807071499</v>
      </c>
      <c r="G2488" s="1">
        <f>IF(Table1[[#This Row],[Phase shift (deg)]]="","",Table1[[#This Row],[Phase shift (deg)]]/180*PI())</f>
        <v>4.3148757719643278</v>
      </c>
      <c r="H2488" s="2">
        <v>247.224170856809</v>
      </c>
      <c r="I2488" s="2"/>
    </row>
    <row r="2489" spans="1:9" x14ac:dyDescent="0.2">
      <c r="A2489" s="2" t="s">
        <v>47</v>
      </c>
      <c r="B2489" s="2">
        <v>17.54</v>
      </c>
      <c r="C2489" s="2">
        <f>2*Table1[[#This Row],[Photon energy (eV)]]-Threshold</f>
        <v>10.492611199999999</v>
      </c>
      <c r="D2489" s="2" t="s">
        <v>19</v>
      </c>
      <c r="E2489" s="3">
        <f>Table1[[#This Row],[Polar ang (deg)]]/180*PI()</f>
        <v>2.7400000000000073</v>
      </c>
      <c r="F2489" s="2">
        <v>156.990435865846</v>
      </c>
      <c r="G2489" s="1">
        <f>IF(Table1[[#This Row],[Phase shift (deg)]]="","",Table1[[#This Row],[Phase shift (deg)]]/180*PI())</f>
        <v>4.3101057222355932</v>
      </c>
      <c r="H2489" s="2">
        <v>246.95086713928501</v>
      </c>
      <c r="I2489" s="2"/>
    </row>
    <row r="2490" spans="1:9" x14ac:dyDescent="0.2">
      <c r="A2490" s="2" t="s">
        <v>47</v>
      </c>
      <c r="B2490" s="2">
        <v>17.54</v>
      </c>
      <c r="C2490" s="2">
        <f>2*Table1[[#This Row],[Photon energy (eV)]]-Threshold</f>
        <v>10.492611199999999</v>
      </c>
      <c r="D2490" s="2" t="s">
        <v>19</v>
      </c>
      <c r="E2490" s="3">
        <f>Table1[[#This Row],[Polar ang (deg)]]/180*PI()</f>
        <v>2.7499999999999933</v>
      </c>
      <c r="F2490" s="2">
        <v>157.563393660976</v>
      </c>
      <c r="G2490" s="1">
        <f>IF(Table1[[#This Row],[Phase shift (deg)]]="","",Table1[[#This Row],[Phase shift (deg)]]/180*PI())</f>
        <v>4.3054745426162739</v>
      </c>
      <c r="H2490" s="2">
        <v>246.685520092931</v>
      </c>
      <c r="I2490" s="2"/>
    </row>
    <row r="2491" spans="1:9" x14ac:dyDescent="0.2">
      <c r="A2491" s="2" t="s">
        <v>47</v>
      </c>
      <c r="B2491" s="2">
        <v>17.54</v>
      </c>
      <c r="C2491" s="2">
        <f>2*Table1[[#This Row],[Photon energy (eV)]]-Threshold</f>
        <v>10.492611199999999</v>
      </c>
      <c r="D2491" s="2" t="s">
        <v>19</v>
      </c>
      <c r="E2491" s="3">
        <f>Table1[[#This Row],[Polar ang (deg)]]/180*PI()</f>
        <v>2.7599999999999962</v>
      </c>
      <c r="F2491" s="2">
        <v>158.13635145610701</v>
      </c>
      <c r="G2491" s="1">
        <f>IF(Table1[[#This Row],[Phase shift (deg)]]="","",Table1[[#This Row],[Phase shift (deg)]]/180*PI())</f>
        <v>4.3009807963782425</v>
      </c>
      <c r="H2491" s="2">
        <v>246.428047399289</v>
      </c>
      <c r="I2491" s="2"/>
    </row>
    <row r="2492" spans="1:9" x14ac:dyDescent="0.2">
      <c r="A2492" s="2" t="s">
        <v>47</v>
      </c>
      <c r="B2492" s="2">
        <v>17.54</v>
      </c>
      <c r="C2492" s="2">
        <f>2*Table1[[#This Row],[Photon energy (eV)]]-Threshold</f>
        <v>10.492611199999999</v>
      </c>
      <c r="D2492" s="2" t="s">
        <v>19</v>
      </c>
      <c r="E2492" s="3">
        <f>Table1[[#This Row],[Polar ang (deg)]]/180*PI()</f>
        <v>2.7699999999999996</v>
      </c>
      <c r="F2492" s="2">
        <v>158.70930925123801</v>
      </c>
      <c r="G2492" s="1">
        <f>IF(Table1[[#This Row],[Phase shift (deg)]]="","",Table1[[#This Row],[Phase shift (deg)]]/180*PI())</f>
        <v>4.2966230548400555</v>
      </c>
      <c r="H2492" s="2">
        <v>246.17836720094201</v>
      </c>
      <c r="I2492" s="2"/>
    </row>
    <row r="2493" spans="1:9" x14ac:dyDescent="0.2">
      <c r="A2493" s="2" t="s">
        <v>47</v>
      </c>
      <c r="B2493" s="2">
        <v>17.54</v>
      </c>
      <c r="C2493" s="2">
        <f>2*Table1[[#This Row],[Photon energy (eV)]]-Threshold</f>
        <v>10.492611199999999</v>
      </c>
      <c r="D2493" s="2" t="s">
        <v>19</v>
      </c>
      <c r="E2493" s="3">
        <f>Table1[[#This Row],[Polar ang (deg)]]/180*PI()</f>
        <v>2.780000000000002</v>
      </c>
      <c r="F2493" s="2">
        <v>159.28226704636899</v>
      </c>
      <c r="G2493" s="1">
        <f>IF(Table1[[#This Row],[Phase shift (deg)]]="","",Table1[[#This Row],[Phase shift (deg)]]/180*PI())</f>
        <v>4.2923999007025193</v>
      </c>
      <c r="H2493" s="2">
        <v>245.93639829262801</v>
      </c>
      <c r="I2493" s="2"/>
    </row>
    <row r="2494" spans="1:9" x14ac:dyDescent="0.2">
      <c r="A2494" s="2" t="s">
        <v>47</v>
      </c>
      <c r="B2494" s="2">
        <v>17.54</v>
      </c>
      <c r="C2494" s="2">
        <f>2*Table1[[#This Row],[Photon energy (eV)]]-Threshold</f>
        <v>10.492611199999999</v>
      </c>
      <c r="D2494" s="2" t="s">
        <v>19</v>
      </c>
      <c r="E2494" s="3">
        <f>Table1[[#This Row],[Polar ang (deg)]]/180*PI()</f>
        <v>2.7900000000000054</v>
      </c>
      <c r="F2494" s="2">
        <v>159.85522484149999</v>
      </c>
      <c r="G2494" s="1">
        <f>IF(Table1[[#This Row],[Phase shift (deg)]]="","",Table1[[#This Row],[Phase shift (deg)]]/180*PI())</f>
        <v>4.2883099311376673</v>
      </c>
      <c r="H2494" s="2">
        <v>245.70206029822501</v>
      </c>
      <c r="I2494" s="2"/>
    </row>
    <row r="2495" spans="1:9" x14ac:dyDescent="0.2">
      <c r="A2495" s="2" t="s">
        <v>47</v>
      </c>
      <c r="B2495" s="2">
        <v>17.54</v>
      </c>
      <c r="C2495" s="2">
        <f>2*Table1[[#This Row],[Photon energy (eV)]]-Threshold</f>
        <v>10.492611199999999</v>
      </c>
      <c r="D2495" s="2" t="s">
        <v>19</v>
      </c>
      <c r="E2495" s="3">
        <f>Table1[[#This Row],[Polar ang (deg)]]/180*PI()</f>
        <v>2.8000000000000087</v>
      </c>
      <c r="F2495" s="2">
        <v>160.42818263663099</v>
      </c>
      <c r="G2495" s="1">
        <f>IF(Table1[[#This Row],[Phase shift (deg)]]="","",Table1[[#This Row],[Phase shift (deg)]]/180*PI())</f>
        <v>4.2843517606444248</v>
      </c>
      <c r="H2495" s="2">
        <v>245.47527383436901</v>
      </c>
      <c r="I2495" s="2"/>
    </row>
    <row r="2496" spans="1:9" x14ac:dyDescent="0.2">
      <c r="A2496" s="2" t="s">
        <v>47</v>
      </c>
      <c r="B2496" s="2">
        <v>17.54</v>
      </c>
      <c r="C2496" s="2">
        <f>2*Table1[[#This Row],[Photon energy (eV)]]-Threshold</f>
        <v>10.492611199999999</v>
      </c>
      <c r="D2496" s="2" t="s">
        <v>19</v>
      </c>
      <c r="E2496" s="3">
        <f>Table1[[#This Row],[Polar ang (deg)]]/180*PI()</f>
        <v>2.8099999999999943</v>
      </c>
      <c r="F2496" s="2">
        <v>161.001140431761</v>
      </c>
      <c r="G2496" s="1">
        <f>IF(Table1[[#This Row],[Phase shift (deg)]]="","",Table1[[#This Row],[Phase shift (deg)]]/180*PI())</f>
        <v>4.2805240236843414</v>
      </c>
      <c r="H2496" s="2">
        <v>245.25596066147</v>
      </c>
      <c r="I2496" s="2"/>
    </row>
    <row r="2497" spans="1:9" x14ac:dyDescent="0.2">
      <c r="A2497" s="2" t="s">
        <v>47</v>
      </c>
      <c r="B2497" s="2">
        <v>17.54</v>
      </c>
      <c r="C2497" s="2">
        <f>2*Table1[[#This Row],[Photon energy (eV)]]-Threshold</f>
        <v>10.492611199999999</v>
      </c>
      <c r="D2497" s="2" t="s">
        <v>19</v>
      </c>
      <c r="E2497" s="3">
        <f>Table1[[#This Row],[Polar ang (deg)]]/180*PI()</f>
        <v>2.8199999999999976</v>
      </c>
      <c r="F2497" s="2">
        <v>161.574098226892</v>
      </c>
      <c r="G2497" s="1">
        <f>IF(Table1[[#This Row],[Phase shift (deg)]]="","",Table1[[#This Row],[Phase shift (deg)]]/180*PI())</f>
        <v>4.2768253771097786</v>
      </c>
      <c r="H2497" s="2">
        <v>245.04404382283701</v>
      </c>
      <c r="I2497" s="2"/>
    </row>
    <row r="2498" spans="1:9" x14ac:dyDescent="0.2">
      <c r="A2498" s="2" t="s">
        <v>47</v>
      </c>
      <c r="B2498" s="2">
        <v>17.54</v>
      </c>
      <c r="C2498" s="2">
        <f>2*Table1[[#This Row],[Photon energy (eV)]]-Threshold</f>
        <v>10.492611199999999</v>
      </c>
      <c r="D2498" s="2" t="s">
        <v>19</v>
      </c>
      <c r="E2498" s="3">
        <f>Table1[[#This Row],[Polar ang (deg)]]/180*PI()</f>
        <v>2.8300000000000005</v>
      </c>
      <c r="F2498" s="2">
        <v>162.14705602202301</v>
      </c>
      <c r="G2498" s="1">
        <f>IF(Table1[[#This Row],[Phase shift (deg)]]="","",Table1[[#This Row],[Phase shift (deg)]]/180*PI())</f>
        <v>4.273254502397335</v>
      </c>
      <c r="H2498" s="2">
        <v>244.83944777264401</v>
      </c>
      <c r="I2498" s="2"/>
    </row>
    <row r="2499" spans="1:9" x14ac:dyDescent="0.2">
      <c r="A2499" s="2" t="s">
        <v>47</v>
      </c>
      <c r="B2499" s="2">
        <v>17.54</v>
      </c>
      <c r="C2499" s="2">
        <f>2*Table1[[#This Row],[Photon energy (eV)]]-Threshold</f>
        <v>10.492611199999999</v>
      </c>
      <c r="D2499" s="2" t="s">
        <v>19</v>
      </c>
      <c r="E2499" s="3">
        <f>Table1[[#This Row],[Polar ang (deg)]]/180*PI()</f>
        <v>2.8400000000000034</v>
      </c>
      <c r="F2499" s="2">
        <v>162.72001381715401</v>
      </c>
      <c r="G2499" s="1">
        <f>IF(Table1[[#This Row],[Phase shift (deg)]]="","",Table1[[#This Row],[Phase shift (deg)]]/180*PI())</f>
        <v>4.2698101076983681</v>
      </c>
      <c r="H2499" s="2">
        <v>244.642098493416</v>
      </c>
      <c r="I2499" s="2"/>
    </row>
    <row r="2500" spans="1:9" x14ac:dyDescent="0.2">
      <c r="A2500" s="2" t="s">
        <v>47</v>
      </c>
      <c r="B2500" s="2">
        <v>17.54</v>
      </c>
      <c r="C2500" s="2">
        <f>2*Table1[[#This Row],[Photon energy (eV)]]-Threshold</f>
        <v>10.492611199999999</v>
      </c>
      <c r="D2500" s="2" t="s">
        <v>19</v>
      </c>
      <c r="E2500" s="3">
        <f>Table1[[#This Row],[Polar ang (deg)]]/180*PI()</f>
        <v>2.8500000000000063</v>
      </c>
      <c r="F2500" s="2">
        <v>163.29297161228499</v>
      </c>
      <c r="G2500" s="1">
        <f>IF(Table1[[#This Row],[Phase shift (deg)]]="","",Table1[[#This Row],[Phase shift (deg)]]/180*PI())</f>
        <v>4.2664909297183993</v>
      </c>
      <c r="H2500" s="2">
        <v>244.45192360371101</v>
      </c>
      <c r="I2500" s="2"/>
    </row>
    <row r="2501" spans="1:9" x14ac:dyDescent="0.2">
      <c r="A2501" s="2" t="s">
        <v>47</v>
      </c>
      <c r="B2501" s="2">
        <v>17.54</v>
      </c>
      <c r="C2501" s="2">
        <f>2*Table1[[#This Row],[Photon energy (eV)]]-Threshold</f>
        <v>10.492611199999999</v>
      </c>
      <c r="D2501" s="2" t="s">
        <v>19</v>
      </c>
      <c r="E2501" s="3">
        <f>Table1[[#This Row],[Polar ang (deg)]]/180*PI()</f>
        <v>2.8599999999999923</v>
      </c>
      <c r="F2501" s="2">
        <v>163.865929407415</v>
      </c>
      <c r="G2501" s="1">
        <f>IF(Table1[[#This Row],[Phase shift (deg)]]="","",Table1[[#This Row],[Phase shift (deg)]]/180*PI())</f>
        <v>4.2632957354363805</v>
      </c>
      <c r="H2501" s="2">
        <v>244.268852456627</v>
      </c>
      <c r="I2501" s="2"/>
    </row>
    <row r="2502" spans="1:9" x14ac:dyDescent="0.2">
      <c r="A2502" s="2" t="s">
        <v>47</v>
      </c>
      <c r="B2502" s="2">
        <v>17.54</v>
      </c>
      <c r="C2502" s="2">
        <f>2*Table1[[#This Row],[Photon energy (eV)]]-Threshold</f>
        <v>10.492611199999999</v>
      </c>
      <c r="D2502" s="2" t="s">
        <v>19</v>
      </c>
      <c r="E2502" s="3">
        <f>Table1[[#This Row],[Polar ang (deg)]]/180*PI()</f>
        <v>2.8699999999999952</v>
      </c>
      <c r="F2502" s="2">
        <v>164.438887202546</v>
      </c>
      <c r="G2502" s="1">
        <f>IF(Table1[[#This Row],[Phase shift (deg)]]="","",Table1[[#This Row],[Phase shift (deg)]]/180*PI())</f>
        <v>4.2602233236749907</v>
      </c>
      <c r="H2502" s="2">
        <v>244.09281622977301</v>
      </c>
      <c r="I2502" s="2"/>
    </row>
    <row r="2503" spans="1:9" x14ac:dyDescent="0.2">
      <c r="A2503" s="2" t="s">
        <v>47</v>
      </c>
      <c r="B2503" s="2">
        <v>17.54</v>
      </c>
      <c r="C2503" s="2">
        <f>2*Table1[[#This Row],[Photon energy (eV)]]-Threshold</f>
        <v>10.492611199999999</v>
      </c>
      <c r="D2503" s="2" t="s">
        <v>19</v>
      </c>
      <c r="E2503" s="3">
        <f>Table1[[#This Row],[Polar ang (deg)]]/180*PI()</f>
        <v>2.8799999999999981</v>
      </c>
      <c r="F2503" s="2">
        <v>165.011844997677</v>
      </c>
      <c r="G2503" s="1">
        <f>IF(Table1[[#This Row],[Phase shift (deg)]]="","",Table1[[#This Row],[Phase shift (deg)]]/180*PI())</f>
        <v>4.2572725265317839</v>
      </c>
      <c r="H2503" s="2">
        <v>243.92374800726799</v>
      </c>
      <c r="I2503" s="2"/>
    </row>
    <row r="2504" spans="1:9" x14ac:dyDescent="0.2">
      <c r="A2504" s="2" t="s">
        <v>47</v>
      </c>
      <c r="B2504" s="2">
        <v>17.54</v>
      </c>
      <c r="C2504" s="2">
        <f>2*Table1[[#This Row],[Photon energy (eV)]]-Threshold</f>
        <v>10.492611199999999</v>
      </c>
      <c r="D2504" s="2" t="s">
        <v>19</v>
      </c>
      <c r="E2504" s="3">
        <f>Table1[[#This Row],[Polar ang (deg)]]/180*PI()</f>
        <v>2.8900000000000019</v>
      </c>
      <c r="F2504" s="2">
        <v>165.58480279280801</v>
      </c>
      <c r="G2504" s="1">
        <f>IF(Table1[[#This Row],[Phase shift (deg)]]="","",Table1[[#This Row],[Phase shift (deg)]]/180*PI())</f>
        <v>4.2544422106813293</v>
      </c>
      <c r="H2504" s="2">
        <v>243.76158285434801</v>
      </c>
      <c r="I2504" s="2"/>
    </row>
    <row r="2505" spans="1:9" x14ac:dyDescent="0.2">
      <c r="A2505" s="2" t="s">
        <v>47</v>
      </c>
      <c r="B2505" s="2">
        <v>17.54</v>
      </c>
      <c r="C2505" s="2">
        <f>2*Table1[[#This Row],[Photon energy (eV)]]-Threshold</f>
        <v>10.492611199999999</v>
      </c>
      <c r="D2505" s="2" t="s">
        <v>19</v>
      </c>
      <c r="E2505" s="3">
        <f>Table1[[#This Row],[Polar ang (deg)]]/180*PI()</f>
        <v>2.9000000000000048</v>
      </c>
      <c r="F2505" s="2">
        <v>166.15776058793901</v>
      </c>
      <c r="G2505" s="1">
        <f>IF(Table1[[#This Row],[Phase shift (deg)]]="","",Table1[[#This Row],[Phase shift (deg)]]/180*PI())</f>
        <v>4.2517312785576555</v>
      </c>
      <c r="H2505" s="2">
        <v>243.60625788511501</v>
      </c>
      <c r="I2505" s="2"/>
    </row>
    <row r="2506" spans="1:9" x14ac:dyDescent="0.2">
      <c r="A2506" s="2" t="s">
        <v>47</v>
      </c>
      <c r="B2506" s="2">
        <v>17.54</v>
      </c>
      <c r="C2506" s="2">
        <f>2*Table1[[#This Row],[Photon energy (eV)]]-Threshold</f>
        <v>10.492611199999999</v>
      </c>
      <c r="D2506" s="2" t="s">
        <v>19</v>
      </c>
      <c r="E2506" s="3">
        <f>Table1[[#This Row],[Polar ang (deg)]]/180*PI()</f>
        <v>2.9100000000000077</v>
      </c>
      <c r="F2506" s="2">
        <v>166.73071838307001</v>
      </c>
      <c r="G2506" s="1">
        <f>IF(Table1[[#This Row],[Phase shift (deg)]]="","",Table1[[#This Row],[Phase shift (deg)]]/180*PI())</f>
        <v>4.2491386694257711</v>
      </c>
      <c r="H2506" s="2">
        <v>243.45771232393099</v>
      </c>
      <c r="I2506" s="2"/>
    </row>
    <row r="2507" spans="1:9" x14ac:dyDescent="0.2">
      <c r="A2507" s="2" t="s">
        <v>47</v>
      </c>
      <c r="B2507" s="2">
        <v>17.54</v>
      </c>
      <c r="C2507" s="2">
        <f>2*Table1[[#This Row],[Photon energy (eV)]]-Threshold</f>
        <v>10.492611199999999</v>
      </c>
      <c r="D2507" s="2" t="s">
        <v>19</v>
      </c>
      <c r="E2507" s="3">
        <f>Table1[[#This Row],[Polar ang (deg)]]/180*PI()</f>
        <v>2.9199999999999928</v>
      </c>
      <c r="F2507" s="2">
        <v>167.30367617819999</v>
      </c>
      <c r="G2507" s="1">
        <f>IF(Table1[[#This Row],[Phase shift (deg)]]="","",Table1[[#This Row],[Phase shift (deg)]]/180*PI())</f>
        <v>4.2466633603507704</v>
      </c>
      <c r="H2507" s="2">
        <v>243.315887560943</v>
      </c>
      <c r="I2507" s="2"/>
    </row>
    <row r="2508" spans="1:9" x14ac:dyDescent="0.2">
      <c r="A2508" s="2" t="s">
        <v>47</v>
      </c>
      <c r="B2508" s="2">
        <v>17.54</v>
      </c>
      <c r="C2508" s="2">
        <f>2*Table1[[#This Row],[Photon energy (eV)]]-Threshold</f>
        <v>10.492611199999999</v>
      </c>
      <c r="D2508" s="2" t="s">
        <v>19</v>
      </c>
      <c r="E2508" s="3">
        <f>Table1[[#This Row],[Polar ang (deg)]]/180*PI()</f>
        <v>2.9299999999999966</v>
      </c>
      <c r="F2508" s="2">
        <v>167.876633973331</v>
      </c>
      <c r="G2508" s="1">
        <f>IF(Table1[[#This Row],[Phase shift (deg)]]="","",Table1[[#This Row],[Phase shift (deg)]]/180*PI())</f>
        <v>4.2443043670724405</v>
      </c>
      <c r="H2508" s="2">
        <v>243.18072720219499</v>
      </c>
      <c r="I2508" s="2"/>
    </row>
    <row r="2509" spans="1:9" x14ac:dyDescent="0.2">
      <c r="A2509" s="2" t="s">
        <v>47</v>
      </c>
      <c r="B2509" s="2">
        <v>17.54</v>
      </c>
      <c r="C2509" s="2">
        <f>2*Table1[[#This Row],[Photon energy (eV)]]-Threshold</f>
        <v>10.492611199999999</v>
      </c>
      <c r="D2509" s="2" t="s">
        <v>19</v>
      </c>
      <c r="E2509" s="3">
        <f>Table1[[#This Row],[Polar ang (deg)]]/180*PI()</f>
        <v>2.9399999999999995</v>
      </c>
      <c r="F2509" s="2">
        <v>168.449591768462</v>
      </c>
      <c r="G2509" s="1">
        <f>IF(Table1[[#This Row],[Phase shift (deg)]]="","",Table1[[#This Row],[Phase shift (deg)]]/180*PI())</f>
        <v>4.2420607447929912</v>
      </c>
      <c r="H2509" s="2">
        <v>243.05217711476101</v>
      </c>
      <c r="I2509" s="2"/>
    </row>
    <row r="2510" spans="1:9" x14ac:dyDescent="0.2">
      <c r="A2510" s="2" t="s">
        <v>47</v>
      </c>
      <c r="B2510" s="2">
        <v>17.54</v>
      </c>
      <c r="C2510" s="2">
        <f>2*Table1[[#This Row],[Photon energy (eV)]]-Threshold</f>
        <v>10.492611199999999</v>
      </c>
      <c r="D2510" s="2" t="s">
        <v>19</v>
      </c>
      <c r="E2510" s="3">
        <f>Table1[[#This Row],[Polar ang (deg)]]/180*PI()</f>
        <v>2.9500000000000024</v>
      </c>
      <c r="F2510" s="2">
        <v>169.022549563593</v>
      </c>
      <c r="G2510" s="1">
        <f>IF(Table1[[#This Row],[Phase shift (deg)]]="","",Table1[[#This Row],[Phase shift (deg)]]/180*PI())</f>
        <v>4.2399315888846729</v>
      </c>
      <c r="H2510" s="2">
        <v>242.93018546728899</v>
      </c>
      <c r="I2510" s="2"/>
    </row>
    <row r="2511" spans="1:9" x14ac:dyDescent="0.2">
      <c r="A2511" s="2" t="s">
        <v>47</v>
      </c>
      <c r="B2511" s="2">
        <v>17.54</v>
      </c>
      <c r="C2511" s="2">
        <f>2*Table1[[#This Row],[Photon energy (eV)]]-Threshold</f>
        <v>10.492611199999999</v>
      </c>
      <c r="D2511" s="2" t="s">
        <v>19</v>
      </c>
      <c r="E2511" s="3">
        <f>Table1[[#This Row],[Polar ang (deg)]]/180*PI()</f>
        <v>2.9600000000000057</v>
      </c>
      <c r="F2511" s="2">
        <v>169.59550735872401</v>
      </c>
      <c r="G2511" s="1">
        <f>IF(Table1[[#This Row],[Phase shift (deg)]]="","",Table1[[#This Row],[Phase shift (deg)]]/180*PI())</f>
        <v>4.2379160355244361</v>
      </c>
      <c r="H2511" s="2">
        <v>242.81470276636401</v>
      </c>
      <c r="I2511" s="2"/>
    </row>
    <row r="2512" spans="1:9" x14ac:dyDescent="0.2">
      <c r="A2512" s="2" t="s">
        <v>47</v>
      </c>
      <c r="B2512" s="2">
        <v>17.54</v>
      </c>
      <c r="C2512" s="2">
        <f>2*Table1[[#This Row],[Photon energy (eV)]]-Threshold</f>
        <v>10.492611199999999</v>
      </c>
      <c r="D2512" s="2" t="s">
        <v>19</v>
      </c>
      <c r="E2512" s="3">
        <f>Table1[[#This Row],[Polar ang (deg)]]/180*PI()</f>
        <v>2.9700000000000091</v>
      </c>
      <c r="F2512" s="2">
        <v>170.16846515385501</v>
      </c>
      <c r="G2512" s="1">
        <f>IF(Table1[[#This Row],[Phase shift (deg)]]="","",Table1[[#This Row],[Phase shift (deg)]]/180*PI())</f>
        <v>4.2360132622611957</v>
      </c>
      <c r="H2512" s="2">
        <v>242.70568188901001</v>
      </c>
      <c r="I2512" s="2"/>
    </row>
    <row r="2513" spans="1:9" x14ac:dyDescent="0.2">
      <c r="A2513" s="2" t="s">
        <v>47</v>
      </c>
      <c r="B2513" s="2">
        <v>17.54</v>
      </c>
      <c r="C2513" s="2">
        <f>2*Table1[[#This Row],[Photon energy (eV)]]-Threshold</f>
        <v>10.492611199999999</v>
      </c>
      <c r="D2513" s="2" t="s">
        <v>19</v>
      </c>
      <c r="E2513" s="3">
        <f>Table1[[#This Row],[Polar ang (deg)]]/180*PI()</f>
        <v>2.9799999999999942</v>
      </c>
      <c r="F2513" s="2">
        <v>170.74142294898499</v>
      </c>
      <c r="G2513" s="1">
        <f>IF(Table1[[#This Row],[Phase shift (deg)]]="","",Table1[[#This Row],[Phase shift (deg)]]/180*PI())</f>
        <v>4.2342224885221871</v>
      </c>
      <c r="H2513" s="2">
        <v>242.60307811170199</v>
      </c>
      <c r="I2513" s="2"/>
    </row>
    <row r="2514" spans="1:9" x14ac:dyDescent="0.2">
      <c r="A2514" s="2" t="s">
        <v>47</v>
      </c>
      <c r="B2514" s="2">
        <v>17.54</v>
      </c>
      <c r="C2514" s="2">
        <f>2*Table1[[#This Row],[Photon energy (eV)]]-Threshold</f>
        <v>10.492611199999999</v>
      </c>
      <c r="D2514" s="2" t="s">
        <v>19</v>
      </c>
      <c r="E2514" s="3">
        <f>Table1[[#This Row],[Polar ang (deg)]]/180*PI()</f>
        <v>2.9899999999999971</v>
      </c>
      <c r="F2514" s="2">
        <v>171.31438074411599</v>
      </c>
      <c r="G2514" s="1">
        <f>IF(Table1[[#This Row],[Phase shift (deg)]]="","",Table1[[#This Row],[Phase shift (deg)]]/180*PI())</f>
        <v>4.2325429760631934</v>
      </c>
      <c r="H2514" s="2">
        <v>242.506849136162</v>
      </c>
      <c r="I2514" s="2"/>
    </row>
    <row r="2515" spans="1:9" x14ac:dyDescent="0.2">
      <c r="A2515" s="2" t="s">
        <v>47</v>
      </c>
      <c r="B2515" s="2">
        <v>17.54</v>
      </c>
      <c r="C2515" s="2">
        <f>2*Table1[[#This Row],[Photon energy (eV)]]-Threshold</f>
        <v>10.492611199999999</v>
      </c>
      <c r="D2515" s="2" t="s">
        <v>19</v>
      </c>
      <c r="E2515" s="3">
        <f>Table1[[#This Row],[Polar ang (deg)]]/180*PI()</f>
        <v>3.0000000000000004</v>
      </c>
      <c r="F2515" s="2">
        <v>171.887338539247</v>
      </c>
      <c r="G2515" s="1">
        <f>IF(Table1[[#This Row],[Phase shift (deg)]]="","",Table1[[#This Row],[Phase shift (deg)]]/180*PI())</f>
        <v>4.2309740293682196</v>
      </c>
      <c r="H2515" s="2">
        <v>242.41695511225899</v>
      </c>
      <c r="I2515" s="2"/>
    </row>
    <row r="2516" spans="1:9" x14ac:dyDescent="0.2">
      <c r="A2516" s="2" t="s">
        <v>47</v>
      </c>
      <c r="B2516" s="2">
        <v>17.54</v>
      </c>
      <c r="C2516" s="2">
        <f>2*Table1[[#This Row],[Photon energy (eV)]]-Threshold</f>
        <v>10.492611199999999</v>
      </c>
      <c r="D2516" s="2" t="s">
        <v>19</v>
      </c>
      <c r="E2516" s="3">
        <f>Table1[[#This Row],[Polar ang (deg)]]/180*PI()</f>
        <v>3.0100000000000038</v>
      </c>
      <c r="F2516" s="2">
        <v>172.460296334378</v>
      </c>
      <c r="G2516" s="1">
        <f>IF(Table1[[#This Row],[Phase shift (deg)]]="","",Table1[[#This Row],[Phase shift (deg)]]/180*PI())</f>
        <v>4.2295149960029628</v>
      </c>
      <c r="H2516" s="2">
        <v>242.33335865826101</v>
      </c>
      <c r="I2516" s="2"/>
    </row>
    <row r="2517" spans="1:9" x14ac:dyDescent="0.2">
      <c r="A2517" s="2" t="s">
        <v>47</v>
      </c>
      <c r="B2517" s="2">
        <v>17.54</v>
      </c>
      <c r="C2517" s="2">
        <f>2*Table1[[#This Row],[Photon energy (eV)]]-Threshold</f>
        <v>10.492611199999999</v>
      </c>
      <c r="D2517" s="2" t="s">
        <v>19</v>
      </c>
      <c r="E2517" s="3">
        <f>Table1[[#This Row],[Polar ang (deg)]]/180*PI()</f>
        <v>3.0200000000000067</v>
      </c>
      <c r="F2517" s="2">
        <v>173.033254129509</v>
      </c>
      <c r="G2517" s="1">
        <f>IF(Table1[[#This Row],[Phase shift (deg)]]="","",Table1[[#This Row],[Phase shift (deg)]]/180*PI())</f>
        <v>4.2281652669264718</v>
      </c>
      <c r="H2517" s="2">
        <v>242.25602487869199</v>
      </c>
      <c r="I2517" s="2"/>
    </row>
    <row r="2518" spans="1:9" x14ac:dyDescent="0.2">
      <c r="A2518" s="2" t="s">
        <v>47</v>
      </c>
      <c r="B2518" s="2">
        <v>17.54</v>
      </c>
      <c r="C2518" s="2">
        <f>2*Table1[[#This Row],[Photon energy (eV)]]-Threshold</f>
        <v>10.492611199999999</v>
      </c>
      <c r="D2518" s="2" t="s">
        <v>19</v>
      </c>
      <c r="E2518" s="3">
        <f>Table1[[#This Row],[Polar ang (deg)]]/180*PI()</f>
        <v>3.0299999999999927</v>
      </c>
      <c r="F2518" s="2">
        <v>173.60621192463901</v>
      </c>
      <c r="G2518" s="1">
        <f>IF(Table1[[#This Row],[Phase shift (deg)]]="","",Table1[[#This Row],[Phase shift (deg)]]/180*PI())</f>
        <v>4.2269242767650281</v>
      </c>
      <c r="H2518" s="2">
        <v>242.18492138002401</v>
      </c>
      <c r="I2518" s="2"/>
    </row>
    <row r="2519" spans="1:9" x14ac:dyDescent="0.2">
      <c r="A2519" s="2" t="s">
        <v>47</v>
      </c>
      <c r="B2519" s="2">
        <v>17.54</v>
      </c>
      <c r="C2519" s="2">
        <f>2*Table1[[#This Row],[Photon energy (eV)]]-Threshold</f>
        <v>10.492611199999999</v>
      </c>
      <c r="D2519" s="2" t="s">
        <v>19</v>
      </c>
      <c r="E2519" s="3">
        <f>Table1[[#This Row],[Polar ang (deg)]]/180*PI()</f>
        <v>3.0399999999999952</v>
      </c>
      <c r="F2519" s="2">
        <v>174.17916971976999</v>
      </c>
      <c r="G2519" s="1">
        <f>IF(Table1[[#This Row],[Phase shift (deg)]]="","",Table1[[#This Row],[Phase shift (deg)]]/180*PI())</f>
        <v>4.2257915040518617</v>
      </c>
      <c r="H2519" s="2">
        <v>242.120018284412</v>
      </c>
      <c r="I2519" s="2"/>
    </row>
    <row r="2520" spans="1:9" x14ac:dyDescent="0.2">
      <c r="A2520" s="2" t="s">
        <v>47</v>
      </c>
      <c r="B2520" s="2">
        <v>17.54</v>
      </c>
      <c r="C2520" s="2">
        <f>2*Table1[[#This Row],[Photon energy (eV)]]-Threshold</f>
        <v>10.492611199999999</v>
      </c>
      <c r="D2520" s="2" t="s">
        <v>19</v>
      </c>
      <c r="E2520" s="3">
        <f>Table1[[#This Row],[Polar ang (deg)]]/180*PI()</f>
        <v>3.0499999999999985</v>
      </c>
      <c r="F2520" s="2">
        <v>174.75212751490099</v>
      </c>
      <c r="G2520" s="1">
        <f>IF(Table1[[#This Row],[Phase shift (deg)]]="","",Table1[[#This Row],[Phase shift (deg)]]/180*PI())</f>
        <v>4.2247664714359674</v>
      </c>
      <c r="H2520" s="2">
        <v>242.06128824165799</v>
      </c>
      <c r="I2520" s="2"/>
    </row>
    <row r="2521" spans="1:9" x14ac:dyDescent="0.2">
      <c r="A2521" s="2" t="s">
        <v>47</v>
      </c>
      <c r="B2521" s="2">
        <v>17.54</v>
      </c>
      <c r="C2521" s="2">
        <f>2*Table1[[#This Row],[Photon energy (eV)]]-Threshold</f>
        <v>10.492611199999999</v>
      </c>
      <c r="D2521" s="2" t="s">
        <v>19</v>
      </c>
      <c r="E2521" s="3">
        <f>Table1[[#This Row],[Polar ang (deg)]]/180*PI()</f>
        <v>3.0600000000000014</v>
      </c>
      <c r="F2521" s="2">
        <v>175.32508531003199</v>
      </c>
      <c r="G2521" s="1">
        <f>IF(Table1[[#This Row],[Phase shift (deg)]]="","",Table1[[#This Row],[Phase shift (deg)]]/180*PI())</f>
        <v>4.2238487458631973</v>
      </c>
      <c r="H2521" s="2">
        <v>242.008706439587</v>
      </c>
      <c r="I2521" s="2"/>
    </row>
    <row r="2522" spans="1:9" x14ac:dyDescent="0.2">
      <c r="A2522" s="2" t="s">
        <v>47</v>
      </c>
      <c r="B2522" s="2">
        <v>17.54</v>
      </c>
      <c r="C2522" s="2">
        <f>2*Table1[[#This Row],[Photon energy (eV)]]-Threshold</f>
        <v>10.492611199999999</v>
      </c>
      <c r="D2522" s="2" t="s">
        <v>19</v>
      </c>
      <c r="E2522" s="3">
        <f>Table1[[#This Row],[Polar ang (deg)]]/180*PI()</f>
        <v>3.0700000000000047</v>
      </c>
      <c r="F2522" s="2">
        <v>175.898043105163</v>
      </c>
      <c r="G2522" s="1">
        <f>IF(Table1[[#This Row],[Phase shift (deg)]]="","",Table1[[#This Row],[Phase shift (deg)]]/180*PI())</f>
        <v>4.2230379387322037</v>
      </c>
      <c r="H2522" s="2">
        <v>241.96225061298199</v>
      </c>
      <c r="I2522" s="2"/>
    </row>
    <row r="2523" spans="1:9" x14ac:dyDescent="0.2">
      <c r="A2523" s="2" t="s">
        <v>47</v>
      </c>
      <c r="B2523" s="2">
        <v>17.54</v>
      </c>
      <c r="C2523" s="2">
        <f>2*Table1[[#This Row],[Photon energy (eV)]]-Threshold</f>
        <v>10.492611199999999</v>
      </c>
      <c r="D2523" s="2" t="s">
        <v>19</v>
      </c>
      <c r="E2523" s="3">
        <f>Table1[[#This Row],[Polar ang (deg)]]/180*PI()</f>
        <v>3.0800000000000076</v>
      </c>
      <c r="F2523" s="2">
        <v>176.471000900294</v>
      </c>
      <c r="G2523" s="1">
        <f>IF(Table1[[#This Row],[Phase shift (deg)]]="","",Table1[[#This Row],[Phase shift (deg)]]/180*PI())</f>
        <v>4.2223337060277206</v>
      </c>
      <c r="H2523" s="2">
        <v>241.92190105122</v>
      </c>
      <c r="I2523" s="2"/>
    </row>
    <row r="2524" spans="1:9" x14ac:dyDescent="0.2">
      <c r="A2524" s="2" t="s">
        <v>47</v>
      </c>
      <c r="B2524" s="2">
        <v>17.54</v>
      </c>
      <c r="C2524" s="2">
        <f>2*Table1[[#This Row],[Photon energy (eV)]]-Threshold</f>
        <v>10.492611199999999</v>
      </c>
      <c r="D2524" s="2" t="s">
        <v>19</v>
      </c>
      <c r="E2524" s="3">
        <f>Table1[[#This Row],[Polar ang (deg)]]/180*PI()</f>
        <v>3.0899999999999936</v>
      </c>
      <c r="F2524" s="2">
        <v>177.04395869542401</v>
      </c>
      <c r="G2524" s="1">
        <f>IF(Table1[[#This Row],[Phase shift (deg)]]="","",Table1[[#This Row],[Phase shift (deg)]]/180*PI())</f>
        <v>4.2217357484334235</v>
      </c>
      <c r="H2524" s="2">
        <v>241.887640604739</v>
      </c>
      <c r="I2524" s="2"/>
    </row>
    <row r="2525" spans="1:9" x14ac:dyDescent="0.2">
      <c r="A2525" s="2" t="s">
        <v>47</v>
      </c>
      <c r="B2525" s="2">
        <v>17.54</v>
      </c>
      <c r="C2525" s="2">
        <f>2*Table1[[#This Row],[Photon energy (eV)]]-Threshold</f>
        <v>10.492611199999999</v>
      </c>
      <c r="D2525" s="2" t="s">
        <v>19</v>
      </c>
      <c r="E2525" s="3">
        <f>Table1[[#This Row],[Polar ang (deg)]]/180*PI()</f>
        <v>3.099999999999997</v>
      </c>
      <c r="F2525" s="2">
        <v>177.61691649055501</v>
      </c>
      <c r="G2525" s="1">
        <f>IF(Table1[[#This Row],[Phase shift (deg)]]="","",Table1[[#This Row],[Phase shift (deg)]]/180*PI())</f>
        <v>4.2212438114261159</v>
      </c>
      <c r="H2525" s="2">
        <v>241.85945469043401</v>
      </c>
      <c r="I2525" s="2"/>
    </row>
    <row r="2526" spans="1:9" x14ac:dyDescent="0.2">
      <c r="A2526" s="2" t="s">
        <v>47</v>
      </c>
      <c r="B2526" s="2">
        <v>17.54</v>
      </c>
      <c r="C2526" s="2">
        <f>2*Table1[[#This Row],[Photon energy (eV)]]-Threshold</f>
        <v>10.492611199999999</v>
      </c>
      <c r="D2526" s="2" t="s">
        <v>19</v>
      </c>
      <c r="E2526" s="3">
        <f>Table1[[#This Row],[Polar ang (deg)]]/180*PI()</f>
        <v>3.1099999999999994</v>
      </c>
      <c r="F2526" s="2">
        <v>178.18987428568599</v>
      </c>
      <c r="G2526" s="1">
        <f>IF(Table1[[#This Row],[Phase shift (deg)]]="","",Table1[[#This Row],[Phase shift (deg)]]/180*PI())</f>
        <v>4.2208576853530611</v>
      </c>
      <c r="H2526" s="2">
        <v>241.837331296088</v>
      </c>
      <c r="I2526" s="2"/>
    </row>
    <row r="2527" spans="1:9" x14ac:dyDescent="0.2">
      <c r="A2527" s="2" t="s">
        <v>47</v>
      </c>
      <c r="B2527" s="2">
        <v>17.54</v>
      </c>
      <c r="C2527" s="2">
        <f>2*Table1[[#This Row],[Photon energy (eV)]]-Threshold</f>
        <v>10.492611199999999</v>
      </c>
      <c r="D2527" s="2" t="s">
        <v>19</v>
      </c>
      <c r="E2527" s="3">
        <f>Table1[[#This Row],[Polar ang (deg)]]/180*PI()</f>
        <v>3.1200000000000023</v>
      </c>
      <c r="F2527" s="2">
        <v>178.76283208081699</v>
      </c>
      <c r="G2527" s="1">
        <f>IF(Table1[[#This Row],[Phase shift (deg)]]="","",Table1[[#This Row],[Phase shift (deg)]]/180*PI())</f>
        <v>4.2205772054936794</v>
      </c>
      <c r="H2527" s="2">
        <v>241.821260983907</v>
      </c>
      <c r="I2527" s="2"/>
    </row>
    <row r="2528" spans="1:9" x14ac:dyDescent="0.2">
      <c r="A2528" s="2" t="s">
        <v>47</v>
      </c>
      <c r="B2528" s="2">
        <v>17.54</v>
      </c>
      <c r="C2528" s="2">
        <f>2*Table1[[#This Row],[Photon energy (eV)]]-Threshold</f>
        <v>10.492611199999999</v>
      </c>
      <c r="D2528" s="2" t="s">
        <v>19</v>
      </c>
      <c r="E2528" s="3">
        <f>Table1[[#This Row],[Polar ang (deg)]]/180*PI()</f>
        <v>3.1300000000000057</v>
      </c>
      <c r="F2528" s="2">
        <v>179.335789875948</v>
      </c>
      <c r="G2528" s="1">
        <f>IF(Table1[[#This Row],[Phase shift (deg)]]="","",Table1[[#This Row],[Phase shift (deg)]]/180*PI())</f>
        <v>4.2204022521067426</v>
      </c>
      <c r="H2528" s="2">
        <v>241.81123689322399</v>
      </c>
      <c r="I2528" s="2"/>
    </row>
    <row r="2529" spans="1:9" x14ac:dyDescent="0.2">
      <c r="A2529" s="2" t="s">
        <v>47</v>
      </c>
      <c r="B2529" s="2">
        <v>17.54</v>
      </c>
      <c r="C2529" s="2">
        <f>2*Table1[[#This Row],[Photon energy (eV)]]-Threshold</f>
        <v>10.492611199999999</v>
      </c>
      <c r="D2529" s="2" t="s">
        <v>19</v>
      </c>
      <c r="E2529" s="3">
        <f>Table1[[#This Row],[Polar ang (deg)]]/180*PI()</f>
        <v>3.140000000000009</v>
      </c>
      <c r="F2529" s="2">
        <v>179.908747671079</v>
      </c>
      <c r="G2529" s="1">
        <f>IF(Table1[[#This Row],[Phase shift (deg)]]="","",Table1[[#This Row],[Phase shift (deg)]]/180*PI())</f>
        <v>4.2203327504640589</v>
      </c>
      <c r="H2529" s="2">
        <v>241.807254742429</v>
      </c>
      <c r="I2529" s="2"/>
    </row>
    <row r="2530" spans="1:9" x14ac:dyDescent="0.2">
      <c r="A2530" s="2" t="s">
        <v>47</v>
      </c>
      <c r="B2530" s="2">
        <v>18.09</v>
      </c>
      <c r="C2530" s="2">
        <f>2*Table1[[#This Row],[Photon energy (eV)]]-Threshold</f>
        <v>11.5926112</v>
      </c>
      <c r="D2530" s="2" t="s">
        <v>19</v>
      </c>
      <c r="E2530" s="3">
        <f>Table1[[#This Row],[Polar ang (deg)]]/180*PI()</f>
        <v>0</v>
      </c>
      <c r="F2530" s="2">
        <v>0</v>
      </c>
      <c r="G2530" s="1">
        <f>IF(Table1[[#This Row],[Phase shift (deg)]]="","",Table1[[#This Row],[Phase shift (deg)]]/180*PI())</f>
        <v>1.0624276569095772</v>
      </c>
      <c r="H2530" s="2">
        <v>60.8726207788918</v>
      </c>
      <c r="I2530" s="2"/>
    </row>
    <row r="2531" spans="1:9" x14ac:dyDescent="0.2">
      <c r="A2531" s="2" t="s">
        <v>47</v>
      </c>
      <c r="B2531" s="2">
        <v>18.09</v>
      </c>
      <c r="C2531" s="2">
        <f>2*Table1[[#This Row],[Photon energy (eV)]]-Threshold</f>
        <v>11.5926112</v>
      </c>
      <c r="D2531" s="2" t="s">
        <v>19</v>
      </c>
      <c r="E2531" s="3">
        <f>Table1[[#This Row],[Polar ang (deg)]]/180*PI()</f>
        <v>9.9999999999999967E-3</v>
      </c>
      <c r="F2531" s="2">
        <v>0.57295779513082301</v>
      </c>
      <c r="G2531" s="1">
        <f>IF(Table1[[#This Row],[Phase shift (deg)]]="","",Table1[[#This Row],[Phase shift (deg)]]/180*PI())</f>
        <v>1.0624677299741381</v>
      </c>
      <c r="H2531" s="2">
        <v>60.874916796363301</v>
      </c>
      <c r="I2531" s="2"/>
    </row>
    <row r="2532" spans="1:9" x14ac:dyDescent="0.2">
      <c r="A2532" s="2" t="s">
        <v>47</v>
      </c>
      <c r="B2532" s="2">
        <v>18.09</v>
      </c>
      <c r="C2532" s="2">
        <f>2*Table1[[#This Row],[Photon energy (eV)]]-Threshold</f>
        <v>11.5926112</v>
      </c>
      <c r="D2532" s="2" t="s">
        <v>19</v>
      </c>
      <c r="E2532" s="3">
        <f>Table1[[#This Row],[Polar ang (deg)]]/180*PI()</f>
        <v>2.0000000000000063E-2</v>
      </c>
      <c r="F2532" s="2">
        <v>1.14591559026165</v>
      </c>
      <c r="G2532" s="1">
        <f>IF(Table1[[#This Row],[Phase shift (deg)]]="","",Table1[[#This Row],[Phase shift (deg)]]/180*PI())</f>
        <v>1.0625879757132091</v>
      </c>
      <c r="H2532" s="2">
        <v>60.8818063697165</v>
      </c>
      <c r="I2532" s="2"/>
    </row>
    <row r="2533" spans="1:9" x14ac:dyDescent="0.2">
      <c r="A2533" s="2" t="s">
        <v>47</v>
      </c>
      <c r="B2533" s="2">
        <v>18.09</v>
      </c>
      <c r="C2533" s="2">
        <f>2*Table1[[#This Row],[Photon energy (eV)]]-Threshold</f>
        <v>11.5926112</v>
      </c>
      <c r="D2533" s="2" t="s">
        <v>19</v>
      </c>
      <c r="E2533" s="3">
        <f>Table1[[#This Row],[Polar ang (deg)]]/180*PI()</f>
        <v>3.0000000000000009E-2</v>
      </c>
      <c r="F2533" s="2">
        <v>1.71887338539247</v>
      </c>
      <c r="G2533" s="1">
        <f>IF(Table1[[#This Row],[Phase shift (deg)]]="","",Table1[[#This Row],[Phase shift (deg)]]/180*PI())</f>
        <v>1.0627884737895581</v>
      </c>
      <c r="H2533" s="2">
        <v>60.893294063291798</v>
      </c>
      <c r="I2533" s="2"/>
    </row>
    <row r="2534" spans="1:9" x14ac:dyDescent="0.2">
      <c r="A2534" s="2" t="s">
        <v>47</v>
      </c>
      <c r="B2534" s="2">
        <v>18.09</v>
      </c>
      <c r="C2534" s="2">
        <f>2*Table1[[#This Row],[Photon energy (eV)]]-Threshold</f>
        <v>11.5926112</v>
      </c>
      <c r="D2534" s="2" t="s">
        <v>19</v>
      </c>
      <c r="E2534" s="3">
        <f>Table1[[#This Row],[Polar ang (deg)]]/180*PI()</f>
        <v>3.9999999999999945E-2</v>
      </c>
      <c r="F2534" s="2">
        <v>2.2918311805232898</v>
      </c>
      <c r="G2534" s="1">
        <f>IF(Table1[[#This Row],[Phase shift (deg)]]="","",Table1[[#This Row],[Phase shift (deg)]]/180*PI())</f>
        <v>1.0630693570631686</v>
      </c>
      <c r="H2534" s="2">
        <v>60.909387489405503</v>
      </c>
      <c r="I2534" s="2"/>
    </row>
    <row r="2535" spans="1:9" x14ac:dyDescent="0.2">
      <c r="A2535" s="2" t="s">
        <v>47</v>
      </c>
      <c r="B2535" s="2">
        <v>18.09</v>
      </c>
      <c r="C2535" s="2">
        <f>2*Table1[[#This Row],[Photon energy (eV)]]-Threshold</f>
        <v>11.5926112</v>
      </c>
      <c r="D2535" s="2" t="s">
        <v>19</v>
      </c>
      <c r="E2535" s="3">
        <f>Table1[[#This Row],[Polar ang (deg)]]/180*PI()</f>
        <v>5.0000000000000065E-2</v>
      </c>
      <c r="F2535" s="2">
        <v>2.8647889756541201</v>
      </c>
      <c r="G2535" s="1">
        <f>IF(Table1[[#This Row],[Phase shift (deg)]]="","",Table1[[#This Row],[Phase shift (deg)]]/180*PI())</f>
        <v>1.0634308117242555</v>
      </c>
      <c r="H2535" s="2">
        <v>60.930097315971103</v>
      </c>
      <c r="I2535" s="2"/>
    </row>
    <row r="2536" spans="1:9" x14ac:dyDescent="0.2">
      <c r="A2536" s="2" t="s">
        <v>47</v>
      </c>
      <c r="B2536" s="2">
        <v>18.09</v>
      </c>
      <c r="C2536" s="2">
        <f>2*Table1[[#This Row],[Photon energy (eV)]]-Threshold</f>
        <v>11.5926112</v>
      </c>
      <c r="D2536" s="2" t="s">
        <v>19</v>
      </c>
      <c r="E2536" s="3">
        <f>Table1[[#This Row],[Polar ang (deg)]]/180*PI()</f>
        <v>6.0000000000000019E-2</v>
      </c>
      <c r="F2536" s="2">
        <v>3.4377467707849401</v>
      </c>
      <c r="G2536" s="1">
        <f>IF(Table1[[#This Row],[Phase shift (deg)]]="","",Table1[[#This Row],[Phase shift (deg)]]/180*PI())</f>
        <v>1.0638730774794811</v>
      </c>
      <c r="H2536" s="2">
        <v>60.955437277168699</v>
      </c>
      <c r="I2536" s="2"/>
    </row>
    <row r="2537" spans="1:9" x14ac:dyDescent="0.2">
      <c r="A2537" s="2" t="s">
        <v>47</v>
      </c>
      <c r="B2537" s="2">
        <v>18.09</v>
      </c>
      <c r="C2537" s="2">
        <f>2*Table1[[#This Row],[Photon energy (eV)]]-Threshold</f>
        <v>11.5926112</v>
      </c>
      <c r="D2537" s="2" t="s">
        <v>19</v>
      </c>
      <c r="E2537" s="3">
        <f>Table1[[#This Row],[Polar ang (deg)]]/180*PI()</f>
        <v>6.9999999999999951E-2</v>
      </c>
      <c r="F2537" s="2">
        <v>4.0107045659157601</v>
      </c>
      <c r="G2537" s="1">
        <f>IF(Table1[[#This Row],[Phase shift (deg)]]="","",Table1[[#This Row],[Phase shift (deg)]]/180*PI())</f>
        <v>1.0643964477913217</v>
      </c>
      <c r="H2537" s="2">
        <v>60.985424187159602</v>
      </c>
      <c r="I2537" s="2"/>
    </row>
    <row r="2538" spans="1:9" x14ac:dyDescent="0.2">
      <c r="A2538" s="2" t="s">
        <v>47</v>
      </c>
      <c r="B2538" s="2">
        <v>18.09</v>
      </c>
      <c r="C2538" s="2">
        <f>2*Table1[[#This Row],[Photon energy (eV)]]-Threshold</f>
        <v>11.5926112</v>
      </c>
      <c r="D2538" s="2" t="s">
        <v>19</v>
      </c>
      <c r="E2538" s="3">
        <f>Table1[[#This Row],[Polar ang (deg)]]/180*PI()</f>
        <v>8.0000000000000071E-2</v>
      </c>
      <c r="F2538" s="2">
        <v>4.5836623610465903</v>
      </c>
      <c r="G2538" s="1">
        <f>IF(Table1[[#This Row],[Phase shift (deg)]]="","",Table1[[#This Row],[Phase shift (deg)]]/180*PI())</f>
        <v>1.0650012701705125</v>
      </c>
      <c r="H2538" s="2">
        <v>61.0200779568423</v>
      </c>
      <c r="I2538" s="2"/>
    </row>
    <row r="2539" spans="1:9" x14ac:dyDescent="0.2">
      <c r="A2539" s="2" t="s">
        <v>47</v>
      </c>
      <c r="B2539" s="2">
        <v>18.09</v>
      </c>
      <c r="C2539" s="2">
        <f>2*Table1[[#This Row],[Photon energy (eV)]]-Threshold</f>
        <v>11.5926112</v>
      </c>
      <c r="D2539" s="2" t="s">
        <v>19</v>
      </c>
      <c r="E2539" s="3">
        <f>Table1[[#This Row],[Polar ang (deg)]]/180*PI()</f>
        <v>9.0000000000000011E-2</v>
      </c>
      <c r="F2539" s="2">
        <v>5.1566201561774099</v>
      </c>
      <c r="G2539" s="1">
        <f>IF(Table1[[#This Row],[Phase shift (deg)]]="","",Table1[[#This Row],[Phase shift (deg)]]/180*PI())</f>
        <v>1.0656879465215483</v>
      </c>
      <c r="H2539" s="2">
        <v>61.059421613648098</v>
      </c>
      <c r="I2539" s="2"/>
    </row>
    <row r="2540" spans="1:9" x14ac:dyDescent="0.2">
      <c r="A2540" s="2" t="s">
        <v>47</v>
      </c>
      <c r="B2540" s="2">
        <v>18.09</v>
      </c>
      <c r="C2540" s="2">
        <f>2*Table1[[#This Row],[Photon energy (eV)]]-Threshold</f>
        <v>11.5926112</v>
      </c>
      <c r="D2540" s="2" t="s">
        <v>19</v>
      </c>
      <c r="E2540" s="3">
        <f>Table1[[#This Row],[Polar ang (deg)]]/180*PI()</f>
        <v>9.9999999999999978E-2</v>
      </c>
      <c r="F2540" s="2">
        <v>5.7295779513082303</v>
      </c>
      <c r="G2540" s="1">
        <f>IF(Table1[[#This Row],[Phase shift (deg)]]="","",Table1[[#This Row],[Phase shift (deg)]]/180*PI())</f>
        <v>1.0664569335411218</v>
      </c>
      <c r="H2540" s="2">
        <v>61.103481324370001</v>
      </c>
      <c r="I2540" s="2"/>
    </row>
    <row r="2541" spans="1:9" x14ac:dyDescent="0.2">
      <c r="A2541" s="2" t="s">
        <v>47</v>
      </c>
      <c r="B2541" s="2">
        <v>18.09</v>
      </c>
      <c r="C2541" s="2">
        <f>2*Table1[[#This Row],[Photon energy (eV)]]-Threshold</f>
        <v>11.5926112</v>
      </c>
      <c r="D2541" s="2" t="s">
        <v>19</v>
      </c>
      <c r="E2541" s="3">
        <f>Table1[[#This Row],[Polar ang (deg)]]/180*PI()</f>
        <v>0.11000000000000007</v>
      </c>
      <c r="F2541" s="2">
        <v>6.3025357464390597</v>
      </c>
      <c r="G2541" s="1">
        <f>IF(Table1[[#This Row],[Phase shift (deg)]]="","",Table1[[#This Row],[Phase shift (deg)]]/180*PI())</f>
        <v>1.0673087431693746</v>
      </c>
      <c r="H2541" s="2">
        <v>61.1522864210175</v>
      </c>
      <c r="I2541" s="2"/>
    </row>
    <row r="2542" spans="1:9" x14ac:dyDescent="0.2">
      <c r="A2542" s="2" t="s">
        <v>47</v>
      </c>
      <c r="B2542" s="2">
        <v>18.09</v>
      </c>
      <c r="C2542" s="2">
        <f>2*Table1[[#This Row],[Photon energy (eV)]]-Threshold</f>
        <v>11.5926112</v>
      </c>
      <c r="D2542" s="2" t="s">
        <v>19</v>
      </c>
      <c r="E2542" s="3">
        <f>Table1[[#This Row],[Polar ang (deg)]]/180*PI()</f>
        <v>0.12000000000000004</v>
      </c>
      <c r="F2542" s="2">
        <v>6.8754935415698801</v>
      </c>
      <c r="G2542" s="1">
        <f>IF(Table1[[#This Row],[Phase shift (deg)]]="","",Table1[[#This Row],[Phase shift (deg)]]/180*PI())</f>
        <v>1.0682439430938293</v>
      </c>
      <c r="H2542" s="2">
        <v>61.205869429689699</v>
      </c>
      <c r="I2542" s="2"/>
    </row>
    <row r="2543" spans="1:9" x14ac:dyDescent="0.2">
      <c r="A2543" s="2" t="s">
        <v>47</v>
      </c>
      <c r="B2543" s="2">
        <v>18.09</v>
      </c>
      <c r="C2543" s="2">
        <f>2*Table1[[#This Row],[Photon energy (eV)]]-Threshold</f>
        <v>11.5926112</v>
      </c>
      <c r="D2543" s="2" t="s">
        <v>19</v>
      </c>
      <c r="E2543" s="3">
        <f>Table1[[#This Row],[Polar ang (deg)]]/180*PI()</f>
        <v>0.12999999999999995</v>
      </c>
      <c r="F2543" s="2">
        <v>7.4484513367006997</v>
      </c>
      <c r="G2543" s="1">
        <f>IF(Table1[[#This Row],[Phase shift (deg)]]="","",Table1[[#This Row],[Phase shift (deg)]]/180*PI())</f>
        <v>1.0692631573057743</v>
      </c>
      <c r="H2543" s="2">
        <v>61.264266102453902</v>
      </c>
      <c r="I2543" s="2"/>
    </row>
    <row r="2544" spans="1:9" x14ac:dyDescent="0.2">
      <c r="A2544" s="2" t="s">
        <v>47</v>
      </c>
      <c r="B2544" s="2">
        <v>18.09</v>
      </c>
      <c r="C2544" s="2">
        <f>2*Table1[[#This Row],[Photon energy (eV)]]-Threshold</f>
        <v>11.5926112</v>
      </c>
      <c r="D2544" s="2" t="s">
        <v>19</v>
      </c>
      <c r="E2544" s="3">
        <f>Table1[[#This Row],[Polar ang (deg)]]/180*PI()</f>
        <v>0.1400000000000001</v>
      </c>
      <c r="F2544" s="2">
        <v>8.0214091318315308</v>
      </c>
      <c r="G2544" s="1">
        <f>IF(Table1[[#This Row],[Phase shift (deg)]]="","",Table1[[#This Row],[Phase shift (deg)]]/180*PI())</f>
        <v>1.0703670667088561</v>
      </c>
      <c r="H2544" s="2">
        <v>61.327515452215302</v>
      </c>
      <c r="I2544" s="2"/>
    </row>
    <row r="2545" spans="1:9" x14ac:dyDescent="0.2">
      <c r="A2545" s="2" t="s">
        <v>47</v>
      </c>
      <c r="B2545" s="2">
        <v>18.09</v>
      </c>
      <c r="C2545" s="2">
        <f>2*Table1[[#This Row],[Photon energy (eV)]]-Threshold</f>
        <v>11.5926112</v>
      </c>
      <c r="D2545" s="2" t="s">
        <v>19</v>
      </c>
      <c r="E2545" s="3">
        <f>Table1[[#This Row],[Polar ang (deg)]]/180*PI()</f>
        <v>0.15</v>
      </c>
      <c r="F2545" s="2">
        <v>8.5943669269623495</v>
      </c>
      <c r="G2545" s="1">
        <f>IF(Table1[[#This Row],[Phase shift (deg)]]="","",Table1[[#This Row],[Phase shift (deg)]]/180*PI())</f>
        <v>1.0715564097795625</v>
      </c>
      <c r="H2545" s="2">
        <v>61.395659790559897</v>
      </c>
      <c r="I2545" s="2"/>
    </row>
    <row r="2546" spans="1:9" x14ac:dyDescent="0.2">
      <c r="A2546" s="2" t="s">
        <v>47</v>
      </c>
      <c r="B2546" s="2">
        <v>18.09</v>
      </c>
      <c r="C2546" s="2">
        <f>2*Table1[[#This Row],[Photon energy (eV)]]-Threshold</f>
        <v>11.5926112</v>
      </c>
      <c r="D2546" s="2" t="s">
        <v>19</v>
      </c>
      <c r="E2546" s="3">
        <f>Table1[[#This Row],[Polar ang (deg)]]/180*PI()</f>
        <v>0.15999999999999998</v>
      </c>
      <c r="F2546" s="2">
        <v>9.16732472209317</v>
      </c>
      <c r="G2546" s="1">
        <f>IF(Table1[[#This Row],[Phase shift (deg)]]="","",Table1[[#This Row],[Phase shift (deg)]]/180*PI())</f>
        <v>1.0728319832791919</v>
      </c>
      <c r="H2546" s="2">
        <v>61.468744768547403</v>
      </c>
      <c r="I2546" s="2"/>
    </row>
    <row r="2547" spans="1:9" x14ac:dyDescent="0.2">
      <c r="A2547" s="2" t="s">
        <v>47</v>
      </c>
      <c r="B2547" s="2">
        <v>18.09</v>
      </c>
      <c r="C2547" s="2">
        <f>2*Table1[[#This Row],[Photon energy (eV)]]-Threshold</f>
        <v>11.5926112</v>
      </c>
      <c r="D2547" s="2" t="s">
        <v>19</v>
      </c>
      <c r="E2547" s="3">
        <f>Table1[[#This Row],[Polar ang (deg)]]/180*PI()</f>
        <v>0.1700000000000001</v>
      </c>
      <c r="F2547" s="2">
        <v>9.7402825172239993</v>
      </c>
      <c r="G2547" s="1">
        <f>IF(Table1[[#This Row],[Phase shift (deg)]]="","",Table1[[#This Row],[Phase shift (deg)]]/180*PI())</f>
        <v>1.0741946430168008</v>
      </c>
      <c r="H2547" s="2">
        <v>61.546819420424796</v>
      </c>
      <c r="I2547" s="2"/>
    </row>
    <row r="2548" spans="1:9" x14ac:dyDescent="0.2">
      <c r="A2548" s="2" t="s">
        <v>47</v>
      </c>
      <c r="B2548" s="2">
        <v>18.09</v>
      </c>
      <c r="C2548" s="2">
        <f>2*Table1[[#This Row],[Photon energy (eV)]]-Threshold</f>
        <v>11.5926112</v>
      </c>
      <c r="D2548" s="2" t="s">
        <v>19</v>
      </c>
      <c r="E2548" s="3">
        <f>Table1[[#This Row],[Polar ang (deg)]]/180*PI()</f>
        <v>0.17999999999999969</v>
      </c>
      <c r="F2548" s="2">
        <v>10.3132403123548</v>
      </c>
      <c r="G2548" s="1">
        <f>IF(Table1[[#This Row],[Phase shift (deg)]]="","",Table1[[#This Row],[Phase shift (deg)]]/180*PI())</f>
        <v>1.0756453046625722</v>
      </c>
      <c r="H2548" s="2">
        <v>61.629936210228998</v>
      </c>
      <c r="I2548" s="2"/>
    </row>
    <row r="2549" spans="1:9" x14ac:dyDescent="0.2">
      <c r="A2549" s="2" t="s">
        <v>47</v>
      </c>
      <c r="B2549" s="2">
        <v>18.09</v>
      </c>
      <c r="C2549" s="2">
        <f>2*Table1[[#This Row],[Photon energy (eV)]]-Threshold</f>
        <v>11.5926112</v>
      </c>
      <c r="D2549" s="2" t="s">
        <v>19</v>
      </c>
      <c r="E2549" s="3">
        <f>Table1[[#This Row],[Polar ang (deg)]]/180*PI()</f>
        <v>0.18999999999999928</v>
      </c>
      <c r="F2549" s="2">
        <v>10.886198107485599</v>
      </c>
      <c r="G2549" s="1">
        <f>IF(Table1[[#This Row],[Phase shift (deg)]]="","",Table1[[#This Row],[Phase shift (deg)]]/180*PI())</f>
        <v>1.0771849446108404</v>
      </c>
      <c r="H2549" s="2">
        <v>61.718151081234502</v>
      </c>
      <c r="I2549" s="2"/>
    </row>
    <row r="2550" spans="1:9" x14ac:dyDescent="0.2">
      <c r="A2550" s="2" t="s">
        <v>47</v>
      </c>
      <c r="B2550" s="2">
        <v>18.09</v>
      </c>
      <c r="C2550" s="2">
        <f>2*Table1[[#This Row],[Photon energy (eV)]]-Threshold</f>
        <v>11.5926112</v>
      </c>
      <c r="D2550" s="2" t="s">
        <v>19</v>
      </c>
      <c r="E2550" s="3">
        <f>Table1[[#This Row],[Polar ang (deg)]]/180*PI()</f>
        <v>0.20000000000000059</v>
      </c>
      <c r="F2550" s="2">
        <v>11.4591559026165</v>
      </c>
      <c r="G2550" s="1">
        <f>IF(Table1[[#This Row],[Phase shift (deg)]]="","",Table1[[#This Row],[Phase shift (deg)]]/180*PI())</f>
        <v>1.0788146008919226</v>
      </c>
      <c r="H2550" s="2">
        <v>61.811523508197503</v>
      </c>
      <c r="I2550" s="2"/>
    </row>
    <row r="2551" spans="1:9" x14ac:dyDescent="0.2">
      <c r="A2551" s="2" t="s">
        <v>47</v>
      </c>
      <c r="B2551" s="2">
        <v>18.09</v>
      </c>
      <c r="C2551" s="2">
        <f>2*Table1[[#This Row],[Photon energy (eV)]]-Threshold</f>
        <v>11.5926112</v>
      </c>
      <c r="D2551" s="2" t="s">
        <v>19</v>
      </c>
      <c r="E2551" s="3">
        <f>Table1[[#This Row],[Polar ang (deg)]]/180*PI()</f>
        <v>0.21000000000000024</v>
      </c>
      <c r="F2551" s="2">
        <v>12.032113697747301</v>
      </c>
      <c r="G2551" s="1">
        <f>IF(Table1[[#This Row],[Phase shift (deg)]]="","",Table1[[#This Row],[Phase shift (deg)]]/180*PI())</f>
        <v>1.0805353741317401</v>
      </c>
      <c r="H2551" s="2">
        <v>61.910116552338103</v>
      </c>
      <c r="I2551" s="2"/>
    </row>
    <row r="2552" spans="1:9" x14ac:dyDescent="0.2">
      <c r="A2552" s="2" t="s">
        <v>47</v>
      </c>
      <c r="B2552" s="2">
        <v>18.09</v>
      </c>
      <c r="C2552" s="2">
        <f>2*Table1[[#This Row],[Photon energy (eV)]]-Threshold</f>
        <v>11.5926112</v>
      </c>
      <c r="D2552" s="2" t="s">
        <v>19</v>
      </c>
      <c r="E2552" s="3">
        <f>Table1[[#This Row],[Polar ang (deg)]]/180*PI()</f>
        <v>0.21999999999999978</v>
      </c>
      <c r="F2552" s="2">
        <v>12.6050714928781</v>
      </c>
      <c r="G2552" s="1">
        <f>IF(Table1[[#This Row],[Phase shift (deg)]]="","",Table1[[#This Row],[Phase shift (deg)]]/180*PI())</f>
        <v>1.0823484285579807</v>
      </c>
      <c r="H2552" s="2">
        <v>62.0139969189892</v>
      </c>
      <c r="I2552" s="2"/>
    </row>
    <row r="2553" spans="1:9" x14ac:dyDescent="0.2">
      <c r="A2553" s="2" t="s">
        <v>47</v>
      </c>
      <c r="B2553" s="2">
        <v>18.09</v>
      </c>
      <c r="C2553" s="2">
        <f>2*Table1[[#This Row],[Photon energy (eV)]]-Threshold</f>
        <v>11.5926112</v>
      </c>
      <c r="D2553" s="2" t="s">
        <v>19</v>
      </c>
      <c r="E2553" s="3">
        <f>Table1[[#This Row],[Polar ang (deg)]]/180*PI()</f>
        <v>0.22999999999999943</v>
      </c>
      <c r="F2553" s="2">
        <v>13.178029288008901</v>
      </c>
      <c r="G2553" s="1">
        <f>IF(Table1[[#This Row],[Phase shift (deg)]]="","",Table1[[#This Row],[Phase shift (deg)]]/180*PI())</f>
        <v>1.0842549930513892</v>
      </c>
      <c r="H2553" s="2">
        <v>62.123235017831</v>
      </c>
      <c r="I2553" s="2"/>
    </row>
    <row r="2554" spans="1:9" x14ac:dyDescent="0.2">
      <c r="A2554" s="2" t="s">
        <v>47</v>
      </c>
      <c r="B2554" s="2">
        <v>18.09</v>
      </c>
      <c r="C2554" s="2">
        <f>2*Table1[[#This Row],[Photon energy (eV)]]-Threshold</f>
        <v>11.5926112</v>
      </c>
      <c r="D2554" s="2" t="s">
        <v>19</v>
      </c>
      <c r="E2554" s="3">
        <f>Table1[[#This Row],[Polar ang (deg)]]/180*PI()</f>
        <v>0.24000000000000071</v>
      </c>
      <c r="F2554" s="2">
        <v>13.750987083139799</v>
      </c>
      <c r="G2554" s="1">
        <f>IF(Table1[[#This Row],[Phase shift (deg)]]="","",Table1[[#This Row],[Phase shift (deg)]]/180*PI())</f>
        <v>1.0862563622404882</v>
      </c>
      <c r="H2554" s="2">
        <v>62.237905025613898</v>
      </c>
      <c r="I2554" s="2"/>
    </row>
    <row r="2555" spans="1:9" x14ac:dyDescent="0.2">
      <c r="A2555" s="2" t="s">
        <v>47</v>
      </c>
      <c r="B2555" s="2">
        <v>18.09</v>
      </c>
      <c r="C2555" s="2">
        <f>2*Table1[[#This Row],[Photon energy (eV)]]-Threshold</f>
        <v>11.5926112</v>
      </c>
      <c r="D2555" s="2" t="s">
        <v>19</v>
      </c>
      <c r="E2555" s="3">
        <f>Table1[[#This Row],[Polar ang (deg)]]/180*PI()</f>
        <v>0.25000000000000033</v>
      </c>
      <c r="F2555" s="2">
        <v>14.3239448782706</v>
      </c>
      <c r="G2555" s="1">
        <f>IF(Table1[[#This Row],[Phase shift (deg)]]="","",Table1[[#This Row],[Phase shift (deg)]]/180*PI())</f>
        <v>1.0883538976377831</v>
      </c>
      <c r="H2555" s="2">
        <v>62.358084951258199</v>
      </c>
      <c r="I2555" s="2"/>
    </row>
    <row r="2556" spans="1:9" x14ac:dyDescent="0.2">
      <c r="A2556" s="2" t="s">
        <v>47</v>
      </c>
      <c r="B2556" s="2">
        <v>18.09</v>
      </c>
      <c r="C2556" s="2">
        <f>2*Table1[[#This Row],[Photon energy (eV)]]-Threshold</f>
        <v>11.5926112</v>
      </c>
      <c r="D2556" s="2" t="s">
        <v>19</v>
      </c>
      <c r="E2556" s="3">
        <f>Table1[[#This Row],[Polar ang (deg)]]/180*PI()</f>
        <v>0.2599999999999999</v>
      </c>
      <c r="F2556" s="2">
        <v>14.896902673401399</v>
      </c>
      <c r="G2556" s="1">
        <f>IF(Table1[[#This Row],[Phase shift (deg)]]="","",Table1[[#This Row],[Phase shift (deg)]]/180*PI())</f>
        <v>1.090549028815164</v>
      </c>
      <c r="H2556" s="2">
        <v>62.483856703199699</v>
      </c>
      <c r="I2556" s="2"/>
    </row>
    <row r="2557" spans="1:9" x14ac:dyDescent="0.2">
      <c r="A2557" s="2" t="s">
        <v>47</v>
      </c>
      <c r="B2557" s="2">
        <v>18.09</v>
      </c>
      <c r="C2557" s="2">
        <f>2*Table1[[#This Row],[Photon energy (eV)]]-Threshold</f>
        <v>11.5926112</v>
      </c>
      <c r="D2557" s="2" t="s">
        <v>19</v>
      </c>
      <c r="E2557" s="3">
        <f>Table1[[#This Row],[Polar ang (deg)]]/180*PI()</f>
        <v>0.26999999999999952</v>
      </c>
      <c r="F2557" s="2">
        <v>15.4698604685322</v>
      </c>
      <c r="G2557" s="1">
        <f>IF(Table1[[#This Row],[Phase shift (deg)]]="","",Table1[[#This Row],[Phase shift (deg)]]/180*PI())</f>
        <v>1.0928432546158879</v>
      </c>
      <c r="H2557" s="2">
        <v>62.615306158831203</v>
      </c>
      <c r="I2557" s="2"/>
    </row>
    <row r="2558" spans="1:9" x14ac:dyDescent="0.2">
      <c r="A2558" s="2" t="s">
        <v>47</v>
      </c>
      <c r="B2558" s="2">
        <v>18.09</v>
      </c>
      <c r="C2558" s="2">
        <f>2*Table1[[#This Row],[Photon energy (eV)]]-Threshold</f>
        <v>11.5926112</v>
      </c>
      <c r="D2558" s="2" t="s">
        <v>19</v>
      </c>
      <c r="E2558" s="3">
        <f>Table1[[#This Row],[Polar ang (deg)]]/180*PI()</f>
        <v>0.28000000000000086</v>
      </c>
      <c r="F2558" s="2">
        <v>16.042818263663101</v>
      </c>
      <c r="G2558" s="1">
        <f>IF(Table1[[#This Row],[Phase shift (deg)]]="","",Table1[[#This Row],[Phase shift (deg)]]/180*PI())</f>
        <v>1.0952381444001289</v>
      </c>
      <c r="H2558" s="2">
        <v>62.752523235867201</v>
      </c>
      <c r="I2558" s="2"/>
    </row>
    <row r="2559" spans="1:9" x14ac:dyDescent="0.2">
      <c r="A2559" s="2" t="s">
        <v>47</v>
      </c>
      <c r="B2559" s="2">
        <v>18.09</v>
      </c>
      <c r="C2559" s="2">
        <f>2*Table1[[#This Row],[Photon energy (eV)]]-Threshold</f>
        <v>11.5926112</v>
      </c>
      <c r="D2559" s="2" t="s">
        <v>19</v>
      </c>
      <c r="E2559" s="3">
        <f>Table1[[#This Row],[Polar ang (deg)]]/180*PI()</f>
        <v>0.29000000000000048</v>
      </c>
      <c r="F2559" s="2">
        <v>16.615776058793902</v>
      </c>
      <c r="G2559" s="1">
        <f>IF(Table1[[#This Row],[Phase shift (deg)]]="","",Table1[[#This Row],[Phase shift (deg)]]/180*PI())</f>
        <v>1.0977353393205946</v>
      </c>
      <c r="H2559" s="2">
        <v>62.895601965431403</v>
      </c>
      <c r="I2559" s="2"/>
    </row>
    <row r="2560" spans="1:9" x14ac:dyDescent="0.2">
      <c r="A2560" s="2" t="s">
        <v>47</v>
      </c>
      <c r="B2560" s="2">
        <v>18.09</v>
      </c>
      <c r="C2560" s="2">
        <f>2*Table1[[#This Row],[Photon energy (eV)]]-Threshold</f>
        <v>11.5926112</v>
      </c>
      <c r="D2560" s="2" t="s">
        <v>19</v>
      </c>
      <c r="E2560" s="3">
        <f>Table1[[#This Row],[Polar ang (deg)]]/180*PI()</f>
        <v>0.3</v>
      </c>
      <c r="F2560" s="2">
        <v>17.188733853924699</v>
      </c>
      <c r="G2560" s="1">
        <f>IF(Table1[[#This Row],[Phase shift (deg)]]="","",Table1[[#This Row],[Phase shift (deg)]]/180*PI())</f>
        <v>1.1003365536242935</v>
      </c>
      <c r="H2560" s="2">
        <v>63.0446405666424</v>
      </c>
      <c r="I2560" s="2"/>
    </row>
    <row r="2561" spans="1:9" x14ac:dyDescent="0.2">
      <c r="A2561" s="2" t="s">
        <v>47</v>
      </c>
      <c r="B2561" s="2">
        <v>18.09</v>
      </c>
      <c r="C2561" s="2">
        <f>2*Table1[[#This Row],[Photon energy (eV)]]-Threshold</f>
        <v>11.5926112</v>
      </c>
      <c r="D2561" s="2" t="s">
        <v>19</v>
      </c>
      <c r="E2561" s="3">
        <f>Table1[[#This Row],[Polar ang (deg)]]/180*PI()</f>
        <v>0.30999999999999966</v>
      </c>
      <c r="F2561" s="2">
        <v>17.7616916490555</v>
      </c>
      <c r="G2561" s="1">
        <f>IF(Table1[[#This Row],[Phase shift (deg)]]="","",Table1[[#This Row],[Phase shift (deg)]]/180*PI())</f>
        <v>1.1030435759758994</v>
      </c>
      <c r="H2561" s="2">
        <v>63.199741522437002</v>
      </c>
      <c r="I2561" s="2"/>
    </row>
    <row r="2562" spans="1:9" x14ac:dyDescent="0.2">
      <c r="A2562" s="2" t="s">
        <v>47</v>
      </c>
      <c r="B2562" s="2">
        <v>18.09</v>
      </c>
      <c r="C2562" s="2">
        <f>2*Table1[[#This Row],[Photon energy (eV)]]-Threshold</f>
        <v>11.5926112</v>
      </c>
      <c r="D2562" s="2" t="s">
        <v>19</v>
      </c>
      <c r="E2562" s="3">
        <f>Table1[[#This Row],[Polar ang (deg)]]/180*PI()</f>
        <v>0.31999999999999923</v>
      </c>
      <c r="F2562" s="2">
        <v>18.334649444186301</v>
      </c>
      <c r="G2562" s="1">
        <f>IF(Table1[[#This Row],[Phase shift (deg)]]="","",Table1[[#This Row],[Phase shift (deg)]]/180*PI())</f>
        <v>1.1058582707975917</v>
      </c>
      <c r="H2562" s="2">
        <v>63.361011656337297</v>
      </c>
      <c r="I2562" s="2"/>
    </row>
    <row r="2563" spans="1:9" x14ac:dyDescent="0.2">
      <c r="A2563" s="2" t="s">
        <v>47</v>
      </c>
      <c r="B2563" s="2">
        <v>18.09</v>
      </c>
      <c r="C2563" s="2">
        <f>2*Table1[[#This Row],[Photon energy (eV)]]-Threshold</f>
        <v>11.5926112</v>
      </c>
      <c r="D2563" s="2" t="s">
        <v>19</v>
      </c>
      <c r="E2563" s="3">
        <f>Table1[[#This Row],[Polar ang (deg)]]/180*PI()</f>
        <v>0.33000000000000063</v>
      </c>
      <c r="F2563" s="2">
        <v>18.907607239317201</v>
      </c>
      <c r="G2563" s="1">
        <f>IF(Table1[[#This Row],[Phase shift (deg)]]="","",Table1[[#This Row],[Phase shift (deg)]]/180*PI())</f>
        <v>1.1087825796195643</v>
      </c>
      <c r="H2563" s="2">
        <v>63.528562209829197</v>
      </c>
      <c r="I2563" s="2"/>
    </row>
    <row r="2564" spans="1:9" x14ac:dyDescent="0.2">
      <c r="A2564" s="2" t="s">
        <v>47</v>
      </c>
      <c r="B2564" s="2">
        <v>18.09</v>
      </c>
      <c r="C2564" s="2">
        <f>2*Table1[[#This Row],[Photon energy (eV)]]-Threshold</f>
        <v>11.5926112</v>
      </c>
      <c r="D2564" s="2" t="s">
        <v>19</v>
      </c>
      <c r="E2564" s="3">
        <f>Table1[[#This Row],[Polar ang (deg)]]/180*PI()</f>
        <v>0.34000000000000019</v>
      </c>
      <c r="F2564" s="2">
        <v>19.480565034447999</v>
      </c>
      <c r="G2564" s="1">
        <f>IF(Table1[[#This Row],[Phase shift (deg)]]="","",Table1[[#This Row],[Phase shift (deg)]]/180*PI())</f>
        <v>1.1118185224346084</v>
      </c>
      <c r="H2564" s="2">
        <v>63.702508919974299</v>
      </c>
      <c r="I2564" s="2"/>
    </row>
    <row r="2565" spans="1:9" x14ac:dyDescent="0.2">
      <c r="A2565" s="2" t="s">
        <v>47</v>
      </c>
      <c r="B2565" s="2">
        <v>18.09</v>
      </c>
      <c r="C2565" s="2">
        <f>2*Table1[[#This Row],[Photon energy (eV)]]-Threshold</f>
        <v>11.5926112</v>
      </c>
      <c r="D2565" s="2" t="s">
        <v>19</v>
      </c>
      <c r="E2565" s="3">
        <f>Table1[[#This Row],[Polar ang (deg)]]/180*PI()</f>
        <v>0.34999999999999976</v>
      </c>
      <c r="F2565" s="2">
        <v>20.0535228295788</v>
      </c>
      <c r="G2565" s="1">
        <f>IF(Table1[[#This Row],[Phase shift (deg)]]="","",Table1[[#This Row],[Phase shift (deg)]]/180*PI())</f>
        <v>1.1149681990493581</v>
      </c>
      <c r="H2565" s="2">
        <v>63.8829720968305</v>
      </c>
      <c r="I2565" s="2"/>
    </row>
    <row r="2566" spans="1:9" x14ac:dyDescent="0.2">
      <c r="A2566" s="2" t="s">
        <v>47</v>
      </c>
      <c r="B2566" s="2">
        <v>18.09</v>
      </c>
      <c r="C2566" s="2">
        <f>2*Table1[[#This Row],[Photon energy (eV)]]-Threshold</f>
        <v>11.5926112</v>
      </c>
      <c r="D2566" s="2" t="s">
        <v>19</v>
      </c>
      <c r="E2566" s="3">
        <f>Table1[[#This Row],[Polar ang (deg)]]/180*PI()</f>
        <v>0.35999999999999938</v>
      </c>
      <c r="F2566" s="2">
        <v>20.6264806247096</v>
      </c>
      <c r="G2566" s="1">
        <f>IF(Table1[[#This Row],[Phase shift (deg)]]="","",Table1[[#This Row],[Phase shift (deg)]]/180*PI())</f>
        <v>1.1182337904238497</v>
      </c>
      <c r="H2566" s="2">
        <v>64.070076700203202</v>
      </c>
      <c r="I2566" s="2"/>
    </row>
    <row r="2567" spans="1:9" x14ac:dyDescent="0.2">
      <c r="A2567" s="2" t="s">
        <v>47</v>
      </c>
      <c r="B2567" s="2">
        <v>18.09</v>
      </c>
      <c r="C2567" s="2">
        <f>2*Table1[[#This Row],[Photon energy (eV)]]-Threshold</f>
        <v>11.5926112</v>
      </c>
      <c r="D2567" s="2" t="s">
        <v>19</v>
      </c>
      <c r="E2567" s="3">
        <f>Table1[[#This Row],[Polar ang (deg)]]/180*PI()</f>
        <v>0.37000000000000072</v>
      </c>
      <c r="F2567" s="2">
        <v>21.199438419840501</v>
      </c>
      <c r="G2567" s="1">
        <f>IF(Table1[[#This Row],[Phase shift (deg)]]="","",Table1[[#This Row],[Phase shift (deg)]]/180*PI())</f>
        <v>1.1216175599900293</v>
      </c>
      <c r="H2567" s="2">
        <v>64.263952415190104</v>
      </c>
      <c r="I2567" s="2"/>
    </row>
    <row r="2568" spans="1:9" x14ac:dyDescent="0.2">
      <c r="A2568" s="2" t="s">
        <v>47</v>
      </c>
      <c r="B2568" s="2">
        <v>18.09</v>
      </c>
      <c r="C2568" s="2">
        <f>2*Table1[[#This Row],[Photon energy (eV)]]-Threshold</f>
        <v>11.5926112</v>
      </c>
      <c r="D2568" s="2" t="s">
        <v>19</v>
      </c>
      <c r="E2568" s="3">
        <f>Table1[[#This Row],[Polar ang (deg)]]/180*PI()</f>
        <v>0.38000000000000034</v>
      </c>
      <c r="F2568" s="2">
        <v>21.772396214971302</v>
      </c>
      <c r="G2568" s="1">
        <f>IF(Table1[[#This Row],[Phase shift (deg)]]="","",Table1[[#This Row],[Phase shift (deg)]]/180*PI())</f>
        <v>1.125121854938673</v>
      </c>
      <c r="H2568" s="2">
        <v>64.464733725916403</v>
      </c>
      <c r="I2568" s="2"/>
    </row>
    <row r="2569" spans="1:9" x14ac:dyDescent="0.2">
      <c r="A2569" s="2" t="s">
        <v>47</v>
      </c>
      <c r="B2569" s="2">
        <v>18.09</v>
      </c>
      <c r="C2569" s="2">
        <f>2*Table1[[#This Row],[Photon energy (eV)]]-Threshold</f>
        <v>11.5926112</v>
      </c>
      <c r="D2569" s="2" t="s">
        <v>19</v>
      </c>
      <c r="E2569" s="3">
        <f>Table1[[#This Row],[Polar ang (deg)]]/180*PI()</f>
        <v>0.3899999999999999</v>
      </c>
      <c r="F2569" s="2">
        <v>22.345354010102099</v>
      </c>
      <c r="G2569" s="1">
        <f>IF(Table1[[#This Row],[Phase shift (deg)]]="","",Table1[[#This Row],[Phase shift (deg)]]/180*PI())</f>
        <v>1.1287491074630278</v>
      </c>
      <c r="H2569" s="2">
        <v>64.672559986790105</v>
      </c>
      <c r="I2569" s="2"/>
    </row>
    <row r="2570" spans="1:9" x14ac:dyDescent="0.2">
      <c r="A2570" s="2" t="s">
        <v>47</v>
      </c>
      <c r="B2570" s="2">
        <v>18.09</v>
      </c>
      <c r="C2570" s="2">
        <f>2*Table1[[#This Row],[Photon energy (eV)]]-Threshold</f>
        <v>11.5926112</v>
      </c>
      <c r="D2570" s="2" t="s">
        <v>19</v>
      </c>
      <c r="E2570" s="3">
        <f>Table1[[#This Row],[Polar ang (deg)]]/180*PI()</f>
        <v>0.39999999999999947</v>
      </c>
      <c r="F2570" s="2">
        <v>22.9183118052329</v>
      </c>
      <c r="G2570" s="1">
        <f>IF(Table1[[#This Row],[Phase shift (deg)]]="","",Table1[[#This Row],[Phase shift (deg)]]/180*PI())</f>
        <v>1.132501835946008</v>
      </c>
      <c r="H2570" s="2">
        <v>64.887575490523403</v>
      </c>
      <c r="I2570" s="2"/>
    </row>
    <row r="2571" spans="1:9" x14ac:dyDescent="0.2">
      <c r="A2571" s="2" t="s">
        <v>47</v>
      </c>
      <c r="B2571" s="2">
        <v>18.09</v>
      </c>
      <c r="C2571" s="2">
        <f>2*Table1[[#This Row],[Photon energy (eV)]]-Threshold</f>
        <v>11.5926112</v>
      </c>
      <c r="D2571" s="2" t="s">
        <v>19</v>
      </c>
      <c r="E2571" s="3">
        <f>Table1[[#This Row],[Polar ang (deg)]]/180*PI()</f>
        <v>0.41000000000000086</v>
      </c>
      <c r="F2571" s="2">
        <v>23.4912696003638</v>
      </c>
      <c r="G2571" s="1">
        <f>IF(Table1[[#This Row],[Phase shift (deg)]]="","",Table1[[#This Row],[Phase shift (deg)]]/180*PI())</f>
        <v>1.1363826460763882</v>
      </c>
      <c r="H2571" s="2">
        <v>65.1099295320858</v>
      </c>
      <c r="I2571" s="2"/>
    </row>
    <row r="2572" spans="1:9" x14ac:dyDescent="0.2">
      <c r="A2572" s="2" t="s">
        <v>47</v>
      </c>
      <c r="B2572" s="2">
        <v>18.09</v>
      </c>
      <c r="C2572" s="2">
        <f>2*Table1[[#This Row],[Photon energy (eV)]]-Threshold</f>
        <v>11.5926112</v>
      </c>
      <c r="D2572" s="2" t="s">
        <v>19</v>
      </c>
      <c r="E2572" s="3">
        <f>Table1[[#This Row],[Polar ang (deg)]]/180*PI()</f>
        <v>0.42000000000000048</v>
      </c>
      <c r="F2572" s="2">
        <v>24.064227395494601</v>
      </c>
      <c r="G2572" s="1">
        <f>IF(Table1[[#This Row],[Phase shift (deg)]]="","",Table1[[#This Row],[Phase shift (deg)]]/180*PI())</f>
        <v>1.1403942318777509</v>
      </c>
      <c r="H2572" s="2">
        <v>65.339776467658496</v>
      </c>
      <c r="I2572" s="2"/>
    </row>
    <row r="2573" spans="1:9" x14ac:dyDescent="0.2">
      <c r="A2573" s="2" t="s">
        <v>47</v>
      </c>
      <c r="B2573" s="2">
        <v>18.09</v>
      </c>
      <c r="C2573" s="2">
        <f>2*Table1[[#This Row],[Photon energy (eV)]]-Threshold</f>
        <v>11.5926112</v>
      </c>
      <c r="D2573" s="2" t="s">
        <v>19</v>
      </c>
      <c r="E2573" s="3">
        <f>Table1[[#This Row],[Polar ang (deg)]]/180*PI()</f>
        <v>0.43000000000000005</v>
      </c>
      <c r="F2573" s="2">
        <v>24.637185190625399</v>
      </c>
      <c r="G2573" s="1">
        <f>IF(Table1[[#This Row],[Phase shift (deg)]]="","",Table1[[#This Row],[Phase shift (deg)]]/180*PI())</f>
        <v>1.1445393766321648</v>
      </c>
      <c r="H2573" s="2">
        <v>65.577275767557197</v>
      </c>
      <c r="I2573" s="2"/>
    </row>
    <row r="2574" spans="1:9" x14ac:dyDescent="0.2">
      <c r="A2574" s="2" t="s">
        <v>47</v>
      </c>
      <c r="B2574" s="2">
        <v>18.09</v>
      </c>
      <c r="C2574" s="2">
        <f>2*Table1[[#This Row],[Photon energy (eV)]]-Threshold</f>
        <v>11.5926112</v>
      </c>
      <c r="D2574" s="2" t="s">
        <v>19</v>
      </c>
      <c r="E2574" s="3">
        <f>Table1[[#This Row],[Polar ang (deg)]]/180*PI()</f>
        <v>0.43999999999999956</v>
      </c>
      <c r="F2574" s="2">
        <v>25.2101429857562</v>
      </c>
      <c r="G2574" s="1">
        <f>IF(Table1[[#This Row],[Phase shift (deg)]]="","",Table1[[#This Row],[Phase shift (deg)]]/180*PI())</f>
        <v>1.1488209536786607</v>
      </c>
      <c r="H2574" s="2">
        <v>65.822592061981496</v>
      </c>
      <c r="I2574" s="2"/>
    </row>
    <row r="2575" spans="1:9" x14ac:dyDescent="0.2">
      <c r="A2575" s="2" t="s">
        <v>47</v>
      </c>
      <c r="B2575" s="2">
        <v>18.09</v>
      </c>
      <c r="C2575" s="2">
        <f>2*Table1[[#This Row],[Photon energy (eV)]]-Threshold</f>
        <v>11.5926112</v>
      </c>
      <c r="D2575" s="2" t="s">
        <v>19</v>
      </c>
      <c r="E2575" s="3">
        <f>Table1[[#This Row],[Polar ang (deg)]]/180*PI()</f>
        <v>0.44999999999999923</v>
      </c>
      <c r="F2575" s="2">
        <v>25.783100780887001</v>
      </c>
      <c r="G2575" s="1">
        <f>IF(Table1[[#This Row],[Phase shift (deg)]]="","",Table1[[#This Row],[Phase shift (deg)]]/180*PI())</f>
        <v>1.1532419270644501</v>
      </c>
      <c r="H2575" s="2">
        <v>66.075895178326903</v>
      </c>
      <c r="I2575" s="2"/>
    </row>
    <row r="2576" spans="1:9" x14ac:dyDescent="0.2">
      <c r="A2576" s="2" t="s">
        <v>47</v>
      </c>
      <c r="B2576" s="2">
        <v>18.09</v>
      </c>
      <c r="C2576" s="2">
        <f>2*Table1[[#This Row],[Photon energy (eV)]]-Threshold</f>
        <v>11.5926112</v>
      </c>
      <c r="D2576" s="2" t="s">
        <v>19</v>
      </c>
      <c r="E2576" s="3">
        <f>Table1[[#This Row],[Polar ang (deg)]]/180*PI()</f>
        <v>0.46000000000000058</v>
      </c>
      <c r="F2576" s="2">
        <v>26.356058576017901</v>
      </c>
      <c r="G2576" s="1">
        <f>IF(Table1[[#This Row],[Phase shift (deg)]]="","",Table1[[#This Row],[Phase shift (deg)]]/180*PI())</f>
        <v>1.1578053520245537</v>
      </c>
      <c r="H2576" s="2">
        <v>66.337360168665498</v>
      </c>
      <c r="I2576" s="2"/>
    </row>
    <row r="2577" spans="1:9" x14ac:dyDescent="0.2">
      <c r="A2577" s="2" t="s">
        <v>47</v>
      </c>
      <c r="B2577" s="2">
        <v>18.09</v>
      </c>
      <c r="C2577" s="2">
        <f>2*Table1[[#This Row],[Photon energy (eV)]]-Threshold</f>
        <v>11.5926112</v>
      </c>
      <c r="D2577" s="2" t="s">
        <v>19</v>
      </c>
      <c r="E2577" s="3">
        <f>Table1[[#This Row],[Polar ang (deg)]]/180*PI()</f>
        <v>0.47000000000000014</v>
      </c>
      <c r="F2577" s="2">
        <v>26.929016371148698</v>
      </c>
      <c r="G2577" s="1">
        <f>IF(Table1[[#This Row],[Phase shift (deg)]]="","",Table1[[#This Row],[Phase shift (deg)]]/180*PI())</f>
        <v>1.1625143752630263</v>
      </c>
      <c r="H2577" s="2">
        <v>66.607167325858995</v>
      </c>
      <c r="I2577" s="2"/>
    </row>
    <row r="2578" spans="1:9" x14ac:dyDescent="0.2">
      <c r="A2578" s="2" t="s">
        <v>47</v>
      </c>
      <c r="B2578" s="2">
        <v>18.09</v>
      </c>
      <c r="C2578" s="2">
        <f>2*Table1[[#This Row],[Photon energy (eV)]]-Threshold</f>
        <v>11.5926112</v>
      </c>
      <c r="D2578" s="2" t="s">
        <v>19</v>
      </c>
      <c r="E2578" s="3">
        <f>Table1[[#This Row],[Polar ang (deg)]]/180*PI()</f>
        <v>0.4799999999999997</v>
      </c>
      <c r="F2578" s="2">
        <v>27.501974166279499</v>
      </c>
      <c r="G2578" s="1">
        <f>IF(Table1[[#This Row],[Phase shift (deg)]]="","",Table1[[#This Row],[Phase shift (deg)]]/180*PI())</f>
        <v>1.1673722350063542</v>
      </c>
      <c r="H2578" s="2">
        <v>66.885502186618197</v>
      </c>
      <c r="I2578" s="2"/>
    </row>
    <row r="2579" spans="1:9" x14ac:dyDescent="0.2">
      <c r="A2579" s="2" t="s">
        <v>47</v>
      </c>
      <c r="B2579" s="2">
        <v>18.09</v>
      </c>
      <c r="C2579" s="2">
        <f>2*Table1[[#This Row],[Photon energy (eV)]]-Threshold</f>
        <v>11.5926112</v>
      </c>
      <c r="D2579" s="2" t="s">
        <v>19</v>
      </c>
      <c r="E2579" s="3">
        <f>Table1[[#This Row],[Polar ang (deg)]]/180*PI()</f>
        <v>0.48999999999999932</v>
      </c>
      <c r="F2579" s="2">
        <v>28.0749319614103</v>
      </c>
      <c r="G2579" s="1">
        <f>IF(Table1[[#This Row],[Phase shift (deg)]]="","",Table1[[#This Row],[Phase shift (deg)]]/180*PI())</f>
        <v>1.1723822607966878</v>
      </c>
      <c r="H2579" s="2">
        <v>67.172555519656001</v>
      </c>
      <c r="I2579" s="2"/>
    </row>
    <row r="2580" spans="1:9" x14ac:dyDescent="0.2">
      <c r="A2580" s="2" t="s">
        <v>47</v>
      </c>
      <c r="B2580" s="2">
        <v>18.09</v>
      </c>
      <c r="C2580" s="2">
        <f>2*Table1[[#This Row],[Photon energy (eV)]]-Threshold</f>
        <v>11.5926112</v>
      </c>
      <c r="D2580" s="2" t="s">
        <v>19</v>
      </c>
      <c r="E2580" s="3">
        <f>Table1[[#This Row],[Polar ang (deg)]]/180*PI()</f>
        <v>0.50000000000000067</v>
      </c>
      <c r="F2580" s="2">
        <v>28.647889756541201</v>
      </c>
      <c r="G2580" s="1">
        <f>IF(Table1[[#This Row],[Phase shift (deg)]]="","",Table1[[#This Row],[Phase shift (deg)]]/180*PI())</f>
        <v>1.1775478729895428</v>
      </c>
      <c r="H2580" s="2">
        <v>67.468523296907904</v>
      </c>
      <c r="I2580" s="2"/>
    </row>
    <row r="2581" spans="1:9" x14ac:dyDescent="0.2">
      <c r="A2581" s="2" t="s">
        <v>47</v>
      </c>
      <c r="B2581" s="2">
        <v>18.09</v>
      </c>
      <c r="C2581" s="2">
        <f>2*Table1[[#This Row],[Photon energy (eV)]]-Threshold</f>
        <v>11.5926112</v>
      </c>
      <c r="D2581" s="2" t="s">
        <v>19</v>
      </c>
      <c r="E2581" s="3">
        <f>Table1[[#This Row],[Polar ang (deg)]]/180*PI()</f>
        <v>0.51000000000000023</v>
      </c>
      <c r="F2581" s="2">
        <v>29.220847551672001</v>
      </c>
      <c r="G2581" s="1">
        <f>IF(Table1[[#This Row],[Phase shift (deg)]]="","",Table1[[#This Row],[Phase shift (deg)]]/180*PI())</f>
        <v>1.1828725819173604</v>
      </c>
      <c r="H2581" s="2">
        <v>67.773606645607501</v>
      </c>
      <c r="I2581" s="2"/>
    </row>
    <row r="2582" spans="1:9" x14ac:dyDescent="0.2">
      <c r="A2582" s="2" t="s">
        <v>47</v>
      </c>
      <c r="B2582" s="2">
        <v>18.09</v>
      </c>
      <c r="C2582" s="2">
        <f>2*Table1[[#This Row],[Photon energy (eV)]]-Threshold</f>
        <v>11.5926112</v>
      </c>
      <c r="D2582" s="2" t="s">
        <v>19</v>
      </c>
      <c r="E2582" s="3">
        <f>Table1[[#This Row],[Polar ang (deg)]]/180*PI()</f>
        <v>0.5199999999999998</v>
      </c>
      <c r="F2582" s="2">
        <v>29.793805346802799</v>
      </c>
      <c r="G2582" s="1">
        <f>IF(Table1[[#This Row],[Phase shift (deg)]]="","",Table1[[#This Row],[Phase shift (deg)]]/180*PI())</f>
        <v>1.1883599866767776</v>
      </c>
      <c r="H2582" s="2">
        <v>68.088011778802098</v>
      </c>
      <c r="I2582" s="2"/>
    </row>
    <row r="2583" spans="1:9" x14ac:dyDescent="0.2">
      <c r="A2583" s="2" t="s">
        <v>47</v>
      </c>
      <c r="B2583" s="2">
        <v>18.09</v>
      </c>
      <c r="C2583" s="2">
        <f>2*Table1[[#This Row],[Photon energy (eV)]]-Threshold</f>
        <v>11.5926112</v>
      </c>
      <c r="D2583" s="2" t="s">
        <v>19</v>
      </c>
      <c r="E2583" s="3">
        <f>Table1[[#This Row],[Polar ang (deg)]]/180*PI()</f>
        <v>0.52999999999999947</v>
      </c>
      <c r="F2583" s="2">
        <v>30.3667631419336</v>
      </c>
      <c r="G2583" s="1">
        <f>IF(Table1[[#This Row],[Phase shift (deg)]]="","",Table1[[#This Row],[Phase shift (deg)]]/180*PI())</f>
        <v>1.1940137734938683</v>
      </c>
      <c r="H2583" s="2">
        <v>68.411949901688104</v>
      </c>
      <c r="I2583" s="2"/>
    </row>
    <row r="2584" spans="1:9" x14ac:dyDescent="0.2">
      <c r="A2584" s="2" t="s">
        <v>47</v>
      </c>
      <c r="B2584" s="2">
        <v>18.09</v>
      </c>
      <c r="C2584" s="2">
        <f>2*Table1[[#This Row],[Photon energy (eV)]]-Threshold</f>
        <v>11.5926112</v>
      </c>
      <c r="D2584" s="2" t="s">
        <v>19</v>
      </c>
      <c r="E2584" s="3">
        <f>Table1[[#This Row],[Polar ang (deg)]]/180*PI()</f>
        <v>0.54000000000000081</v>
      </c>
      <c r="F2584" s="2">
        <v>30.9397209370645</v>
      </c>
      <c r="G2584" s="1">
        <f>IF(Table1[[#This Row],[Phase shift (deg)]]="","",Table1[[#This Row],[Phase shift (deg)]]/180*PI())</f>
        <v>1.1998377136176781</v>
      </c>
      <c r="H2584" s="2">
        <v>68.745637090919303</v>
      </c>
      <c r="I2584" s="2"/>
    </row>
    <row r="2585" spans="1:9" x14ac:dyDescent="0.2">
      <c r="A2585" s="2" t="s">
        <v>47</v>
      </c>
      <c r="B2585" s="2">
        <v>18.09</v>
      </c>
      <c r="C2585" s="2">
        <f>2*Table1[[#This Row],[Photon energy (eV)]]-Threshold</f>
        <v>11.5926112</v>
      </c>
      <c r="D2585" s="2" t="s">
        <v>19</v>
      </c>
      <c r="E2585" s="3">
        <f>Table1[[#This Row],[Polar ang (deg)]]/180*PI()</f>
        <v>0.55000000000000038</v>
      </c>
      <c r="F2585" s="2">
        <v>31.512678732195301</v>
      </c>
      <c r="G2585" s="1">
        <f>IF(Table1[[#This Row],[Phase shift (deg)]]="","",Table1[[#This Row],[Phase shift (deg)]]/180*PI())</f>
        <v>1.2058356606883629</v>
      </c>
      <c r="H2585" s="2">
        <v>69.089294143812396</v>
      </c>
      <c r="I2585" s="2"/>
    </row>
    <row r="2586" spans="1:9" x14ac:dyDescent="0.2">
      <c r="A2586" s="2" t="s">
        <v>47</v>
      </c>
      <c r="B2586" s="2">
        <v>18.09</v>
      </c>
      <c r="C2586" s="2">
        <f>2*Table1[[#This Row],[Photon energy (eV)]]-Threshold</f>
        <v>11.5926112</v>
      </c>
      <c r="D2586" s="2" t="s">
        <v>19</v>
      </c>
      <c r="E2586" s="3">
        <f>Table1[[#This Row],[Polar ang (deg)]]/180*PI()</f>
        <v>0.56000000000000005</v>
      </c>
      <c r="F2586" s="2">
        <v>32.085636527326102</v>
      </c>
      <c r="G2586" s="1">
        <f>IF(Table1[[#This Row],[Phase shift (deg)]]="","",Table1[[#This Row],[Phase shift (deg)]]/180*PI())</f>
        <v>1.2120115475219753</v>
      </c>
      <c r="H2586" s="2">
        <v>69.443146394128803</v>
      </c>
      <c r="I2586" s="2"/>
    </row>
    <row r="2587" spans="1:9" x14ac:dyDescent="0.2">
      <c r="A2587" s="2" t="s">
        <v>47</v>
      </c>
      <c r="B2587" s="2">
        <v>18.09</v>
      </c>
      <c r="C2587" s="2">
        <f>2*Table1[[#This Row],[Photon energy (eV)]]-Threshold</f>
        <v>11.5926112</v>
      </c>
      <c r="D2587" s="2" t="s">
        <v>19</v>
      </c>
      <c r="E2587" s="3">
        <f>Table1[[#This Row],[Polar ang (deg)]]/180*PI()</f>
        <v>0.56999999999999951</v>
      </c>
      <c r="F2587" s="2">
        <v>32.658594322456899</v>
      </c>
      <c r="G2587" s="1">
        <f>IF(Table1[[#This Row],[Phase shift (deg)]]="","",Table1[[#This Row],[Phase shift (deg)]]/180*PI())</f>
        <v>1.218369382249668</v>
      </c>
      <c r="H2587" s="2">
        <v>69.807423490867293</v>
      </c>
      <c r="I2587" s="2"/>
    </row>
    <row r="2588" spans="1:9" x14ac:dyDescent="0.2">
      <c r="A2588" s="2" t="s">
        <v>47</v>
      </c>
      <c r="B2588" s="2">
        <v>18.09</v>
      </c>
      <c r="C2588" s="2">
        <f>2*Table1[[#This Row],[Photon energy (eV)]]-Threshold</f>
        <v>11.5926112</v>
      </c>
      <c r="D2588" s="2" t="s">
        <v>19</v>
      </c>
      <c r="E2588" s="3">
        <f>Table1[[#This Row],[Polar ang (deg)]]/180*PI()</f>
        <v>0.57999999999999907</v>
      </c>
      <c r="F2588" s="2">
        <v>33.231552117587697</v>
      </c>
      <c r="G2588" s="1">
        <f>IF(Table1[[#This Row],[Phase shift (deg)]]="","",Table1[[#This Row],[Phase shift (deg)]]/180*PI())</f>
        <v>1.2249132437445063</v>
      </c>
      <c r="H2588" s="2">
        <v>70.182359136239697</v>
      </c>
      <c r="I2588" s="2"/>
    </row>
    <row r="2589" spans="1:9" x14ac:dyDescent="0.2">
      <c r="A2589" s="2" t="s">
        <v>47</v>
      </c>
      <c r="B2589" s="2">
        <v>18.09</v>
      </c>
      <c r="C2589" s="2">
        <f>2*Table1[[#This Row],[Photon energy (eV)]]-Threshold</f>
        <v>11.5926112</v>
      </c>
      <c r="D2589" s="2" t="s">
        <v>19</v>
      </c>
      <c r="E2589" s="3">
        <f>Table1[[#This Row],[Polar ang (deg)]]/180*PI()</f>
        <v>0.59000000000000052</v>
      </c>
      <c r="F2589" s="2">
        <v>33.804509912718601</v>
      </c>
      <c r="G2589" s="1">
        <f>IF(Table1[[#This Row],[Phase shift (deg)]]="","",Table1[[#This Row],[Phase shift (deg)]]/180*PI())</f>
        <v>1.2316472762646558</v>
      </c>
      <c r="H2589" s="2">
        <v>70.568190778748104</v>
      </c>
      <c r="I2589" s="2"/>
    </row>
    <row r="2590" spans="1:9" x14ac:dyDescent="0.2">
      <c r="A2590" s="2" t="s">
        <v>47</v>
      </c>
      <c r="B2590" s="2">
        <v>18.09</v>
      </c>
      <c r="C2590" s="2">
        <f>2*Table1[[#This Row],[Photon energy (eV)]]-Threshold</f>
        <v>11.5926112</v>
      </c>
      <c r="D2590" s="2" t="s">
        <v>19</v>
      </c>
      <c r="E2590" s="3">
        <f>Table1[[#This Row],[Polar ang (deg)]]/180*PI()</f>
        <v>0.6</v>
      </c>
      <c r="F2590" s="2">
        <v>34.377467707849398</v>
      </c>
      <c r="G2590" s="1">
        <f>IF(Table1[[#This Row],[Phase shift (deg)]]="","",Table1[[#This Row],[Phase shift (deg)]]/180*PI())</f>
        <v>1.2385756832370969</v>
      </c>
      <c r="H2590" s="2">
        <v>70.965159257018001</v>
      </c>
      <c r="I2590" s="2"/>
    </row>
    <row r="2591" spans="1:9" x14ac:dyDescent="0.2">
      <c r="A2591" s="2" t="s">
        <v>47</v>
      </c>
      <c r="B2591" s="2">
        <v>18.09</v>
      </c>
      <c r="C2591" s="2">
        <f>2*Table1[[#This Row],[Photon energy (eV)]]-Threshold</f>
        <v>11.5926112</v>
      </c>
      <c r="D2591" s="2" t="s">
        <v>19</v>
      </c>
      <c r="E2591" s="3">
        <f>Table1[[#This Row],[Polar ang (deg)]]/180*PI()</f>
        <v>0.60999999999999976</v>
      </c>
      <c r="F2591" s="2">
        <v>34.950425502980202</v>
      </c>
      <c r="G2591" s="1">
        <f>IF(Table1[[#This Row],[Phase shift (deg)]]="","",Table1[[#This Row],[Phase shift (deg)]]/180*PI())</f>
        <v>1.2457027201016317</v>
      </c>
      <c r="H2591" s="2">
        <v>71.373508389790004</v>
      </c>
      <c r="I2591" s="2"/>
    </row>
    <row r="2592" spans="1:9" x14ac:dyDescent="0.2">
      <c r="A2592" s="2" t="s">
        <v>47</v>
      </c>
      <c r="B2592" s="2">
        <v>18.09</v>
      </c>
      <c r="C2592" s="2">
        <f>2*Table1[[#This Row],[Photon energy (eV)]]-Threshold</f>
        <v>11.5926112</v>
      </c>
      <c r="D2592" s="2" t="s">
        <v>19</v>
      </c>
      <c r="E2592" s="3">
        <f>Table1[[#This Row],[Polar ang (deg)]]/180*PI()</f>
        <v>0.61999999999999933</v>
      </c>
      <c r="F2592" s="2">
        <v>35.523383298111</v>
      </c>
      <c r="G2592" s="1">
        <f>IF(Table1[[#This Row],[Phase shift (deg)]]="","",Table1[[#This Row],[Phase shift (deg)]]/180*PI())</f>
        <v>1.2530326861305241</v>
      </c>
      <c r="H2592" s="2">
        <v>71.793484507219802</v>
      </c>
      <c r="I2592" s="2"/>
    </row>
    <row r="2593" spans="1:9" x14ac:dyDescent="0.2">
      <c r="A2593" s="2" t="s">
        <v>47</v>
      </c>
      <c r="B2593" s="2">
        <v>18.09</v>
      </c>
      <c r="C2593" s="2">
        <f>2*Table1[[#This Row],[Photon energy (eV)]]-Threshold</f>
        <v>11.5926112</v>
      </c>
      <c r="D2593" s="2" t="s">
        <v>19</v>
      </c>
      <c r="E2593" s="3">
        <f>Table1[[#This Row],[Polar ang (deg)]]/180*PI()</f>
        <v>0.63000000000000056</v>
      </c>
      <c r="F2593" s="2">
        <v>36.096341093241897</v>
      </c>
      <c r="G2593" s="1">
        <f>IF(Table1[[#This Row],[Phase shift (deg)]]="","",Table1[[#This Row],[Phase shift (deg)]]/180*PI())</f>
        <v>1.2605699151351246</v>
      </c>
      <c r="H2593" s="2">
        <v>72.225335918406998</v>
      </c>
      <c r="I2593" s="2"/>
    </row>
    <row r="2594" spans="1:9" x14ac:dyDescent="0.2">
      <c r="A2594" s="2" t="s">
        <v>47</v>
      </c>
      <c r="B2594" s="2">
        <v>18.09</v>
      </c>
      <c r="C2594" s="2">
        <f>2*Table1[[#This Row],[Photon energy (eV)]]-Threshold</f>
        <v>11.5926112</v>
      </c>
      <c r="D2594" s="2" t="s">
        <v>19</v>
      </c>
      <c r="E2594" s="3">
        <f>Table1[[#This Row],[Polar ang (deg)]]/180*PI()</f>
        <v>0.64000000000000024</v>
      </c>
      <c r="F2594" s="2">
        <v>36.669298888372701</v>
      </c>
      <c r="G2594" s="1">
        <f>IF(Table1[[#This Row],[Phase shift (deg)]]="","",Table1[[#This Row],[Phase shift (deg)]]/180*PI())</f>
        <v>1.26831876496708</v>
      </c>
      <c r="H2594" s="2">
        <v>72.669312309858697</v>
      </c>
      <c r="I2594" s="2"/>
    </row>
    <row r="2595" spans="1:9" x14ac:dyDescent="0.2">
      <c r="A2595" s="2" t="s">
        <v>47</v>
      </c>
      <c r="B2595" s="2">
        <v>18.09</v>
      </c>
      <c r="C2595" s="2">
        <f>2*Table1[[#This Row],[Photon energy (eV)]]-Threshold</f>
        <v>11.5926112</v>
      </c>
      <c r="D2595" s="2" t="s">
        <v>19</v>
      </c>
      <c r="E2595" s="3">
        <f>Table1[[#This Row],[Polar ang (deg)]]/180*PI()</f>
        <v>0.6499999999999998</v>
      </c>
      <c r="F2595" s="2">
        <v>37.242256683503498</v>
      </c>
      <c r="G2595" s="1">
        <f>IF(Table1[[#This Row],[Phase shift (deg)]]="","",Table1[[#This Row],[Phase shift (deg)]]/180*PI())</f>
        <v>1.2762836057185178</v>
      </c>
      <c r="H2595" s="2">
        <v>73.125664069409893</v>
      </c>
      <c r="I2595" s="2"/>
    </row>
    <row r="2596" spans="1:9" x14ac:dyDescent="0.2">
      <c r="A2596" s="2" t="s">
        <v>47</v>
      </c>
      <c r="B2596" s="2">
        <v>18.09</v>
      </c>
      <c r="C2596" s="2">
        <f>2*Table1[[#This Row],[Photon energy (eV)]]-Threshold</f>
        <v>11.5926112</v>
      </c>
      <c r="D2596" s="2" t="s">
        <v>19</v>
      </c>
      <c r="E2596" s="3">
        <f>Table1[[#This Row],[Polar ang (deg)]]/180*PI()</f>
        <v>0.65999999999999948</v>
      </c>
      <c r="F2596" s="2">
        <v>37.815214478634303</v>
      </c>
      <c r="G2596" s="1">
        <f>IF(Table1[[#This Row],[Phase shift (deg)]]="","",Table1[[#This Row],[Phase shift (deg)]]/180*PI())</f>
        <v>1.2844688065230925</v>
      </c>
      <c r="H2596" s="2">
        <v>73.5946415299791</v>
      </c>
      <c r="I2596" s="2"/>
    </row>
    <row r="2597" spans="1:9" x14ac:dyDescent="0.2">
      <c r="A2597" s="2" t="s">
        <v>47</v>
      </c>
      <c r="B2597" s="2">
        <v>18.09</v>
      </c>
      <c r="C2597" s="2">
        <f>2*Table1[[#This Row],[Photon energy (eV)]]-Threshold</f>
        <v>11.5926112</v>
      </c>
      <c r="D2597" s="2" t="s">
        <v>19</v>
      </c>
      <c r="E2597" s="3">
        <f>Table1[[#This Row],[Polar ang (deg)]]/180*PI()</f>
        <v>0.67000000000000082</v>
      </c>
      <c r="F2597" s="2">
        <v>38.3881722737652</v>
      </c>
      <c r="G2597" s="1">
        <f>IF(Table1[[#This Row],[Phase shift (deg)]]="","",Table1[[#This Row],[Phase shift (deg)]]/180*PI())</f>
        <v>1.2928787208581018</v>
      </c>
      <c r="H2597" s="2">
        <v>74.076494127441705</v>
      </c>
      <c r="I2597" s="2"/>
    </row>
    <row r="2598" spans="1:9" x14ac:dyDescent="0.2">
      <c r="A2598" s="2" t="s">
        <v>47</v>
      </c>
      <c r="B2598" s="2">
        <v>18.09</v>
      </c>
      <c r="C2598" s="2">
        <f>2*Table1[[#This Row],[Photon energy (eV)]]-Threshold</f>
        <v>11.5926112</v>
      </c>
      <c r="D2598" s="2" t="s">
        <v>19</v>
      </c>
      <c r="E2598" s="3">
        <f>Table1[[#This Row],[Polar ang (deg)]]/180*PI()</f>
        <v>0.68000000000000038</v>
      </c>
      <c r="F2598" s="2">
        <v>38.961130068895997</v>
      </c>
      <c r="G2598" s="1">
        <f>IF(Table1[[#This Row],[Phase shift (deg)]]="","",Table1[[#This Row],[Phase shift (deg)]]/180*PI())</f>
        <v>1.3015176702472777</v>
      </c>
      <c r="H2598" s="2">
        <v>74.571469466868606</v>
      </c>
      <c r="I2598" s="2"/>
    </row>
    <row r="2599" spans="1:9" x14ac:dyDescent="0.2">
      <c r="A2599" s="2" t="s">
        <v>47</v>
      </c>
      <c r="B2599" s="2">
        <v>18.09</v>
      </c>
      <c r="C2599" s="2">
        <f>2*Table1[[#This Row],[Photon energy (eV)]]-Threshold</f>
        <v>11.5926112</v>
      </c>
      <c r="D2599" s="2" t="s">
        <v>19</v>
      </c>
      <c r="E2599" s="3">
        <f>Table1[[#This Row],[Polar ang (deg)]]/180*PI()</f>
        <v>0.69</v>
      </c>
      <c r="F2599" s="2">
        <v>39.534087864026802</v>
      </c>
      <c r="G2599" s="1">
        <f>IF(Table1[[#This Row],[Phase shift (deg)]]="","",Table1[[#This Row],[Phase shift (deg)]]/180*PI())</f>
        <v>1.310389926264603</v>
      </c>
      <c r="H2599" s="2">
        <v>75.079812291420893</v>
      </c>
      <c r="I2599" s="2"/>
    </row>
    <row r="2600" spans="1:9" x14ac:dyDescent="0.2">
      <c r="A2600" s="2" t="s">
        <v>47</v>
      </c>
      <c r="B2600" s="2">
        <v>18.09</v>
      </c>
      <c r="C2600" s="2">
        <f>2*Table1[[#This Row],[Photon energy (eV)]]-Threshold</f>
        <v>11.5926112</v>
      </c>
      <c r="D2600" s="2" t="s">
        <v>19</v>
      </c>
      <c r="E2600" s="3">
        <f>Table1[[#This Row],[Polar ang (deg)]]/180*PI()</f>
        <v>0.69999999999999951</v>
      </c>
      <c r="F2600" s="2">
        <v>40.107045659157599</v>
      </c>
      <c r="G2600" s="1">
        <f>IF(Table1[[#This Row],[Phase shift (deg)]]="","",Table1[[#This Row],[Phase shift (deg)]]/180*PI())</f>
        <v>1.3194996907417966</v>
      </c>
      <c r="H2600" s="2">
        <v>75.601763348322294</v>
      </c>
      <c r="I2600" s="2"/>
    </row>
    <row r="2601" spans="1:9" x14ac:dyDescent="0.2">
      <c r="A2601" s="2" t="s">
        <v>47</v>
      </c>
      <c r="B2601" s="2">
        <v>18.09</v>
      </c>
      <c r="C2601" s="2">
        <f>2*Table1[[#This Row],[Photon energy (eV)]]-Threshold</f>
        <v>11.5926112</v>
      </c>
      <c r="D2601" s="2" t="s">
        <v>19</v>
      </c>
      <c r="E2601" s="3">
        <f>Table1[[#This Row],[Polar ang (deg)]]/180*PI()</f>
        <v>0.70999999999999919</v>
      </c>
      <c r="F2601" s="2">
        <v>40.680003454288403</v>
      </c>
      <c r="G2601" s="1">
        <f>IF(Table1[[#This Row],[Phase shift (deg)]]="","",Table1[[#This Row],[Phase shift (deg)]]/180*PI())</f>
        <v>1.3288510740863266</v>
      </c>
      <c r="H2601" s="2">
        <v>76.1375581465728</v>
      </c>
      <c r="I2601" s="2"/>
    </row>
    <row r="2602" spans="1:9" x14ac:dyDescent="0.2">
      <c r="A2602" s="2" t="s">
        <v>47</v>
      </c>
      <c r="B2602" s="2">
        <v>18.09</v>
      </c>
      <c r="C2602" s="2">
        <f>2*Table1[[#This Row],[Photon energy (eV)]]-Threshold</f>
        <v>11.5926112</v>
      </c>
      <c r="D2602" s="2" t="s">
        <v>19</v>
      </c>
      <c r="E2602" s="3">
        <f>Table1[[#This Row],[Polar ang (deg)]]/180*PI()</f>
        <v>0.72000000000000042</v>
      </c>
      <c r="F2602" s="2">
        <v>41.2529612494193</v>
      </c>
      <c r="G2602" s="1">
        <f>IF(Table1[[#This Row],[Phase shift (deg)]]="","",Table1[[#This Row],[Phase shift (deg)]]/180*PI())</f>
        <v>1.338448071623181</v>
      </c>
      <c r="H2602" s="2">
        <v>76.687425601431997</v>
      </c>
      <c r="I2602" s="2"/>
    </row>
    <row r="2603" spans="1:9" x14ac:dyDescent="0.2">
      <c r="A2603" s="2" t="s">
        <v>47</v>
      </c>
      <c r="B2603" s="2">
        <v>18.09</v>
      </c>
      <c r="C2603" s="2">
        <f>2*Table1[[#This Row],[Photon energy (eV)]]-Threshold</f>
        <v>11.5926112</v>
      </c>
      <c r="D2603" s="2" t="s">
        <v>19</v>
      </c>
      <c r="E2603" s="3">
        <f>Table1[[#This Row],[Polar ang (deg)]]/180*PI()</f>
        <v>0.73</v>
      </c>
      <c r="F2603" s="2">
        <v>41.825919044550098</v>
      </c>
      <c r="G2603" s="1">
        <f>IF(Table1[[#This Row],[Phase shift (deg)]]="","",Table1[[#This Row],[Phase shift (deg)]]/180*PI())</f>
        <v>1.3482945378826163</v>
      </c>
      <c r="H2603" s="2">
        <v>77.251586561215603</v>
      </c>
      <c r="I2603" s="2"/>
    </row>
    <row r="2604" spans="1:9" x14ac:dyDescent="0.2">
      <c r="A2604" s="2" t="s">
        <v>47</v>
      </c>
      <c r="B2604" s="2">
        <v>18.09</v>
      </c>
      <c r="C2604" s="2">
        <f>2*Table1[[#This Row],[Photon energy (eV)]]-Threshold</f>
        <v>11.5926112</v>
      </c>
      <c r="D2604" s="2" t="s">
        <v>19</v>
      </c>
      <c r="E2604" s="3">
        <f>Table1[[#This Row],[Polar ang (deg)]]/180*PI()</f>
        <v>0.73999999999999977</v>
      </c>
      <c r="F2604" s="2">
        <v>42.398876839680902</v>
      </c>
      <c r="G2604" s="1">
        <f>IF(Table1[[#This Row],[Phase shift (deg)]]="","",Table1[[#This Row],[Phase shift (deg)]]/180*PI())</f>
        <v>1.3583941587678958</v>
      </c>
      <c r="H2604" s="2">
        <v>77.830252212624302</v>
      </c>
      <c r="I2604" s="2"/>
    </row>
    <row r="2605" spans="1:9" x14ac:dyDescent="0.2">
      <c r="A2605" s="2" t="s">
        <v>47</v>
      </c>
      <c r="B2605" s="2">
        <v>18.09</v>
      </c>
      <c r="C2605" s="2">
        <f>2*Table1[[#This Row],[Photon energy (eV)]]-Threshold</f>
        <v>11.5926112</v>
      </c>
      <c r="D2605" s="2" t="s">
        <v>19</v>
      </c>
      <c r="E2605" s="3">
        <f>Table1[[#This Row],[Polar ang (deg)]]/180*PI()</f>
        <v>0.74999999999999922</v>
      </c>
      <c r="F2605" s="2">
        <v>42.9718346348117</v>
      </c>
      <c r="G2605" s="1">
        <f>IF(Table1[[#This Row],[Phase shift (deg)]]="","",Table1[[#This Row],[Phase shift (deg)]]/180*PI())</f>
        <v>1.368750421552243</v>
      </c>
      <c r="H2605" s="2">
        <v>78.423622361695806</v>
      </c>
      <c r="I2605" s="2"/>
    </row>
    <row r="2606" spans="1:9" x14ac:dyDescent="0.2">
      <c r="A2606" s="2" t="s">
        <v>47</v>
      </c>
      <c r="B2606" s="2">
        <v>18.09</v>
      </c>
      <c r="C2606" s="2">
        <f>2*Table1[[#This Row],[Photon energy (eV)]]-Threshold</f>
        <v>11.5926112</v>
      </c>
      <c r="D2606" s="2" t="s">
        <v>19</v>
      </c>
      <c r="E2606" s="3">
        <f>Table1[[#This Row],[Polar ang (deg)]]/180*PI()</f>
        <v>0.76000000000000068</v>
      </c>
      <c r="F2606" s="2">
        <v>43.544792429942603</v>
      </c>
      <c r="G2606" s="1">
        <f>IF(Table1[[#This Row],[Phase shift (deg)]]="","",Table1[[#This Row],[Phase shift (deg)]]/180*PI())</f>
        <v>1.3793665826729138</v>
      </c>
      <c r="H2606" s="2">
        <v>79.031883588541106</v>
      </c>
      <c r="I2606" s="2"/>
    </row>
    <row r="2607" spans="1:9" x14ac:dyDescent="0.2">
      <c r="A2607" s="2" t="s">
        <v>47</v>
      </c>
      <c r="B2607" s="2">
        <v>18.09</v>
      </c>
      <c r="C2607" s="2">
        <f>2*Table1[[#This Row],[Photon energy (eV)]]-Threshold</f>
        <v>11.5926112</v>
      </c>
      <c r="D2607" s="2" t="s">
        <v>19</v>
      </c>
      <c r="E2607" s="3">
        <f>Table1[[#This Row],[Polar ang (deg)]]/180*PI()</f>
        <v>0.77000000000000024</v>
      </c>
      <c r="F2607" s="2">
        <v>44.117750225073401</v>
      </c>
      <c r="G2607" s="1">
        <f>IF(Table1[[#This Row],[Phase shift (deg)]]="","",Table1[[#This Row],[Phase shift (deg)]]/180*PI())</f>
        <v>1.3902456333131858</v>
      </c>
      <c r="H2607" s="2">
        <v>79.655207275337801</v>
      </c>
      <c r="I2607" s="2"/>
    </row>
    <row r="2608" spans="1:9" x14ac:dyDescent="0.2">
      <c r="A2608" s="2" t="s">
        <v>47</v>
      </c>
      <c r="B2608" s="2">
        <v>18.09</v>
      </c>
      <c r="C2608" s="2">
        <f>2*Table1[[#This Row],[Photon energy (eV)]]-Threshold</f>
        <v>11.5926112</v>
      </c>
      <c r="D2608" s="2" t="s">
        <v>19</v>
      </c>
      <c r="E2608" s="3">
        <f>Table1[[#This Row],[Polar ang (deg)]]/180*PI()</f>
        <v>0.7799999999999998</v>
      </c>
      <c r="F2608" s="2">
        <v>44.690708020204198</v>
      </c>
      <c r="G2608" s="1">
        <f>IF(Table1[[#This Row],[Phase shift (deg)]]="","",Table1[[#This Row],[Phase shift (deg)]]/180*PI())</f>
        <v>1.4013902627901287</v>
      </c>
      <c r="H2608" s="2">
        <v>80.293747508603701</v>
      </c>
      <c r="I2608" s="2"/>
    </row>
    <row r="2609" spans="1:9" x14ac:dyDescent="0.2">
      <c r="A2609" s="2" t="s">
        <v>47</v>
      </c>
      <c r="B2609" s="2">
        <v>18.09</v>
      </c>
      <c r="C2609" s="2">
        <f>2*Table1[[#This Row],[Photon energy (eV)]]-Threshold</f>
        <v>11.5926112</v>
      </c>
      <c r="D2609" s="2" t="s">
        <v>19</v>
      </c>
      <c r="E2609" s="3">
        <f>Table1[[#This Row],[Polar ang (deg)]]/180*PI()</f>
        <v>0.78999999999999937</v>
      </c>
      <c r="F2609" s="2">
        <v>45.263665815335003</v>
      </c>
      <c r="G2609" s="1">
        <f>IF(Table1[[#This Row],[Phase shift (deg)]]="","",Table1[[#This Row],[Phase shift (deg)]]/180*PI())</f>
        <v>1.4128028197977873</v>
      </c>
      <c r="H2609" s="2">
        <v>80.947638858594999</v>
      </c>
      <c r="I2609" s="2"/>
    </row>
    <row r="2610" spans="1:9" x14ac:dyDescent="0.2">
      <c r="A2610" s="2" t="s">
        <v>47</v>
      </c>
      <c r="B2610" s="2">
        <v>18.09</v>
      </c>
      <c r="C2610" s="2">
        <f>2*Table1[[#This Row],[Photon energy (eV)]]-Threshold</f>
        <v>11.5926112</v>
      </c>
      <c r="D2610" s="2" t="s">
        <v>19</v>
      </c>
      <c r="E2610" s="3">
        <f>Table1[[#This Row],[Polar ang (deg)]]/180*PI()</f>
        <v>0.80000000000000071</v>
      </c>
      <c r="F2610" s="2">
        <v>45.8366236104659</v>
      </c>
      <c r="G2610" s="1">
        <f>IF(Table1[[#This Row],[Phase shift (deg)]]="","",Table1[[#This Row],[Phase shift (deg)]]/180*PI())</f>
        <v>1.4244852715920675</v>
      </c>
      <c r="H2610" s="2">
        <v>81.616994040772298</v>
      </c>
      <c r="I2610" s="2"/>
    </row>
    <row r="2611" spans="1:9" x14ac:dyDescent="0.2">
      <c r="A2611" s="2" t="s">
        <v>47</v>
      </c>
      <c r="B2611" s="2">
        <v>18.09</v>
      </c>
      <c r="C2611" s="2">
        <f>2*Table1[[#This Row],[Photon energy (eV)]]-Threshold</f>
        <v>11.5926112</v>
      </c>
      <c r="D2611" s="2" t="s">
        <v>19</v>
      </c>
      <c r="E2611" s="3">
        <f>Table1[[#This Row],[Polar ang (deg)]]/180*PI()</f>
        <v>0.81000000000000028</v>
      </c>
      <c r="F2611" s="2">
        <v>46.409581405596697</v>
      </c>
      <c r="G2611" s="1">
        <f>IF(Table1[[#This Row],[Phase shift (deg)]]="","",Table1[[#This Row],[Phase shift (deg)]]/180*PI())</f>
        <v>1.4364391612451899</v>
      </c>
      <c r="H2611" s="2">
        <v>82.301901466661306</v>
      </c>
      <c r="I2611" s="2"/>
    </row>
    <row r="2612" spans="1:9" x14ac:dyDescent="0.2">
      <c r="A2612" s="2" t="s">
        <v>47</v>
      </c>
      <c r="B2612" s="2">
        <v>18.09</v>
      </c>
      <c r="C2612" s="2">
        <f>2*Table1[[#This Row],[Photon energy (eV)]]-Threshold</f>
        <v>11.5926112</v>
      </c>
      <c r="D2612" s="2" t="s">
        <v>19</v>
      </c>
      <c r="E2612" s="3">
        <f>Table1[[#This Row],[Polar ang (deg)]]/180*PI()</f>
        <v>0.82</v>
      </c>
      <c r="F2612" s="2">
        <v>46.982539200727501</v>
      </c>
      <c r="G2612" s="1">
        <f>IF(Table1[[#This Row],[Phase shift (deg)]]="","",Table1[[#This Row],[Phase shift (deg)]]/180*PI())</f>
        <v>1.4486655631441421</v>
      </c>
      <c r="H2612" s="2">
        <v>83.002422694101995</v>
      </c>
      <c r="I2612" s="2"/>
    </row>
    <row r="2613" spans="1:9" x14ac:dyDescent="0.2">
      <c r="A2613" s="2" t="s">
        <v>47</v>
      </c>
      <c r="B2613" s="2">
        <v>18.09</v>
      </c>
      <c r="C2613" s="2">
        <f>2*Table1[[#This Row],[Photon energy (eV)]]-Threshold</f>
        <v>11.5926112</v>
      </c>
      <c r="D2613" s="2" t="s">
        <v>19</v>
      </c>
      <c r="E2613" s="3">
        <f>Table1[[#This Row],[Polar ang (deg)]]/180*PI()</f>
        <v>0.82999999999999952</v>
      </c>
      <c r="F2613" s="2">
        <v>47.555496995858299</v>
      </c>
      <c r="G2613" s="1">
        <f>IF(Table1[[#This Row],[Phase shift (deg)]]="","",Table1[[#This Row],[Phase shift (deg)]]/180*PI())</f>
        <v>1.4611650369590776</v>
      </c>
      <c r="H2613" s="2">
        <v>83.718589789832095</v>
      </c>
      <c r="I2613" s="2"/>
    </row>
    <row r="2614" spans="1:9" x14ac:dyDescent="0.2">
      <c r="A2614" s="2" t="s">
        <v>47</v>
      </c>
      <c r="B2614" s="2">
        <v>18.09</v>
      </c>
      <c r="C2614" s="2">
        <f>2*Table1[[#This Row],[Photon energy (eV)]]-Threshold</f>
        <v>11.5926112</v>
      </c>
      <c r="D2614" s="2" t="s">
        <v>19</v>
      </c>
      <c r="E2614" s="3">
        <f>Table1[[#This Row],[Polar ang (deg)]]/180*PI()</f>
        <v>0.83999999999999919</v>
      </c>
      <c r="F2614" s="2">
        <v>48.128454790989103</v>
      </c>
      <c r="G2614" s="1">
        <f>IF(Table1[[#This Row],[Phase shift (deg)]]="","",Table1[[#This Row],[Phase shift (deg)]]/180*PI())</f>
        <v>1.47393758036352</v>
      </c>
      <c r="H2614" s="2">
        <v>84.4504026205543</v>
      </c>
      <c r="I2614" s="2"/>
    </row>
    <row r="2615" spans="1:9" x14ac:dyDescent="0.2">
      <c r="A2615" s="2" t="s">
        <v>47</v>
      </c>
      <c r="B2615" s="2">
        <v>18.09</v>
      </c>
      <c r="C2615" s="2">
        <f>2*Table1[[#This Row],[Photon energy (eV)]]-Threshold</f>
        <v>11.5926112</v>
      </c>
      <c r="D2615" s="2" t="s">
        <v>19</v>
      </c>
      <c r="E2615" s="3">
        <f>Table1[[#This Row],[Polar ang (deg)]]/180*PI()</f>
        <v>0.85000000000000053</v>
      </c>
      <c r="F2615" s="2">
        <v>48.70141258612</v>
      </c>
      <c r="G2615" s="1">
        <f>IF(Table1[[#This Row],[Phase shift (deg)]]="","",Table1[[#This Row],[Phase shift (deg)]]/180*PI())</f>
        <v>1.4869825808481847</v>
      </c>
      <c r="H2615" s="2">
        <v>85.197826092071693</v>
      </c>
      <c r="I2615" s="2"/>
    </row>
    <row r="2616" spans="1:9" x14ac:dyDescent="0.2">
      <c r="A2616" s="2" t="s">
        <v>47</v>
      </c>
      <c r="B2616" s="2">
        <v>18.09</v>
      </c>
      <c r="C2616" s="2">
        <f>2*Table1[[#This Row],[Photon energy (eV)]]-Threshold</f>
        <v>11.5926112</v>
      </c>
      <c r="D2616" s="2" t="s">
        <v>19</v>
      </c>
      <c r="E2616" s="3">
        <f>Table1[[#This Row],[Polar ang (deg)]]/180*PI()</f>
        <v>0.8600000000000001</v>
      </c>
      <c r="F2616" s="2">
        <v>49.274370381250797</v>
      </c>
      <c r="G2616" s="1">
        <f>IF(Table1[[#This Row],[Phase shift (deg)]]="","",Table1[[#This Row],[Phase shift (deg)]]/180*PI())</f>
        <v>1.5002987670334569</v>
      </c>
      <c r="H2616" s="2">
        <v>85.960787359698202</v>
      </c>
      <c r="I2616" s="2"/>
    </row>
    <row r="2617" spans="1:9" x14ac:dyDescent="0.2">
      <c r="A2617" s="2" t="s">
        <v>47</v>
      </c>
      <c r="B2617" s="2">
        <v>18.09</v>
      </c>
      <c r="C2617" s="2">
        <f>2*Table1[[#This Row],[Photon energy (eV)]]-Threshold</f>
        <v>11.5926112</v>
      </c>
      <c r="D2617" s="2" t="s">
        <v>19</v>
      </c>
      <c r="E2617" s="3">
        <f>Table1[[#This Row],[Polar ang (deg)]]/180*PI()</f>
        <v>0.86999999999999966</v>
      </c>
      <c r="F2617" s="2">
        <v>49.847328176381602</v>
      </c>
      <c r="G2617" s="1">
        <f>IF(Table1[[#This Row],[Phase shift (deg)]]="","",Table1[[#This Row],[Phase shift (deg)]]/180*PI())</f>
        <v>1.513884159950734</v>
      </c>
      <c r="H2617" s="2">
        <v>86.739173036885106</v>
      </c>
      <c r="I2617" s="2"/>
    </row>
    <row r="2618" spans="1:9" x14ac:dyDescent="0.2">
      <c r="A2618" s="2" t="s">
        <v>47</v>
      </c>
      <c r="B2618" s="2">
        <v>18.09</v>
      </c>
      <c r="C2618" s="2">
        <f>2*Table1[[#This Row],[Photon energy (eV)]]-Threshold</f>
        <v>11.5926112</v>
      </c>
      <c r="D2618" s="2" t="s">
        <v>19</v>
      </c>
      <c r="E2618" s="3">
        <f>Table1[[#This Row],[Polar ang (deg)]]/180*PI()</f>
        <v>0.88000000000000089</v>
      </c>
      <c r="F2618" s="2">
        <v>50.420285971512499</v>
      </c>
      <c r="G2618" s="1">
        <f>IF(Table1[[#This Row],[Phase shift (deg)]]="","",Table1[[#This Row],[Phase shift (deg)]]/180*PI())</f>
        <v>1.5277360248289906</v>
      </c>
      <c r="H2618" s="2">
        <v>87.532826432794707</v>
      </c>
      <c r="I2618" s="2"/>
    </row>
    <row r="2619" spans="1:9" x14ac:dyDescent="0.2">
      <c r="A2619" s="2" t="s">
        <v>47</v>
      </c>
      <c r="B2619" s="2">
        <v>18.09</v>
      </c>
      <c r="C2619" s="2">
        <f>2*Table1[[#This Row],[Photon energy (eV)]]-Threshold</f>
        <v>11.5926112</v>
      </c>
      <c r="D2619" s="2" t="s">
        <v>19</v>
      </c>
      <c r="E2619" s="3">
        <f>Table1[[#This Row],[Polar ang (deg)]]/180*PI()</f>
        <v>0.89000000000000068</v>
      </c>
      <c r="F2619" s="2">
        <v>50.993243766643303</v>
      </c>
      <c r="G2619" s="1">
        <f>IF(Table1[[#This Row],[Phase shift (deg)]]="","",Table1[[#This Row],[Phase shift (deg)]]/180*PI())</f>
        <v>1.5418508239880149</v>
      </c>
      <c r="H2619" s="2">
        <v>88.341544853281604</v>
      </c>
      <c r="I2619" s="2"/>
    </row>
    <row r="2620" spans="1:9" x14ac:dyDescent="0.2">
      <c r="A2620" s="2" t="s">
        <v>47</v>
      </c>
      <c r="B2620" s="2">
        <v>18.09</v>
      </c>
      <c r="C2620" s="2">
        <f>2*Table1[[#This Row],[Photon energy (eV)]]-Threshold</f>
        <v>11.5926112</v>
      </c>
      <c r="D2620" s="2" t="s">
        <v>19</v>
      </c>
      <c r="E2620" s="3">
        <f>Table1[[#This Row],[Polar ang (deg)]]/180*PI()</f>
        <v>0.90000000000000013</v>
      </c>
      <c r="F2620" s="2">
        <v>51.566201561774101</v>
      </c>
      <c r="G2620" s="1">
        <f>IF(Table1[[#This Row],[Phase shift (deg)]]="","",Table1[[#This Row],[Phase shift (deg)]]/180*PI())</f>
        <v>1.5562241715020941</v>
      </c>
      <c r="H2620" s="2">
        <v>89.165077003313201</v>
      </c>
      <c r="I2620" s="2"/>
    </row>
    <row r="2621" spans="1:9" x14ac:dyDescent="0.2">
      <c r="A2621" s="2" t="s">
        <v>47</v>
      </c>
      <c r="B2621" s="2">
        <v>18.09</v>
      </c>
      <c r="C2621" s="2">
        <f>2*Table1[[#This Row],[Photon energy (eV)]]-Threshold</f>
        <v>11.5926112</v>
      </c>
      <c r="D2621" s="2" t="s">
        <v>19</v>
      </c>
      <c r="E2621" s="3">
        <f>Table1[[#This Row],[Polar ang (deg)]]/180*PI()</f>
        <v>0.9099999999999997</v>
      </c>
      <c r="F2621" s="2">
        <v>52.139159356904898</v>
      </c>
      <c r="G2621" s="1">
        <f>IF(Table1[[#This Row],[Phase shift (deg)]]="","",Table1[[#This Row],[Phase shift (deg)]]/180*PI())</f>
        <v>1.5708507903550106</v>
      </c>
      <c r="H2621" s="2">
        <v>90.003120532131803</v>
      </c>
      <c r="I2621" s="2"/>
    </row>
    <row r="2622" spans="1:9" x14ac:dyDescent="0.2">
      <c r="A2622" s="2" t="s">
        <v>47</v>
      </c>
      <c r="B2622" s="2">
        <v>18.09</v>
      </c>
      <c r="C2622" s="2">
        <f>2*Table1[[#This Row],[Photon energy (eV)]]-Threshold</f>
        <v>11.5926112</v>
      </c>
      <c r="D2622" s="2" t="s">
        <v>19</v>
      </c>
      <c r="E2622" s="3">
        <f>Table1[[#This Row],[Polar ang (deg)]]/180*PI()</f>
        <v>0.91999999999999948</v>
      </c>
      <c r="F2622" s="2">
        <v>52.712117152035702</v>
      </c>
      <c r="G2622" s="1">
        <f>IF(Table1[[#This Row],[Phase shift (deg)]]="","",Table1[[#This Row],[Phase shift (deg)]]/180*PI())</f>
        <v>1.585724472856751</v>
      </c>
      <c r="H2622" s="2">
        <v>90.8553197652991</v>
      </c>
      <c r="I2622" s="2"/>
    </row>
    <row r="2623" spans="1:9" x14ac:dyDescent="0.2">
      <c r="A2623" s="2" t="s">
        <v>47</v>
      </c>
      <c r="B2623" s="2">
        <v>18.09</v>
      </c>
      <c r="C2623" s="2">
        <f>2*Table1[[#This Row],[Photon energy (eV)]]-Threshold</f>
        <v>11.5926112</v>
      </c>
      <c r="D2623" s="2" t="s">
        <v>19</v>
      </c>
      <c r="E2623" s="3">
        <f>Table1[[#This Row],[Polar ang (deg)]]/180*PI()</f>
        <v>0.93000000000000071</v>
      </c>
      <c r="F2623" s="2">
        <v>53.285074947166599</v>
      </c>
      <c r="G2623" s="1">
        <f>IF(Table1[[#This Row],[Phase shift (deg)]]="","",Table1[[#This Row],[Phase shift (deg)]]/180*PI())</f>
        <v>1.6008380451313977</v>
      </c>
      <c r="H2623" s="2">
        <v>91.721263670002301</v>
      </c>
      <c r="I2623" s="2"/>
    </row>
    <row r="2624" spans="1:9" x14ac:dyDescent="0.2">
      <c r="A2624" s="2" t="s">
        <v>47</v>
      </c>
      <c r="B2624" s="2">
        <v>18.09</v>
      </c>
      <c r="C2624" s="2">
        <f>2*Table1[[#This Row],[Photon energy (eV)]]-Threshold</f>
        <v>11.5926112</v>
      </c>
      <c r="D2624" s="2" t="s">
        <v>19</v>
      </c>
      <c r="E2624" s="3">
        <f>Table1[[#This Row],[Polar ang (deg)]]/180*PI()</f>
        <v>0.94000000000000028</v>
      </c>
      <c r="F2624" s="2">
        <v>53.858032742297397</v>
      </c>
      <c r="G2624" s="1">
        <f>IF(Table1[[#This Row],[Phase shift (deg)]]="","",Table1[[#This Row],[Phase shift (deg)]]/180*PI())</f>
        <v>1.6161833365115972</v>
      </c>
      <c r="H2624" s="2">
        <v>92.600484101486202</v>
      </c>
      <c r="I2624" s="2"/>
    </row>
    <row r="2625" spans="1:9" x14ac:dyDescent="0.2">
      <c r="A2625" s="2" t="s">
        <v>47</v>
      </c>
      <c r="B2625" s="2">
        <v>18.09</v>
      </c>
      <c r="C2625" s="2">
        <f>2*Table1[[#This Row],[Photon energy (eV)]]-Threshold</f>
        <v>11.5926112</v>
      </c>
      <c r="D2625" s="2" t="s">
        <v>19</v>
      </c>
      <c r="E2625" s="3">
        <f>Table1[[#This Row],[Polar ang (deg)]]/180*PI()</f>
        <v>0.94999999999999984</v>
      </c>
      <c r="F2625" s="2">
        <v>54.430990537428201</v>
      </c>
      <c r="G2625" s="1">
        <f>IF(Table1[[#This Row],[Phase shift (deg)]]="","",Table1[[#This Row],[Phase shift (deg)]]/180*PI())</f>
        <v>1.6317511546848735</v>
      </c>
      <c r="H2625" s="2">
        <v>93.492454379042002</v>
      </c>
      <c r="I2625" s="2"/>
    </row>
    <row r="2626" spans="1:9" x14ac:dyDescent="0.2">
      <c r="A2626" s="2" t="s">
        <v>47</v>
      </c>
      <c r="B2626" s="2">
        <v>18.09</v>
      </c>
      <c r="C2626" s="2">
        <f>2*Table1[[#This Row],[Photon energy (eV)]]-Threshold</f>
        <v>11.5926112</v>
      </c>
      <c r="D2626" s="2" t="s">
        <v>19</v>
      </c>
      <c r="E2626" s="3">
        <f>Table1[[#This Row],[Polar ang (deg)]]/180*PI()</f>
        <v>0.95999999999999941</v>
      </c>
      <c r="F2626" s="2">
        <v>55.003948332558998</v>
      </c>
      <c r="G2626" s="1">
        <f>IF(Table1[[#This Row],[Phase shift (deg)]]="","",Table1[[#This Row],[Phase shift (deg)]]/180*PI())</f>
        <v>1.6475312674282345</v>
      </c>
      <c r="H2626" s="2">
        <v>94.396588239477197</v>
      </c>
      <c r="I2626" s="2"/>
    </row>
    <row r="2627" spans="1:9" x14ac:dyDescent="0.2">
      <c r="A2627" s="2" t="s">
        <v>47</v>
      </c>
      <c r="B2627" s="2">
        <v>18.09</v>
      </c>
      <c r="C2627" s="2">
        <f>2*Table1[[#This Row],[Photon energy (eV)]]-Threshold</f>
        <v>11.5926112</v>
      </c>
      <c r="D2627" s="2" t="s">
        <v>19</v>
      </c>
      <c r="E2627" s="3">
        <f>Table1[[#This Row],[Polar ang (deg)]]/180*PI()</f>
        <v>0.97000000000000086</v>
      </c>
      <c r="F2627" s="2">
        <v>55.576906127689902</v>
      </c>
      <c r="G2627" s="1">
        <f>IF(Table1[[#This Row],[Phase shift (deg)]]="","",Table1[[#This Row],[Phase shift (deg)]]/180*PI())</f>
        <v>1.6635123917374419</v>
      </c>
      <c r="H2627" s="2">
        <v>95.3122392142687</v>
      </c>
      <c r="I2627" s="2"/>
    </row>
    <row r="2628" spans="1:9" x14ac:dyDescent="0.2">
      <c r="A2628" s="2" t="s">
        <v>47</v>
      </c>
      <c r="B2628" s="2">
        <v>18.09</v>
      </c>
      <c r="C2628" s="2">
        <f>2*Table1[[#This Row],[Photon energy (eV)]]-Threshold</f>
        <v>11.5926112</v>
      </c>
      <c r="D2628" s="2" t="s">
        <v>19</v>
      </c>
      <c r="E2628" s="3">
        <f>Table1[[#This Row],[Polar ang (deg)]]/180*PI()</f>
        <v>0.98000000000000043</v>
      </c>
      <c r="F2628" s="2">
        <v>56.1498639228207</v>
      </c>
      <c r="G2628" s="1">
        <f>IF(Table1[[#This Row],[Phase shift (deg)]]="","",Table1[[#This Row],[Phase shift (deg)]]/180*PI())</f>
        <v>1.6796821911042112</v>
      </c>
      <c r="H2628" s="2">
        <v>96.238700473557898</v>
      </c>
      <c r="I2628" s="2"/>
    </row>
    <row r="2629" spans="1:9" x14ac:dyDescent="0.2">
      <c r="A2629" s="2" t="s">
        <v>47</v>
      </c>
      <c r="B2629" s="2">
        <v>18.09</v>
      </c>
      <c r="C2629" s="2">
        <f>2*Table1[[#This Row],[Photon energy (eV)]]-Threshold</f>
        <v>11.5926112</v>
      </c>
      <c r="D2629" s="2" t="s">
        <v>19</v>
      </c>
      <c r="E2629" s="3">
        <f>Table1[[#This Row],[Polar ang (deg)]]/180*PI()</f>
        <v>0.99</v>
      </c>
      <c r="F2629" s="2">
        <v>56.722821717951497</v>
      </c>
      <c r="G2629" s="1">
        <f>IF(Table1[[#This Row],[Phase shift (deg)]]="","",Table1[[#This Row],[Phase shift (deg)]]/180*PI())</f>
        <v>1.6960272816169106</v>
      </c>
      <c r="H2629" s="2">
        <v>97.175205175694899</v>
      </c>
      <c r="I2629" s="2"/>
    </row>
    <row r="2630" spans="1:9" x14ac:dyDescent="0.2">
      <c r="A2630" s="2" t="s">
        <v>47</v>
      </c>
      <c r="B2630" s="2">
        <v>18.09</v>
      </c>
      <c r="C2630" s="2">
        <f>2*Table1[[#This Row],[Photon energy (eV)]]-Threshold</f>
        <v>11.5926112</v>
      </c>
      <c r="D2630" s="2" t="s">
        <v>19</v>
      </c>
      <c r="E2630" s="3">
        <f>Table1[[#This Row],[Polar ang (deg)]]/180*PI()</f>
        <v>0.99999999999999967</v>
      </c>
      <c r="F2630" s="2">
        <v>57.295779513082302</v>
      </c>
      <c r="G2630" s="1">
        <f>IF(Table1[[#This Row],[Phase shift (deg)]]="","",Table1[[#This Row],[Phase shift (deg)]]/180*PI())</f>
        <v>1.7125332474575143</v>
      </c>
      <c r="H2630" s="2">
        <v>98.120927355148595</v>
      </c>
      <c r="I2630" s="2"/>
    </row>
    <row r="2631" spans="1:9" x14ac:dyDescent="0.2">
      <c r="A2631" s="2" t="s">
        <v>47</v>
      </c>
      <c r="B2631" s="2">
        <v>18.09</v>
      </c>
      <c r="C2631" s="2">
        <f>2*Table1[[#This Row],[Photon energy (eV)]]-Threshold</f>
        <v>11.5926112</v>
      </c>
      <c r="D2631" s="2" t="s">
        <v>19</v>
      </c>
      <c r="E2631" s="3">
        <f>Table1[[#This Row],[Polar ang (deg)]]/180*PI()</f>
        <v>1.0100000000000009</v>
      </c>
      <c r="F2631" s="2">
        <v>57.868737308213198</v>
      </c>
      <c r="G2631" s="1">
        <f>IF(Table1[[#This Row],[Phase shift (deg)]]="","",Table1[[#This Row],[Phase shift (deg)]]/180*PI())</f>
        <v>1.7291846662400088</v>
      </c>
      <c r="H2631" s="2">
        <v>99.074983374290397</v>
      </c>
      <c r="I2631" s="2"/>
    </row>
    <row r="2632" spans="1:9" x14ac:dyDescent="0.2">
      <c r="A2632" s="2" t="s">
        <v>47</v>
      </c>
      <c r="B2632" s="2">
        <v>18.09</v>
      </c>
      <c r="C2632" s="2">
        <f>2*Table1[[#This Row],[Photon energy (eV)]]-Threshold</f>
        <v>11.5926112</v>
      </c>
      <c r="D2632" s="2" t="s">
        <v>19</v>
      </c>
      <c r="E2632" s="3">
        <f>Table1[[#This Row],[Polar ang (deg)]]/180*PI()</f>
        <v>1.0200000000000005</v>
      </c>
      <c r="F2632" s="2">
        <v>58.441695103344003</v>
      </c>
      <c r="G2632" s="1">
        <f>IF(Table1[[#This Row],[Phase shift (deg)]]="","",Table1[[#This Row],[Phase shift (deg)]]/180*PI())</f>
        <v>1.7459651444844682</v>
      </c>
      <c r="H2632" s="2">
        <v>100.036433955909</v>
      </c>
      <c r="I2632" s="2"/>
    </row>
    <row r="2633" spans="1:9" x14ac:dyDescent="0.2">
      <c r="A2633" s="2" t="s">
        <v>47</v>
      </c>
      <c r="B2633" s="2">
        <v>18.09</v>
      </c>
      <c r="C2633" s="2">
        <f>2*Table1[[#This Row],[Photon energy (eV)]]-Threshold</f>
        <v>11.5926112</v>
      </c>
      <c r="D2633" s="2" t="s">
        <v>19</v>
      </c>
      <c r="E2633" s="3">
        <f>Table1[[#This Row],[Polar ang (deg)]]/180*PI()</f>
        <v>1.03</v>
      </c>
      <c r="F2633" s="2">
        <v>59.0146528984748</v>
      </c>
      <c r="G2633" s="1">
        <f>IF(Table1[[#This Row],[Phase shift (deg)]]="","",Table1[[#This Row],[Phase shift (deg)]]/180*PI())</f>
        <v>1.762857363349088</v>
      </c>
      <c r="H2633" s="2">
        <v>101.004286803463</v>
      </c>
      <c r="I2633" s="2"/>
    </row>
    <row r="2634" spans="1:9" x14ac:dyDescent="0.2">
      <c r="A2634" s="2" t="s">
        <v>47</v>
      </c>
      <c r="B2634" s="2">
        <v>18.09</v>
      </c>
      <c r="C2634" s="2">
        <f>2*Table1[[#This Row],[Photon energy (eV)]]-Threshold</f>
        <v>11.5926112</v>
      </c>
      <c r="D2634" s="2" t="s">
        <v>19</v>
      </c>
      <c r="E2634" s="3">
        <f>Table1[[#This Row],[Polar ang (deg)]]/180*PI()</f>
        <v>1.0399999999999996</v>
      </c>
      <c r="F2634" s="2">
        <v>59.587610693605598</v>
      </c>
      <c r="G2634" s="1">
        <f>IF(Table1[[#This Row],[Phase shift (deg)]]="","",Table1[[#This Row],[Phase shift (deg)]]/180*PI())</f>
        <v>1.7798431345536105</v>
      </c>
      <c r="H2634" s="2">
        <v>101.977499805257</v>
      </c>
      <c r="I2634" s="2"/>
    </row>
    <row r="2635" spans="1:9" x14ac:dyDescent="0.2">
      <c r="A2635" s="2" t="s">
        <v>47</v>
      </c>
      <c r="B2635" s="2">
        <v>18.09</v>
      </c>
      <c r="C2635" s="2">
        <f>2*Table1[[#This Row],[Photon energy (eV)]]-Threshold</f>
        <v>11.5926112</v>
      </c>
      <c r="D2635" s="2" t="s">
        <v>19</v>
      </c>
      <c r="E2635" s="3">
        <f>Table1[[#This Row],[Polar ang (deg)]]/180*PI()</f>
        <v>1.0499999999999994</v>
      </c>
      <c r="F2635" s="2">
        <v>60.160568488736402</v>
      </c>
      <c r="G2635" s="1">
        <f>IF(Table1[[#This Row],[Phase shift (deg)]]="","",Table1[[#This Row],[Phase shift (deg)]]/180*PI())</f>
        <v>1.7969034662252621</v>
      </c>
      <c r="H2635" s="2">
        <v>102.954984807136</v>
      </c>
      <c r="I2635" s="2"/>
    </row>
    <row r="2636" spans="1:9" x14ac:dyDescent="0.2">
      <c r="A2636" s="2" t="s">
        <v>47</v>
      </c>
      <c r="B2636" s="2">
        <v>18.09</v>
      </c>
      <c r="C2636" s="2">
        <f>2*Table1[[#This Row],[Photon energy (eV)]]-Threshold</f>
        <v>11.5926112</v>
      </c>
      <c r="D2636" s="2" t="s">
        <v>19</v>
      </c>
      <c r="E2636" s="3">
        <f>Table1[[#This Row],[Polar ang (deg)]]/180*PI()</f>
        <v>1.0600000000000007</v>
      </c>
      <c r="F2636" s="2">
        <v>60.733526283867299</v>
      </c>
      <c r="G2636" s="1">
        <f>IF(Table1[[#This Row],[Phase shift (deg)]]="","",Table1[[#This Row],[Phase shift (deg)]]/180*PI())</f>
        <v>1.8140186381909584</v>
      </c>
      <c r="H2636" s="2">
        <v>103.935611926411</v>
      </c>
      <c r="I2636" s="2"/>
    </row>
    <row r="2637" spans="1:9" x14ac:dyDescent="0.2">
      <c r="A2637" s="2" t="s">
        <v>47</v>
      </c>
      <c r="B2637" s="2">
        <v>18.09</v>
      </c>
      <c r="C2637" s="2">
        <f>2*Table1[[#This Row],[Photon energy (eV)]]-Threshold</f>
        <v>11.5926112</v>
      </c>
      <c r="D2637" s="2" t="s">
        <v>19</v>
      </c>
      <c r="E2637" s="3">
        <f>Table1[[#This Row],[Polar ang (deg)]]/180*PI()</f>
        <v>1.0700000000000003</v>
      </c>
      <c r="F2637" s="2">
        <v>61.306484078998103</v>
      </c>
      <c r="G2637" s="1">
        <f>IF(Table1[[#This Row],[Phase shift (deg)]]="","",Table1[[#This Row],[Phase shift (deg)]]/180*PI())</f>
        <v>1.8311682860295506</v>
      </c>
      <c r="H2637" s="2">
        <v>104.918214367698</v>
      </c>
      <c r="I2637" s="2"/>
    </row>
    <row r="2638" spans="1:9" x14ac:dyDescent="0.2">
      <c r="A2638" s="2" t="s">
        <v>47</v>
      </c>
      <c r="B2638" s="2">
        <v>18.09</v>
      </c>
      <c r="C2638" s="2">
        <f>2*Table1[[#This Row],[Photon energy (eV)]]-Threshold</f>
        <v>11.5926112</v>
      </c>
      <c r="D2638" s="2" t="s">
        <v>19</v>
      </c>
      <c r="E2638" s="3">
        <f>Table1[[#This Row],[Polar ang (deg)]]/180*PI()</f>
        <v>1.0799999999999998</v>
      </c>
      <c r="F2638" s="2">
        <v>61.879441874128901</v>
      </c>
      <c r="G2638" s="1">
        <f>IF(Table1[[#This Row],[Phase shift (deg)]]="","",Table1[[#This Row],[Phase shift (deg)]]/180*PI())</f>
        <v>1.8483314929966268</v>
      </c>
      <c r="H2638" s="2">
        <v>105.901593689821</v>
      </c>
      <c r="I2638" s="2"/>
    </row>
    <row r="2639" spans="1:9" x14ac:dyDescent="0.2">
      <c r="A2639" s="2" t="s">
        <v>47</v>
      </c>
      <c r="B2639" s="2">
        <v>18.09</v>
      </c>
      <c r="C2639" s="2">
        <f>2*Table1[[#This Row],[Photon energy (eV)]]-Threshold</f>
        <v>11.5926112</v>
      </c>
      <c r="D2639" s="2" t="s">
        <v>19</v>
      </c>
      <c r="E2639" s="3">
        <f>Table1[[#This Row],[Polar ang (deg)]]/180*PI()</f>
        <v>1.0899999999999994</v>
      </c>
      <c r="F2639" s="2">
        <v>62.452399669259698</v>
      </c>
      <c r="G2639" s="1">
        <f>IF(Table1[[#This Row],[Phase shift (deg)]]="","",Table1[[#This Row],[Phase shift (deg)]]/180*PI())</f>
        <v>1.8654868887456029</v>
      </c>
      <c r="H2639" s="2">
        <v>106.884525462114</v>
      </c>
      <c r="I2639" s="2"/>
    </row>
    <row r="2640" spans="1:9" x14ac:dyDescent="0.2">
      <c r="A2640" s="2" t="s">
        <v>47</v>
      </c>
      <c r="B2640" s="2">
        <v>18.09</v>
      </c>
      <c r="C2640" s="2">
        <f>2*Table1[[#This Row],[Photon energy (eV)]]-Threshold</f>
        <v>11.5926112</v>
      </c>
      <c r="D2640" s="2" t="s">
        <v>19</v>
      </c>
      <c r="E2640" s="3">
        <f>Table1[[#This Row],[Polar ang (deg)]]/180*PI()</f>
        <v>1.1000000000000008</v>
      </c>
      <c r="F2640" s="2">
        <v>63.025357464390602</v>
      </c>
      <c r="G2640" s="1">
        <f>IF(Table1[[#This Row],[Phase shift (deg)]]="","",Table1[[#This Row],[Phase shift (deg)]]/180*PI())</f>
        <v>1.8826127536015467</v>
      </c>
      <c r="H2640" s="2">
        <v>107.86576523887101</v>
      </c>
      <c r="I2640" s="2"/>
    </row>
    <row r="2641" spans="1:9" x14ac:dyDescent="0.2">
      <c r="A2641" s="2" t="s">
        <v>47</v>
      </c>
      <c r="B2641" s="2">
        <v>18.09</v>
      </c>
      <c r="C2641" s="2">
        <f>2*Table1[[#This Row],[Photon energy (eV)]]-Threshold</f>
        <v>11.5926112</v>
      </c>
      <c r="D2641" s="2" t="s">
        <v>19</v>
      </c>
      <c r="E2641" s="3">
        <f>Table1[[#This Row],[Polar ang (deg)]]/180*PI()</f>
        <v>1.1100000000000003</v>
      </c>
      <c r="F2641" s="2">
        <v>63.598315259521399</v>
      </c>
      <c r="G2641" s="1">
        <f>IF(Table1[[#This Row],[Phase shift (deg)]]="","",Table1[[#This Row],[Phase shift (deg)]]/180*PI())</f>
        <v>1.8996871270040174</v>
      </c>
      <c r="H2641" s="2">
        <v>108.844054772663</v>
      </c>
      <c r="I2641" s="2"/>
    </row>
    <row r="2642" spans="1:9" x14ac:dyDescent="0.2">
      <c r="A2642" s="2" t="s">
        <v>47</v>
      </c>
      <c r="B2642" s="2">
        <v>18.09</v>
      </c>
      <c r="C2642" s="2">
        <f>2*Table1[[#This Row],[Photon energy (eV)]]-Threshold</f>
        <v>11.5926112</v>
      </c>
      <c r="D2642" s="2" t="s">
        <v>19</v>
      </c>
      <c r="E2642" s="3">
        <f>Table1[[#This Row],[Polar ang (deg)]]/180*PI()</f>
        <v>1.1200000000000001</v>
      </c>
      <c r="F2642" s="2">
        <v>64.171273054652204</v>
      </c>
      <c r="G2642" s="1">
        <f>IF(Table1[[#This Row],[Phase shift (deg)]]="","",Table1[[#This Row],[Phase shift (deg)]]/180*PI())</f>
        <v>1.9166879186279031</v>
      </c>
      <c r="H2642" s="2">
        <v>109.818128381093</v>
      </c>
      <c r="I2642" s="2"/>
    </row>
    <row r="2643" spans="1:9" x14ac:dyDescent="0.2">
      <c r="A2643" s="2" t="s">
        <v>47</v>
      </c>
      <c r="B2643" s="2">
        <v>18.09</v>
      </c>
      <c r="C2643" s="2">
        <f>2*Table1[[#This Row],[Photon energy (eV)]]-Threshold</f>
        <v>11.5926112</v>
      </c>
      <c r="D2643" s="2" t="s">
        <v>19</v>
      </c>
      <c r="E2643" s="3">
        <f>Table1[[#This Row],[Polar ang (deg)]]/180*PI()</f>
        <v>1.1299999999999994</v>
      </c>
      <c r="F2643" s="2">
        <v>64.744230849782994</v>
      </c>
      <c r="G2643" s="1">
        <f>IF(Table1[[#This Row],[Phase shift (deg)]]="","",Table1[[#This Row],[Phase shift (deg)]]/180*PI())</f>
        <v>1.9335930206213552</v>
      </c>
      <c r="H2643" s="2">
        <v>110.786719377556</v>
      </c>
      <c r="I2643" s="2"/>
    </row>
    <row r="2644" spans="1:9" x14ac:dyDescent="0.2">
      <c r="A2644" s="2" t="s">
        <v>47</v>
      </c>
      <c r="B2644" s="2">
        <v>18.09</v>
      </c>
      <c r="C2644" s="2">
        <f>2*Table1[[#This Row],[Photon energy (eV)]]-Threshold</f>
        <v>11.5926112</v>
      </c>
      <c r="D2644" s="2" t="s">
        <v>19</v>
      </c>
      <c r="E2644" s="3">
        <f>Table1[[#This Row],[Polar ang (deg)]]/180*PI()</f>
        <v>1.1400000000000008</v>
      </c>
      <c r="F2644" s="2">
        <v>65.317188644913898</v>
      </c>
      <c r="G2644" s="1">
        <f>IF(Table1[[#This Row],[Phase shift (deg)]]="","",Table1[[#This Row],[Phase shift (deg)]]/180*PI())</f>
        <v>1.9503804193700076</v>
      </c>
      <c r="H2644" s="2">
        <v>111.748566474857</v>
      </c>
      <c r="I2644" s="2"/>
    </row>
    <row r="2645" spans="1:9" x14ac:dyDescent="0.2">
      <c r="A2645" s="2" t="s">
        <v>47</v>
      </c>
      <c r="B2645" s="2">
        <v>18.09</v>
      </c>
      <c r="C2645" s="2">
        <f>2*Table1[[#This Row],[Photon energy (eV)]]-Threshold</f>
        <v>11.5926112</v>
      </c>
      <c r="D2645" s="2" t="s">
        <v>19</v>
      </c>
      <c r="E2645" s="3">
        <f>Table1[[#This Row],[Polar ang (deg)]]/180*PI()</f>
        <v>1.1500000000000006</v>
      </c>
      <c r="F2645" s="2">
        <v>65.890146440044703</v>
      </c>
      <c r="G2645" s="1">
        <f>IF(Table1[[#This Row],[Phase shift (deg)]]="","",Table1[[#This Row],[Phase shift (deg)]]/180*PI())</f>
        <v>1.967028305208653</v>
      </c>
      <c r="H2645" s="2">
        <v>112.702420071227</v>
      </c>
      <c r="I2645" s="2"/>
    </row>
    <row r="2646" spans="1:9" x14ac:dyDescent="0.2">
      <c r="A2646" s="2" t="s">
        <v>47</v>
      </c>
      <c r="B2646" s="2">
        <v>18.09</v>
      </c>
      <c r="C2646" s="2">
        <f>2*Table1[[#This Row],[Photon energy (eV)]]-Threshold</f>
        <v>11.5926112</v>
      </c>
      <c r="D2646" s="2" t="s">
        <v>19</v>
      </c>
      <c r="E2646" s="3">
        <f>Table1[[#This Row],[Polar ang (deg)]]/180*PI()</f>
        <v>1.1600000000000004</v>
      </c>
      <c r="F2646" s="2">
        <v>66.463104235175507</v>
      </c>
      <c r="G2646" s="1">
        <f>IF(Table1[[#This Row],[Phase shift (deg)]]="","",Table1[[#This Row],[Phase shift (deg)]]/180*PI())</f>
        <v>1.9835151785538412</v>
      </c>
      <c r="H2646" s="2">
        <v>113.647048331273</v>
      </c>
      <c r="I2646" s="2"/>
    </row>
    <row r="2647" spans="1:9" x14ac:dyDescent="0.2">
      <c r="A2647" s="2" t="s">
        <v>47</v>
      </c>
      <c r="B2647" s="2">
        <v>18.09</v>
      </c>
      <c r="C2647" s="2">
        <f>2*Table1[[#This Row],[Photon energy (eV)]]-Threshold</f>
        <v>11.5926112</v>
      </c>
      <c r="D2647" s="2" t="s">
        <v>19</v>
      </c>
      <c r="E2647" s="3">
        <f>Table1[[#This Row],[Polar ang (deg)]]/180*PI()</f>
        <v>1.1699999999999997</v>
      </c>
      <c r="F2647" s="2">
        <v>67.036062030306297</v>
      </c>
      <c r="G2647" s="1">
        <f>IF(Table1[[#This Row],[Phase shift (deg)]]="","",Table1[[#This Row],[Phase shift (deg)]]/180*PI())</f>
        <v>1.9998199510222687</v>
      </c>
      <c r="H2647" s="2">
        <v>114.58124297963499</v>
      </c>
      <c r="I2647" s="2"/>
    </row>
    <row r="2648" spans="1:9" x14ac:dyDescent="0.2">
      <c r="A2648" s="2" t="s">
        <v>47</v>
      </c>
      <c r="B2648" s="2">
        <v>18.09</v>
      </c>
      <c r="C2648" s="2">
        <f>2*Table1[[#This Row],[Photon energy (eV)]]-Threshold</f>
        <v>11.5926112</v>
      </c>
      <c r="D2648" s="2" t="s">
        <v>19</v>
      </c>
      <c r="E2648" s="3">
        <f>Table1[[#This Row],[Polar ang (deg)]]/180*PI()</f>
        <v>1.1799999999999995</v>
      </c>
      <c r="F2648" s="2">
        <v>67.609019825437102</v>
      </c>
      <c r="G2648" s="1">
        <f>IF(Table1[[#This Row],[Phase shift (deg)]]="","",Table1[[#This Row],[Phase shift (deg)]]/180*PI())</f>
        <v>2.0159220402266809</v>
      </c>
      <c r="H2648" s="2">
        <v>115.503824732391</v>
      </c>
      <c r="I2648" s="2"/>
    </row>
    <row r="2649" spans="1:9" x14ac:dyDescent="0.2">
      <c r="A2649" s="2" t="s">
        <v>47</v>
      </c>
      <c r="B2649" s="2">
        <v>18.09</v>
      </c>
      <c r="C2649" s="2">
        <f>2*Table1[[#This Row],[Photon energy (eV)]]-Threshold</f>
        <v>11.5926112</v>
      </c>
      <c r="D2649" s="2" t="s">
        <v>19</v>
      </c>
      <c r="E2649" s="3">
        <f>Table1[[#This Row],[Polar ang (deg)]]/180*PI()</f>
        <v>1.1900000000000006</v>
      </c>
      <c r="F2649" s="2">
        <v>68.181977620568006</v>
      </c>
      <c r="G2649" s="1">
        <f>IF(Table1[[#This Row],[Phase shift (deg)]]="","",Table1[[#This Row],[Phase shift (deg)]]/180*PI())</f>
        <v>2.0318014570967713</v>
      </c>
      <c r="H2649" s="2">
        <v>116.41364830017601</v>
      </c>
      <c r="I2649" s="2"/>
    </row>
    <row r="2650" spans="1:9" x14ac:dyDescent="0.2">
      <c r="A2650" s="2" t="s">
        <v>47</v>
      </c>
      <c r="B2650" s="2">
        <v>18.09</v>
      </c>
      <c r="C2650" s="2">
        <f>2*Table1[[#This Row],[Photon energy (eV)]]-Threshold</f>
        <v>11.5926112</v>
      </c>
      <c r="D2650" s="2" t="s">
        <v>19</v>
      </c>
      <c r="E2650" s="3">
        <f>Table1[[#This Row],[Polar ang (deg)]]/180*PI()</f>
        <v>1.2</v>
      </c>
      <c r="F2650" s="2">
        <v>68.754935415698796</v>
      </c>
      <c r="G2650" s="1">
        <f>IF(Table1[[#This Row],[Phase shift (deg)]]="","",Table1[[#This Row],[Phase shift (deg)]]/180*PI())</f>
        <v>2.0474388847536971</v>
      </c>
      <c r="H2650" s="2">
        <v>117.309606907359</v>
      </c>
      <c r="I2650" s="2"/>
    </row>
    <row r="2651" spans="1:9" x14ac:dyDescent="0.2">
      <c r="A2651" s="2" t="s">
        <v>47</v>
      </c>
      <c r="B2651" s="2">
        <v>18.09</v>
      </c>
      <c r="C2651" s="2">
        <f>2*Table1[[#This Row],[Photon energy (eV)]]-Threshold</f>
        <v>11.5926112</v>
      </c>
      <c r="D2651" s="2" t="s">
        <v>19</v>
      </c>
      <c r="E2651" s="3">
        <f>Table1[[#This Row],[Polar ang (deg)]]/180*PI()</f>
        <v>1.2099999999999997</v>
      </c>
      <c r="F2651" s="2">
        <v>69.3278932108296</v>
      </c>
      <c r="G2651" s="1">
        <f>IF(Table1[[#This Row],[Phase shift (deg)]]="","",Table1[[#This Row],[Phase shift (deg)]]/180*PI())</f>
        <v>2.0628157481632412</v>
      </c>
      <c r="H2651" s="2">
        <v>118.190636282875</v>
      </c>
      <c r="I2651" s="2"/>
    </row>
    <row r="2652" spans="1:9" x14ac:dyDescent="0.2">
      <c r="A2652" s="2" t="s">
        <v>47</v>
      </c>
      <c r="B2652" s="2">
        <v>18.09</v>
      </c>
      <c r="C2652" s="2">
        <f>2*Table1[[#This Row],[Photon energy (eV)]]-Threshold</f>
        <v>11.5926112</v>
      </c>
      <c r="D2652" s="2" t="s">
        <v>19</v>
      </c>
      <c r="E2652" s="3">
        <f>Table1[[#This Row],[Polar ang (deg)]]/180*PI()</f>
        <v>1.2199999999999995</v>
      </c>
      <c r="F2652" s="2">
        <v>69.900851005960405</v>
      </c>
      <c r="G2652" s="1">
        <f>IF(Table1[[#This Row],[Phase shift (deg)]]="","",Table1[[#This Row],[Phase shift (deg)]]/180*PI())</f>
        <v>2.0779142740007766</v>
      </c>
      <c r="H2652" s="2">
        <v>119.055718090235</v>
      </c>
      <c r="I2652" s="2"/>
    </row>
    <row r="2653" spans="1:9" x14ac:dyDescent="0.2">
      <c r="A2653" s="2" t="s">
        <v>47</v>
      </c>
      <c r="B2653" s="2">
        <v>18.09</v>
      </c>
      <c r="C2653" s="2">
        <f>2*Table1[[#This Row],[Photon energy (eV)]]-Threshold</f>
        <v>11.5926112</v>
      </c>
      <c r="D2653" s="2" t="s">
        <v>19</v>
      </c>
      <c r="E2653" s="3">
        <f>Table1[[#This Row],[Polar ang (deg)]]/180*PI()</f>
        <v>1.2300000000000006</v>
      </c>
      <c r="F2653" s="2">
        <v>70.473808801091295</v>
      </c>
      <c r="G2653" s="1">
        <f>IF(Table1[[#This Row],[Phase shift (deg)]]="","",Table1[[#This Row],[Phase shift (deg)]]/180*PI())</f>
        <v>2.0927175403705331</v>
      </c>
      <c r="H2653" s="2">
        <v>119.90388277623001</v>
      </c>
      <c r="I2653" s="2"/>
    </row>
    <row r="2654" spans="1:9" x14ac:dyDescent="0.2">
      <c r="A2654" s="2" t="s">
        <v>47</v>
      </c>
      <c r="B2654" s="2">
        <v>18.09</v>
      </c>
      <c r="C2654" s="2">
        <f>2*Table1[[#This Row],[Photon energy (eV)]]-Threshold</f>
        <v>11.5926112</v>
      </c>
      <c r="D2654" s="2" t="s">
        <v>19</v>
      </c>
      <c r="E2654" s="3">
        <f>Table1[[#This Row],[Polar ang (deg)]]/180*PI()</f>
        <v>1.2400000000000004</v>
      </c>
      <c r="F2654" s="2">
        <v>71.046766596222099</v>
      </c>
      <c r="G2654" s="1">
        <f>IF(Table1[[#This Row],[Phase shift (deg)]]="","",Table1[[#This Row],[Phase shift (deg)]]/180*PI())</f>
        <v>2.1072095162282207</v>
      </c>
      <c r="H2654" s="2">
        <v>120.734211829681</v>
      </c>
      <c r="I2654" s="2"/>
    </row>
    <row r="2655" spans="1:9" x14ac:dyDescent="0.2">
      <c r="A2655" s="2" t="s">
        <v>47</v>
      </c>
      <c r="B2655" s="2">
        <v>18.09</v>
      </c>
      <c r="C2655" s="2">
        <f>2*Table1[[#This Row],[Photon energy (eV)]]-Threshold</f>
        <v>11.5926112</v>
      </c>
      <c r="D2655" s="2" t="s">
        <v>19</v>
      </c>
      <c r="E2655" s="3">
        <f>Table1[[#This Row],[Polar ang (deg)]]/180*PI()</f>
        <v>1.25</v>
      </c>
      <c r="F2655" s="2">
        <v>71.619724391352904</v>
      </c>
      <c r="G2655" s="1">
        <f>IF(Table1[[#This Row],[Phase shift (deg)]]="","",Table1[[#This Row],[Phase shift (deg)]]/180*PI())</f>
        <v>2.1213750905517479</v>
      </c>
      <c r="H2655" s="2">
        <v>121.54583945279801</v>
      </c>
      <c r="I2655" s="2"/>
    </row>
    <row r="2656" spans="1:9" x14ac:dyDescent="0.2">
      <c r="A2656" s="2" t="s">
        <v>47</v>
      </c>
      <c r="B2656" s="2">
        <v>18.09</v>
      </c>
      <c r="C2656" s="2">
        <f>2*Table1[[#This Row],[Photon energy (eV)]]-Threshold</f>
        <v>11.5926112</v>
      </c>
      <c r="D2656" s="2" t="s">
        <v>19</v>
      </c>
      <c r="E2656" s="3">
        <f>Table1[[#This Row],[Polar ang (deg)]]/180*PI()</f>
        <v>1.2599999999999993</v>
      </c>
      <c r="F2656" s="2">
        <v>72.192682186483694</v>
      </c>
      <c r="G2656" s="1">
        <f>IF(Table1[[#This Row],[Phase shift (deg)]]="","",Table1[[#This Row],[Phase shift (deg)]]/180*PI())</f>
        <v>2.1352000914860687</v>
      </c>
      <c r="H2656" s="2">
        <v>122.337953658099</v>
      </c>
      <c r="I2656" s="2"/>
    </row>
    <row r="2657" spans="1:9" x14ac:dyDescent="0.2">
      <c r="A2657" s="2" t="s">
        <v>47</v>
      </c>
      <c r="B2657" s="2">
        <v>18.09</v>
      </c>
      <c r="C2657" s="2">
        <f>2*Table1[[#This Row],[Photon energy (eV)]]-Threshold</f>
        <v>11.5926112</v>
      </c>
      <c r="D2657" s="2" t="s">
        <v>19</v>
      </c>
      <c r="E2657" s="3">
        <f>Table1[[#This Row],[Polar ang (deg)]]/180*PI()</f>
        <v>1.2700000000000009</v>
      </c>
      <c r="F2657" s="2">
        <v>72.765639981614598</v>
      </c>
      <c r="G2657" s="1">
        <f>IF(Table1[[#This Row],[Phase shift (deg)]]="","",Table1[[#This Row],[Phase shift (deg)]]/180*PI())</f>
        <v>2.148671295849276</v>
      </c>
      <c r="H2657" s="2">
        <v>123.109796813069</v>
      </c>
      <c r="I2657" s="2"/>
    </row>
    <row r="2658" spans="1:9" x14ac:dyDescent="0.2">
      <c r="A2658" s="2" t="s">
        <v>47</v>
      </c>
      <c r="B2658" s="2">
        <v>18.09</v>
      </c>
      <c r="C2658" s="2">
        <f>2*Table1[[#This Row],[Photon energy (eV)]]-Threshold</f>
        <v>11.5926112</v>
      </c>
      <c r="D2658" s="2" t="s">
        <v>19</v>
      </c>
      <c r="E2658" s="3">
        <f>Table1[[#This Row],[Polar ang (deg)]]/180*PI()</f>
        <v>1.2800000000000005</v>
      </c>
      <c r="F2658" s="2">
        <v>73.338597776745402</v>
      </c>
      <c r="G2658" s="1">
        <f>IF(Table1[[#This Row],[Phase shift (deg)]]="","",Table1[[#This Row],[Phase shift (deg)]]/180*PI())</f>
        <v>2.1617764295266451</v>
      </c>
      <c r="H2658" s="2">
        <v>123.86066566273701</v>
      </c>
      <c r="I2658" s="2"/>
    </row>
    <row r="2659" spans="1:9" x14ac:dyDescent="0.2">
      <c r="A2659" s="2" t="s">
        <v>47</v>
      </c>
      <c r="B2659" s="2">
        <v>18.09</v>
      </c>
      <c r="C2659" s="2">
        <f>2*Table1[[#This Row],[Photon energy (eV)]]-Threshold</f>
        <v>11.5926112</v>
      </c>
      <c r="D2659" s="2" t="s">
        <v>19</v>
      </c>
      <c r="E2659" s="3">
        <f>Table1[[#This Row],[Polar ang (deg)]]/180*PI()</f>
        <v>1.2900000000000003</v>
      </c>
      <c r="F2659" s="2">
        <v>73.911555571876207</v>
      </c>
      <c r="G2659" s="1">
        <f>IF(Table1[[#This Row],[Phase shift (deg)]]="","",Table1[[#This Row],[Phase shift (deg)]]/180*PI())</f>
        <v>2.1745041593940693</v>
      </c>
      <c r="H2659" s="2">
        <v>124.58991086692301</v>
      </c>
      <c r="I2659" s="2"/>
    </row>
    <row r="2660" spans="1:9" x14ac:dyDescent="0.2">
      <c r="A2660" s="2" t="s">
        <v>47</v>
      </c>
      <c r="B2660" s="2">
        <v>18.09</v>
      </c>
      <c r="C2660" s="2">
        <f>2*Table1[[#This Row],[Photon energy (eV)]]-Threshold</f>
        <v>11.5926112</v>
      </c>
      <c r="D2660" s="2" t="s">
        <v>19</v>
      </c>
      <c r="E2660" s="3">
        <f>Table1[[#This Row],[Polar ang (deg)]]/180*PI()</f>
        <v>1.2999999999999996</v>
      </c>
      <c r="F2660" s="2">
        <v>74.484513367006997</v>
      </c>
      <c r="G2660" s="1">
        <f>IF(Table1[[#This Row],[Phase shift (deg)]]="","",Table1[[#This Row],[Phase shift (deg)]]/180*PI())</f>
        <v>2.1868440775024975</v>
      </c>
      <c r="H2660" s="2">
        <v>125.296936094073</v>
      </c>
      <c r="I2660" s="2"/>
    </row>
    <row r="2661" spans="1:9" x14ac:dyDescent="0.2">
      <c r="A2661" s="2" t="s">
        <v>47</v>
      </c>
      <c r="B2661" s="2">
        <v>18.09</v>
      </c>
      <c r="C2661" s="2">
        <f>2*Table1[[#This Row],[Photon energy (eV)]]-Threshold</f>
        <v>11.5926112</v>
      </c>
      <c r="D2661" s="2" t="s">
        <v>19</v>
      </c>
      <c r="E2661" s="3">
        <f>Table1[[#This Row],[Polar ang (deg)]]/180*PI()</f>
        <v>1.3099999999999994</v>
      </c>
      <c r="F2661" s="2">
        <v>75.057471162137801</v>
      </c>
      <c r="G2661" s="1">
        <f>IF(Table1[[#This Row],[Phase shift (deg)]]="","",Table1[[#This Row],[Phase shift (deg)]]/180*PI())</f>
        <v>2.1987866783198537</v>
      </c>
      <c r="H2661" s="2">
        <v>125.981196717317</v>
      </c>
      <c r="I2661" s="2"/>
    </row>
    <row r="2662" spans="1:9" x14ac:dyDescent="0.2">
      <c r="A2662" s="2" t="s">
        <v>47</v>
      </c>
      <c r="B2662" s="2">
        <v>18.09</v>
      </c>
      <c r="C2662" s="2">
        <f>2*Table1[[#This Row],[Photon energy (eV)]]-Threshold</f>
        <v>11.5926112</v>
      </c>
      <c r="D2662" s="2" t="s">
        <v>19</v>
      </c>
      <c r="E2662" s="3">
        <f>Table1[[#This Row],[Polar ang (deg)]]/180*PI()</f>
        <v>1.3200000000000007</v>
      </c>
      <c r="F2662" s="2">
        <v>75.630428957268705</v>
      </c>
      <c r="G2662" s="1">
        <f>IF(Table1[[#This Row],[Phase shift (deg)]]="","",Table1[[#This Row],[Phase shift (deg)]]/180*PI())</f>
        <v>2.2103233298690146</v>
      </c>
      <c r="H2662" s="2">
        <v>126.64219816079699</v>
      </c>
      <c r="I2662" s="2"/>
    </row>
    <row r="2663" spans="1:9" x14ac:dyDescent="0.2">
      <c r="A2663" s="2" t="s">
        <v>47</v>
      </c>
      <c r="B2663" s="2">
        <v>18.09</v>
      </c>
      <c r="C2663" s="2">
        <f>2*Table1[[#This Row],[Photon energy (eV)]]-Threshold</f>
        <v>11.5926112</v>
      </c>
      <c r="D2663" s="2" t="s">
        <v>19</v>
      </c>
      <c r="E2663" s="3">
        <f>Table1[[#This Row],[Polar ang (deg)]]/180*PI()</f>
        <v>1.33</v>
      </c>
      <c r="F2663" s="2">
        <v>76.203386752399496</v>
      </c>
      <c r="G2663" s="1">
        <f>IF(Table1[[#This Row],[Phase shift (deg)]]="","",Table1[[#This Row],[Phase shift (deg)]]/180*PI())</f>
        <v>2.2214462396190338</v>
      </c>
      <c r="H2663" s="2">
        <v>127.27949394537799</v>
      </c>
      <c r="I2663" s="2"/>
    </row>
    <row r="2664" spans="1:9" x14ac:dyDescent="0.2">
      <c r="A2664" s="2" t="s">
        <v>47</v>
      </c>
      <c r="B2664" s="2">
        <v>18.09</v>
      </c>
      <c r="C2664" s="2">
        <f>2*Table1[[#This Row],[Photon energy (eV)]]-Threshold</f>
        <v>11.5926112</v>
      </c>
      <c r="D2664" s="2" t="s">
        <v>19</v>
      </c>
      <c r="E2664" s="3">
        <f>Table1[[#This Row],[Polar ang (deg)]]/180*PI()</f>
        <v>1.3399999999999999</v>
      </c>
      <c r="F2664" s="2">
        <v>76.7763445475303</v>
      </c>
      <c r="G2664" s="1">
        <f>IF(Table1[[#This Row],[Phase shift (deg)]]="","",Table1[[#This Row],[Phase shift (deg)]]/180*PI())</f>
        <v>2.2321484159874516</v>
      </c>
      <c r="H2664" s="2">
        <v>127.89268348289301</v>
      </c>
      <c r="I2664" s="2"/>
    </row>
    <row r="2665" spans="1:9" x14ac:dyDescent="0.2">
      <c r="A2665" s="2" t="s">
        <v>47</v>
      </c>
      <c r="B2665" s="2">
        <v>18.09</v>
      </c>
      <c r="C2665" s="2">
        <f>2*Table1[[#This Row],[Photon energy (eV)]]-Threshold</f>
        <v>11.5926112</v>
      </c>
      <c r="D2665" s="2" t="s">
        <v>19</v>
      </c>
      <c r="E2665" s="3">
        <f>Table1[[#This Row],[Polar ang (deg)]]/180*PI()</f>
        <v>1.3500000000000012</v>
      </c>
      <c r="F2665" s="2">
        <v>77.349302342661204</v>
      </c>
      <c r="G2665" s="1">
        <f>IF(Table1[[#This Row],[Phase shift (deg)]]="","",Table1[[#This Row],[Phase shift (deg)]]/180*PI())</f>
        <v>2.242423626293188</v>
      </c>
      <c r="H2665" s="2">
        <v>128.48140966702101</v>
      </c>
      <c r="I2665" s="2"/>
    </row>
    <row r="2666" spans="1:9" x14ac:dyDescent="0.2">
      <c r="A2666" s="2" t="s">
        <v>47</v>
      </c>
      <c r="B2666" s="2">
        <v>18.09</v>
      </c>
      <c r="C2666" s="2">
        <f>2*Table1[[#This Row],[Photon energy (eV)]]-Threshold</f>
        <v>11.5926112</v>
      </c>
      <c r="D2666" s="2" t="s">
        <v>19</v>
      </c>
      <c r="E2666" s="3">
        <f>Table1[[#This Row],[Polar ang (deg)]]/180*PI()</f>
        <v>1.3600000000000008</v>
      </c>
      <c r="F2666" s="2">
        <v>77.922260137791994</v>
      </c>
      <c r="G2666" s="1">
        <f>IF(Table1[[#This Row],[Phase shift (deg)]]="","",Table1[[#This Row],[Phase shift (deg)]]/180*PI())</f>
        <v>2.2522663519686494</v>
      </c>
      <c r="H2666" s="2">
        <v>129.04535630712999</v>
      </c>
      <c r="I2666" s="2"/>
    </row>
    <row r="2667" spans="1:9" x14ac:dyDescent="0.2">
      <c r="A2667" s="2" t="s">
        <v>47</v>
      </c>
      <c r="B2667" s="2">
        <v>18.09</v>
      </c>
      <c r="C2667" s="2">
        <f>2*Table1[[#This Row],[Photon energy (eV)]]-Threshold</f>
        <v>11.5926112</v>
      </c>
      <c r="D2667" s="2" t="s">
        <v>19</v>
      </c>
      <c r="E2667" s="3">
        <f>Table1[[#This Row],[Polar ang (deg)]]/180*PI()</f>
        <v>1.3700000000000003</v>
      </c>
      <c r="F2667" s="2">
        <v>78.495217932922799</v>
      </c>
      <c r="G2667" s="1">
        <f>IF(Table1[[#This Row],[Phase shift (deg)]]="","",Table1[[#This Row],[Phase shift (deg)]]/180*PI())</f>
        <v>2.2616717417959395</v>
      </c>
      <c r="H2667" s="2">
        <v>129.584245448909</v>
      </c>
      <c r="I2667" s="2"/>
    </row>
    <row r="2668" spans="1:9" x14ac:dyDescent="0.2">
      <c r="A2668" s="2" t="s">
        <v>47</v>
      </c>
      <c r="B2668" s="2">
        <v>18.09</v>
      </c>
      <c r="C2668" s="2">
        <f>2*Table1[[#This Row],[Photon energy (eV)]]-Threshold</f>
        <v>11.5926112</v>
      </c>
      <c r="D2668" s="2" t="s">
        <v>19</v>
      </c>
      <c r="E2668" s="3">
        <f>Table1[[#This Row],[Polar ang (deg)]]/180*PI()</f>
        <v>1.38</v>
      </c>
      <c r="F2668" s="2">
        <v>79.068175728053603</v>
      </c>
      <c r="G2668" s="1">
        <f>IF(Table1[[#This Row],[Phase shift (deg)]]="","",Table1[[#This Row],[Phase shift (deg)]]/180*PI())</f>
        <v>2.2706355638804046</v>
      </c>
      <c r="H2668" s="2">
        <v>130.097834622655</v>
      </c>
      <c r="I2668" s="2"/>
    </row>
    <row r="2669" spans="1:9" x14ac:dyDescent="0.2">
      <c r="A2669" s="2" t="s">
        <v>47</v>
      </c>
      <c r="B2669" s="2">
        <v>18.09</v>
      </c>
      <c r="C2669" s="2">
        <f>2*Table1[[#This Row],[Photon energy (eV)]]-Threshold</f>
        <v>11.5926112</v>
      </c>
      <c r="D2669" s="2" t="s">
        <v>19</v>
      </c>
      <c r="E2669" s="3">
        <f>Table1[[#This Row],[Polar ang (deg)]]/180*PI()</f>
        <v>1.3899999999999992</v>
      </c>
      <c r="F2669" s="2">
        <v>79.641133523184394</v>
      </c>
      <c r="G2669" s="1">
        <f>IF(Table1[[#This Row],[Phase shift (deg)]]="","",Table1[[#This Row],[Phase shift (deg)]]/180*PI())</f>
        <v>2.2791541570165106</v>
      </c>
      <c r="H2669" s="2">
        <v>130.58591405674301</v>
      </c>
      <c r="I2669" s="2"/>
    </row>
    <row r="2670" spans="1:9" x14ac:dyDescent="0.2">
      <c r="A2670" s="2" t="s">
        <v>47</v>
      </c>
      <c r="B2670" s="2">
        <v>18.09</v>
      </c>
      <c r="C2670" s="2">
        <f>2*Table1[[#This Row],[Photon energy (eV)]]-Threshold</f>
        <v>11.5926112</v>
      </c>
      <c r="D2670" s="2" t="s">
        <v>19</v>
      </c>
      <c r="E2670" s="3">
        <f>Table1[[#This Row],[Polar ang (deg)]]/180*PI()</f>
        <v>1.4000000000000008</v>
      </c>
      <c r="F2670" s="2">
        <v>80.214091318315297</v>
      </c>
      <c r="G2670" s="1">
        <f>IF(Table1[[#This Row],[Phase shift (deg)]]="","",Table1[[#This Row],[Phase shift (deg)]]/180*PI())</f>
        <v>2.2872243820402125</v>
      </c>
      <c r="H2670" s="2">
        <v>131.04830389032199</v>
      </c>
      <c r="I2670" s="2"/>
    </row>
    <row r="2671" spans="1:9" x14ac:dyDescent="0.2">
      <c r="A2671" s="2" t="s">
        <v>47</v>
      </c>
      <c r="B2671" s="2">
        <v>18.09</v>
      </c>
      <c r="C2671" s="2">
        <f>2*Table1[[#This Row],[Photon energy (eV)]]-Threshold</f>
        <v>11.5926112</v>
      </c>
      <c r="D2671" s="2" t="s">
        <v>19</v>
      </c>
      <c r="E2671" s="3">
        <f>Table1[[#This Row],[Polar ang (deg)]]/180*PI()</f>
        <v>1.4100000000000006</v>
      </c>
      <c r="F2671" s="2">
        <v>80.787049113446102</v>
      </c>
      <c r="G2671" s="1">
        <f>IF(Table1[[#This Row],[Phase shift (deg)]]="","",Table1[[#This Row],[Phase shift (deg)]]/180*PI())</f>
        <v>2.2948435736975203</v>
      </c>
      <c r="H2671" s="2">
        <v>131.484851415587</v>
      </c>
      <c r="I2671" s="2"/>
    </row>
    <row r="2672" spans="1:9" x14ac:dyDescent="0.2">
      <c r="A2672" s="2" t="s">
        <v>47</v>
      </c>
      <c r="B2672" s="2">
        <v>18.09</v>
      </c>
      <c r="C2672" s="2">
        <f>2*Table1[[#This Row],[Photon energy (eV)]]-Threshold</f>
        <v>11.5926112</v>
      </c>
      <c r="D2672" s="2" t="s">
        <v>19</v>
      </c>
      <c r="E2672" s="3">
        <f>Table1[[#This Row],[Polar ang (deg)]]/180*PI()</f>
        <v>1.4200000000000002</v>
      </c>
      <c r="F2672" s="2">
        <v>81.360006908576906</v>
      </c>
      <c r="G2672" s="1">
        <f>IF(Table1[[#This Row],[Phase shift (deg)]]="","",Table1[[#This Row],[Phase shift (deg)]]/180*PI())</f>
        <v>2.302009493497394</v>
      </c>
      <c r="H2672" s="2">
        <v>131.89542837644899</v>
      </c>
      <c r="I2672" s="2"/>
    </row>
    <row r="2673" spans="1:9" x14ac:dyDescent="0.2">
      <c r="A2673" s="2" t="s">
        <v>47</v>
      </c>
      <c r="B2673" s="2">
        <v>18.09</v>
      </c>
      <c r="C2673" s="2">
        <f>2*Table1[[#This Row],[Photon energy (eV)]]-Threshold</f>
        <v>11.5926112</v>
      </c>
      <c r="D2673" s="2" t="s">
        <v>19</v>
      </c>
      <c r="E2673" s="3">
        <f>Table1[[#This Row],[Polar ang (deg)]]/180*PI()</f>
        <v>1.4299999999999997</v>
      </c>
      <c r="F2673" s="2">
        <v>81.932964703707697</v>
      </c>
      <c r="G2673" s="1">
        <f>IF(Table1[[#This Row],[Phase shift (deg)]]="","",Table1[[#This Row],[Phase shift (deg)]]/180*PI())</f>
        <v>2.3087202839550089</v>
      </c>
      <c r="H2673" s="2">
        <v>132.279928346867</v>
      </c>
      <c r="I2673" s="2"/>
    </row>
    <row r="2674" spans="1:9" x14ac:dyDescent="0.2">
      <c r="A2674" s="2" t="s">
        <v>47</v>
      </c>
      <c r="B2674" s="2">
        <v>18.09</v>
      </c>
      <c r="C2674" s="2">
        <f>2*Table1[[#This Row],[Photon energy (eV)]]-Threshold</f>
        <v>11.5926112</v>
      </c>
      <c r="D2674" s="2" t="s">
        <v>19</v>
      </c>
      <c r="E2674" s="3">
        <f>Table1[[#This Row],[Polar ang (deg)]]/180*PI()</f>
        <v>1.4399999999999991</v>
      </c>
      <c r="F2674" s="2">
        <v>82.505922498838501</v>
      </c>
      <c r="G2674" s="1">
        <f>IF(Table1[[#This Row],[Phase shift (deg)]]="","",Table1[[#This Row],[Phase shift (deg)]]/180*PI())</f>
        <v>2.3149744245737987</v>
      </c>
      <c r="H2674" s="2">
        <v>132.638264208805</v>
      </c>
      <c r="I2674" s="2"/>
    </row>
    <row r="2675" spans="1:9" x14ac:dyDescent="0.2">
      <c r="A2675" s="2" t="s">
        <v>47</v>
      </c>
      <c r="B2675" s="2">
        <v>18.09</v>
      </c>
      <c r="C2675" s="2">
        <f>2*Table1[[#This Row],[Photon energy (eV)]]-Threshold</f>
        <v>11.5926112</v>
      </c>
      <c r="D2675" s="2" t="s">
        <v>19</v>
      </c>
      <c r="E2675" s="3">
        <f>Table1[[#This Row],[Polar ang (deg)]]/180*PI()</f>
        <v>1.4500000000000006</v>
      </c>
      <c r="F2675" s="2">
        <v>83.078880293969405</v>
      </c>
      <c r="G2675" s="1">
        <f>IF(Table1[[#This Row],[Phase shift (deg)]]="","",Table1[[#This Row],[Phase shift (deg)]]/180*PI())</f>
        <v>2.3207706898599034</v>
      </c>
      <c r="H2675" s="2">
        <v>132.97036574663699</v>
      </c>
      <c r="I2675" s="2"/>
    </row>
    <row r="2676" spans="1:9" x14ac:dyDescent="0.2">
      <c r="A2676" s="2" t="s">
        <v>47</v>
      </c>
      <c r="B2676" s="2">
        <v>18.09</v>
      </c>
      <c r="C2676" s="2">
        <f>2*Table1[[#This Row],[Photon energy (eV)]]-Threshold</f>
        <v>11.5926112</v>
      </c>
      <c r="D2676" s="2" t="s">
        <v>19</v>
      </c>
      <c r="E2676" s="3">
        <f>Table1[[#This Row],[Polar ang (deg)]]/180*PI()</f>
        <v>1.46</v>
      </c>
      <c r="F2676" s="2">
        <v>83.651838089100195</v>
      </c>
      <c r="G2676" s="1">
        <f>IF(Table1[[#This Row],[Phase shift (deg)]]="","",Table1[[#This Row],[Phase shift (deg)]]/180*PI())</f>
        <v>2.326108109613259</v>
      </c>
      <c r="H2676" s="2">
        <v>133.27617737199401</v>
      </c>
      <c r="I2676" s="2"/>
    </row>
    <row r="2677" spans="1:9" x14ac:dyDescent="0.2">
      <c r="A2677" s="2" t="s">
        <v>47</v>
      </c>
      <c r="B2677" s="2">
        <v>18.09</v>
      </c>
      <c r="C2677" s="2">
        <f>2*Table1[[#This Row],[Photon energy (eV)]]-Threshold</f>
        <v>11.5926112</v>
      </c>
      <c r="D2677" s="2" t="s">
        <v>19</v>
      </c>
      <c r="E2677" s="3">
        <f>Table1[[#This Row],[Polar ang (deg)]]/180*PI()</f>
        <v>1.4699999999999998</v>
      </c>
      <c r="F2677" s="2">
        <v>84.224795884231</v>
      </c>
      <c r="G2677" s="1">
        <f>IF(Table1[[#This Row],[Phase shift (deg)]]="","",Table1[[#This Row],[Phase shift (deg)]]/180*PI())</f>
        <v>2.3309859316945198</v>
      </c>
      <c r="H2677" s="2">
        <v>133.55565599046599</v>
      </c>
      <c r="I2677" s="2"/>
    </row>
    <row r="2678" spans="1:9" x14ac:dyDescent="0.2">
      <c r="A2678" s="2" t="s">
        <v>47</v>
      </c>
      <c r="B2678" s="2">
        <v>18.09</v>
      </c>
      <c r="C2678" s="2">
        <f>2*Table1[[#This Row],[Photon energy (eV)]]-Threshold</f>
        <v>11.5926112</v>
      </c>
      <c r="D2678" s="2" t="s">
        <v>19</v>
      </c>
      <c r="E2678" s="3">
        <f>Table1[[#This Row],[Polar ang (deg)]]/180*PI()</f>
        <v>1.4799999999999995</v>
      </c>
      <c r="F2678" s="2">
        <v>84.797753679361804</v>
      </c>
      <c r="G2678" s="1">
        <f>IF(Table1[[#This Row],[Phase shift (deg)]]="","",Table1[[#This Row],[Phase shift (deg)]]/180*PI())</f>
        <v>2.3354035874270367</v>
      </c>
      <c r="H2678" s="2">
        <v>133.80876901928099</v>
      </c>
      <c r="I2678" s="2"/>
    </row>
    <row r="2679" spans="1:9" x14ac:dyDescent="0.2">
      <c r="A2679" s="2" t="s">
        <v>47</v>
      </c>
      <c r="B2679" s="2">
        <v>18.09</v>
      </c>
      <c r="C2679" s="2">
        <f>2*Table1[[#This Row],[Photon energy (eV)]]-Threshold</f>
        <v>11.5926112</v>
      </c>
      <c r="D2679" s="2" t="s">
        <v>19</v>
      </c>
      <c r="E2679" s="3">
        <f>Table1[[#This Row],[Polar ang (deg)]]/180*PI()</f>
        <v>1.4900000000000007</v>
      </c>
      <c r="F2679" s="2">
        <v>85.370711474492694</v>
      </c>
      <c r="G2679" s="1">
        <f>IF(Table1[[#This Row],[Phase shift (deg)]]="","",Table1[[#This Row],[Phase shift (deg)]]/180*PI())</f>
        <v>2.339360659758992</v>
      </c>
      <c r="H2679" s="2">
        <v>134.03549256312999</v>
      </c>
      <c r="I2679" s="2"/>
    </row>
    <row r="2680" spans="1:9" x14ac:dyDescent="0.2">
      <c r="A2680" s="2" t="s">
        <v>47</v>
      </c>
      <c r="B2680" s="2">
        <v>18.09</v>
      </c>
      <c r="C2680" s="2">
        <f>2*Table1[[#This Row],[Photon energy (eV)]]-Threshold</f>
        <v>11.5926112</v>
      </c>
      <c r="D2680" s="2" t="s">
        <v>19</v>
      </c>
      <c r="E2680" s="3">
        <f>Table1[[#This Row],[Polar ang (deg)]]/180*PI()</f>
        <v>1.5000000000000002</v>
      </c>
      <c r="F2680" s="2">
        <v>85.943669269623499</v>
      </c>
      <c r="G2680" s="1">
        <f>IF(Table1[[#This Row],[Phase shift (deg)]]="","",Table1[[#This Row],[Phase shift (deg)]]/180*PI())</f>
        <v>2.3428568542806891</v>
      </c>
      <c r="H2680" s="2">
        <v>134.23580975358001</v>
      </c>
      <c r="I2680" s="2"/>
    </row>
    <row r="2681" spans="1:9" x14ac:dyDescent="0.2">
      <c r="A2681" s="2" t="s">
        <v>47</v>
      </c>
      <c r="B2681" s="2">
        <v>18.09</v>
      </c>
      <c r="C2681" s="2">
        <f>2*Table1[[#This Row],[Photon energy (eV)]]-Threshold</f>
        <v>11.5926112</v>
      </c>
      <c r="D2681" s="2" t="s">
        <v>19</v>
      </c>
      <c r="E2681" s="3">
        <f>Table1[[#This Row],[Polar ang (deg)]]/180*PI()</f>
        <v>1.5099999999999998</v>
      </c>
      <c r="F2681" s="2">
        <v>86.516627064754303</v>
      </c>
      <c r="G2681" s="1">
        <f>IF(Table1[[#This Row],[Phase shift (deg)]]="","",Table1[[#This Row],[Phase shift (deg)]]/180*PI())</f>
        <v>2.3458919731678365</v>
      </c>
      <c r="H2681" s="2">
        <v>134.40970925613399</v>
      </c>
      <c r="I2681" s="2"/>
    </row>
    <row r="2682" spans="1:9" x14ac:dyDescent="0.2">
      <c r="A2682" s="2" t="s">
        <v>47</v>
      </c>
      <c r="B2682" s="2">
        <v>18.09</v>
      </c>
      <c r="C2682" s="2">
        <f>2*Table1[[#This Row],[Photon energy (eV)]]-Threshold</f>
        <v>11.5926112</v>
      </c>
      <c r="D2682" s="2" t="s">
        <v>19</v>
      </c>
      <c r="E2682" s="3">
        <f>Table1[[#This Row],[Polar ang (deg)]]/180*PI()</f>
        <v>1.5199999999999994</v>
      </c>
      <c r="F2682" s="2">
        <v>87.089584859885093</v>
      </c>
      <c r="G2682" s="1">
        <f>IF(Table1[[#This Row],[Phase shift (deg)]]="","",Table1[[#This Row],[Phase shift (deg)]]/180*PI())</f>
        <v>2.3484658921009287</v>
      </c>
      <c r="H2682" s="2">
        <v>134.55718394780899</v>
      </c>
      <c r="I2682" s="2"/>
    </row>
    <row r="2683" spans="1:9" x14ac:dyDescent="0.2">
      <c r="A2683" s="2" t="s">
        <v>47</v>
      </c>
      <c r="B2683" s="2">
        <v>18.09</v>
      </c>
      <c r="C2683" s="2">
        <f>2*Table1[[#This Row],[Photon energy (eV)]]-Threshold</f>
        <v>11.5926112</v>
      </c>
      <c r="D2683" s="2" t="s">
        <v>19</v>
      </c>
      <c r="E2683" s="3">
        <f>Table1[[#This Row],[Polar ang (deg)]]/180*PI()</f>
        <v>1.5299999999999989</v>
      </c>
      <c r="F2683" s="2">
        <v>87.662542655015898</v>
      </c>
      <c r="G2683" s="1">
        <f>IF(Table1[[#This Row],[Phase shift (deg)]]="","",Table1[[#This Row],[Phase shift (deg)]]/180*PI())</f>
        <v>2.3505785401954777</v>
      </c>
      <c r="H2683" s="2">
        <v>134.678229767223</v>
      </c>
      <c r="I2683" s="2"/>
    </row>
    <row r="2684" spans="1:9" x14ac:dyDescent="0.2">
      <c r="A2684" s="2" t="s">
        <v>47</v>
      </c>
      <c r="B2684" s="2">
        <v>18.09</v>
      </c>
      <c r="C2684" s="2">
        <f>2*Table1[[#This Row],[Photon energy (eV)]]-Threshold</f>
        <v>11.5926112</v>
      </c>
      <c r="D2684" s="2" t="s">
        <v>19</v>
      </c>
      <c r="E2684" s="3">
        <f>Table1[[#This Row],[Polar ang (deg)]]/180*PI()</f>
        <v>1.5400000000000005</v>
      </c>
      <c r="F2684" s="2">
        <v>88.235500450146802</v>
      </c>
      <c r="G2684" s="1">
        <f>IF(Table1[[#This Row],[Phase shift (deg)]]="","",Table1[[#This Row],[Phase shift (deg)]]/180*PI())</f>
        <v>2.3522298829647368</v>
      </c>
      <c r="H2684" s="2">
        <v>134.77284473843099</v>
      </c>
      <c r="I2684" s="2"/>
    </row>
    <row r="2685" spans="1:9" x14ac:dyDescent="0.2">
      <c r="A2685" s="2" t="s">
        <v>47</v>
      </c>
      <c r="B2685" s="2">
        <v>18.09</v>
      </c>
      <c r="C2685" s="2">
        <f>2*Table1[[#This Row],[Photon energy (eV)]]-Threshold</f>
        <v>11.5926112</v>
      </c>
      <c r="D2685" s="2" t="s">
        <v>19</v>
      </c>
      <c r="E2685" s="3">
        <f>Table1[[#This Row],[Polar ang (deg)]]/180*PI()</f>
        <v>1.55</v>
      </c>
      <c r="F2685" s="2">
        <v>88.808458245277606</v>
      </c>
      <c r="G2685" s="1">
        <f>IF(Table1[[#This Row],[Phase shift (deg)]]="","",Table1[[#This Row],[Phase shift (deg)]]/180*PI())</f>
        <v>2.3534199083283052</v>
      </c>
      <c r="H2685" s="2">
        <v>134.841028169277</v>
      </c>
      <c r="I2685" s="2"/>
    </row>
    <row r="2686" spans="1:9" x14ac:dyDescent="0.2">
      <c r="A2686" s="2" t="s">
        <v>47</v>
      </c>
      <c r="B2686" s="2">
        <v>18.09</v>
      </c>
      <c r="C2686" s="2">
        <f>2*Table1[[#This Row],[Photon energy (eV)]]-Threshold</f>
        <v>11.5926112</v>
      </c>
      <c r="D2686" s="2" t="s">
        <v>19</v>
      </c>
      <c r="E2686" s="3">
        <f>Table1[[#This Row],[Polar ang (deg)]]/180*PI()</f>
        <v>1.5599999999999996</v>
      </c>
      <c r="F2686" s="2">
        <v>89.381416040408396</v>
      </c>
      <c r="G2686" s="1">
        <f>IF(Table1[[#This Row],[Phase shift (deg)]]="","",Table1[[#This Row],[Phase shift (deg)]]/180*PI())</f>
        <v>2.3541486156732061</v>
      </c>
      <c r="H2686" s="2">
        <v>134.88278002464</v>
      </c>
      <c r="I2686" s="2"/>
    </row>
    <row r="2687" spans="1:9" x14ac:dyDescent="0.2">
      <c r="A2687" s="2" t="s">
        <v>47</v>
      </c>
      <c r="B2687" s="2">
        <v>18.09</v>
      </c>
      <c r="C2687" s="2">
        <f>2*Table1[[#This Row],[Photon energy (eV)]]-Threshold</f>
        <v>11.5926112</v>
      </c>
      <c r="D2687" s="2" t="s">
        <v>19</v>
      </c>
      <c r="E2687" s="3">
        <f>Table1[[#This Row],[Polar ang (deg)]]/180*PI()</f>
        <v>1.570000000000001</v>
      </c>
      <c r="F2687" s="2">
        <v>89.9543738355393</v>
      </c>
      <c r="G2687" s="1">
        <f>IF(Table1[[#This Row],[Phase shift (deg)]]="","",Table1[[#This Row],[Phase shift (deg)]]/180*PI())</f>
        <v>2.3544160079704954</v>
      </c>
      <c r="H2687" s="2">
        <v>134.89810047474899</v>
      </c>
      <c r="I2687" s="2"/>
    </row>
    <row r="2688" spans="1:9" x14ac:dyDescent="0.2">
      <c r="A2688" s="2" t="s">
        <v>47</v>
      </c>
      <c r="B2688" s="7">
        <v>18.09</v>
      </c>
      <c r="C2688" s="2">
        <f>2*Table1[[#This Row],[Photon energy (eV)]]-Threshold</f>
        <v>11.5926112</v>
      </c>
      <c r="D2688" s="2" t="s">
        <v>19</v>
      </c>
      <c r="E2688" s="3">
        <f>Table1[[#This Row],[Polar ang (deg)]]/180*PI()</f>
        <v>1.5707963267948966</v>
      </c>
      <c r="F2688" s="2">
        <v>90</v>
      </c>
      <c r="G2688" s="1" t="str">
        <f>IF(Table1[[#This Row],[Phase shift (deg)]]="","",Table1[[#This Row],[Phase shift (deg)]]/180*PI())</f>
        <v/>
      </c>
      <c r="I2688" s="2"/>
    </row>
    <row r="2689" spans="1:9" x14ac:dyDescent="0.2">
      <c r="A2689" s="2" t="s">
        <v>47</v>
      </c>
      <c r="B2689" s="2">
        <v>18.09</v>
      </c>
      <c r="C2689" s="2">
        <f>2*Table1[[#This Row],[Photon energy (eV)]]-Threshold</f>
        <v>11.5926112</v>
      </c>
      <c r="D2689" s="2" t="s">
        <v>19</v>
      </c>
      <c r="E2689" s="3">
        <f>Table1[[#This Row],[Polar ang (deg)]]/180*PI()</f>
        <v>1.5800000000000005</v>
      </c>
      <c r="F2689" s="2">
        <v>90.527331630670105</v>
      </c>
      <c r="G2689" s="1">
        <f>IF(Table1[[#This Row],[Phase shift (deg)]]="","",Table1[[#This Row],[Phase shift (deg)]]/180*PI())</f>
        <v>5.4958147405375639</v>
      </c>
      <c r="H2689" s="2">
        <v>314.88698961858802</v>
      </c>
      <c r="I2689" s="2"/>
    </row>
    <row r="2690" spans="1:9" x14ac:dyDescent="0.2">
      <c r="A2690" s="2" t="s">
        <v>47</v>
      </c>
      <c r="B2690" s="2">
        <v>18.09</v>
      </c>
      <c r="C2690" s="2">
        <f>2*Table1[[#This Row],[Photon energy (eV)]]-Threshold</f>
        <v>11.5926112</v>
      </c>
      <c r="D2690" s="2" t="s">
        <v>19</v>
      </c>
      <c r="E2690" s="3">
        <f>Table1[[#This Row],[Polar ang (deg)]]/180*PI()</f>
        <v>1.59</v>
      </c>
      <c r="F2690" s="2">
        <v>91.100289425800895</v>
      </c>
      <c r="G2690" s="1">
        <f>IF(Table1[[#This Row],[Phase shift (deg)]]="","",Table1[[#This Row],[Phase shift (deg)]]/180*PI())</f>
        <v>5.4951595049078188</v>
      </c>
      <c r="H2690" s="2">
        <v>314.849447382417</v>
      </c>
      <c r="I2690" s="2"/>
    </row>
    <row r="2691" spans="1:9" x14ac:dyDescent="0.2">
      <c r="A2691" s="2" t="s">
        <v>47</v>
      </c>
      <c r="B2691" s="2">
        <v>18.09</v>
      </c>
      <c r="C2691" s="2">
        <f>2*Table1[[#This Row],[Photon energy (eV)]]-Threshold</f>
        <v>11.5926112</v>
      </c>
      <c r="D2691" s="2" t="s">
        <v>19</v>
      </c>
      <c r="E2691" s="3">
        <f>Table1[[#This Row],[Polar ang (deg)]]/180*PI()</f>
        <v>1.5999999999999996</v>
      </c>
      <c r="F2691" s="2">
        <v>91.6732472209317</v>
      </c>
      <c r="G2691" s="1">
        <f>IF(Table1[[#This Row],[Phase shift (deg)]]="","",Table1[[#This Row],[Phase shift (deg)]]/180*PI())</f>
        <v>5.4940429516539195</v>
      </c>
      <c r="H2691" s="2">
        <v>314.78547359336699</v>
      </c>
      <c r="I2691" s="2"/>
    </row>
    <row r="2692" spans="1:9" x14ac:dyDescent="0.2">
      <c r="A2692" s="2" t="s">
        <v>47</v>
      </c>
      <c r="B2692" s="2">
        <v>18.09</v>
      </c>
      <c r="C2692" s="2">
        <f>2*Table1[[#This Row],[Photon energy (eV)]]-Threshold</f>
        <v>11.5926112</v>
      </c>
      <c r="D2692" s="2" t="s">
        <v>19</v>
      </c>
      <c r="E2692" s="3">
        <f>Table1[[#This Row],[Polar ang (deg)]]/180*PI()</f>
        <v>1.6100000000000012</v>
      </c>
      <c r="F2692" s="2">
        <v>92.246205016062603</v>
      </c>
      <c r="G2692" s="1">
        <f>IF(Table1[[#This Row],[Phase shift (deg)]]="","",Table1[[#This Row],[Phase shift (deg)]]/180*PI())</f>
        <v>5.4924650803693105</v>
      </c>
      <c r="H2692" s="2">
        <v>314.69506822814401</v>
      </c>
      <c r="I2692" s="2"/>
    </row>
    <row r="2693" spans="1:9" x14ac:dyDescent="0.2">
      <c r="A2693" s="2" t="s">
        <v>47</v>
      </c>
      <c r="B2693" s="2">
        <v>18.09</v>
      </c>
      <c r="C2693" s="2">
        <f>2*Table1[[#This Row],[Photon energy (eV)]]-Threshold</f>
        <v>11.5926112</v>
      </c>
      <c r="D2693" s="2" t="s">
        <v>19</v>
      </c>
      <c r="E2693" s="3">
        <f>Table1[[#This Row],[Polar ang (deg)]]/180*PI()</f>
        <v>1.6200000000000006</v>
      </c>
      <c r="F2693" s="2">
        <v>92.819162811193394</v>
      </c>
      <c r="G2693" s="1">
        <f>IF(Table1[[#This Row],[Phase shift (deg)]]="","",Table1[[#This Row],[Phase shift (deg)]]/180*PI())</f>
        <v>5.4904259006546807</v>
      </c>
      <c r="H2693" s="2">
        <v>314.578231836827</v>
      </c>
      <c r="I2693" s="2"/>
    </row>
    <row r="2694" spans="1:9" x14ac:dyDescent="0.2">
      <c r="A2694" s="2" t="s">
        <v>47</v>
      </c>
      <c r="B2694" s="2">
        <v>18.09</v>
      </c>
      <c r="C2694" s="2">
        <f>2*Table1[[#This Row],[Photon energy (eV)]]-Threshold</f>
        <v>11.5926112</v>
      </c>
      <c r="D2694" s="2" t="s">
        <v>19</v>
      </c>
      <c r="E2694" s="3">
        <f>Table1[[#This Row],[Polar ang (deg)]]/180*PI()</f>
        <v>1.6300000000000003</v>
      </c>
      <c r="F2694" s="2">
        <v>93.392120606324198</v>
      </c>
      <c r="G2694" s="1">
        <f>IF(Table1[[#This Row],[Phase shift (deg)]]="","",Table1[[#This Row],[Phase shift (deg)]]/180*PI())</f>
        <v>5.4879254425703943</v>
      </c>
      <c r="H2694" s="2">
        <v>314.43496614174802</v>
      </c>
      <c r="I2694" s="2"/>
    </row>
    <row r="2695" spans="1:9" x14ac:dyDescent="0.2">
      <c r="A2695" s="2" t="s">
        <v>47</v>
      </c>
      <c r="B2695" s="2">
        <v>18.09</v>
      </c>
      <c r="C2695" s="2">
        <f>2*Table1[[#This Row],[Photon energy (eV)]]-Threshold</f>
        <v>11.5926112</v>
      </c>
      <c r="D2695" s="2" t="s">
        <v>19</v>
      </c>
      <c r="E2695" s="3">
        <f>Table1[[#This Row],[Polar ang (deg)]]/180*PI()</f>
        <v>1.64</v>
      </c>
      <c r="F2695" s="2">
        <v>93.965078401455003</v>
      </c>
      <c r="G2695" s="1">
        <f>IF(Table1[[#This Row],[Phase shift (deg)]]="","",Table1[[#This Row],[Phase shift (deg)]]/180*PI())</f>
        <v>5.4849637701421088</v>
      </c>
      <c r="H2695" s="2">
        <v>314.26527481130699</v>
      </c>
      <c r="I2695" s="2"/>
    </row>
    <row r="2696" spans="1:9" x14ac:dyDescent="0.2">
      <c r="A2696" s="2" t="s">
        <v>47</v>
      </c>
      <c r="B2696" s="2">
        <v>18.09</v>
      </c>
      <c r="C2696" s="2">
        <f>2*Table1[[#This Row],[Photon energy (eV)]]-Threshold</f>
        <v>11.5926112</v>
      </c>
      <c r="D2696" s="2" t="s">
        <v>19</v>
      </c>
      <c r="E2696" s="3">
        <f>Table1[[#This Row],[Polar ang (deg)]]/180*PI()</f>
        <v>1.6499999999999995</v>
      </c>
      <c r="F2696" s="2">
        <v>94.538036196585793</v>
      </c>
      <c r="G2696" s="1">
        <f>IF(Table1[[#This Row],[Phase shift (deg)]]="","",Table1[[#This Row],[Phase shift (deg)]]/180*PI())</f>
        <v>5.4815409979135321</v>
      </c>
      <c r="H2696" s="2">
        <v>314.069164408375</v>
      </c>
      <c r="I2696" s="2"/>
    </row>
    <row r="2697" spans="1:9" x14ac:dyDescent="0.2">
      <c r="A2697" s="2" t="s">
        <v>47</v>
      </c>
      <c r="B2697" s="2">
        <v>18.09</v>
      </c>
      <c r="C2697" s="2">
        <f>2*Table1[[#This Row],[Photon energy (eV)]]-Threshold</f>
        <v>11.5926112</v>
      </c>
      <c r="D2697" s="2" t="s">
        <v>19</v>
      </c>
      <c r="E2697" s="3">
        <f>Table1[[#This Row],[Polar ang (deg)]]/180*PI()</f>
        <v>1.6600000000000008</v>
      </c>
      <c r="F2697" s="2">
        <v>95.110993991716697</v>
      </c>
      <c r="G2697" s="1">
        <f>IF(Table1[[#This Row],[Phase shift (deg)]]="","",Table1[[#This Row],[Phase shift (deg)]]/180*PI())</f>
        <v>5.4776573105345312</v>
      </c>
      <c r="H2697" s="2">
        <v>313.84664551261</v>
      </c>
      <c r="I2697" s="2"/>
    </row>
    <row r="2698" spans="1:9" x14ac:dyDescent="0.2">
      <c r="A2698" s="2" t="s">
        <v>47</v>
      </c>
      <c r="B2698" s="2">
        <v>18.09</v>
      </c>
      <c r="C2698" s="2">
        <f>2*Table1[[#This Row],[Photon energy (eV)]]-Threshold</f>
        <v>11.5926112</v>
      </c>
      <c r="D2698" s="2" t="s">
        <v>19</v>
      </c>
      <c r="E2698" s="3">
        <f>Table1[[#This Row],[Polar ang (deg)]]/180*PI()</f>
        <v>1.6700000000000004</v>
      </c>
      <c r="F2698" s="2">
        <v>95.683951786847501</v>
      </c>
      <c r="G2698" s="1">
        <f>IF(Table1[[#This Row],[Phase shift (deg)]]="","",Table1[[#This Row],[Phase shift (deg)]]/180*PI())</f>
        <v>5.4733129853640676</v>
      </c>
      <c r="H2698" s="2">
        <v>313.59773401551001</v>
      </c>
      <c r="I2698" s="2"/>
    </row>
    <row r="2699" spans="1:9" x14ac:dyDescent="0.2">
      <c r="A2699" s="2" t="s">
        <v>47</v>
      </c>
      <c r="B2699" s="2">
        <v>18.09</v>
      </c>
      <c r="C2699" s="2">
        <f>2*Table1[[#This Row],[Photon energy (eV)]]-Threshold</f>
        <v>11.5926112</v>
      </c>
      <c r="D2699" s="2" t="s">
        <v>19</v>
      </c>
      <c r="E2699" s="3">
        <f>Table1[[#This Row],[Polar ang (deg)]]/180*PI()</f>
        <v>1.6800000000000002</v>
      </c>
      <c r="F2699" s="2">
        <v>96.256909581978306</v>
      </c>
      <c r="G2699" s="1">
        <f>IF(Table1[[#This Row],[Phase shift (deg)]]="","",Table1[[#This Row],[Phase shift (deg)]]/180*PI())</f>
        <v>5.4685084180558921</v>
      </c>
      <c r="H2699" s="2">
        <v>313.32245258636499</v>
      </c>
      <c r="I2699" s="2"/>
    </row>
    <row r="2700" spans="1:9" x14ac:dyDescent="0.2">
      <c r="A2700" s="2" t="s">
        <v>47</v>
      </c>
      <c r="B2700" s="2">
        <v>18.09</v>
      </c>
      <c r="C2700" s="2">
        <f>2*Table1[[#This Row],[Photon energy (eV)]]-Threshold</f>
        <v>11.5926112</v>
      </c>
      <c r="D2700" s="2" t="s">
        <v>19</v>
      </c>
      <c r="E2700" s="3">
        <f>Table1[[#This Row],[Polar ang (deg)]]/180*PI()</f>
        <v>1.6899999999999995</v>
      </c>
      <c r="F2700" s="2">
        <v>96.829867377109096</v>
      </c>
      <c r="G2700" s="1">
        <f>IF(Table1[[#This Row],[Phase shift (deg)]]="","",Table1[[#This Row],[Phase shift (deg)]]/180*PI())</f>
        <v>5.463244151079401</v>
      </c>
      <c r="H2700" s="2">
        <v>313.02083230638198</v>
      </c>
      <c r="I2700" s="2"/>
    </row>
    <row r="2701" spans="1:9" x14ac:dyDescent="0.2">
      <c r="A2701" s="2" t="s">
        <v>47</v>
      </c>
      <c r="B2701" s="2">
        <v>18.09</v>
      </c>
      <c r="C2701" s="2">
        <f>2*Table1[[#This Row],[Photon energy (eV)]]-Threshold</f>
        <v>11.5926112</v>
      </c>
      <c r="D2701" s="2" t="s">
        <v>19</v>
      </c>
      <c r="E2701" s="3">
        <f>Table1[[#This Row],[Polar ang (deg)]]/180*PI()</f>
        <v>1.7000000000000011</v>
      </c>
      <c r="F2701" s="2">
        <v>97.40282517224</v>
      </c>
      <c r="G2701" s="1">
        <f>IF(Table1[[#This Row],[Phase shift (deg)]]="","",Table1[[#This Row],[Phase shift (deg)]]/180*PI())</f>
        <v>5.4575209051084466</v>
      </c>
      <c r="H2701" s="2">
        <v>312.692914467131</v>
      </c>
      <c r="I2701" s="2"/>
    </row>
    <row r="2702" spans="1:9" x14ac:dyDescent="0.2">
      <c r="A2702" s="2" t="s">
        <v>47</v>
      </c>
      <c r="B2702" s="2">
        <v>18.09</v>
      </c>
      <c r="C2702" s="2">
        <f>2*Table1[[#This Row],[Photon energy (eV)]]-Threshold</f>
        <v>11.5926112</v>
      </c>
      <c r="D2702" s="2" t="s">
        <v>19</v>
      </c>
      <c r="E2702" s="3">
        <f>Table1[[#This Row],[Polar ang (deg)]]/180*PI()</f>
        <v>1.7100000000000006</v>
      </c>
      <c r="F2702" s="2">
        <v>97.975782967370804</v>
      </c>
      <c r="G2702" s="1">
        <f>IF(Table1[[#This Row],[Phase shift (deg)]]="","",Table1[[#This Row],[Phase shift (deg)]]/180*PI())</f>
        <v>5.4513396131872653</v>
      </c>
      <c r="H2702" s="2">
        <v>312.33875252810901</v>
      </c>
      <c r="I2702" s="2"/>
    </row>
    <row r="2703" spans="1:9" x14ac:dyDescent="0.2">
      <c r="A2703" s="2" t="s">
        <v>47</v>
      </c>
      <c r="B2703" s="2">
        <v>18.09</v>
      </c>
      <c r="C2703" s="2">
        <f>2*Table1[[#This Row],[Photon energy (eV)]]-Threshold</f>
        <v>11.5926112</v>
      </c>
      <c r="D2703" s="2" t="s">
        <v>19</v>
      </c>
      <c r="E2703" s="3">
        <f>Table1[[#This Row],[Polar ang (deg)]]/180*PI()</f>
        <v>1.7200000000000002</v>
      </c>
      <c r="F2703" s="2">
        <v>98.548740762501595</v>
      </c>
      <c r="G2703" s="1">
        <f>IF(Table1[[#This Row],[Phase shift (deg)]]="","",Table1[[#This Row],[Phase shift (deg)]]/180*PI())</f>
        <v>5.444701457553669</v>
      </c>
      <c r="H2703" s="2">
        <v>311.95841422655297</v>
      </c>
      <c r="I2703" s="2"/>
    </row>
    <row r="2704" spans="1:9" x14ac:dyDescent="0.2">
      <c r="A2704" s="2" t="s">
        <v>47</v>
      </c>
      <c r="B2704" s="2">
        <v>18.09</v>
      </c>
      <c r="C2704" s="2">
        <f>2*Table1[[#This Row],[Photon energy (eV)]]-Threshold</f>
        <v>11.5926112</v>
      </c>
      <c r="D2704" s="2" t="s">
        <v>19</v>
      </c>
      <c r="E2704" s="3">
        <f>Table1[[#This Row],[Polar ang (deg)]]/180*PI()</f>
        <v>1.7299999999999998</v>
      </c>
      <c r="F2704" s="2">
        <v>99.121698557632399</v>
      </c>
      <c r="G2704" s="1">
        <f>IF(Table1[[#This Row],[Phase shift (deg)]]="","",Table1[[#This Row],[Phase shift (deg)]]/180*PI())</f>
        <v>5.4376079089658163</v>
      </c>
      <c r="H2704" s="2">
        <v>311.55198383069802</v>
      </c>
      <c r="I2704" s="2"/>
    </row>
    <row r="2705" spans="1:9" x14ac:dyDescent="0.2">
      <c r="A2705" s="2" t="s">
        <v>47</v>
      </c>
      <c r="B2705" s="2">
        <v>18.09</v>
      </c>
      <c r="C2705" s="2">
        <f>2*Table1[[#This Row],[Photon energy (eV)]]-Threshold</f>
        <v>11.5926112</v>
      </c>
      <c r="D2705" s="2" t="s">
        <v>19</v>
      </c>
      <c r="E2705" s="3">
        <f>Table1[[#This Row],[Polar ang (deg)]]/180*PI()</f>
        <v>1.7399999999999993</v>
      </c>
      <c r="F2705" s="2">
        <v>99.694656352763204</v>
      </c>
      <c r="G2705" s="1">
        <f>IF(Table1[[#This Row],[Phase shift (deg)]]="","",Table1[[#This Row],[Phase shift (deg)]]/180*PI())</f>
        <v>5.4300607683403141</v>
      </c>
      <c r="H2705" s="2">
        <v>311.11956452546502</v>
      </c>
      <c r="I2705" s="2"/>
    </row>
    <row r="2706" spans="1:9" x14ac:dyDescent="0.2">
      <c r="A2706" s="2" t="s">
        <v>47</v>
      </c>
      <c r="B2706" s="2">
        <v>18.09</v>
      </c>
      <c r="C2706" s="2">
        <f>2*Table1[[#This Row],[Photon energy (eV)]]-Threshold</f>
        <v>11.5926112</v>
      </c>
      <c r="D2706" s="2" t="s">
        <v>19</v>
      </c>
      <c r="E2706" s="3">
        <f>Table1[[#This Row],[Polar ang (deg)]]/180*PI()</f>
        <v>1.7499999999999987</v>
      </c>
      <c r="F2706" s="2">
        <v>100.26761414789399</v>
      </c>
      <c r="G2706" s="1">
        <f>IF(Table1[[#This Row],[Phase shift (deg)]]="","",Table1[[#This Row],[Phase shift (deg)]]/180*PI())</f>
        <v>5.4220622104648184</v>
      </c>
      <c r="H2706" s="2">
        <v>310.66128091700801</v>
      </c>
      <c r="I2706" s="2"/>
    </row>
    <row r="2707" spans="1:9" x14ac:dyDescent="0.2">
      <c r="A2707" s="2" t="s">
        <v>47</v>
      </c>
      <c r="B2707" s="2">
        <v>18.09</v>
      </c>
      <c r="C2707" s="2">
        <f>2*Table1[[#This Row],[Photon energy (eV)]]-Threshold</f>
        <v>11.5926112</v>
      </c>
      <c r="D2707" s="2" t="s">
        <v>19</v>
      </c>
      <c r="E2707" s="3">
        <f>Table1[[#This Row],[Polar ang (deg)]]/180*PI()</f>
        <v>1.7600000000000018</v>
      </c>
      <c r="F2707" s="2">
        <v>100.840571943025</v>
      </c>
      <c r="G2707" s="1">
        <f>IF(Table1[[#This Row],[Phase shift (deg)]]="","",Table1[[#This Row],[Phase shift (deg)]]/180*PI())</f>
        <v>5.4136148294997248</v>
      </c>
      <c r="H2707" s="2">
        <v>310.17728163976898</v>
      </c>
      <c r="I2707" s="2"/>
    </row>
    <row r="2708" spans="1:9" x14ac:dyDescent="0.2">
      <c r="A2708" s="2" t="s">
        <v>47</v>
      </c>
      <c r="B2708" s="2">
        <v>18.09</v>
      </c>
      <c r="C2708" s="2">
        <f>2*Table1[[#This Row],[Photon energy (eV)]]-Threshold</f>
        <v>11.5926112</v>
      </c>
      <c r="D2708" s="2" t="s">
        <v>19</v>
      </c>
      <c r="E2708" s="3">
        <f>Table1[[#This Row],[Polar ang (deg)]]/180*PI()</f>
        <v>1.7700000000000051</v>
      </c>
      <c r="F2708" s="2">
        <v>101.413529738156</v>
      </c>
      <c r="G2708" s="1">
        <f>IF(Table1[[#This Row],[Phase shift (deg)]]="","",Table1[[#This Row],[Phase shift (deg)]]/180*PI())</f>
        <v>5.4047216859294434</v>
      </c>
      <c r="H2708" s="2">
        <v>309.66774204658799</v>
      </c>
      <c r="I2708" s="2"/>
    </row>
    <row r="2709" spans="1:9" x14ac:dyDescent="0.2">
      <c r="A2709" s="2" t="s">
        <v>47</v>
      </c>
      <c r="B2709" s="2">
        <v>18.09</v>
      </c>
      <c r="C2709" s="2">
        <f>2*Table1[[#This Row],[Photon energy (eV)]]-Threshold</f>
        <v>11.5926112</v>
      </c>
      <c r="D2709" s="2" t="s">
        <v>19</v>
      </c>
      <c r="E2709" s="3">
        <f>Table1[[#This Row],[Polar ang (deg)]]/180*PI()</f>
        <v>1.7800000000000082</v>
      </c>
      <c r="F2709" s="2">
        <v>101.986487533287</v>
      </c>
      <c r="G2709" s="1">
        <f>IF(Table1[[#This Row],[Phase shift (deg)]]="","",Table1[[#This Row],[Phase shift (deg)]]/180*PI())</f>
        <v>5.3953863545667931</v>
      </c>
      <c r="H2709" s="2">
        <v>309.13286695915201</v>
      </c>
      <c r="I2709" s="2"/>
    </row>
    <row r="2710" spans="1:9" x14ac:dyDescent="0.2">
      <c r="A2710" s="2" t="s">
        <v>47</v>
      </c>
      <c r="B2710" s="2">
        <v>18.09</v>
      </c>
      <c r="C2710" s="2">
        <f>2*Table1[[#This Row],[Photon energy (eV)]]-Threshold</f>
        <v>11.5926112</v>
      </c>
      <c r="D2710" s="2" t="s">
        <v>19</v>
      </c>
      <c r="E2710" s="3">
        <f>Table1[[#This Row],[Polar ang (deg)]]/180*PI()</f>
        <v>1.7899999999999938</v>
      </c>
      <c r="F2710" s="2">
        <v>102.559445328417</v>
      </c>
      <c r="G2710" s="1">
        <f>IF(Table1[[#This Row],[Phase shift (deg)]]="","",Table1[[#This Row],[Phase shift (deg)]]/180*PI())</f>
        <v>5.3856129731522655</v>
      </c>
      <c r="H2710" s="2">
        <v>308.57289345252798</v>
      </c>
      <c r="I2710" s="2"/>
    </row>
    <row r="2711" spans="1:9" x14ac:dyDescent="0.2">
      <c r="A2711" s="2" t="s">
        <v>47</v>
      </c>
      <c r="B2711" s="2">
        <v>18.09</v>
      </c>
      <c r="C2711" s="2">
        <f>2*Table1[[#This Row],[Photon energy (eV)]]-Threshold</f>
        <v>11.5926112</v>
      </c>
      <c r="D2711" s="2" t="s">
        <v>19</v>
      </c>
      <c r="E2711" s="3">
        <f>Table1[[#This Row],[Polar ang (deg)]]/180*PI()</f>
        <v>1.7999999999999969</v>
      </c>
      <c r="F2711" s="2">
        <v>103.132403123548</v>
      </c>
      <c r="G2711" s="1">
        <f>IF(Table1[[#This Row],[Phase shift (deg)]]="","",Table1[[#This Row],[Phase shift (deg)]]/180*PI())</f>
        <v>5.3754062910284546</v>
      </c>
      <c r="H2711" s="2">
        <v>307.98809364400199</v>
      </c>
      <c r="I2711" s="2"/>
    </row>
    <row r="2712" spans="1:9" x14ac:dyDescent="0.2">
      <c r="A2712" s="2" t="s">
        <v>47</v>
      </c>
      <c r="B2712" s="2">
        <v>18.09</v>
      </c>
      <c r="C2712" s="2">
        <f>2*Table1[[#This Row],[Photon energy (eV)]]-Threshold</f>
        <v>11.5926112</v>
      </c>
      <c r="D2712" s="2" t="s">
        <v>19</v>
      </c>
      <c r="E2712" s="3">
        <f>Table1[[#This Row],[Polar ang (deg)]]/180*PI()</f>
        <v>1.8099999999999998</v>
      </c>
      <c r="F2712" s="2">
        <v>103.70536091867901</v>
      </c>
      <c r="G2712" s="1">
        <f>IF(Table1[[#This Row],[Phase shift (deg)]]="","",Table1[[#This Row],[Phase shift (deg)]]/180*PI())</f>
        <v>5.364771717305536</v>
      </c>
      <c r="H2712" s="2">
        <v>307.37877745275802</v>
      </c>
      <c r="I2712" s="2"/>
    </row>
    <row r="2713" spans="1:9" x14ac:dyDescent="0.2">
      <c r="A2713" s="2" t="s">
        <v>47</v>
      </c>
      <c r="B2713" s="2">
        <v>18.09</v>
      </c>
      <c r="C2713" s="2">
        <f>2*Table1[[#This Row],[Photon energy (eV)]]-Threshold</f>
        <v>11.5926112</v>
      </c>
      <c r="D2713" s="2" t="s">
        <v>19</v>
      </c>
      <c r="E2713" s="3">
        <f>Table1[[#This Row],[Polar ang (deg)]]/180*PI()</f>
        <v>1.8200000000000029</v>
      </c>
      <c r="F2713" s="2">
        <v>104.27831871380999</v>
      </c>
      <c r="G2713" s="1">
        <f>IF(Table1[[#This Row],[Phase shift (deg)]]="","",Table1[[#This Row],[Phase shift (deg)]]/180*PI())</f>
        <v>5.3537153678725318</v>
      </c>
      <c r="H2713" s="2">
        <v>306.74529529342499</v>
      </c>
      <c r="I2713" s="2"/>
    </row>
    <row r="2714" spans="1:9" x14ac:dyDescent="0.2">
      <c r="A2714" s="2" t="s">
        <v>47</v>
      </c>
      <c r="B2714" s="2">
        <v>18.09</v>
      </c>
      <c r="C2714" s="2">
        <f>2*Table1[[#This Row],[Photon energy (eV)]]-Threshold</f>
        <v>11.5926112</v>
      </c>
      <c r="D2714" s="2" t="s">
        <v>19</v>
      </c>
      <c r="E2714" s="3">
        <f>Table1[[#This Row],[Polar ang (deg)]]/180*PI()</f>
        <v>1.8300000000000061</v>
      </c>
      <c r="F2714" s="2">
        <v>104.851276508941</v>
      </c>
      <c r="G2714" s="1">
        <f>IF(Table1[[#This Row],[Phase shift (deg)]]="","",Table1[[#This Row],[Phase shift (deg)]]/180*PI())</f>
        <v>5.3422441105498359</v>
      </c>
      <c r="H2714" s="2">
        <v>306.08804066312598</v>
      </c>
      <c r="I2714" s="2"/>
    </row>
    <row r="2715" spans="1:9" x14ac:dyDescent="0.2">
      <c r="A2715" s="2" t="s">
        <v>47</v>
      </c>
      <c r="B2715" s="2">
        <v>18.09</v>
      </c>
      <c r="C2715" s="2">
        <f>2*Table1[[#This Row],[Photon energy (eV)]]-Threshold</f>
        <v>11.5926112</v>
      </c>
      <c r="D2715" s="2" t="s">
        <v>19</v>
      </c>
      <c r="E2715" s="3">
        <f>Table1[[#This Row],[Polar ang (deg)]]/180*PI()</f>
        <v>1.8399999999999919</v>
      </c>
      <c r="F2715" s="2">
        <v>105.42423430407101</v>
      </c>
      <c r="G2715" s="1">
        <f>IF(Table1[[#This Row],[Phase shift (deg)]]="","",Table1[[#This Row],[Phase shift (deg)]]/180*PI())</f>
        <v>5.3303656076259056</v>
      </c>
      <c r="H2715" s="2">
        <v>305.40745257865098</v>
      </c>
      <c r="I2715" s="2"/>
    </row>
    <row r="2716" spans="1:9" x14ac:dyDescent="0.2">
      <c r="A2716" s="2" t="s">
        <v>47</v>
      </c>
      <c r="B2716" s="2">
        <v>18.09</v>
      </c>
      <c r="C2716" s="2">
        <f>2*Table1[[#This Row],[Photon energy (eV)]]-Threshold</f>
        <v>11.5926112</v>
      </c>
      <c r="D2716" s="2" t="s">
        <v>19</v>
      </c>
      <c r="E2716" s="3">
        <f>Table1[[#This Row],[Polar ang (deg)]]/180*PI()</f>
        <v>1.8499999999999945</v>
      </c>
      <c r="F2716" s="2">
        <v>105.997192099202</v>
      </c>
      <c r="G2716" s="1">
        <f>IF(Table1[[#This Row],[Phase shift (deg)]]="","",Table1[[#This Row],[Phase shift (deg)]]/180*PI())</f>
        <v>5.3180883549759201</v>
      </c>
      <c r="H2716" s="2">
        <v>304.704017817791</v>
      </c>
      <c r="I2716" s="2"/>
    </row>
    <row r="2717" spans="1:9" x14ac:dyDescent="0.2">
      <c r="A2717" s="2" t="s">
        <v>47</v>
      </c>
      <c r="B2717" s="2">
        <v>18.09</v>
      </c>
      <c r="C2717" s="2">
        <f>2*Table1[[#This Row],[Photon energy (eV)]]-Threshold</f>
        <v>11.5926112</v>
      </c>
      <c r="D2717" s="2" t="s">
        <v>19</v>
      </c>
      <c r="E2717" s="3">
        <f>Table1[[#This Row],[Polar ang (deg)]]/180*PI()</f>
        <v>1.8599999999999981</v>
      </c>
      <c r="F2717" s="2">
        <v>106.570149894333</v>
      </c>
      <c r="G2717" s="1">
        <f>IF(Table1[[#This Row],[Phase shift (deg)]]="","",Table1[[#This Row],[Phase shift (deg)]]/180*PI())</f>
        <v>5.3054217169265634</v>
      </c>
      <c r="H2717" s="2">
        <v>303.97827291694301</v>
      </c>
      <c r="I2717" s="2"/>
    </row>
    <row r="2718" spans="1:9" x14ac:dyDescent="0.2">
      <c r="A2718" s="2" t="s">
        <v>47</v>
      </c>
      <c r="B2718" s="2">
        <v>18.09</v>
      </c>
      <c r="C2718" s="2">
        <f>2*Table1[[#This Row],[Photon energy (eV)]]-Threshold</f>
        <v>11.5926112</v>
      </c>
      <c r="D2718" s="2" t="s">
        <v>19</v>
      </c>
      <c r="E2718" s="3">
        <f>Table1[[#This Row],[Polar ang (deg)]]/180*PI()</f>
        <v>1.870000000000001</v>
      </c>
      <c r="F2718" s="2">
        <v>107.143107689464</v>
      </c>
      <c r="G2718" s="1">
        <f>IF(Table1[[#This Row],[Phase shift (deg)]]="","",Table1[[#This Row],[Phase shift (deg)]]/180*PI())</f>
        <v>5.2923759560114618</v>
      </c>
      <c r="H2718" s="2">
        <v>303.23080587597099</v>
      </c>
      <c r="I2718" s="2"/>
    </row>
    <row r="2719" spans="1:9" x14ac:dyDescent="0.2">
      <c r="A2719" s="2" t="s">
        <v>47</v>
      </c>
      <c r="B2719" s="2">
        <v>18.09</v>
      </c>
      <c r="C2719" s="2">
        <f>2*Table1[[#This Row],[Photon energy (eV)]]-Threshold</f>
        <v>11.5926112</v>
      </c>
      <c r="D2719" s="2" t="s">
        <v>19</v>
      </c>
      <c r="E2719" s="3">
        <f>Table1[[#This Row],[Polar ang (deg)]]/180*PI()</f>
        <v>1.8800000000000041</v>
      </c>
      <c r="F2719" s="2">
        <v>107.71606548459501</v>
      </c>
      <c r="G2719" s="1">
        <f>IF(Table1[[#This Row],[Phase shift (deg)]]="","",Table1[[#This Row],[Phase shift (deg)]]/180*PI())</f>
        <v>5.2789622567581596</v>
      </c>
      <c r="H2719" s="2">
        <v>302.46225752109899</v>
      </c>
      <c r="I2719" s="2"/>
    </row>
    <row r="2720" spans="1:9" x14ac:dyDescent="0.2">
      <c r="A2720" s="2" t="s">
        <v>47</v>
      </c>
      <c r="B2720" s="2">
        <v>18.09</v>
      </c>
      <c r="C2720" s="2">
        <f>2*Table1[[#This Row],[Photon energy (eV)]]-Threshold</f>
        <v>11.5926112</v>
      </c>
      <c r="D2720" s="2" t="s">
        <v>19</v>
      </c>
      <c r="E2720" s="3">
        <f>Table1[[#This Row],[Polar ang (deg)]]/180*PI()</f>
        <v>1.890000000000007</v>
      </c>
      <c r="F2720" s="2">
        <v>108.289023279726</v>
      </c>
      <c r="G2720" s="1">
        <f>IF(Table1[[#This Row],[Phase shift (deg)]]="","",Table1[[#This Row],[Phase shift (deg)]]/180*PI())</f>
        <v>5.2651927426641087</v>
      </c>
      <c r="H2720" s="2">
        <v>301.673322477564</v>
      </c>
      <c r="I2720" s="2"/>
    </row>
    <row r="2721" spans="1:9" x14ac:dyDescent="0.2">
      <c r="A2721" s="2" t="s">
        <v>47</v>
      </c>
      <c r="B2721" s="2">
        <v>18.09</v>
      </c>
      <c r="C2721" s="2">
        <f>2*Table1[[#This Row],[Photon energy (eV)]]-Threshold</f>
        <v>11.5926112</v>
      </c>
      <c r="D2721" s="2" t="s">
        <v>19</v>
      </c>
      <c r="E2721" s="3">
        <f>Table1[[#This Row],[Polar ang (deg)]]/180*PI()</f>
        <v>1.8999999999999928</v>
      </c>
      <c r="F2721" s="2">
        <v>108.861981074856</v>
      </c>
      <c r="G2721" s="1">
        <f>IF(Table1[[#This Row],[Phase shift (deg)]]="","",Table1[[#This Row],[Phase shift (deg)]]/180*PI())</f>
        <v>5.2510804855568054</v>
      </c>
      <c r="H2721" s="2">
        <v>300.864749705912</v>
      </c>
      <c r="I2721" s="2"/>
    </row>
    <row r="2722" spans="1:9" x14ac:dyDescent="0.2">
      <c r="A2722" s="2" t="s">
        <v>47</v>
      </c>
      <c r="B2722" s="2">
        <v>18.09</v>
      </c>
      <c r="C2722" s="2">
        <f>2*Table1[[#This Row],[Photon energy (eV)]]-Threshold</f>
        <v>11.5926112</v>
      </c>
      <c r="D2722" s="2" t="s">
        <v>19</v>
      </c>
      <c r="E2722" s="3">
        <f>Table1[[#This Row],[Polar ang (deg)]]/180*PI()</f>
        <v>1.9099999999999957</v>
      </c>
      <c r="F2722" s="2">
        <v>109.43493886998699</v>
      </c>
      <c r="G2722" s="1">
        <f>IF(Table1[[#This Row],[Phase shift (deg)]]="","",Table1[[#This Row],[Phase shift (deg)]]/180*PI())</f>
        <v>5.2366395065942788</v>
      </c>
      <c r="H2722" s="2">
        <v>300.03734255932198</v>
      </c>
      <c r="I2722" s="2"/>
    </row>
    <row r="2723" spans="1:9" x14ac:dyDescent="0.2">
      <c r="A2723" s="2" t="s">
        <v>47</v>
      </c>
      <c r="B2723" s="2">
        <v>18.09</v>
      </c>
      <c r="C2723" s="2">
        <f>2*Table1[[#This Row],[Photon energy (eV)]]-Threshold</f>
        <v>11.5926112</v>
      </c>
      <c r="D2723" s="2" t="s">
        <v>19</v>
      </c>
      <c r="E2723" s="3">
        <f>Table1[[#This Row],[Polar ang (deg)]]/180*PI()</f>
        <v>1.9199999999999988</v>
      </c>
      <c r="F2723" s="2">
        <v>110.007896665118</v>
      </c>
      <c r="G2723" s="1">
        <f>IF(Table1[[#This Row],[Phase shift (deg)]]="","",Table1[[#This Row],[Phase shift (deg)]]/180*PI())</f>
        <v>5.221884768248831</v>
      </c>
      <c r="H2723" s="2">
        <v>299.19195832430802</v>
      </c>
      <c r="I2723" s="2"/>
    </row>
    <row r="2724" spans="1:9" x14ac:dyDescent="0.2">
      <c r="A2724" s="2" t="s">
        <v>47</v>
      </c>
      <c r="B2724" s="2">
        <v>18.09</v>
      </c>
      <c r="C2724" s="2">
        <f>2*Table1[[#This Row],[Photon energy (eV)]]-Threshold</f>
        <v>11.5926112</v>
      </c>
      <c r="D2724" s="2" t="s">
        <v>19</v>
      </c>
      <c r="E2724" s="3">
        <f>Table1[[#This Row],[Polar ang (deg)]]/180*PI()</f>
        <v>1.9300000000000022</v>
      </c>
      <c r="F2724" s="2">
        <v>110.580854460249</v>
      </c>
      <c r="G2724" s="1">
        <f>IF(Table1[[#This Row],[Phase shift (deg)]]="","",Table1[[#This Row],[Phase shift (deg)]]/180*PI())</f>
        <v>5.2068321567271552</v>
      </c>
      <c r="H2724" s="2">
        <v>298.329507213466</v>
      </c>
      <c r="I2724" s="2"/>
    </row>
    <row r="2725" spans="1:9" x14ac:dyDescent="0.2">
      <c r="A2725" s="2" t="s">
        <v>47</v>
      </c>
      <c r="B2725" s="2">
        <v>18.09</v>
      </c>
      <c r="C2725" s="2">
        <f>2*Table1[[#This Row],[Photon energy (eV)]]-Threshold</f>
        <v>11.5926112</v>
      </c>
      <c r="D2725" s="2" t="s">
        <v>19</v>
      </c>
      <c r="E2725" s="3">
        <f>Table1[[#This Row],[Polar ang (deg)]]/180*PI()</f>
        <v>1.9400000000000053</v>
      </c>
      <c r="F2725" s="2">
        <v>111.15381225538</v>
      </c>
      <c r="G2725" s="1">
        <f>IF(Table1[[#This Row],[Phase shift (deg)]]="","",Table1[[#This Row],[Phase shift (deg)]]/180*PI())</f>
        <v>5.1914984544158118</v>
      </c>
      <c r="H2725" s="2">
        <v>297.45095078671602</v>
      </c>
      <c r="I2725" s="2"/>
    </row>
    <row r="2726" spans="1:9" x14ac:dyDescent="0.2">
      <c r="A2726" s="2" t="s">
        <v>47</v>
      </c>
      <c r="B2726" s="2">
        <v>18.09</v>
      </c>
      <c r="C2726" s="2">
        <f>2*Table1[[#This Row],[Photon energy (eV)]]-Threshold</f>
        <v>11.5926112</v>
      </c>
      <c r="D2726" s="2" t="s">
        <v>19</v>
      </c>
      <c r="E2726" s="3">
        <f>Table1[[#This Row],[Polar ang (deg)]]/180*PI()</f>
        <v>1.9500000000000082</v>
      </c>
      <c r="F2726" s="2">
        <v>111.72677005051101</v>
      </c>
      <c r="G2726" s="1">
        <f>IF(Table1[[#This Row],[Phase shift (deg)]]="","",Table1[[#This Row],[Phase shift (deg)]]/180*PI())</f>
        <v>5.175901302099402</v>
      </c>
      <c r="H2726" s="2">
        <v>296.55729978656302</v>
      </c>
      <c r="I2726" s="2"/>
    </row>
    <row r="2727" spans="1:9" x14ac:dyDescent="0.2">
      <c r="A2727" s="2" t="s">
        <v>47</v>
      </c>
      <c r="B2727" s="2">
        <v>18.09</v>
      </c>
      <c r="C2727" s="2">
        <f>2*Table1[[#This Row],[Photon energy (eV)]]-Threshold</f>
        <v>11.5926112</v>
      </c>
      <c r="D2727" s="2" t="s">
        <v>19</v>
      </c>
      <c r="E2727" s="3">
        <f>Table1[[#This Row],[Polar ang (deg)]]/180*PI()</f>
        <v>1.9599999999999937</v>
      </c>
      <c r="F2727" s="2">
        <v>112.299727845641</v>
      </c>
      <c r="G2727" s="1">
        <f>IF(Table1[[#This Row],[Phase shift (deg)]]="","",Table1[[#This Row],[Phase shift (deg)]]/180*PI())</f>
        <v>5.1600591508762248</v>
      </c>
      <c r="H2727" s="2">
        <v>295.649611383067</v>
      </c>
      <c r="I2727" s="2"/>
    </row>
    <row r="2728" spans="1:9" x14ac:dyDescent="0.2">
      <c r="A2728" s="2" t="s">
        <v>47</v>
      </c>
      <c r="B2728" s="2">
        <v>18.09</v>
      </c>
      <c r="C2728" s="2">
        <f>2*Table1[[#This Row],[Photon energy (eV)]]-Threshold</f>
        <v>11.5926112</v>
      </c>
      <c r="D2728" s="2" t="s">
        <v>19</v>
      </c>
      <c r="E2728" s="3">
        <f>Table1[[#This Row],[Polar ang (deg)]]/180*PI()</f>
        <v>1.9699999999999969</v>
      </c>
      <c r="F2728" s="2">
        <v>112.872685640772</v>
      </c>
      <c r="G2728" s="1">
        <f>IF(Table1[[#This Row],[Phase shift (deg)]]="","",Table1[[#This Row],[Phase shift (deg)]]/180*PI())</f>
        <v>5.1439912038907094</v>
      </c>
      <c r="H2728" s="2">
        <v>294.72898583535698</v>
      </c>
      <c r="I2728" s="2"/>
    </row>
    <row r="2729" spans="1:9" x14ac:dyDescent="0.2">
      <c r="A2729" s="2" t="s">
        <v>47</v>
      </c>
      <c r="B2729" s="2">
        <v>18.09</v>
      </c>
      <c r="C2729" s="2">
        <f>2*Table1[[#This Row],[Photon energy (eV)]]-Threshold</f>
        <v>11.5926112</v>
      </c>
      <c r="D2729" s="2" t="s">
        <v>19</v>
      </c>
      <c r="E2729" s="3">
        <f>Table1[[#This Row],[Polar ang (deg)]]/180*PI()</f>
        <v>1.98</v>
      </c>
      <c r="F2729" s="2">
        <v>113.44564343590299</v>
      </c>
      <c r="G2729" s="1">
        <f>IF(Table1[[#This Row],[Phase shift (deg)]]="","",Table1[[#This Row],[Phase shift (deg)]]/180*PI())</f>
        <v>5.1277173482065734</v>
      </c>
      <c r="H2729" s="2">
        <v>293.79656258825099</v>
      </c>
      <c r="I2729" s="2"/>
    </row>
    <row r="2730" spans="1:9" x14ac:dyDescent="0.2">
      <c r="A2730" s="2" t="s">
        <v>47</v>
      </c>
      <c r="B2730" s="2">
        <v>18.09</v>
      </c>
      <c r="C2730" s="2">
        <f>2*Table1[[#This Row],[Photon energy (eV)]]-Threshold</f>
        <v>11.5926112</v>
      </c>
      <c r="D2730" s="2" t="s">
        <v>19</v>
      </c>
      <c r="E2730" s="3">
        <f>Table1[[#This Row],[Polar ang (deg)]]/180*PI()</f>
        <v>1.9900000000000029</v>
      </c>
      <c r="F2730" s="2">
        <v>114.018601231034</v>
      </c>
      <c r="G2730" s="1">
        <f>IF(Table1[[#This Row],[Phase shift (deg)]]="","",Table1[[#This Row],[Phase shift (deg)]]/180*PI())</f>
        <v>5.1112580773544565</v>
      </c>
      <c r="H2730" s="2">
        <v>292.85351583456202</v>
      </c>
      <c r="I2730" s="2"/>
    </row>
    <row r="2731" spans="1:9" x14ac:dyDescent="0.2">
      <c r="A2731" s="2" t="s">
        <v>47</v>
      </c>
      <c r="B2731" s="2">
        <v>18.09</v>
      </c>
      <c r="C2731" s="2">
        <f>2*Table1[[#This Row],[Photon energy (eV)]]-Threshold</f>
        <v>11.5926112</v>
      </c>
      <c r="D2731" s="2" t="s">
        <v>19</v>
      </c>
      <c r="E2731" s="3">
        <f>Table1[[#This Row],[Polar ang (deg)]]/180*PI()</f>
        <v>2.0000000000000062</v>
      </c>
      <c r="F2731" s="2">
        <v>114.591559026165</v>
      </c>
      <c r="G2731" s="1">
        <f>IF(Table1[[#This Row],[Phase shift (deg)]]="","",Table1[[#This Row],[Phase shift (deg)]]/180*PI())</f>
        <v>5.0946344052960546</v>
      </c>
      <c r="H2731" s="2">
        <v>291.90104958560602</v>
      </c>
      <c r="I2731" s="2"/>
    </row>
    <row r="2732" spans="1:9" x14ac:dyDescent="0.2">
      <c r="A2732" s="2" t="s">
        <v>47</v>
      </c>
      <c r="B2732" s="2">
        <v>18.09</v>
      </c>
      <c r="C2732" s="2">
        <f>2*Table1[[#This Row],[Photon energy (eV)]]-Threshold</f>
        <v>11.5926112</v>
      </c>
      <c r="D2732" s="2" t="s">
        <v>19</v>
      </c>
      <c r="E2732" s="3">
        <f>Table1[[#This Row],[Polar ang (deg)]]/180*PI()</f>
        <v>2.0099999999999918</v>
      </c>
      <c r="F2732" s="2">
        <v>115.164516821295</v>
      </c>
      <c r="G2732" s="1">
        <f>IF(Table1[[#This Row],[Phase shift (deg)]]="","",Table1[[#This Row],[Phase shift (deg)]]/180*PI())</f>
        <v>5.0778677727460133</v>
      </c>
      <c r="H2732" s="2">
        <v>290.94039230384197</v>
      </c>
      <c r="I2732" s="2"/>
    </row>
    <row r="2733" spans="1:9" x14ac:dyDescent="0.2">
      <c r="A2733" s="2" t="s">
        <v>47</v>
      </c>
      <c r="B2733" s="2">
        <v>18.09</v>
      </c>
      <c r="C2733" s="2">
        <f>2*Table1[[#This Row],[Photon energy (eV)]]-Threshold</f>
        <v>11.5926112</v>
      </c>
      <c r="D2733" s="2" t="s">
        <v>19</v>
      </c>
      <c r="E2733" s="3">
        <f>Table1[[#This Row],[Polar ang (deg)]]/180*PI()</f>
        <v>2.0199999999999951</v>
      </c>
      <c r="F2733" s="2">
        <v>115.737474616426</v>
      </c>
      <c r="G2733" s="1">
        <f>IF(Table1[[#This Row],[Phase shift (deg)]]="","",Table1[[#This Row],[Phase shift (deg)]]/180*PI())</f>
        <v>5.0609799469766283</v>
      </c>
      <c r="H2733" s="2">
        <v>289.97279116210399</v>
      </c>
      <c r="I2733" s="2"/>
    </row>
    <row r="2734" spans="1:9" x14ac:dyDescent="0.2">
      <c r="A2734" s="2" t="s">
        <v>47</v>
      </c>
      <c r="B2734" s="2">
        <v>18.09</v>
      </c>
      <c r="C2734" s="2">
        <f>2*Table1[[#This Row],[Photon energy (eV)]]-Threshold</f>
        <v>11.5926112</v>
      </c>
      <c r="D2734" s="2" t="s">
        <v>19</v>
      </c>
      <c r="E2734" s="3">
        <f>Table1[[#This Row],[Polar ang (deg)]]/180*PI()</f>
        <v>2.029999999999998</v>
      </c>
      <c r="F2734" s="2">
        <v>116.310432411557</v>
      </c>
      <c r="G2734" s="1">
        <f>IF(Table1[[#This Row],[Phase shift (deg)]]="","",Table1[[#This Row],[Phase shift (deg)]]/180*PI())</f>
        <v>5.043992916390601</v>
      </c>
      <c r="H2734" s="2">
        <v>288.99950600306499</v>
      </c>
      <c r="I2734" s="2"/>
    </row>
    <row r="2735" spans="1:9" x14ac:dyDescent="0.2">
      <c r="A2735" s="2" t="s">
        <v>47</v>
      </c>
      <c r="B2735" s="2">
        <v>18.09</v>
      </c>
      <c r="C2735" s="2">
        <f>2*Table1[[#This Row],[Photon energy (eV)]]-Threshold</f>
        <v>11.5926112</v>
      </c>
      <c r="D2735" s="2" t="s">
        <v>19</v>
      </c>
      <c r="E2735" s="3">
        <f>Table1[[#This Row],[Polar ang (deg)]]/180*PI()</f>
        <v>2.0400000000000009</v>
      </c>
      <c r="F2735" s="2">
        <v>116.88339020668801</v>
      </c>
      <c r="G2735" s="1">
        <f>IF(Table1[[#This Row],[Phase shift (deg)]]="","",Table1[[#This Row],[Phase shift (deg)]]/180*PI())</f>
        <v>5.0269287812791879</v>
      </c>
      <c r="H2735" s="2">
        <v>288.02180308013999</v>
      </c>
      <c r="I2735" s="2"/>
    </row>
    <row r="2736" spans="1:9" x14ac:dyDescent="0.2">
      <c r="A2736" s="2" t="s">
        <v>47</v>
      </c>
      <c r="B2736" s="2">
        <v>18.09</v>
      </c>
      <c r="C2736" s="2">
        <f>2*Table1[[#This Row],[Photon energy (eV)]]-Threshold</f>
        <v>11.5926112</v>
      </c>
      <c r="D2736" s="2" t="s">
        <v>19</v>
      </c>
      <c r="E2736" s="3">
        <f>Table1[[#This Row],[Polar ang (deg)]]/180*PI()</f>
        <v>2.0500000000000043</v>
      </c>
      <c r="F2736" s="2">
        <v>117.45634800181899</v>
      </c>
      <c r="G2736" s="1">
        <f>IF(Table1[[#This Row],[Phase shift (deg)]]="","",Table1[[#This Row],[Phase shift (deg)]]/180*PI())</f>
        <v>5.0098096422799356</v>
      </c>
      <c r="H2736" s="2">
        <v>287.040948666585</v>
      </c>
      <c r="I2736" s="2"/>
    </row>
    <row r="2737" spans="1:9" x14ac:dyDescent="0.2">
      <c r="A2737" s="2" t="s">
        <v>47</v>
      </c>
      <c r="B2737" s="2">
        <v>18.09</v>
      </c>
      <c r="C2737" s="2">
        <f>2*Table1[[#This Row],[Photon energy (eV)]]-Threshold</f>
        <v>11.5926112</v>
      </c>
      <c r="D2737" s="2" t="s">
        <v>19</v>
      </c>
      <c r="E2737" s="3">
        <f>Table1[[#This Row],[Polar ang (deg)]]/180*PI()</f>
        <v>2.0600000000000072</v>
      </c>
      <c r="F2737" s="2">
        <v>118.02930579695</v>
      </c>
      <c r="G2737" s="1">
        <f>IF(Table1[[#This Row],[Phase shift (deg)]]="","",Table1[[#This Row],[Phase shift (deg)]]/180*PI())</f>
        <v>4.9926574881075743</v>
      </c>
      <c r="H2737" s="2">
        <v>286.058202622951</v>
      </c>
      <c r="I2737" s="2"/>
    </row>
    <row r="2738" spans="1:9" x14ac:dyDescent="0.2">
      <c r="A2738" s="2" t="s">
        <v>47</v>
      </c>
      <c r="B2738" s="2">
        <v>18.09</v>
      </c>
      <c r="C2738" s="2">
        <f>2*Table1[[#This Row],[Photon energy (eV)]]-Threshold</f>
        <v>11.5926112</v>
      </c>
      <c r="D2738" s="2" t="s">
        <v>19</v>
      </c>
      <c r="E2738" s="3">
        <f>Table1[[#This Row],[Polar ang (deg)]]/180*PI()</f>
        <v>2.0699999999999932</v>
      </c>
      <c r="F2738" s="2">
        <v>118.60226359208001</v>
      </c>
      <c r="G2738" s="1">
        <f>IF(Table1[[#This Row],[Phase shift (deg)]]="","",Table1[[#This Row],[Phase shift (deg)]]/180*PI())</f>
        <v>4.9754940841494619</v>
      </c>
      <c r="H2738" s="2">
        <v>285.07481201407302</v>
      </c>
      <c r="I2738" s="2"/>
    </row>
    <row r="2739" spans="1:9" x14ac:dyDescent="0.2">
      <c r="A2739" s="2" t="s">
        <v>47</v>
      </c>
      <c r="B2739" s="2">
        <v>18.09</v>
      </c>
      <c r="C2739" s="2">
        <f>2*Table1[[#This Row],[Photon energy (eV)]]-Threshold</f>
        <v>11.5926112</v>
      </c>
      <c r="D2739" s="2" t="s">
        <v>19</v>
      </c>
      <c r="E2739" s="3">
        <f>Table1[[#This Row],[Polar ang (deg)]]/180*PI()</f>
        <v>2.0799999999999956</v>
      </c>
      <c r="F2739" s="2">
        <v>119.175221387211</v>
      </c>
      <c r="G2739" s="1">
        <f>IF(Table1[[#This Row],[Phase shift (deg)]]="","",Table1[[#This Row],[Phase shift (deg)]]/180*PI())</f>
        <v>4.9583408634942021</v>
      </c>
      <c r="H2739" s="2">
        <v>284.09200486547002</v>
      </c>
      <c r="I2739" s="2"/>
    </row>
    <row r="2740" spans="1:9" x14ac:dyDescent="0.2">
      <c r="A2740" s="2" t="s">
        <v>47</v>
      </c>
      <c r="B2740" s="2">
        <v>18.09</v>
      </c>
      <c r="C2740" s="2">
        <f>2*Table1[[#This Row],[Photon energy (eV)]]-Threshold</f>
        <v>11.5926112</v>
      </c>
      <c r="D2740" s="2" t="s">
        <v>19</v>
      </c>
      <c r="E2740" s="3">
        <f>Table1[[#This Row],[Polar ang (deg)]]/180*PI()</f>
        <v>2.089999999999999</v>
      </c>
      <c r="F2740" s="2">
        <v>119.748179182342</v>
      </c>
      <c r="G2740" s="1">
        <f>IF(Table1[[#This Row],[Phase shift (deg)]]="","",Table1[[#This Row],[Phase shift (deg)]]/180*PI())</f>
        <v>4.9412188218979445</v>
      </c>
      <c r="H2740" s="2">
        <v>283.11098414535701</v>
      </c>
      <c r="I2740" s="2"/>
    </row>
    <row r="2741" spans="1:9" x14ac:dyDescent="0.2">
      <c r="A2741" s="2" t="s">
        <v>47</v>
      </c>
      <c r="B2741" s="2">
        <v>18.09</v>
      </c>
      <c r="C2741" s="2">
        <f>2*Table1[[#This Row],[Photon energy (eV)]]-Threshold</f>
        <v>11.5926112</v>
      </c>
      <c r="D2741" s="2" t="s">
        <v>19</v>
      </c>
      <c r="E2741" s="3">
        <f>Table1[[#This Row],[Polar ang (deg)]]/180*PI()</f>
        <v>2.1000000000000023</v>
      </c>
      <c r="F2741" s="2">
        <v>120.321136977473</v>
      </c>
      <c r="G2741" s="1">
        <f>IF(Table1[[#This Row],[Phase shift (deg)]]="","",Table1[[#This Row],[Phase shift (deg)]]/180*PI())</f>
        <v>4.924148418091697</v>
      </c>
      <c r="H2741" s="2">
        <v>282.13292205267499</v>
      </c>
      <c r="I2741" s="2"/>
    </row>
    <row r="2742" spans="1:9" x14ac:dyDescent="0.2">
      <c r="A2742" s="2" t="s">
        <v>47</v>
      </c>
      <c r="B2742" s="2">
        <v>18.09</v>
      </c>
      <c r="C2742" s="2">
        <f>2*Table1[[#This Row],[Photon energy (eV)]]-Threshold</f>
        <v>11.5926112</v>
      </c>
      <c r="D2742" s="2" t="s">
        <v>19</v>
      </c>
      <c r="E2742" s="3">
        <f>Table1[[#This Row],[Polar ang (deg)]]/180*PI()</f>
        <v>2.1100000000000052</v>
      </c>
      <c r="F2742" s="2">
        <v>120.89409477260401</v>
      </c>
      <c r="G2742" s="1">
        <f>IF(Table1[[#This Row],[Phase shift (deg)]]="","",Table1[[#This Row],[Phase shift (deg)]]/180*PI())</f>
        <v>4.9071494806975462</v>
      </c>
      <c r="H2742" s="2">
        <v>281.15895468378301</v>
      </c>
      <c r="I2742" s="2"/>
    </row>
    <row r="2743" spans="1:9" x14ac:dyDescent="0.2">
      <c r="A2743" s="2" t="s">
        <v>47</v>
      </c>
      <c r="B2743" s="2">
        <v>18.09</v>
      </c>
      <c r="C2743" s="2">
        <f>2*Table1[[#This Row],[Photon energy (eV)]]-Threshold</f>
        <v>11.5926112</v>
      </c>
      <c r="D2743" s="2" t="s">
        <v>19</v>
      </c>
      <c r="E2743" s="3">
        <f>Table1[[#This Row],[Polar ang (deg)]]/180*PI()</f>
        <v>2.1200000000000081</v>
      </c>
      <c r="F2743" s="2">
        <v>121.467052567735</v>
      </c>
      <c r="G2743" s="1">
        <f>IF(Table1[[#This Row],[Phase shift (deg)]]="","",Table1[[#This Row],[Phase shift (deg)]]/180*PI())</f>
        <v>4.8902411228578595</v>
      </c>
      <c r="H2743" s="2">
        <v>280.19017714107201</v>
      </c>
      <c r="I2743" s="2"/>
    </row>
    <row r="2744" spans="1:9" x14ac:dyDescent="0.2">
      <c r="A2744" s="2" t="s">
        <v>47</v>
      </c>
      <c r="B2744" s="2">
        <v>18.09</v>
      </c>
      <c r="C2744" s="2">
        <f>2*Table1[[#This Row],[Photon energy (eV)]]-Threshold</f>
        <v>11.5926112</v>
      </c>
      <c r="D2744" s="2" t="s">
        <v>19</v>
      </c>
      <c r="E2744" s="3">
        <f>Table1[[#This Row],[Polar ang (deg)]]/180*PI()</f>
        <v>2.1299999999999937</v>
      </c>
      <c r="F2744" s="2">
        <v>122.040010362865</v>
      </c>
      <c r="G2744" s="1">
        <f>IF(Table1[[#This Row],[Phase shift (deg)]]="","",Table1[[#This Row],[Phase shift (deg)]]/180*PI())</f>
        <v>4.8734416654969337</v>
      </c>
      <c r="H2744" s="2">
        <v>279.22763913618098</v>
      </c>
      <c r="I2744" s="2"/>
    </row>
    <row r="2745" spans="1:9" x14ac:dyDescent="0.2">
      <c r="A2745" s="2" t="s">
        <v>47</v>
      </c>
      <c r="B2745" s="2">
        <v>18.09</v>
      </c>
      <c r="C2745" s="2">
        <f>2*Table1[[#This Row],[Photon energy (eV)]]-Threshold</f>
        <v>11.5926112</v>
      </c>
      <c r="D2745" s="2" t="s">
        <v>19</v>
      </c>
      <c r="E2745" s="3">
        <f>Table1[[#This Row],[Polar ang (deg)]]/180*PI()</f>
        <v>2.139999999999997</v>
      </c>
      <c r="F2745" s="2">
        <v>122.61296815799599</v>
      </c>
      <c r="G2745" s="1">
        <f>IF(Table1[[#This Row],[Phase shift (deg)]]="","",Table1[[#This Row],[Phase shift (deg)]]/180*PI())</f>
        <v>4.8567685699330116</v>
      </c>
      <c r="H2745" s="2">
        <v>278.27234112895002</v>
      </c>
      <c r="I2745" s="2"/>
    </row>
    <row r="2746" spans="1:9" x14ac:dyDescent="0.2">
      <c r="A2746" s="2" t="s">
        <v>47</v>
      </c>
      <c r="B2746" s="2">
        <v>18.09</v>
      </c>
      <c r="C2746" s="2">
        <f>2*Table1[[#This Row],[Photon energy (eV)]]-Threshold</f>
        <v>11.5926112</v>
      </c>
      <c r="D2746" s="2" t="s">
        <v>19</v>
      </c>
      <c r="E2746" s="3">
        <f>Table1[[#This Row],[Polar ang (deg)]]/180*PI()</f>
        <v>2.15</v>
      </c>
      <c r="F2746" s="2">
        <v>123.185925953127</v>
      </c>
      <c r="G2746" s="1">
        <f>IF(Table1[[#This Row],[Phase shift (deg)]]="","",Table1[[#This Row],[Phase shift (deg)]]/180*PI())</f>
        <v>4.8402383803513214</v>
      </c>
      <c r="H2746" s="2">
        <v>277.32523103136799</v>
      </c>
      <c r="I2746" s="2"/>
    </row>
    <row r="2747" spans="1:9" x14ac:dyDescent="0.2">
      <c r="A2747" s="2" t="s">
        <v>47</v>
      </c>
      <c r="B2747" s="2">
        <v>18.09</v>
      </c>
      <c r="C2747" s="2">
        <f>2*Table1[[#This Row],[Photon energy (eV)]]-Threshold</f>
        <v>11.5926112</v>
      </c>
      <c r="D2747" s="2" t="s">
        <v>19</v>
      </c>
      <c r="E2747" s="3">
        <f>Table1[[#This Row],[Polar ang (deg)]]/180*PI()</f>
        <v>2.1600000000000033</v>
      </c>
      <c r="F2747" s="2">
        <v>123.758883748258</v>
      </c>
      <c r="G2747" s="1">
        <f>IF(Table1[[#This Row],[Phase shift (deg)]]="","",Table1[[#This Row],[Phase shift (deg)]]/180*PI())</f>
        <v>4.8238666764393807</v>
      </c>
      <c r="H2747" s="2">
        <v>276.38720149377599</v>
      </c>
      <c r="I2747" s="2"/>
    </row>
    <row r="2748" spans="1:9" x14ac:dyDescent="0.2">
      <c r="A2748" s="2" t="s">
        <v>47</v>
      </c>
      <c r="B2748" s="2">
        <v>18.09</v>
      </c>
      <c r="C2748" s="2">
        <f>2*Table1[[#This Row],[Photon energy (eV)]]-Threshold</f>
        <v>11.5926112</v>
      </c>
      <c r="D2748" s="2" t="s">
        <v>19</v>
      </c>
      <c r="E2748" s="3">
        <f>Table1[[#This Row],[Polar ang (deg)]]/180*PI()</f>
        <v>2.1700000000000061</v>
      </c>
      <c r="F2748" s="2">
        <v>124.331841543389</v>
      </c>
      <c r="G2748" s="1">
        <f>IF(Table1[[#This Row],[Phase shift (deg)]]="","",Table1[[#This Row],[Phase shift (deg)]]/180*PI())</f>
        <v>4.8076680362825419</v>
      </c>
      <c r="H2748" s="2">
        <v>275.459087778938</v>
      </c>
      <c r="I2748" s="2"/>
    </row>
    <row r="2749" spans="1:9" x14ac:dyDescent="0.2">
      <c r="A2749" s="2" t="s">
        <v>47</v>
      </c>
      <c r="B2749" s="2">
        <v>18.09</v>
      </c>
      <c r="C2749" s="2">
        <f>2*Table1[[#This Row],[Photon energy (eV)]]-Threshold</f>
        <v>11.5926112</v>
      </c>
      <c r="D2749" s="2" t="s">
        <v>19</v>
      </c>
      <c r="E2749" s="3">
        <f>Table1[[#This Row],[Polar ang (deg)]]/180*PI()</f>
        <v>2.1799999999999917</v>
      </c>
      <c r="F2749" s="2">
        <v>124.904799338519</v>
      </c>
      <c r="G2749" s="1">
        <f>IF(Table1[[#This Row],[Phase shift (deg)]]="","",Table1[[#This Row],[Phase shift (deg)]]/180*PI())</f>
        <v>4.7916560094269602</v>
      </c>
      <c r="H2749" s="2">
        <v>274.54166621866301</v>
      </c>
      <c r="I2749" s="2"/>
    </row>
    <row r="2750" spans="1:9" x14ac:dyDescent="0.2">
      <c r="A2750" s="2" t="s">
        <v>47</v>
      </c>
      <c r="B2750" s="2">
        <v>18.09</v>
      </c>
      <c r="C2750" s="2">
        <f>2*Table1[[#This Row],[Photon energy (eV)]]-Threshold</f>
        <v>11.5926112</v>
      </c>
      <c r="D2750" s="2" t="s">
        <v>19</v>
      </c>
      <c r="E2750" s="3">
        <f>Table1[[#This Row],[Polar ang (deg)]]/180*PI()</f>
        <v>2.1899999999999951</v>
      </c>
      <c r="F2750" s="2">
        <v>125.47775713365</v>
      </c>
      <c r="G2750" s="1">
        <f>IF(Table1[[#This Row],[Phase shift (deg)]]="","",Table1[[#This Row],[Phase shift (deg)]]/180*PI())</f>
        <v>4.7758430998412873</v>
      </c>
      <c r="H2750" s="2">
        <v>273.63565323758201</v>
      </c>
      <c r="I2750" s="2"/>
    </row>
    <row r="2751" spans="1:9" x14ac:dyDescent="0.2">
      <c r="A2751" s="2" t="s">
        <v>47</v>
      </c>
      <c r="B2751" s="2">
        <v>18.09</v>
      </c>
      <c r="C2751" s="2">
        <f>2*Table1[[#This Row],[Photon energy (eV)]]-Threshold</f>
        <v>11.5926112</v>
      </c>
      <c r="D2751" s="2" t="s">
        <v>19</v>
      </c>
      <c r="E2751" s="3">
        <f>Table1[[#This Row],[Polar ang (deg)]]/180*PI()</f>
        <v>2.199999999999998</v>
      </c>
      <c r="F2751" s="2">
        <v>126.05071492878101</v>
      </c>
      <c r="G2751" s="1">
        <f>IF(Table1[[#This Row],[Phase shift (deg)]]="","",Table1[[#This Row],[Phase shift (deg)]]/180*PI())</f>
        <v>4.7602407583548629</v>
      </c>
      <c r="H2751" s="2">
        <v>272.74170491988798</v>
      </c>
      <c r="I2751" s="2"/>
    </row>
    <row r="2752" spans="1:9" x14ac:dyDescent="0.2">
      <c r="A2752" s="2" t="s">
        <v>47</v>
      </c>
      <c r="B2752" s="2">
        <v>18.09</v>
      </c>
      <c r="C2752" s="2">
        <f>2*Table1[[#This Row],[Photon energy (eV)]]-Threshold</f>
        <v>11.5926112</v>
      </c>
      <c r="D2752" s="2" t="s">
        <v>19</v>
      </c>
      <c r="E2752" s="3">
        <f>Table1[[#This Row],[Polar ang (deg)]]/180*PI()</f>
        <v>2.2100000000000009</v>
      </c>
      <c r="F2752" s="2">
        <v>126.62367272391199</v>
      </c>
      <c r="G2752" s="1">
        <f>IF(Table1[[#This Row],[Phase shift (deg)]]="","",Table1[[#This Row],[Phase shift (deg)]]/180*PI())</f>
        <v>4.744859384018123</v>
      </c>
      <c r="H2752" s="2">
        <v>271.86041708728197</v>
      </c>
      <c r="I2752" s="2"/>
    </row>
    <row r="2753" spans="1:9" x14ac:dyDescent="0.2">
      <c r="A2753" s="2" t="s">
        <v>47</v>
      </c>
      <c r="B2753" s="2">
        <v>18.09</v>
      </c>
      <c r="C2753" s="2">
        <f>2*Table1[[#This Row],[Photon energy (eV)]]-Threshold</f>
        <v>11.5926112</v>
      </c>
      <c r="D2753" s="2" t="s">
        <v>19</v>
      </c>
      <c r="E2753" s="3">
        <f>Table1[[#This Row],[Polar ang (deg)]]/180*PI()</f>
        <v>2.2200000000000042</v>
      </c>
      <c r="F2753" s="2">
        <v>127.196630519043</v>
      </c>
      <c r="G2753" s="1">
        <f>IF(Table1[[#This Row],[Phase shift (deg)]]="","",Table1[[#This Row],[Phase shift (deg)]]/180*PI())</f>
        <v>4.7297083337242913</v>
      </c>
      <c r="H2753" s="2">
        <v>270.99232585025499</v>
      </c>
      <c r="I2753" s="2"/>
    </row>
    <row r="2754" spans="1:9" x14ac:dyDescent="0.2">
      <c r="A2754" s="2" t="s">
        <v>47</v>
      </c>
      <c r="B2754" s="2">
        <v>18.09</v>
      </c>
      <c r="C2754" s="2">
        <f>2*Table1[[#This Row],[Photon energy (eV)]]-Threshold</f>
        <v>11.5926112</v>
      </c>
      <c r="D2754" s="2" t="s">
        <v>19</v>
      </c>
      <c r="E2754" s="3">
        <f>Table1[[#This Row],[Polar ang (deg)]]/180*PI()</f>
        <v>2.2300000000000075</v>
      </c>
      <c r="F2754" s="2">
        <v>127.769588314174</v>
      </c>
      <c r="G2754" s="1">
        <f>IF(Table1[[#This Row],[Phase shift (deg)]]="","",Table1[[#This Row],[Phase shift (deg)]]/180*PI())</f>
        <v>4.7147959393500445</v>
      </c>
      <c r="H2754" s="2">
        <v>270.13790859017598</v>
      </c>
      <c r="I2754" s="2"/>
    </row>
    <row r="2755" spans="1:9" x14ac:dyDescent="0.2">
      <c r="A2755" s="2" t="s">
        <v>47</v>
      </c>
      <c r="B2755" s="2">
        <v>18.09</v>
      </c>
      <c r="C2755" s="2">
        <f>2*Table1[[#This Row],[Photon energy (eV)]]-Threshold</f>
        <v>11.5926112</v>
      </c>
      <c r="D2755" s="2" t="s">
        <v>19</v>
      </c>
      <c r="E2755" s="3">
        <f>Table1[[#This Row],[Polar ang (deg)]]/180*PI()</f>
        <v>2.2399999999999931</v>
      </c>
      <c r="F2755" s="2">
        <v>128.34254610930401</v>
      </c>
      <c r="G2755" s="1">
        <f>IF(Table1[[#This Row],[Phase shift (deg)]]="","",Table1[[#This Row],[Phase shift (deg)]]/180*PI())</f>
        <v>4.7001295316153495</v>
      </c>
      <c r="H2755" s="2">
        <v>269.29758532635998</v>
      </c>
      <c r="I2755" s="2"/>
    </row>
    <row r="2756" spans="1:9" x14ac:dyDescent="0.2">
      <c r="A2756" s="2" t="s">
        <v>47</v>
      </c>
      <c r="B2756" s="2">
        <v>18.09</v>
      </c>
      <c r="C2756" s="2">
        <f>2*Table1[[#This Row],[Photon energy (eV)]]-Threshold</f>
        <v>11.5926112</v>
      </c>
      <c r="D2756" s="2" t="s">
        <v>19</v>
      </c>
      <c r="E2756" s="3">
        <f>Table1[[#This Row],[Polar ang (deg)]]/180*PI()</f>
        <v>2.2499999999999964</v>
      </c>
      <c r="F2756" s="2">
        <v>128.91550390443501</v>
      </c>
      <c r="G2756" s="1">
        <f>IF(Table1[[#This Row],[Phase shift (deg)]]="","",Table1[[#This Row],[Phase shift (deg)]]/180*PI())</f>
        <v>4.6857154698295354</v>
      </c>
      <c r="H2756" s="2">
        <v>268.47172042039199</v>
      </c>
      <c r="I2756" s="2"/>
    </row>
    <row r="2757" spans="1:9" x14ac:dyDescent="0.2">
      <c r="A2757" s="2" t="s">
        <v>47</v>
      </c>
      <c r="B2757" s="2">
        <v>18.09</v>
      </c>
      <c r="C2757" s="2">
        <f>2*Table1[[#This Row],[Photon energy (eV)]]-Threshold</f>
        <v>11.5926112</v>
      </c>
      <c r="D2757" s="2" t="s">
        <v>19</v>
      </c>
      <c r="E2757" s="3">
        <f>Table1[[#This Row],[Polar ang (deg)]]/180*PI()</f>
        <v>2.2599999999999989</v>
      </c>
      <c r="F2757" s="2">
        <v>129.48846169956599</v>
      </c>
      <c r="G2757" s="1">
        <f>IF(Table1[[#This Row],[Phase shift (deg)]]="","",Table1[[#This Row],[Phase shift (deg)]]/180*PI())</f>
        <v>4.6715591766783131</v>
      </c>
      <c r="H2757" s="2">
        <v>267.66062456927699</v>
      </c>
      <c r="I2757" s="2"/>
    </row>
    <row r="2758" spans="1:9" x14ac:dyDescent="0.2">
      <c r="A2758" s="2" t="s">
        <v>47</v>
      </c>
      <c r="B2758" s="2">
        <v>18.09</v>
      </c>
      <c r="C2758" s="2">
        <f>2*Table1[[#This Row],[Photon energy (eV)]]-Threshold</f>
        <v>11.5926112</v>
      </c>
      <c r="D2758" s="2" t="s">
        <v>19</v>
      </c>
      <c r="E2758" s="3">
        <f>Table1[[#This Row],[Polar ang (deg)]]/180*PI()</f>
        <v>2.2700000000000022</v>
      </c>
      <c r="F2758" s="2">
        <v>130.06141949469699</v>
      </c>
      <c r="G2758" s="1">
        <f>IF(Table1[[#This Row],[Phase shift (deg)]]="","",Table1[[#This Row],[Phase shift (deg)]]/180*PI())</f>
        <v>4.6576651772137936</v>
      </c>
      <c r="H2758" s="2">
        <v>266.864557039403</v>
      </c>
      <c r="I2758" s="2"/>
    </row>
    <row r="2759" spans="1:9" x14ac:dyDescent="0.2">
      <c r="A2759" s="2" t="s">
        <v>47</v>
      </c>
      <c r="B2759" s="2">
        <v>18.09</v>
      </c>
      <c r="C2759" s="2">
        <f>2*Table1[[#This Row],[Photon energy (eV)]]-Threshold</f>
        <v>11.5926112</v>
      </c>
      <c r="D2759" s="2" t="s">
        <v>19</v>
      </c>
      <c r="E2759" s="3">
        <f>Table1[[#This Row],[Polar ang (deg)]]/180*PI()</f>
        <v>2.2800000000000051</v>
      </c>
      <c r="F2759" s="2">
        <v>130.634377289828</v>
      </c>
      <c r="G2759" s="1">
        <f>IF(Table1[[#This Row],[Phase shift (deg)]]="","",Table1[[#This Row],[Phase shift (deg)]]/180*PI())</f>
        <v>4.6440371412325963</v>
      </c>
      <c r="H2759" s="2">
        <v>266.08372809462799</v>
      </c>
      <c r="I2759" s="2"/>
    </row>
    <row r="2760" spans="1:9" x14ac:dyDescent="0.2">
      <c r="A2760" s="2" t="s">
        <v>47</v>
      </c>
      <c r="B2760" s="2">
        <v>18.09</v>
      </c>
      <c r="C2760" s="2">
        <f>2*Table1[[#This Row],[Photon energy (eV)]]-Threshold</f>
        <v>11.5926112</v>
      </c>
      <c r="D2760" s="2" t="s">
        <v>19</v>
      </c>
      <c r="E2760" s="3">
        <f>Table1[[#This Row],[Polar ang (deg)]]/180*PI()</f>
        <v>2.290000000000008</v>
      </c>
      <c r="F2760" s="2">
        <v>131.207335084959</v>
      </c>
      <c r="G2760" s="1">
        <f>IF(Table1[[#This Row],[Phase shift (deg)]]="","",Table1[[#This Row],[Phase shift (deg)]]/180*PI())</f>
        <v>4.6306779282652046</v>
      </c>
      <c r="H2760" s="2">
        <v>265.31830157398002</v>
      </c>
      <c r="I2760" s="2"/>
    </row>
    <row r="2761" spans="1:9" x14ac:dyDescent="0.2">
      <c r="A2761" s="2" t="s">
        <v>47</v>
      </c>
      <c r="B2761" s="2">
        <v>18.09</v>
      </c>
      <c r="C2761" s="2">
        <f>2*Table1[[#This Row],[Photon energy (eV)]]-Threshold</f>
        <v>11.5926112</v>
      </c>
      <c r="D2761" s="2" t="s">
        <v>19</v>
      </c>
      <c r="E2761" s="3">
        <f>Table1[[#This Row],[Polar ang (deg)]]/180*PI()</f>
        <v>2.299999999999994</v>
      </c>
      <c r="F2761" s="2">
        <v>131.78029288008901</v>
      </c>
      <c r="G2761" s="1">
        <f>IF(Table1[[#This Row],[Phase shift (deg)]]="","",Table1[[#This Row],[Phase shift (deg)]]/180*PI())</f>
        <v>4.6175896344465865</v>
      </c>
      <c r="H2761" s="2">
        <v>264.56839757714602</v>
      </c>
      <c r="I2761" s="2"/>
    </row>
    <row r="2762" spans="1:9" x14ac:dyDescent="0.2">
      <c r="A2762" s="2" t="s">
        <v>47</v>
      </c>
      <c r="B2762" s="2">
        <v>18.09</v>
      </c>
      <c r="C2762" s="2">
        <f>2*Table1[[#This Row],[Photon energy (eV)]]-Threshold</f>
        <v>11.5926112</v>
      </c>
      <c r="D2762" s="2" t="s">
        <v>19</v>
      </c>
      <c r="E2762" s="3">
        <f>Table1[[#This Row],[Polar ang (deg)]]/180*PI()</f>
        <v>2.3099999999999974</v>
      </c>
      <c r="F2762" s="2">
        <v>132.35325067522001</v>
      </c>
      <c r="G2762" s="1">
        <f>IF(Table1[[#This Row],[Phase shift (deg)]]="","",Table1[[#This Row],[Phase shift (deg)]]/180*PI())</f>
        <v>4.604773640595428</v>
      </c>
      <c r="H2762" s="2">
        <v>263.83409521920902</v>
      </c>
      <c r="I2762" s="2"/>
    </row>
    <row r="2763" spans="1:9" x14ac:dyDescent="0.2">
      <c r="A2763" s="2" t="s">
        <v>47</v>
      </c>
      <c r="B2763" s="2">
        <v>18.09</v>
      </c>
      <c r="C2763" s="2">
        <f>2*Table1[[#This Row],[Photon energy (eV)]]-Threshold</f>
        <v>11.5926112</v>
      </c>
      <c r="D2763" s="2" t="s">
        <v>19</v>
      </c>
      <c r="E2763" s="3">
        <f>Table1[[#This Row],[Polar ang (deg)]]/180*PI()</f>
        <v>2.3200000000000007</v>
      </c>
      <c r="F2763" s="2">
        <v>132.92620847035101</v>
      </c>
      <c r="G2763" s="1">
        <f>IF(Table1[[#This Row],[Phase shift (deg)]]="","",Table1[[#This Row],[Phase shift (deg)]]/180*PI())</f>
        <v>4.5922306608898644</v>
      </c>
      <c r="H2763" s="2">
        <v>263.115435419562</v>
      </c>
      <c r="I2763" s="2"/>
    </row>
    <row r="2764" spans="1:9" x14ac:dyDescent="0.2">
      <c r="A2764" s="2" t="s">
        <v>47</v>
      </c>
      <c r="B2764" s="2">
        <v>18.09</v>
      </c>
      <c r="C2764" s="2">
        <f>2*Table1[[#This Row],[Photon energy (eV)]]-Threshold</f>
        <v>11.5926112</v>
      </c>
      <c r="D2764" s="2" t="s">
        <v>19</v>
      </c>
      <c r="E2764" s="3">
        <f>Table1[[#This Row],[Polar ang (deg)]]/180*PI()</f>
        <v>2.3300000000000027</v>
      </c>
      <c r="F2764" s="2">
        <v>133.49916626548199</v>
      </c>
      <c r="G2764" s="1">
        <f>IF(Table1[[#This Row],[Phase shift (deg)]]="","",Table1[[#This Row],[Phase shift (deg)]]/180*PI())</f>
        <v>4.5799607915931491</v>
      </c>
      <c r="H2764" s="2">
        <v>262.41242369368302</v>
      </c>
      <c r="I2764" s="2"/>
    </row>
    <row r="2765" spans="1:9" x14ac:dyDescent="0.2">
      <c r="A2765" s="2" t="s">
        <v>47</v>
      </c>
      <c r="B2765" s="2">
        <v>18.09</v>
      </c>
      <c r="C2765" s="2">
        <f>2*Table1[[#This Row],[Photon energy (eV)]]-Threshold</f>
        <v>11.5926112</v>
      </c>
      <c r="D2765" s="2" t="s">
        <v>19</v>
      </c>
      <c r="E2765" s="3">
        <f>Table1[[#This Row],[Polar ang (deg)]]/180*PI()</f>
        <v>2.3400000000000065</v>
      </c>
      <c r="F2765" s="2">
        <v>134.07212406061299</v>
      </c>
      <c r="G2765" s="1">
        <f>IF(Table1[[#This Row],[Phase shift (deg)]]="","",Table1[[#This Row],[Phase shift (deg)]]/180*PI())</f>
        <v>4.5679635593485104</v>
      </c>
      <c r="H2765" s="2">
        <v>261.72503292022702</v>
      </c>
      <c r="I2765" s="2"/>
    </row>
    <row r="2766" spans="1:9" x14ac:dyDescent="0.2">
      <c r="A2766" s="2" t="s">
        <v>47</v>
      </c>
      <c r="B2766" s="2">
        <v>18.09</v>
      </c>
      <c r="C2766" s="2">
        <f>2*Table1[[#This Row],[Photon energy (eV)]]-Threshold</f>
        <v>11.5926112</v>
      </c>
      <c r="D2766" s="2" t="s">
        <v>19</v>
      </c>
      <c r="E2766" s="3">
        <f>Table1[[#This Row],[Polar ang (deg)]]/180*PI()</f>
        <v>2.3499999999999921</v>
      </c>
      <c r="F2766" s="2">
        <v>134.645081855743</v>
      </c>
      <c r="G2766" s="1">
        <f>IF(Table1[[#This Row],[Phase shift (deg)]]="","",Table1[[#This Row],[Phase shift (deg)]]/180*PI())</f>
        <v>4.5562379686277739</v>
      </c>
      <c r="H2766" s="2">
        <v>261.05320605963101</v>
      </c>
      <c r="I2766" s="2"/>
    </row>
    <row r="2767" spans="1:9" x14ac:dyDescent="0.2">
      <c r="A2767" s="2" t="s">
        <v>47</v>
      </c>
      <c r="B2767" s="2">
        <v>18.09</v>
      </c>
      <c r="C2767" s="2">
        <f>2*Table1[[#This Row],[Photon energy (eV)]]-Threshold</f>
        <v>11.5926112</v>
      </c>
      <c r="D2767" s="2" t="s">
        <v>19</v>
      </c>
      <c r="E2767" s="3">
        <f>Table1[[#This Row],[Polar ang (deg)]]/180*PI()</f>
        <v>2.3599999999999954</v>
      </c>
      <c r="F2767" s="2">
        <v>135.218039650874</v>
      </c>
      <c r="G2767" s="1">
        <f>IF(Table1[[#This Row],[Phase shift (deg)]]="","",Table1[[#This Row],[Phase shift (deg)]]/180*PI())</f>
        <v>4.5447825479821198</v>
      </c>
      <c r="H2767" s="2">
        <v>260.39685880408803</v>
      </c>
      <c r="I2767" s="2"/>
    </row>
    <row r="2768" spans="1:9" x14ac:dyDescent="0.2">
      <c r="A2768" s="2" t="s">
        <v>47</v>
      </c>
      <c r="B2768" s="2">
        <v>18.09</v>
      </c>
      <c r="C2768" s="2">
        <f>2*Table1[[#This Row],[Photon energy (eV)]]-Threshold</f>
        <v>11.5926112</v>
      </c>
      <c r="D2768" s="2" t="s">
        <v>19</v>
      </c>
      <c r="E2768" s="3">
        <f>Table1[[#This Row],[Polar ang (deg)]]/180*PI()</f>
        <v>2.3699999999999983</v>
      </c>
      <c r="F2768" s="2">
        <v>135.79099744600501</v>
      </c>
      <c r="G2768" s="1">
        <f>IF(Table1[[#This Row],[Phase shift (deg)]]="","",Table1[[#This Row],[Phase shift (deg)]]/180*PI())</f>
        <v>4.5335953948038181</v>
      </c>
      <c r="H2768" s="2">
        <v>259.755882142205</v>
      </c>
      <c r="I2768" s="2"/>
    </row>
    <row r="2769" spans="1:9" x14ac:dyDescent="0.2">
      <c r="A2769" s="2" t="s">
        <v>47</v>
      </c>
      <c r="B2769" s="2">
        <v>18.09</v>
      </c>
      <c r="C2769" s="2">
        <f>2*Table1[[#This Row],[Photon energy (eV)]]-Threshold</f>
        <v>11.5926112</v>
      </c>
      <c r="D2769" s="2" t="s">
        <v>19</v>
      </c>
      <c r="E2769" s="3">
        <f>Table1[[#This Row],[Polar ang (deg)]]/180*PI()</f>
        <v>2.3800000000000012</v>
      </c>
      <c r="F2769" s="2">
        <v>136.36395524113601</v>
      </c>
      <c r="G2769" s="1">
        <f>IF(Table1[[#This Row],[Phase shift (deg)]]="","",Table1[[#This Row],[Phase shift (deg)]]/180*PI())</f>
        <v>4.5226742183644593</v>
      </c>
      <c r="H2769" s="2">
        <v>259.13014482491201</v>
      </c>
      <c r="I2769" s="2"/>
    </row>
    <row r="2770" spans="1:9" x14ac:dyDescent="0.2">
      <c r="A2770" s="2" t="s">
        <v>47</v>
      </c>
      <c r="B2770" s="2">
        <v>18.09</v>
      </c>
      <c r="C2770" s="2">
        <f>2*Table1[[#This Row],[Photon energy (eV)]]-Threshold</f>
        <v>11.5926112</v>
      </c>
      <c r="D2770" s="2" t="s">
        <v>19</v>
      </c>
      <c r="E2770" s="3">
        <f>Table1[[#This Row],[Polar ang (deg)]]/180*PI()</f>
        <v>2.3900000000000041</v>
      </c>
      <c r="F2770" s="2">
        <v>136.93691303626699</v>
      </c>
      <c r="G2770" s="1">
        <f>IF(Table1[[#This Row],[Phase shift (deg)]]="","",Table1[[#This Row],[Phase shift (deg)]]/180*PI())</f>
        <v>4.5120163809471574</v>
      </c>
      <c r="H2770" s="2">
        <v>258.51949572216398</v>
      </c>
      <c r="I2770" s="2"/>
    </row>
    <row r="2771" spans="1:9" x14ac:dyDescent="0.2">
      <c r="A2771" s="2" t="s">
        <v>47</v>
      </c>
      <c r="B2771" s="2">
        <v>18.09</v>
      </c>
      <c r="C2771" s="2">
        <f>2*Table1[[#This Row],[Photon energy (eV)]]-Threshold</f>
        <v>11.5926112</v>
      </c>
      <c r="D2771" s="2" t="s">
        <v>19</v>
      </c>
      <c r="E2771" s="3">
        <f>Table1[[#This Row],[Polar ang (deg)]]/180*PI()</f>
        <v>2.400000000000007</v>
      </c>
      <c r="F2771" s="2">
        <v>137.50987083139799</v>
      </c>
      <c r="G2771" s="1">
        <f>IF(Table1[[#This Row],[Phase shift (deg)]]="","",Table1[[#This Row],[Phase shift (deg)]]/180*PI())</f>
        <v>4.5016189369380575</v>
      </c>
      <c r="H2771" s="2">
        <v>257.92376606271898</v>
      </c>
      <c r="I2771" s="2"/>
    </row>
    <row r="2772" spans="1:9" x14ac:dyDescent="0.2">
      <c r="A2772" s="2" t="s">
        <v>47</v>
      </c>
      <c r="B2772" s="2">
        <v>18.09</v>
      </c>
      <c r="C2772" s="2">
        <f>2*Table1[[#This Row],[Photon energy (eV)]]-Threshold</f>
        <v>11.5926112</v>
      </c>
      <c r="D2772" s="2" t="s">
        <v>19</v>
      </c>
      <c r="E2772" s="3">
        <f>Table1[[#This Row],[Polar ang (deg)]]/180*PI()</f>
        <v>2.409999999999993</v>
      </c>
      <c r="F2772" s="2">
        <v>138.082828626528</v>
      </c>
      <c r="G2772" s="1">
        <f>IF(Table1[[#This Row],[Phase shift (deg)]]="","",Table1[[#This Row],[Phase shift (deg)]]/180*PI())</f>
        <v>4.4914786697842208</v>
      </c>
      <c r="H2772" s="2">
        <v>257.34277155166899</v>
      </c>
      <c r="I2772" s="2"/>
    </row>
    <row r="2773" spans="1:9" x14ac:dyDescent="0.2">
      <c r="A2773" s="2" t="s">
        <v>47</v>
      </c>
      <c r="B2773" s="2">
        <v>18.09</v>
      </c>
      <c r="C2773" s="2">
        <f>2*Table1[[#This Row],[Photon energy (eV)]]-Threshold</f>
        <v>11.5926112</v>
      </c>
      <c r="D2773" s="2" t="s">
        <v>19</v>
      </c>
      <c r="E2773" s="3">
        <f>Table1[[#This Row],[Polar ang (deg)]]/180*PI()</f>
        <v>2.4199999999999959</v>
      </c>
      <c r="F2773" s="2">
        <v>138.655786421659</v>
      </c>
      <c r="G2773" s="1">
        <f>IF(Table1[[#This Row],[Phase shift (deg)]]="","",Table1[[#This Row],[Phase shift (deg)]]/180*PI())</f>
        <v>4.4815921267632008</v>
      </c>
      <c r="H2773" s="2">
        <v>256.77631436259003</v>
      </c>
      <c r="I2773" s="2"/>
    </row>
    <row r="2774" spans="1:9" x14ac:dyDescent="0.2">
      <c r="A2774" s="2" t="s">
        <v>47</v>
      </c>
      <c r="B2774" s="2">
        <v>18.09</v>
      </c>
      <c r="C2774" s="2">
        <f>2*Table1[[#This Row],[Photon energy (eV)]]-Threshold</f>
        <v>11.5926112</v>
      </c>
      <c r="D2774" s="2" t="s">
        <v>19</v>
      </c>
      <c r="E2774" s="3">
        <f>Table1[[#This Row],[Polar ang (deg)]]/180*PI()</f>
        <v>2.4299999999999993</v>
      </c>
      <c r="F2774" s="2">
        <v>139.22874421679001</v>
      </c>
      <c r="G2774" s="1">
        <f>IF(Table1[[#This Row],[Phase shift (deg)]]="","",Table1[[#This Row],[Phase shift (deg)]]/180*PI())</f>
        <v>4.4719556515411831</v>
      </c>
      <c r="H2774" s="2">
        <v>256.22418500298602</v>
      </c>
      <c r="I2774" s="2"/>
    </row>
    <row r="2775" spans="1:9" x14ac:dyDescent="0.2">
      <c r="A2775" s="2" t="s">
        <v>47</v>
      </c>
      <c r="B2775" s="2">
        <v>18.09</v>
      </c>
      <c r="C2775" s="2">
        <f>2*Table1[[#This Row],[Photon energy (eV)]]-Threshold</f>
        <v>11.5926112</v>
      </c>
      <c r="D2775" s="2" t="s">
        <v>19</v>
      </c>
      <c r="E2775" s="3">
        <f>Table1[[#This Row],[Polar ang (deg)]]/180*PI()</f>
        <v>2.4400000000000026</v>
      </c>
      <c r="F2775" s="2">
        <v>139.80170201192101</v>
      </c>
      <c r="G2775" s="1">
        <f>IF(Table1[[#This Row],[Phase shift (deg)]]="","",Table1[[#This Row],[Phase shift (deg)]]/180*PI())</f>
        <v>4.4625654145253453</v>
      </c>
      <c r="H2775" s="2">
        <v>255.68616405335101</v>
      </c>
      <c r="I2775" s="2"/>
    </row>
    <row r="2776" spans="1:9" x14ac:dyDescent="0.2">
      <c r="A2776" s="2" t="s">
        <v>47</v>
      </c>
      <c r="B2776" s="2">
        <v>18.09</v>
      </c>
      <c r="C2776" s="2">
        <f>2*Table1[[#This Row],[Photon energy (eV)]]-Threshold</f>
        <v>11.5926112</v>
      </c>
      <c r="D2776" s="2" t="s">
        <v>19</v>
      </c>
      <c r="E2776" s="3">
        <f>Table1[[#This Row],[Polar ang (deg)]]/180*PI()</f>
        <v>2.4500000000000055</v>
      </c>
      <c r="F2776" s="2">
        <v>140.37465980705201</v>
      </c>
      <c r="G2776" s="1">
        <f>IF(Table1[[#This Row],[Phase shift (deg)]]="","",Table1[[#This Row],[Phase shift (deg)]]/180*PI())</f>
        <v>4.4534174410388454</v>
      </c>
      <c r="H2776" s="2">
        <v>255.16202378147699</v>
      </c>
      <c r="I2776" s="2"/>
    </row>
    <row r="2777" spans="1:9" x14ac:dyDescent="0.2">
      <c r="A2777" s="2" t="s">
        <v>47</v>
      </c>
      <c r="B2777" s="2">
        <v>18.09</v>
      </c>
      <c r="C2777" s="2">
        <f>2*Table1[[#This Row],[Photon energy (eV)]]-Threshold</f>
        <v>11.5926112</v>
      </c>
      <c r="D2777" s="2" t="s">
        <v>19</v>
      </c>
      <c r="E2777" s="3">
        <f>Table1[[#This Row],[Polar ang (deg)]]/180*PI()</f>
        <v>2.4600000000000084</v>
      </c>
      <c r="F2777" s="2">
        <v>140.94761760218299</v>
      </c>
      <c r="G2777" s="1">
        <f>IF(Table1[[#This Row],[Phase shift (deg)]]="","",Table1[[#This Row],[Phase shift (deg)]]/180*PI())</f>
        <v>4.4445076373666845</v>
      </c>
      <c r="H2777" s="2">
        <v>254.651529634772</v>
      </c>
      <c r="I2777" s="2"/>
    </row>
    <row r="2778" spans="1:9" x14ac:dyDescent="0.2">
      <c r="A2778" s="2" t="s">
        <v>47</v>
      </c>
      <c r="B2778" s="2">
        <v>18.09</v>
      </c>
      <c r="C2778" s="2">
        <f>2*Table1[[#This Row],[Photon energy (eV)]]-Threshold</f>
        <v>11.5926112</v>
      </c>
      <c r="D2778" s="2" t="s">
        <v>19</v>
      </c>
      <c r="E2778" s="3">
        <f>Table1[[#This Row],[Polar ang (deg)]]/180*PI()</f>
        <v>2.469999999999994</v>
      </c>
      <c r="F2778" s="2">
        <v>141.520575397313</v>
      </c>
      <c r="G2778" s="1">
        <f>IF(Table1[[#This Row],[Phase shift (deg)]]="","",Table1[[#This Row],[Phase shift (deg)]]/180*PI())</f>
        <v>4.4358318147361278</v>
      </c>
      <c r="H2778" s="2">
        <v>254.15444161423699</v>
      </c>
      <c r="I2778" s="2"/>
    </row>
    <row r="2779" spans="1:9" x14ac:dyDescent="0.2">
      <c r="A2779" s="2" t="s">
        <v>47</v>
      </c>
      <c r="B2779" s="2">
        <v>18.09</v>
      </c>
      <c r="C2779" s="2">
        <f>2*Table1[[#This Row],[Photon energy (eV)]]-Threshold</f>
        <v>11.5926112</v>
      </c>
      <c r="D2779" s="2" t="s">
        <v>19</v>
      </c>
      <c r="E2779" s="3">
        <f>Table1[[#This Row],[Polar ang (deg)]]/180*PI()</f>
        <v>2.4799999999999973</v>
      </c>
      <c r="F2779" s="2">
        <v>142.093533192444</v>
      </c>
      <c r="G2779" s="1">
        <f>IF(Table1[[#This Row],[Phase shift (deg)]]="","",Table1[[#This Row],[Phase shift (deg)]]/180*PI())</f>
        <v>4.4273857113078199</v>
      </c>
      <c r="H2779" s="2">
        <v>253.67051553446399</v>
      </c>
      <c r="I2779" s="2"/>
    </row>
    <row r="2780" spans="1:9" x14ac:dyDescent="0.2">
      <c r="A2780" s="2" t="s">
        <v>47</v>
      </c>
      <c r="B2780" s="2">
        <v>18.09</v>
      </c>
      <c r="C2780" s="2">
        <f>2*Table1[[#This Row],[Photon energy (eV)]]-Threshold</f>
        <v>11.5926112</v>
      </c>
      <c r="D2780" s="2" t="s">
        <v>19</v>
      </c>
      <c r="E2780" s="3">
        <f>Table1[[#This Row],[Polar ang (deg)]]/180*PI()</f>
        <v>2.4900000000000002</v>
      </c>
      <c r="F2780" s="2">
        <v>142.666490987575</v>
      </c>
      <c r="G2780" s="1">
        <f>IF(Table1[[#This Row],[Phase shift (deg)]]="","",Table1[[#This Row],[Phase shift (deg)]]/180*PI())</f>
        <v>4.4191650122630941</v>
      </c>
      <c r="H2780" s="2">
        <v>253.19950417455399</v>
      </c>
      <c r="I2780" s="2"/>
    </row>
    <row r="2781" spans="1:9" x14ac:dyDescent="0.2">
      <c r="A2781" s="2" t="s">
        <v>47</v>
      </c>
      <c r="B2781" s="2">
        <v>18.09</v>
      </c>
      <c r="C2781" s="2">
        <f>2*Table1[[#This Row],[Photon energy (eV)]]-Threshold</f>
        <v>11.5926112</v>
      </c>
      <c r="D2781" s="2" t="s">
        <v>19</v>
      </c>
      <c r="E2781" s="3">
        <f>Table1[[#This Row],[Polar ang (deg)]]/180*PI()</f>
        <v>2.5000000000000036</v>
      </c>
      <c r="F2781" s="2">
        <v>143.23944878270601</v>
      </c>
      <c r="G2781" s="1">
        <f>IF(Table1[[#This Row],[Phase shift (deg)]]="","",Table1[[#This Row],[Phase shift (deg)]]/180*PI())</f>
        <v>4.4111653680799074</v>
      </c>
      <c r="H2781" s="2">
        <v>252.74115832525101</v>
      </c>
      <c r="I2781" s="2"/>
    </row>
    <row r="2782" spans="1:9" x14ac:dyDescent="0.2">
      <c r="A2782" s="2" t="s">
        <v>47</v>
      </c>
      <c r="B2782" s="2">
        <v>18.09</v>
      </c>
      <c r="C2782" s="2">
        <f>2*Table1[[#This Row],[Photon energy (eV)]]-Threshold</f>
        <v>11.5926112</v>
      </c>
      <c r="D2782" s="2" t="s">
        <v>19</v>
      </c>
      <c r="E2782" s="3">
        <f>Table1[[#This Row],[Polar ang (deg)]]/180*PI()</f>
        <v>2.5100000000000064</v>
      </c>
      <c r="F2782" s="2">
        <v>143.81240657783701</v>
      </c>
      <c r="G2782" s="1">
        <f>IF(Table1[[#This Row],[Phase shift (deg)]]="","",Table1[[#This Row],[Phase shift (deg)]]/180*PI())</f>
        <v>4.403382411093884</v>
      </c>
      <c r="H2782" s="2">
        <v>252.29522773782</v>
      </c>
      <c r="I2782" s="2"/>
    </row>
    <row r="2783" spans="1:9" x14ac:dyDescent="0.2">
      <c r="A2783" s="2" t="s">
        <v>47</v>
      </c>
      <c r="B2783" s="2">
        <v>18.09</v>
      </c>
      <c r="C2783" s="2">
        <f>2*Table1[[#This Row],[Photon energy (eV)]]-Threshold</f>
        <v>11.5926112</v>
      </c>
      <c r="D2783" s="2" t="s">
        <v>19</v>
      </c>
      <c r="E2783" s="3">
        <f>Table1[[#This Row],[Polar ang (deg)]]/180*PI()</f>
        <v>2.519999999999992</v>
      </c>
      <c r="F2783" s="2">
        <v>144.38536437296699</v>
      </c>
      <c r="G2783" s="1">
        <f>IF(Table1[[#This Row],[Phase shift (deg)]]="","",Table1[[#This Row],[Phase shift (deg)]]/180*PI())</f>
        <v>4.3958117704443058</v>
      </c>
      <c r="H2783" s="2">
        <v>251.86146198038901</v>
      </c>
      <c r="I2783" s="2"/>
    </row>
    <row r="2784" spans="1:9" x14ac:dyDescent="0.2">
      <c r="A2784" s="2" t="s">
        <v>47</v>
      </c>
      <c r="B2784" s="2">
        <v>18.09</v>
      </c>
      <c r="C2784" s="2">
        <f>2*Table1[[#This Row],[Photon energy (eV)]]-Threshold</f>
        <v>11.5926112</v>
      </c>
      <c r="D2784" s="2" t="s">
        <v>19</v>
      </c>
      <c r="E2784" s="3">
        <f>Table1[[#This Row],[Polar ang (deg)]]/180*PI()</f>
        <v>2.5299999999999949</v>
      </c>
      <c r="F2784" s="2">
        <v>144.95832216809799</v>
      </c>
      <c r="G2784" s="1">
        <f>IF(Table1[[#This Row],[Phase shift (deg)]]="","",Table1[[#This Row],[Phase shift (deg)]]/180*PI())</f>
        <v>4.3884490855050489</v>
      </c>
      <c r="H2784" s="2">
        <v>251.439611207485</v>
      </c>
      <c r="I2784" s="2"/>
    </row>
    <row r="2785" spans="1:9" x14ac:dyDescent="0.2">
      <c r="A2785" s="2" t="s">
        <v>47</v>
      </c>
      <c r="B2785" s="2">
        <v>18.09</v>
      </c>
      <c r="C2785" s="2">
        <f>2*Table1[[#This Row],[Photon energy (eV)]]-Threshold</f>
        <v>11.5926112</v>
      </c>
      <c r="D2785" s="2" t="s">
        <v>19</v>
      </c>
      <c r="E2785" s="3">
        <f>Table1[[#This Row],[Polar ang (deg)]]/180*PI()</f>
        <v>2.5399999999999983</v>
      </c>
      <c r="F2785" s="2">
        <v>145.531279963229</v>
      </c>
      <c r="G2785" s="1">
        <f>IF(Table1[[#This Row],[Phase shift (deg)]]="","",Table1[[#This Row],[Phase shift (deg)]]/180*PI())</f>
        <v>4.3812900179005432</v>
      </c>
      <c r="H2785" s="2">
        <v>251.02942684849799</v>
      </c>
      <c r="I2785" s="2"/>
    </row>
    <row r="2786" spans="1:9" x14ac:dyDescent="0.2">
      <c r="A2786" s="2" t="s">
        <v>47</v>
      </c>
      <c r="B2786" s="2">
        <v>18.09</v>
      </c>
      <c r="C2786" s="2">
        <f>2*Table1[[#This Row],[Photon energy (eV)]]-Threshold</f>
        <v>11.5926112</v>
      </c>
      <c r="D2786" s="2" t="s">
        <v>19</v>
      </c>
      <c r="E2786" s="3">
        <f>Table1[[#This Row],[Polar ang (deg)]]/180*PI()</f>
        <v>2.5500000000000012</v>
      </c>
      <c r="F2786" s="2">
        <v>146.10423775836</v>
      </c>
      <c r="G2786" s="1">
        <f>IF(Table1[[#This Row],[Phase shift (deg)]]="","",Table1[[#This Row],[Phase shift (deg)]]/180*PI())</f>
        <v>4.3743302622053966</v>
      </c>
      <c r="H2786" s="2">
        <v>250.63066222072399</v>
      </c>
      <c r="I2786" s="2"/>
    </row>
    <row r="2787" spans="1:9" x14ac:dyDescent="0.2">
      <c r="A2787" s="2" t="s">
        <v>47</v>
      </c>
      <c r="B2787" s="2">
        <v>18.09</v>
      </c>
      <c r="C2787" s="2">
        <f>2*Table1[[#This Row],[Photon energy (eV)]]-Threshold</f>
        <v>11.5926112</v>
      </c>
      <c r="D2787" s="2" t="s">
        <v>19</v>
      </c>
      <c r="E2787" s="3">
        <f>Table1[[#This Row],[Polar ang (deg)]]/180*PI()</f>
        <v>2.5600000000000045</v>
      </c>
      <c r="F2787" s="2">
        <v>146.677195553491</v>
      </c>
      <c r="G2787" s="1">
        <f>IF(Table1[[#This Row],[Phase shift (deg)]]="","",Table1[[#This Row],[Phase shift (deg)]]/180*PI())</f>
        <v>4.3675655554234343</v>
      </c>
      <c r="H2787" s="2">
        <v>250.243073072474</v>
      </c>
      <c r="I2787" s="2"/>
    </row>
    <row r="2788" spans="1:9" x14ac:dyDescent="0.2">
      <c r="A2788" s="2" t="s">
        <v>47</v>
      </c>
      <c r="B2788" s="2">
        <v>18.09</v>
      </c>
      <c r="C2788" s="2">
        <f>2*Table1[[#This Row],[Photon energy (eV)]]-Threshold</f>
        <v>11.5926112</v>
      </c>
      <c r="D2788" s="2" t="s">
        <v>19</v>
      </c>
      <c r="E2788" s="3">
        <f>Table1[[#This Row],[Polar ang (deg)]]/180*PI()</f>
        <v>2.5700000000000074</v>
      </c>
      <c r="F2788" s="2">
        <v>147.25015334862201</v>
      </c>
      <c r="G2788" s="1">
        <f>IF(Table1[[#This Row],[Phase shift (deg)]]="","",Table1[[#This Row],[Phase shift (deg)]]/180*PI())</f>
        <v>4.3609916853392514</v>
      </c>
      <c r="H2788" s="2">
        <v>249.866418061583</v>
      </c>
      <c r="I2788" s="2"/>
    </row>
    <row r="2789" spans="1:9" x14ac:dyDescent="0.2">
      <c r="A2789" s="2" t="s">
        <v>47</v>
      </c>
      <c r="B2789" s="2">
        <v>18.09</v>
      </c>
      <c r="C2789" s="2">
        <f>2*Table1[[#This Row],[Photon energy (eV)]]-Threshold</f>
        <v>11.5926112</v>
      </c>
      <c r="D2789" s="2" t="s">
        <v>19</v>
      </c>
      <c r="E2789" s="3">
        <f>Table1[[#This Row],[Polar ang (deg)]]/180*PI()</f>
        <v>2.579999999999993</v>
      </c>
      <c r="F2789" s="2">
        <v>147.82311114375199</v>
      </c>
      <c r="G2789" s="1">
        <f>IF(Table1[[#This Row],[Phase shift (deg)]]="","",Table1[[#This Row],[Phase shift (deg)]]/180*PI())</f>
        <v>4.3546044978316534</v>
      </c>
      <c r="H2789" s="2">
        <v>249.50045917443899</v>
      </c>
      <c r="I2789" s="2"/>
    </row>
    <row r="2790" spans="1:9" x14ac:dyDescent="0.2">
      <c r="A2790" s="2" t="s">
        <v>47</v>
      </c>
      <c r="B2790" s="2">
        <v>18.09</v>
      </c>
      <c r="C2790" s="2">
        <f>2*Table1[[#This Row],[Photon energy (eV)]]-Threshold</f>
        <v>11.5926112</v>
      </c>
      <c r="D2790" s="2" t="s">
        <v>19</v>
      </c>
      <c r="E2790" s="3">
        <f>Table1[[#This Row],[Polar ang (deg)]]/180*PI()</f>
        <v>2.5899999999999959</v>
      </c>
      <c r="F2790" s="2">
        <v>148.39606893888299</v>
      </c>
      <c r="G2790" s="1">
        <f>IF(Table1[[#This Row],[Phase shift (deg)]]="","",Table1[[#This Row],[Phase shift (deg)]]/180*PI())</f>
        <v>4.3483999032340215</v>
      </c>
      <c r="H2790" s="2">
        <v>249.14496209040499</v>
      </c>
      <c r="I2790" s="2"/>
    </row>
    <row r="2791" spans="1:9" x14ac:dyDescent="0.2">
      <c r="A2791" s="2" t="s">
        <v>47</v>
      </c>
      <c r="B2791" s="2">
        <v>18.09</v>
      </c>
      <c r="C2791" s="2">
        <f>2*Table1[[#This Row],[Photon energy (eV)]]-Threshold</f>
        <v>11.5926112</v>
      </c>
      <c r="D2791" s="2" t="s">
        <v>19</v>
      </c>
      <c r="E2791" s="3">
        <f>Table1[[#This Row],[Polar ang (deg)]]/180*PI()</f>
        <v>2.5999999999999992</v>
      </c>
      <c r="F2791" s="2">
        <v>148.96902673401399</v>
      </c>
      <c r="G2791" s="1">
        <f>IF(Table1[[#This Row],[Phase shift (deg)]]="","",Table1[[#This Row],[Phase shift (deg)]]/180*PI())</f>
        <v>4.342373881822895</v>
      </c>
      <c r="H2791" s="2">
        <v>248.799696496292</v>
      </c>
      <c r="I2791" s="2"/>
    </row>
    <row r="2792" spans="1:9" x14ac:dyDescent="0.2">
      <c r="A2792" s="2" t="s">
        <v>47</v>
      </c>
      <c r="B2792" s="2">
        <v>18.09</v>
      </c>
      <c r="C2792" s="2">
        <f>2*Table1[[#This Row],[Photon energy (eV)]]-Threshold</f>
        <v>11.5926112</v>
      </c>
      <c r="D2792" s="2" t="s">
        <v>19</v>
      </c>
      <c r="E2792" s="3">
        <f>Table1[[#This Row],[Polar ang (deg)]]/180*PI()</f>
        <v>2.6100000000000025</v>
      </c>
      <c r="F2792" s="2">
        <v>149.541984529145</v>
      </c>
      <c r="G2792" s="1">
        <f>IF(Table1[[#This Row],[Phase shift (deg)]]="","",Table1[[#This Row],[Phase shift (deg)]]/180*PI())</f>
        <v>4.3365224885110294</v>
      </c>
      <c r="H2792" s="2">
        <v>248.464436355251</v>
      </c>
      <c r="I2792" s="2"/>
    </row>
    <row r="2793" spans="1:9" x14ac:dyDescent="0.2">
      <c r="A2793" s="2" t="s">
        <v>47</v>
      </c>
      <c r="B2793" s="2">
        <v>18.09</v>
      </c>
      <c r="C2793" s="2">
        <f>2*Table1[[#This Row],[Photon energy (eV)]]-Threshold</f>
        <v>11.5926112</v>
      </c>
      <c r="D2793" s="2" t="s">
        <v>19</v>
      </c>
      <c r="E2793" s="3">
        <f>Table1[[#This Row],[Polar ang (deg)]]/180*PI()</f>
        <v>2.6200000000000054</v>
      </c>
      <c r="F2793" s="2">
        <v>150.114942324276</v>
      </c>
      <c r="G2793" s="1">
        <f>IF(Table1[[#This Row],[Phase shift (deg)]]="","",Table1[[#This Row],[Phase shift (deg)]]/180*PI())</f>
        <v>4.3308418568171412</v>
      </c>
      <c r="H2793" s="2">
        <v>248.138960134223</v>
      </c>
      <c r="I2793" s="2"/>
    </row>
    <row r="2794" spans="1:9" x14ac:dyDescent="0.2">
      <c r="A2794" s="2" t="s">
        <v>47</v>
      </c>
      <c r="B2794" s="2">
        <v>18.09</v>
      </c>
      <c r="C2794" s="2">
        <f>2*Table1[[#This Row],[Photon energy (eV)]]-Threshold</f>
        <v>11.5926112</v>
      </c>
      <c r="D2794" s="2" t="s">
        <v>19</v>
      </c>
      <c r="E2794" s="3">
        <f>Table1[[#This Row],[Polar ang (deg)]]/180*PI()</f>
        <v>2.6300000000000088</v>
      </c>
      <c r="F2794" s="2">
        <v>150.687900119407</v>
      </c>
      <c r="G2794" s="1">
        <f>IF(Table1[[#This Row],[Phase shift (deg)]]="","",Table1[[#This Row],[Phase shift (deg)]]/180*PI())</f>
        <v>4.3253282021794925</v>
      </c>
      <c r="H2794" s="2">
        <v>247.823050993793</v>
      </c>
      <c r="I2794" s="2"/>
    </row>
    <row r="2795" spans="1:9" x14ac:dyDescent="0.2">
      <c r="A2795" s="2" t="s">
        <v>47</v>
      </c>
      <c r="B2795" s="2">
        <v>18.09</v>
      </c>
      <c r="C2795" s="2">
        <f>2*Table1[[#This Row],[Photon energy (eV)]]-Threshold</f>
        <v>11.5926112</v>
      </c>
      <c r="D2795" s="2" t="s">
        <v>19</v>
      </c>
      <c r="E2795" s="3">
        <f>Table1[[#This Row],[Polar ang (deg)]]/180*PI()</f>
        <v>2.6399999999999944</v>
      </c>
      <c r="F2795" s="2">
        <v>151.26085791453701</v>
      </c>
      <c r="G2795" s="1">
        <f>IF(Table1[[#This Row],[Phase shift (deg)]]="","",Table1[[#This Row],[Phase shift (deg)]]/180*PI())</f>
        <v>4.3199778246768892</v>
      </c>
      <c r="H2795" s="2">
        <v>247.51649694409201</v>
      </c>
      <c r="I2795" s="2"/>
    </row>
    <row r="2796" spans="1:9" x14ac:dyDescent="0.2">
      <c r="A2796" s="2" t="s">
        <v>47</v>
      </c>
      <c r="B2796" s="2">
        <v>18.09</v>
      </c>
      <c r="C2796" s="2">
        <f>2*Table1[[#This Row],[Photon energy (eV)]]-Threshold</f>
        <v>11.5926112</v>
      </c>
      <c r="D2796" s="2" t="s">
        <v>19</v>
      </c>
      <c r="E2796" s="3">
        <f>Table1[[#This Row],[Polar ang (deg)]]/180*PI()</f>
        <v>2.6499999999999972</v>
      </c>
      <c r="F2796" s="2">
        <v>151.83381570966799</v>
      </c>
      <c r="G2796" s="1">
        <f>IF(Table1[[#This Row],[Phase shift (deg)]]="","",Table1[[#This Row],[Phase shift (deg)]]/180*PI())</f>
        <v>4.3147871112149119</v>
      </c>
      <c r="H2796" s="2">
        <v>247.219090970059</v>
      </c>
      <c r="I2796" s="2"/>
    </row>
    <row r="2797" spans="1:9" x14ac:dyDescent="0.2">
      <c r="A2797" s="2" t="s">
        <v>47</v>
      </c>
      <c r="B2797" s="2">
        <v>18.09</v>
      </c>
      <c r="C2797" s="2">
        <f>2*Table1[[#This Row],[Photon energy (eV)]]-Threshold</f>
        <v>11.5926112</v>
      </c>
      <c r="D2797" s="2" t="s">
        <v>19</v>
      </c>
      <c r="E2797" s="3">
        <f>Table1[[#This Row],[Polar ang (deg)]]/180*PI()</f>
        <v>2.66</v>
      </c>
      <c r="F2797" s="2">
        <v>152.40677350479899</v>
      </c>
      <c r="G2797" s="1">
        <f>IF(Table1[[#This Row],[Phase shift (deg)]]="","",Table1[[#This Row],[Phase shift (deg)]]/180*PI())</f>
        <v>4.3097525372325443</v>
      </c>
      <c r="H2797" s="2">
        <v>246.930631129223</v>
      </c>
      <c r="I2797" s="2"/>
    </row>
    <row r="2798" spans="1:9" x14ac:dyDescent="0.2">
      <c r="A2798" s="2" t="s">
        <v>47</v>
      </c>
      <c r="B2798" s="2">
        <v>18.09</v>
      </c>
      <c r="C2798" s="2">
        <f>2*Table1[[#This Row],[Photon energy (eV)]]-Threshold</f>
        <v>11.5926112</v>
      </c>
      <c r="D2798" s="2" t="s">
        <v>19</v>
      </c>
      <c r="E2798" s="3">
        <f>Table1[[#This Row],[Polar ang (deg)]]/180*PI()</f>
        <v>2.6700000000000035</v>
      </c>
      <c r="F2798" s="2">
        <v>152.97973129992999</v>
      </c>
      <c r="G2798" s="1">
        <f>IF(Table1[[#This Row],[Phase shift (deg)]]="","",Table1[[#This Row],[Phase shift (deg)]]/180*PI())</f>
        <v>4.3048706679788395</v>
      </c>
      <c r="H2798" s="2">
        <v>246.65092062485101</v>
      </c>
      <c r="I2798" s="2"/>
    </row>
    <row r="2799" spans="1:9" x14ac:dyDescent="0.2">
      <c r="A2799" s="2" t="s">
        <v>47</v>
      </c>
      <c r="B2799" s="2">
        <v>18.09</v>
      </c>
      <c r="C2799" s="2">
        <f>2*Table1[[#This Row],[Photon energy (eV)]]-Threshold</f>
        <v>11.5926112</v>
      </c>
      <c r="D2799" s="2" t="s">
        <v>19</v>
      </c>
      <c r="E2799" s="3">
        <f>Table1[[#This Row],[Polar ang (deg)]]/180*PI()</f>
        <v>2.6800000000000068</v>
      </c>
      <c r="F2799" s="2">
        <v>153.552689095061</v>
      </c>
      <c r="G2799" s="1">
        <f>IF(Table1[[#This Row],[Phase shift (deg)]]="","",Table1[[#This Row],[Phase shift (deg)]]/180*PI())</f>
        <v>4.3001381594064041</v>
      </c>
      <c r="H2799" s="2">
        <v>246.37976785714099</v>
      </c>
      <c r="I2799" s="2"/>
    </row>
    <row r="2800" spans="1:9" x14ac:dyDescent="0.2">
      <c r="A2800" s="2" t="s">
        <v>47</v>
      </c>
      <c r="B2800" s="2">
        <v>18.09</v>
      </c>
      <c r="C2800" s="2">
        <f>2*Table1[[#This Row],[Photon energy (eV)]]-Threshold</f>
        <v>11.5926112</v>
      </c>
      <c r="D2800" s="2" t="s">
        <v>19</v>
      </c>
      <c r="E2800" s="3">
        <f>Table1[[#This Row],[Polar ang (deg)]]/180*PI()</f>
        <v>2.6899999999999924</v>
      </c>
      <c r="F2800" s="2">
        <v>154.12564689019101</v>
      </c>
      <c r="G2800" s="1">
        <f>IF(Table1[[#This Row],[Phase shift (deg)]]="","",Table1[[#This Row],[Phase shift (deg)]]/180*PI())</f>
        <v>4.2955517587243088</v>
      </c>
      <c r="H2800" s="2">
        <v>246.116986454901</v>
      </c>
      <c r="I2800" s="2"/>
    </row>
    <row r="2801" spans="1:9" x14ac:dyDescent="0.2">
      <c r="A2801" s="2" t="s">
        <v>47</v>
      </c>
      <c r="B2801" s="2">
        <v>18.09</v>
      </c>
      <c r="C2801" s="2">
        <f>2*Table1[[#This Row],[Photon energy (eV)]]-Threshold</f>
        <v>11.5926112</v>
      </c>
      <c r="D2801" s="2" t="s">
        <v>19</v>
      </c>
      <c r="E2801" s="3">
        <f>Table1[[#This Row],[Polar ang (deg)]]/180*PI()</f>
        <v>2.6999999999999953</v>
      </c>
      <c r="F2801" s="2">
        <v>154.69860468532201</v>
      </c>
      <c r="G2801" s="1">
        <f>IF(Table1[[#This Row],[Phase shift (deg)]]="","",Table1[[#This Row],[Phase shift (deg)]]/180*PI())</f>
        <v>4.2911083046493737</v>
      </c>
      <c r="H2801" s="2">
        <v>245.86239528994699</v>
      </c>
      <c r="I2801" s="2"/>
    </row>
    <row r="2802" spans="1:9" x14ac:dyDescent="0.2">
      <c r="A2802" s="2" t="s">
        <v>47</v>
      </c>
      <c r="B2802" s="2">
        <v>18.09</v>
      </c>
      <c r="C2802" s="2">
        <f>2*Table1[[#This Row],[Photon energy (eV)]]-Threshold</f>
        <v>11.5926112</v>
      </c>
      <c r="D2802" s="2" t="s">
        <v>19</v>
      </c>
      <c r="E2802" s="3">
        <f>Table1[[#This Row],[Polar ang (deg)]]/180*PI()</f>
        <v>2.7099999999999986</v>
      </c>
      <c r="F2802" s="2">
        <v>155.27156248045301</v>
      </c>
      <c r="G2802" s="1">
        <f>IF(Table1[[#This Row],[Phase shift (deg)]]="","",Table1[[#This Row],[Phase shift (deg)]]/180*PI())</f>
        <v>4.2868047273920347</v>
      </c>
      <c r="H2802" s="2">
        <v>245.61581847629299</v>
      </c>
      <c r="I2802" s="2"/>
    </row>
    <row r="2803" spans="1:9" x14ac:dyDescent="0.2">
      <c r="A2803" s="2" t="s">
        <v>47</v>
      </c>
      <c r="B2803" s="2">
        <v>18.09</v>
      </c>
      <c r="C2803" s="2">
        <f>2*Table1[[#This Row],[Photon energy (eV)]]-Threshold</f>
        <v>11.5926112</v>
      </c>
      <c r="D2803" s="2" t="s">
        <v>19</v>
      </c>
      <c r="E2803" s="3">
        <f>Table1[[#This Row],[Polar ang (deg)]]/180*PI()</f>
        <v>2.7200000000000015</v>
      </c>
      <c r="F2803" s="2">
        <v>155.84452027558399</v>
      </c>
      <c r="G2803" s="1">
        <f>IF(Table1[[#This Row],[Phase shift (deg)]]="","",Table1[[#This Row],[Phase shift (deg)]]/180*PI())</f>
        <v>4.2826380484093276</v>
      </c>
      <c r="H2803" s="2">
        <v>245.37708535599799</v>
      </c>
      <c r="I2803" s="2"/>
    </row>
    <row r="2804" spans="1:9" x14ac:dyDescent="0.2">
      <c r="A2804" s="2" t="s">
        <v>47</v>
      </c>
      <c r="B2804" s="2">
        <v>18.09</v>
      </c>
      <c r="C2804" s="2">
        <f>2*Table1[[#This Row],[Photon energy (eV)]]-Threshold</f>
        <v>11.5926112</v>
      </c>
      <c r="D2804" s="2" t="s">
        <v>19</v>
      </c>
      <c r="E2804" s="3">
        <f>Table1[[#This Row],[Polar ang (deg)]]/180*PI()</f>
        <v>2.7300000000000044</v>
      </c>
      <c r="F2804" s="2">
        <v>156.41747807071499</v>
      </c>
      <c r="G2804" s="1">
        <f>IF(Table1[[#This Row],[Phase shift (deg)]]="","",Table1[[#This Row],[Phase shift (deg)]]/180*PI())</f>
        <v>4.2786053799550094</v>
      </c>
      <c r="H2804" s="2">
        <v>245.14603047339</v>
      </c>
      <c r="I2804" s="2"/>
    </row>
    <row r="2805" spans="1:9" x14ac:dyDescent="0.2">
      <c r="A2805" s="2" t="s">
        <v>47</v>
      </c>
      <c r="B2805" s="2">
        <v>18.09</v>
      </c>
      <c r="C2805" s="2">
        <f>2*Table1[[#This Row],[Photon energy (eV)]]-Threshold</f>
        <v>11.5926112</v>
      </c>
      <c r="D2805" s="2" t="s">
        <v>19</v>
      </c>
      <c r="E2805" s="3">
        <f>Table1[[#This Row],[Polar ang (deg)]]/180*PI()</f>
        <v>2.7400000000000073</v>
      </c>
      <c r="F2805" s="2">
        <v>156.990435865846</v>
      </c>
      <c r="G2805" s="1">
        <f>IF(Table1[[#This Row],[Phase shift (deg)]]="","",Table1[[#This Row],[Phase shift (deg)]]/180*PI())</f>
        <v>4.2747039244539984</v>
      </c>
      <c r="H2805" s="2">
        <v>244.92249353922401</v>
      </c>
      <c r="I2805" s="2"/>
    </row>
    <row r="2806" spans="1:9" x14ac:dyDescent="0.2">
      <c r="A2806" s="2" t="s">
        <v>47</v>
      </c>
      <c r="B2806" s="2">
        <v>18.09</v>
      </c>
      <c r="C2806" s="2">
        <f>2*Table1[[#This Row],[Photon energy (eV)]]-Threshold</f>
        <v>11.5926112</v>
      </c>
      <c r="D2806" s="2" t="s">
        <v>19</v>
      </c>
      <c r="E2806" s="3">
        <f>Table1[[#This Row],[Polar ang (deg)]]/180*PI()</f>
        <v>2.7499999999999933</v>
      </c>
      <c r="F2806" s="2">
        <v>157.563393660976</v>
      </c>
      <c r="G2806" s="1">
        <f>IF(Table1[[#This Row],[Phase shift (deg)]]="","",Table1[[#This Row],[Phase shift (deg)]]/180*PI())</f>
        <v>4.2709309737257399</v>
      </c>
      <c r="H2806" s="2">
        <v>244.70631938618399</v>
      </c>
      <c r="I2806" s="2"/>
    </row>
    <row r="2807" spans="1:9" x14ac:dyDescent="0.2">
      <c r="A2807" s="2" t="s">
        <v>47</v>
      </c>
      <c r="B2807" s="2">
        <v>18.09</v>
      </c>
      <c r="C2807" s="2">
        <f>2*Table1[[#This Row],[Photon energy (eV)]]-Threshold</f>
        <v>11.5926112</v>
      </c>
      <c r="D2807" s="2" t="s">
        <v>19</v>
      </c>
      <c r="E2807" s="3">
        <f>Table1[[#This Row],[Polar ang (deg)]]/180*PI()</f>
        <v>2.7599999999999962</v>
      </c>
      <c r="F2807" s="2">
        <v>158.13635145610701</v>
      </c>
      <c r="G2807" s="1">
        <f>IF(Table1[[#This Row],[Phase shift (deg)]]="","",Table1[[#This Row],[Phase shift (deg)]]/180*PI())</f>
        <v>4.2672839080792162</v>
      </c>
      <c r="H2807" s="2">
        <v>244.497357917031</v>
      </c>
      <c r="I2807" s="2"/>
    </row>
    <row r="2808" spans="1:9" x14ac:dyDescent="0.2">
      <c r="A2808" s="2" t="s">
        <v>47</v>
      </c>
      <c r="B2808" s="2">
        <v>18.09</v>
      </c>
      <c r="C2808" s="2">
        <f>2*Table1[[#This Row],[Photon energy (eV)]]-Threshold</f>
        <v>11.5926112</v>
      </c>
      <c r="D2808" s="2" t="s">
        <v>19</v>
      </c>
      <c r="E2808" s="3">
        <f>Table1[[#This Row],[Polar ang (deg)]]/180*PI()</f>
        <v>2.7699999999999996</v>
      </c>
      <c r="F2808" s="2">
        <v>158.70930925123801</v>
      </c>
      <c r="G2808" s="1">
        <f>IF(Table1[[#This Row],[Phase shift (deg)]]="","",Table1[[#This Row],[Phase shift (deg)]]/180*PI())</f>
        <v>4.2637601952993602</v>
      </c>
      <c r="H2808" s="2">
        <v>244.29546404652899</v>
      </c>
      <c r="I2808" s="2"/>
    </row>
    <row r="2809" spans="1:9" x14ac:dyDescent="0.2">
      <c r="A2809" s="2" t="s">
        <v>47</v>
      </c>
      <c r="B2809" s="2">
        <v>18.09</v>
      </c>
      <c r="C2809" s="2">
        <f>2*Table1[[#This Row],[Photon energy (eV)]]-Threshold</f>
        <v>11.5926112</v>
      </c>
      <c r="D2809" s="2" t="s">
        <v>19</v>
      </c>
      <c r="E2809" s="3">
        <f>Table1[[#This Row],[Polar ang (deg)]]/180*PI()</f>
        <v>2.780000000000002</v>
      </c>
      <c r="F2809" s="2">
        <v>159.28226704636899</v>
      </c>
      <c r="G2809" s="1">
        <f>IF(Table1[[#This Row],[Phase shift (deg)]]="","",Table1[[#This Row],[Phase shift (deg)]]/180*PI())</f>
        <v>4.2603573895437208</v>
      </c>
      <c r="H2809" s="2">
        <v>244.10049763822801</v>
      </c>
      <c r="I2809" s="2"/>
    </row>
    <row r="2810" spans="1:9" x14ac:dyDescent="0.2">
      <c r="A2810" s="2" t="s">
        <v>47</v>
      </c>
      <c r="B2810" s="2">
        <v>18.09</v>
      </c>
      <c r="C2810" s="2">
        <f>2*Table1[[#This Row],[Photon energy (eV)]]-Threshold</f>
        <v>11.5926112</v>
      </c>
      <c r="D2810" s="2" t="s">
        <v>19</v>
      </c>
      <c r="E2810" s="3">
        <f>Table1[[#This Row],[Polar ang (deg)]]/180*PI()</f>
        <v>2.7900000000000054</v>
      </c>
      <c r="F2810" s="2">
        <v>159.85522484149999</v>
      </c>
      <c r="G2810" s="1">
        <f>IF(Table1[[#This Row],[Phase shift (deg)]]="","",Table1[[#This Row],[Phase shift (deg)]]/180*PI())</f>
        <v>4.2570731301655576</v>
      </c>
      <c r="H2810" s="2">
        <v>243.912323437033</v>
      </c>
      <c r="I2810" s="2"/>
    </row>
    <row r="2811" spans="1:9" x14ac:dyDescent="0.2">
      <c r="A2811" s="2" t="s">
        <v>47</v>
      </c>
      <c r="B2811" s="2">
        <v>18.09</v>
      </c>
      <c r="C2811" s="2">
        <f>2*Table1[[#This Row],[Photon energy (eV)]]-Threshold</f>
        <v>11.5926112</v>
      </c>
      <c r="D2811" s="2" t="s">
        <v>19</v>
      </c>
      <c r="E2811" s="3">
        <f>Table1[[#This Row],[Polar ang (deg)]]/180*PI()</f>
        <v>2.8000000000000087</v>
      </c>
      <c r="F2811" s="2">
        <v>160.42818263663099</v>
      </c>
      <c r="G2811" s="1">
        <f>IF(Table1[[#This Row],[Phase shift (deg)]]="","",Table1[[#This Row],[Phase shift (deg)]]/180*PI())</f>
        <v>4.2539051404782269</v>
      </c>
      <c r="H2811" s="2">
        <v>243.730810998408</v>
      </c>
      <c r="I2811" s="2"/>
    </row>
    <row r="2812" spans="1:9" x14ac:dyDescent="0.2">
      <c r="A2812" s="2" t="s">
        <v>47</v>
      </c>
      <c r="B2812" s="2">
        <v>18.09</v>
      </c>
      <c r="C2812" s="2">
        <f>2*Table1[[#This Row],[Photon energy (eV)]]-Threshold</f>
        <v>11.5926112</v>
      </c>
      <c r="D2812" s="2" t="s">
        <v>19</v>
      </c>
      <c r="E2812" s="3">
        <f>Table1[[#This Row],[Polar ang (deg)]]/180*PI()</f>
        <v>2.8099999999999943</v>
      </c>
      <c r="F2812" s="2">
        <v>161.001140431761</v>
      </c>
      <c r="G2812" s="1">
        <f>IF(Table1[[#This Row],[Phase shift (deg)]]="","",Table1[[#This Row],[Phase shift (deg)]]/180*PI())</f>
        <v>4.2508512264743512</v>
      </c>
      <c r="H2812" s="2">
        <v>243.55583461499</v>
      </c>
      <c r="I2812" s="2"/>
    </row>
    <row r="2813" spans="1:9" x14ac:dyDescent="0.2">
      <c r="A2813" s="2" t="s">
        <v>47</v>
      </c>
      <c r="B2813" s="2">
        <v>18.09</v>
      </c>
      <c r="C2813" s="2">
        <f>2*Table1[[#This Row],[Photon energy (eV)]]-Threshold</f>
        <v>11.5926112</v>
      </c>
      <c r="D2813" s="2" t="s">
        <v>19</v>
      </c>
      <c r="E2813" s="3">
        <f>Table1[[#This Row],[Polar ang (deg)]]/180*PI()</f>
        <v>2.8199999999999976</v>
      </c>
      <c r="F2813" s="2">
        <v>161.574098226892</v>
      </c>
      <c r="G2813" s="1">
        <f>IF(Table1[[#This Row],[Phase shift (deg)]]="","",Table1[[#This Row],[Phase shift (deg)]]/180*PI())</f>
        <v>4.2479092755116197</v>
      </c>
      <c r="H2813" s="2">
        <v>243.38727324129101</v>
      </c>
      <c r="I2813" s="2"/>
    </row>
    <row r="2814" spans="1:9" x14ac:dyDescent="0.2">
      <c r="A2814" s="2" t="s">
        <v>47</v>
      </c>
      <c r="B2814" s="2">
        <v>18.09</v>
      </c>
      <c r="C2814" s="2">
        <f>2*Table1[[#This Row],[Photon energy (eV)]]-Threshold</f>
        <v>11.5926112</v>
      </c>
      <c r="D2814" s="2" t="s">
        <v>19</v>
      </c>
      <c r="E2814" s="3">
        <f>Table1[[#This Row],[Polar ang (deg)]]/180*PI()</f>
        <v>2.8300000000000005</v>
      </c>
      <c r="F2814" s="2">
        <v>162.14705602202301</v>
      </c>
      <c r="G2814" s="1">
        <f>IF(Table1[[#This Row],[Phase shift (deg)]]="","",Table1[[#This Row],[Phase shift (deg)]]/180*PI())</f>
        <v>4.2450772549759535</v>
      </c>
      <c r="H2814" s="2">
        <v>243.22501041710299</v>
      </c>
      <c r="I2814" s="2"/>
    </row>
    <row r="2815" spans="1:9" x14ac:dyDescent="0.2">
      <c r="A2815" s="2" t="s">
        <v>47</v>
      </c>
      <c r="B2815" s="2">
        <v>18.09</v>
      </c>
      <c r="C2815" s="2">
        <f>2*Table1[[#This Row],[Photon energy (eV)]]-Threshold</f>
        <v>11.5926112</v>
      </c>
      <c r="D2815" s="2" t="s">
        <v>19</v>
      </c>
      <c r="E2815" s="3">
        <f>Table1[[#This Row],[Polar ang (deg)]]/180*PI()</f>
        <v>2.8400000000000034</v>
      </c>
      <c r="F2815" s="2">
        <v>162.72001381715401</v>
      </c>
      <c r="G2815" s="1">
        <f>IF(Table1[[#This Row],[Phase shift (deg)]]="","",Table1[[#This Row],[Phase shift (deg)]]/180*PI())</f>
        <v>4.2423532109314639</v>
      </c>
      <c r="H2815" s="2">
        <v>243.068934190146</v>
      </c>
      <c r="I2815" s="2"/>
    </row>
    <row r="2816" spans="1:9" x14ac:dyDescent="0.2">
      <c r="A2816" s="2" t="s">
        <v>47</v>
      </c>
      <c r="B2816" s="2">
        <v>18.09</v>
      </c>
      <c r="C2816" s="2">
        <f>2*Table1[[#This Row],[Photon energy (eV)]]-Threshold</f>
        <v>11.5926112</v>
      </c>
      <c r="D2816" s="2" t="s">
        <v>19</v>
      </c>
      <c r="E2816" s="3">
        <f>Table1[[#This Row],[Polar ang (deg)]]/180*PI()</f>
        <v>2.8500000000000063</v>
      </c>
      <c r="F2816" s="2">
        <v>163.29297161228499</v>
      </c>
      <c r="G2816" s="1">
        <f>IF(Table1[[#This Row],[Phase shift (deg)]]="","",Table1[[#This Row],[Phase shift (deg)]]/180*PI())</f>
        <v>4.2397352667659298</v>
      </c>
      <c r="H2816" s="2">
        <v>242.91893703846</v>
      </c>
      <c r="I2816" s="2"/>
    </row>
    <row r="2817" spans="1:9" x14ac:dyDescent="0.2">
      <c r="A2817" s="2" t="s">
        <v>47</v>
      </c>
      <c r="B2817" s="2">
        <v>18.09</v>
      </c>
      <c r="C2817" s="2">
        <f>2*Table1[[#This Row],[Photon energy (eV)]]-Threshold</f>
        <v>11.5926112</v>
      </c>
      <c r="D2817" s="2" t="s">
        <v>19</v>
      </c>
      <c r="E2817" s="3">
        <f>Table1[[#This Row],[Polar ang (deg)]]/180*PI()</f>
        <v>2.8599999999999923</v>
      </c>
      <c r="F2817" s="2">
        <v>163.865929407415</v>
      </c>
      <c r="G2817" s="1">
        <f>IF(Table1[[#This Row],[Phase shift (deg)]]="","",Table1[[#This Row],[Phase shift (deg)]]/180*PI())</f>
        <v>4.2372216218392191</v>
      </c>
      <c r="H2817" s="2">
        <v>242.774915792965</v>
      </c>
      <c r="I2817" s="2"/>
    </row>
    <row r="2818" spans="1:9" x14ac:dyDescent="0.2">
      <c r="A2818" s="2" t="s">
        <v>47</v>
      </c>
      <c r="B2818" s="2">
        <v>18.09</v>
      </c>
      <c r="C2818" s="2">
        <f>2*Table1[[#This Row],[Photon energy (eV)]]-Threshold</f>
        <v>11.5926112</v>
      </c>
      <c r="D2818" s="2" t="s">
        <v>19</v>
      </c>
      <c r="E2818" s="3">
        <f>Table1[[#This Row],[Polar ang (deg)]]/180*PI()</f>
        <v>2.8699999999999952</v>
      </c>
      <c r="F2818" s="2">
        <v>164.438887202546</v>
      </c>
      <c r="G2818" s="1">
        <f>IF(Table1[[#This Row],[Phase shift (deg)]]="","",Table1[[#This Row],[Phase shift (deg)]]/180*PI())</f>
        <v>4.2348105501412165</v>
      </c>
      <c r="H2818" s="2">
        <v>242.63677156056599</v>
      </c>
      <c r="I2818" s="2"/>
    </row>
    <row r="2819" spans="1:9" x14ac:dyDescent="0.2">
      <c r="A2819" s="2" t="s">
        <v>47</v>
      </c>
      <c r="B2819" s="2">
        <v>18.09</v>
      </c>
      <c r="C2819" s="2">
        <f>2*Table1[[#This Row],[Photon energy (eV)]]-Threshold</f>
        <v>11.5926112</v>
      </c>
      <c r="D2819" s="2" t="s">
        <v>19</v>
      </c>
      <c r="E2819" s="3">
        <f>Table1[[#This Row],[Polar ang (deg)]]/180*PI()</f>
        <v>2.8799999999999981</v>
      </c>
      <c r="F2819" s="2">
        <v>165.011844997677</v>
      </c>
      <c r="G2819" s="1">
        <f>IF(Table1[[#This Row],[Phase shift (deg)]]="","",Table1[[#This Row],[Phase shift (deg)]]/180*PI())</f>
        <v>4.2325003989656187</v>
      </c>
      <c r="H2819" s="2">
        <v>242.50440964816701</v>
      </c>
      <c r="I2819" s="2"/>
    </row>
    <row r="2820" spans="1:9" x14ac:dyDescent="0.2">
      <c r="A2820" s="2" t="s">
        <v>47</v>
      </c>
      <c r="B2820" s="2">
        <v>18.09</v>
      </c>
      <c r="C2820" s="2">
        <f>2*Table1[[#This Row],[Photon energy (eV)]]-Threshold</f>
        <v>11.5926112</v>
      </c>
      <c r="D2820" s="2" t="s">
        <v>19</v>
      </c>
      <c r="E2820" s="3">
        <f>Table1[[#This Row],[Polar ang (deg)]]/180*PI()</f>
        <v>2.8900000000000019</v>
      </c>
      <c r="F2820" s="2">
        <v>165.58480279280801</v>
      </c>
      <c r="G2820" s="1">
        <f>IF(Table1[[#This Row],[Phase shift (deg)]]="","",Table1[[#This Row],[Phase shift (deg)]]/180*PI())</f>
        <v>4.2302895876043012</v>
      </c>
      <c r="H2820" s="2">
        <v>242.37773948786401</v>
      </c>
      <c r="I2820" s="2"/>
    </row>
    <row r="2821" spans="1:9" x14ac:dyDescent="0.2">
      <c r="A2821" s="2" t="s">
        <v>47</v>
      </c>
      <c r="B2821" s="2">
        <v>18.09</v>
      </c>
      <c r="C2821" s="2">
        <f>2*Table1[[#This Row],[Photon energy (eV)]]-Threshold</f>
        <v>11.5926112</v>
      </c>
      <c r="D2821" s="2" t="s">
        <v>19</v>
      </c>
      <c r="E2821" s="3">
        <f>Table1[[#This Row],[Polar ang (deg)]]/180*PI()</f>
        <v>2.9000000000000048</v>
      </c>
      <c r="F2821" s="2">
        <v>166.15776058793901</v>
      </c>
      <c r="G2821" s="1">
        <f>IF(Table1[[#This Row],[Phase shift (deg)]]="","",Table1[[#This Row],[Phase shift (deg)]]/180*PI())</f>
        <v>4.2281766060673389</v>
      </c>
      <c r="H2821" s="2">
        <v>242.25667456360699</v>
      </c>
      <c r="I2821" s="2"/>
    </row>
    <row r="2822" spans="1:9" x14ac:dyDescent="0.2">
      <c r="A2822" s="2" t="s">
        <v>47</v>
      </c>
      <c r="B2822" s="2">
        <v>18.09</v>
      </c>
      <c r="C2822" s="2">
        <f>2*Table1[[#This Row],[Photon energy (eV)]]-Threshold</f>
        <v>11.5926112</v>
      </c>
      <c r="D2822" s="2" t="s">
        <v>19</v>
      </c>
      <c r="E2822" s="3">
        <f>Table1[[#This Row],[Polar ang (deg)]]/180*PI()</f>
        <v>2.9100000000000077</v>
      </c>
      <c r="F2822" s="2">
        <v>166.73071838307001</v>
      </c>
      <c r="G2822" s="1">
        <f>IF(Table1[[#This Row],[Phase shift (deg)]]="","",Table1[[#This Row],[Phase shift (deg)]]/180*PI())</f>
        <v>4.2261600138323274</v>
      </c>
      <c r="H2822" s="2">
        <v>242.141132339542</v>
      </c>
      <c r="I2822" s="2"/>
    </row>
    <row r="2823" spans="1:9" x14ac:dyDescent="0.2">
      <c r="A2823" s="2" t="s">
        <v>47</v>
      </c>
      <c r="B2823" s="2">
        <v>18.09</v>
      </c>
      <c r="C2823" s="2">
        <f>2*Table1[[#This Row],[Photon energy (eV)]]-Threshold</f>
        <v>11.5926112</v>
      </c>
      <c r="D2823" s="2" t="s">
        <v>19</v>
      </c>
      <c r="E2823" s="3">
        <f>Table1[[#This Row],[Polar ang (deg)]]/180*PI()</f>
        <v>2.9199999999999928</v>
      </c>
      <c r="F2823" s="2">
        <v>167.30367617819999</v>
      </c>
      <c r="G2823" s="1">
        <f>IF(Table1[[#This Row],[Phase shift (deg)]]="","",Table1[[#This Row],[Phase shift (deg)]]/180*PI())</f>
        <v>4.22423843862697</v>
      </c>
      <c r="H2823" s="2">
        <v>242.031034190258</v>
      </c>
      <c r="I2823" s="2"/>
    </row>
    <row r="2824" spans="1:9" x14ac:dyDescent="0.2">
      <c r="A2824" s="2" t="s">
        <v>47</v>
      </c>
      <c r="B2824" s="2">
        <v>18.09</v>
      </c>
      <c r="C2824" s="2">
        <f>2*Table1[[#This Row],[Photon energy (eV)]]-Threshold</f>
        <v>11.5926112</v>
      </c>
      <c r="D2824" s="2" t="s">
        <v>19</v>
      </c>
      <c r="E2824" s="3">
        <f>Table1[[#This Row],[Polar ang (deg)]]/180*PI()</f>
        <v>2.9299999999999966</v>
      </c>
      <c r="F2824" s="2">
        <v>167.876633973331</v>
      </c>
      <c r="G2824" s="1">
        <f>IF(Table1[[#This Row],[Phase shift (deg)]]="","",Table1[[#This Row],[Phase shift (deg)]]/180*PI())</f>
        <v>4.2224105752475198</v>
      </c>
      <c r="H2824" s="2">
        <v>241.926305333089</v>
      </c>
      <c r="I2824" s="2"/>
    </row>
    <row r="2825" spans="1:9" x14ac:dyDescent="0.2">
      <c r="A2825" s="2" t="s">
        <v>47</v>
      </c>
      <c r="B2825" s="2">
        <v>18.09</v>
      </c>
      <c r="C2825" s="2">
        <f>2*Table1[[#This Row],[Photon energy (eV)]]-Threshold</f>
        <v>11.5926112</v>
      </c>
      <c r="D2825" s="2" t="s">
        <v>19</v>
      </c>
      <c r="E2825" s="3">
        <f>Table1[[#This Row],[Polar ang (deg)]]/180*PI()</f>
        <v>2.9399999999999995</v>
      </c>
      <c r="F2825" s="2">
        <v>168.449591768462</v>
      </c>
      <c r="G2825" s="1">
        <f>IF(Table1[[#This Row],[Phase shift (deg)]]="","",Table1[[#This Row],[Phase shift (deg)]]/180*PI())</f>
        <v>4.2206751844163106</v>
      </c>
      <c r="H2825" s="2">
        <v>241.826874762655</v>
      </c>
      <c r="I2825" s="2"/>
    </row>
    <row r="2826" spans="1:9" x14ac:dyDescent="0.2">
      <c r="A2826" s="2" t="s">
        <v>47</v>
      </c>
      <c r="B2826" s="2">
        <v>18.09</v>
      </c>
      <c r="C2826" s="2">
        <f>2*Table1[[#This Row],[Photon energy (eV)]]-Threshold</f>
        <v>11.5926112</v>
      </c>
      <c r="D2826" s="2" t="s">
        <v>19</v>
      </c>
      <c r="E2826" s="3">
        <f>Table1[[#This Row],[Polar ang (deg)]]/180*PI()</f>
        <v>2.9500000000000024</v>
      </c>
      <c r="F2826" s="2">
        <v>169.022549563593</v>
      </c>
      <c r="G2826" s="1">
        <f>IF(Table1[[#This Row],[Phase shift (deg)]]="","",Table1[[#This Row],[Phase shift (deg)]]/180*PI())</f>
        <v>4.2190310916801526</v>
      </c>
      <c r="H2826" s="2">
        <v>241.732675187745</v>
      </c>
      <c r="I2826" s="2"/>
    </row>
    <row r="2827" spans="1:9" x14ac:dyDescent="0.2">
      <c r="A2827" s="2" t="s">
        <v>47</v>
      </c>
      <c r="B2827" s="2">
        <v>18.09</v>
      </c>
      <c r="C2827" s="2">
        <f>2*Table1[[#This Row],[Photon energy (eV)]]-Threshold</f>
        <v>11.5926112</v>
      </c>
      <c r="D2827" s="2" t="s">
        <v>19</v>
      </c>
      <c r="E2827" s="3">
        <f>Table1[[#This Row],[Polar ang (deg)]]/180*PI()</f>
        <v>2.9600000000000057</v>
      </c>
      <c r="F2827" s="2">
        <v>169.59550735872401</v>
      </c>
      <c r="G2827" s="1">
        <f>IF(Table1[[#This Row],[Phase shift (deg)]]="","",Table1[[#This Row],[Phase shift (deg)]]/180*PI())</f>
        <v>4.2174771863521396</v>
      </c>
      <c r="H2827" s="2">
        <v>241.64364297068701</v>
      </c>
      <c r="I2827" s="2"/>
    </row>
    <row r="2828" spans="1:9" x14ac:dyDescent="0.2">
      <c r="A2828" s="2" t="s">
        <v>47</v>
      </c>
      <c r="B2828" s="2">
        <v>18.09</v>
      </c>
      <c r="C2828" s="2">
        <f>2*Table1[[#This Row],[Photon energy (eV)]]-Threshold</f>
        <v>11.5926112</v>
      </c>
      <c r="D2828" s="2" t="s">
        <v>19</v>
      </c>
      <c r="E2828" s="3">
        <f>Table1[[#This Row],[Polar ang (deg)]]/180*PI()</f>
        <v>2.9700000000000091</v>
      </c>
      <c r="F2828" s="2">
        <v>170.16846515385501</v>
      </c>
      <c r="G2828" s="1">
        <f>IF(Table1[[#This Row],[Phase shift (deg)]]="","",Table1[[#This Row],[Phase shift (deg)]]/180*PI())</f>
        <v>4.2160124204981058</v>
      </c>
      <c r="H2828" s="2">
        <v>241.55971806927599</v>
      </c>
      <c r="I2828" s="2"/>
    </row>
    <row r="2829" spans="1:9" x14ac:dyDescent="0.2">
      <c r="A2829" s="2" t="s">
        <v>47</v>
      </c>
      <c r="B2829" s="2">
        <v>18.09</v>
      </c>
      <c r="C2829" s="2">
        <f>2*Table1[[#This Row],[Photon energy (eV)]]-Threshold</f>
        <v>11.5926112</v>
      </c>
      <c r="D2829" s="2" t="s">
        <v>19</v>
      </c>
      <c r="E2829" s="3">
        <f>Table1[[#This Row],[Polar ang (deg)]]/180*PI()</f>
        <v>2.9799999999999942</v>
      </c>
      <c r="F2829" s="2">
        <v>170.74142294898499</v>
      </c>
      <c r="G2829" s="1">
        <f>IF(Table1[[#This Row],[Phase shift (deg)]]="","",Table1[[#This Row],[Phase shift (deg)]]/180*PI())</f>
        <v>4.2146358079695521</v>
      </c>
      <c r="H2829" s="2">
        <v>241.48084398136501</v>
      </c>
      <c r="I2829" s="2"/>
    </row>
    <row r="2830" spans="1:9" x14ac:dyDescent="0.2">
      <c r="A2830" s="2" t="s">
        <v>47</v>
      </c>
      <c r="B2830" s="2">
        <v>18.09</v>
      </c>
      <c r="C2830" s="2">
        <f>2*Table1[[#This Row],[Photon energy (eV)]]-Threshold</f>
        <v>11.5926112</v>
      </c>
      <c r="D2830" s="2" t="s">
        <v>19</v>
      </c>
      <c r="E2830" s="3">
        <f>Table1[[#This Row],[Polar ang (deg)]]/180*PI()</f>
        <v>2.9899999999999971</v>
      </c>
      <c r="F2830" s="2">
        <v>171.31438074411599</v>
      </c>
      <c r="G2830" s="1">
        <f>IF(Table1[[#This Row],[Phase shift (deg)]]="","",Table1[[#This Row],[Phase shift (deg)]]/180*PI())</f>
        <v>4.2133464234840652</v>
      </c>
      <c r="H2830" s="2">
        <v>241.40696769217701</v>
      </c>
      <c r="I2830" s="2"/>
    </row>
    <row r="2831" spans="1:9" x14ac:dyDescent="0.2">
      <c r="A2831" s="2" t="s">
        <v>47</v>
      </c>
      <c r="B2831" s="2">
        <v>18.09</v>
      </c>
      <c r="C2831" s="2">
        <f>2*Table1[[#This Row],[Photon energy (eV)]]-Threshold</f>
        <v>11.5926112</v>
      </c>
      <c r="D2831" s="2" t="s">
        <v>19</v>
      </c>
      <c r="E2831" s="3">
        <f>Table1[[#This Row],[Polar ang (deg)]]/180*PI()</f>
        <v>3.0000000000000004</v>
      </c>
      <c r="F2831" s="2">
        <v>171.887338539247</v>
      </c>
      <c r="G2831" s="1">
        <f>IF(Table1[[#This Row],[Phase shift (deg)]]="","",Table1[[#This Row],[Phase shift (deg)]]/180*PI())</f>
        <v>4.2121434017545454</v>
      </c>
      <c r="H2831" s="2">
        <v>241.338039624413</v>
      </c>
      <c r="I2831" s="2"/>
    </row>
    <row r="2832" spans="1:9" x14ac:dyDescent="0.2">
      <c r="A2832" s="2" t="s">
        <v>47</v>
      </c>
      <c r="B2832" s="2">
        <v>18.09</v>
      </c>
      <c r="C2832" s="2">
        <f>2*Table1[[#This Row],[Photon energy (eV)]]-Threshold</f>
        <v>11.5926112</v>
      </c>
      <c r="D2832" s="2" t="s">
        <v>19</v>
      </c>
      <c r="E2832" s="3">
        <f>Table1[[#This Row],[Polar ang (deg)]]/180*PI()</f>
        <v>3.0100000000000038</v>
      </c>
      <c r="F2832" s="2">
        <v>172.460296334378</v>
      </c>
      <c r="G2832" s="1">
        <f>IF(Table1[[#This Row],[Phase shift (deg)]]="","",Table1[[#This Row],[Phase shift (deg)]]/180*PI())</f>
        <v>4.2110259366678306</v>
      </c>
      <c r="H2832" s="2">
        <v>241.27401359119099</v>
      </c>
      <c r="I2832" s="2"/>
    </row>
    <row r="2833" spans="1:9" x14ac:dyDescent="0.2">
      <c r="A2833" s="2" t="s">
        <v>47</v>
      </c>
      <c r="B2833" s="2">
        <v>18.09</v>
      </c>
      <c r="C2833" s="2">
        <f>2*Table1[[#This Row],[Photon energy (eV)]]-Threshold</f>
        <v>11.5926112</v>
      </c>
      <c r="D2833" s="2" t="s">
        <v>19</v>
      </c>
      <c r="E2833" s="3">
        <f>Table1[[#This Row],[Polar ang (deg)]]/180*PI()</f>
        <v>3.0200000000000067</v>
      </c>
      <c r="F2833" s="2">
        <v>173.033254129509</v>
      </c>
      <c r="G2833" s="1">
        <f>IF(Table1[[#This Row],[Phase shift (deg)]]="","",Table1[[#This Row],[Phase shift (deg)]]/180*PI())</f>
        <v>4.2099932805136637</v>
      </c>
      <c r="H2833" s="2">
        <v>241.214846751869</v>
      </c>
      <c r="I2833" s="2"/>
    </row>
    <row r="2834" spans="1:9" x14ac:dyDescent="0.2">
      <c r="A2834" s="2" t="s">
        <v>47</v>
      </c>
      <c r="B2834" s="2">
        <v>18.09</v>
      </c>
      <c r="C2834" s="2">
        <f>2*Table1[[#This Row],[Photon energy (eV)]]-Threshold</f>
        <v>11.5926112</v>
      </c>
      <c r="D2834" s="2" t="s">
        <v>19</v>
      </c>
      <c r="E2834" s="3">
        <f>Table1[[#This Row],[Polar ang (deg)]]/180*PI()</f>
        <v>3.0299999999999927</v>
      </c>
      <c r="F2834" s="2">
        <v>173.60621192463901</v>
      </c>
      <c r="G2834" s="1">
        <f>IF(Table1[[#This Row],[Phase shift (deg)]]="","",Table1[[#This Row],[Phase shift (deg)]]/180*PI())</f>
        <v>4.209044743264605</v>
      </c>
      <c r="H2834" s="2">
        <v>241.16049957078701</v>
      </c>
      <c r="I2834" s="2"/>
    </row>
    <row r="2835" spans="1:9" x14ac:dyDescent="0.2">
      <c r="A2835" s="2" t="s">
        <v>47</v>
      </c>
      <c r="B2835" s="2">
        <v>18.09</v>
      </c>
      <c r="C2835" s="2">
        <f>2*Table1[[#This Row],[Photon energy (eV)]]-Threshold</f>
        <v>11.5926112</v>
      </c>
      <c r="D2835" s="2" t="s">
        <v>19</v>
      </c>
      <c r="E2835" s="3">
        <f>Table1[[#This Row],[Polar ang (deg)]]/180*PI()</f>
        <v>3.0399999999999952</v>
      </c>
      <c r="F2835" s="2">
        <v>174.17916971976999</v>
      </c>
      <c r="G2835" s="1">
        <f>IF(Table1[[#This Row],[Phase shift (deg)]]="","",Table1[[#This Row],[Phase shift (deg)]]/180*PI())</f>
        <v>4.2081796919072758</v>
      </c>
      <c r="H2835" s="2">
        <v>241.11093577894999</v>
      </c>
      <c r="I2835" s="2"/>
    </row>
    <row r="2836" spans="1:9" x14ac:dyDescent="0.2">
      <c r="A2836" s="2" t="s">
        <v>47</v>
      </c>
      <c r="B2836" s="2">
        <v>18.09</v>
      </c>
      <c r="C2836" s="2">
        <f>2*Table1[[#This Row],[Photon energy (eV)]]-Threshold</f>
        <v>11.5926112</v>
      </c>
      <c r="D2836" s="2" t="s">
        <v>19</v>
      </c>
      <c r="E2836" s="3">
        <f>Table1[[#This Row],[Polar ang (deg)]]/180*PI()</f>
        <v>3.0499999999999985</v>
      </c>
      <c r="F2836" s="2">
        <v>174.75212751490099</v>
      </c>
      <c r="G2836" s="1">
        <f>IF(Table1[[#This Row],[Phase shift (deg)]]="","",Table1[[#This Row],[Phase shift (deg)]]/180*PI())</f>
        <v>4.2073975498255409</v>
      </c>
      <c r="H2836" s="2">
        <v>241.06612233868699</v>
      </c>
      <c r="I2836" s="2"/>
    </row>
    <row r="2837" spans="1:9" x14ac:dyDescent="0.2">
      <c r="A2837" s="2" t="s">
        <v>47</v>
      </c>
      <c r="B2837" s="2">
        <v>18.09</v>
      </c>
      <c r="C2837" s="2">
        <f>2*Table1[[#This Row],[Photon energy (eV)]]-Threshold</f>
        <v>11.5926112</v>
      </c>
      <c r="D2837" s="2" t="s">
        <v>19</v>
      </c>
      <c r="E2837" s="3">
        <f>Table1[[#This Row],[Polar ang (deg)]]/180*PI()</f>
        <v>3.0600000000000014</v>
      </c>
      <c r="F2837" s="2">
        <v>175.32508531003199</v>
      </c>
      <c r="G2837" s="1">
        <f>IF(Table1[[#This Row],[Phase shift (deg)]]="","",Table1[[#This Row],[Phase shift (deg)]]/180*PI())</f>
        <v>4.2066977962357006</v>
      </c>
      <c r="H2837" s="2">
        <v>241.02602941129001</v>
      </c>
      <c r="I2837" s="2"/>
    </row>
    <row r="2838" spans="1:9" x14ac:dyDescent="0.2">
      <c r="A2838" s="2" t="s">
        <v>47</v>
      </c>
      <c r="B2838" s="2">
        <v>18.09</v>
      </c>
      <c r="C2838" s="2">
        <f>2*Table1[[#This Row],[Photon energy (eV)]]-Threshold</f>
        <v>11.5926112</v>
      </c>
      <c r="D2838" s="2" t="s">
        <v>19</v>
      </c>
      <c r="E2838" s="3">
        <f>Table1[[#This Row],[Polar ang (deg)]]/180*PI()</f>
        <v>3.0700000000000047</v>
      </c>
      <c r="F2838" s="2">
        <v>175.898043105163</v>
      </c>
      <c r="G2838" s="1">
        <f>IF(Table1[[#This Row],[Phase shift (deg)]]="","",Table1[[#This Row],[Phase shift (deg)]]/180*PI())</f>
        <v>4.2060799656742898</v>
      </c>
      <c r="H2838" s="2">
        <v>240.99063032766699</v>
      </c>
      <c r="I2838" s="2"/>
    </row>
    <row r="2839" spans="1:9" x14ac:dyDescent="0.2">
      <c r="A2839" s="2" t="s">
        <v>47</v>
      </c>
      <c r="B2839" s="2">
        <v>18.09</v>
      </c>
      <c r="C2839" s="2">
        <f>2*Table1[[#This Row],[Photon energy (eV)]]-Threshold</f>
        <v>11.5926112</v>
      </c>
      <c r="D2839" s="2" t="s">
        <v>19</v>
      </c>
      <c r="E2839" s="3">
        <f>Table1[[#This Row],[Polar ang (deg)]]/180*PI()</f>
        <v>3.0800000000000076</v>
      </c>
      <c r="F2839" s="2">
        <v>176.471000900294</v>
      </c>
      <c r="G2839" s="1">
        <f>IF(Table1[[#This Row],[Phase shift (deg)]]="","",Table1[[#This Row],[Phase shift (deg)]]/180*PI())</f>
        <v>4.2055436475383621</v>
      </c>
      <c r="H2839" s="2">
        <v>240.95990156200199</v>
      </c>
      <c r="I2839" s="2"/>
    </row>
    <row r="2840" spans="1:9" x14ac:dyDescent="0.2">
      <c r="A2840" s="2" t="s">
        <v>47</v>
      </c>
      <c r="B2840" s="2">
        <v>18.09</v>
      </c>
      <c r="C2840" s="2">
        <f>2*Table1[[#This Row],[Photon energy (eV)]]-Threshold</f>
        <v>11.5926112</v>
      </c>
      <c r="D2840" s="2" t="s">
        <v>19</v>
      </c>
      <c r="E2840" s="3">
        <f>Table1[[#This Row],[Polar ang (deg)]]/180*PI()</f>
        <v>3.0899999999999936</v>
      </c>
      <c r="F2840" s="2">
        <v>177.04395869542401</v>
      </c>
      <c r="G2840" s="1">
        <f>IF(Table1[[#This Row],[Phase shift (deg)]]="","",Table1[[#This Row],[Phase shift (deg)]]/180*PI())</f>
        <v>4.2050884856786475</v>
      </c>
      <c r="H2840" s="2">
        <v>240.93382270844501</v>
      </c>
      <c r="I2840" s="2"/>
    </row>
    <row r="2841" spans="1:9" x14ac:dyDescent="0.2">
      <c r="A2841" s="2" t="s">
        <v>47</v>
      </c>
      <c r="B2841" s="2">
        <v>18.09</v>
      </c>
      <c r="C2841" s="2">
        <f>2*Table1[[#This Row],[Photon energy (eV)]]-Threshold</f>
        <v>11.5926112</v>
      </c>
      <c r="D2841" s="2" t="s">
        <v>19</v>
      </c>
      <c r="E2841" s="3">
        <f>Table1[[#This Row],[Polar ang (deg)]]/180*PI()</f>
        <v>3.099999999999997</v>
      </c>
      <c r="F2841" s="2">
        <v>177.61691649055501</v>
      </c>
      <c r="G2841" s="1">
        <f>IF(Table1[[#This Row],[Phase shift (deg)]]="","",Table1[[#This Row],[Phase shift (deg)]]/180*PI())</f>
        <v>4.2047141780455846</v>
      </c>
      <c r="H2841" s="2">
        <v>240.91237646083101</v>
      </c>
      <c r="I2841" s="2"/>
    </row>
    <row r="2842" spans="1:9" x14ac:dyDescent="0.2">
      <c r="A2842" s="2" t="s">
        <v>47</v>
      </c>
      <c r="B2842" s="2">
        <v>18.09</v>
      </c>
      <c r="C2842" s="2">
        <f>2*Table1[[#This Row],[Photon energy (eV)]]-Threshold</f>
        <v>11.5926112</v>
      </c>
      <c r="D2842" s="2" t="s">
        <v>19</v>
      </c>
      <c r="E2842" s="3">
        <f>Table1[[#This Row],[Polar ang (deg)]]/180*PI()</f>
        <v>3.1099999999999994</v>
      </c>
      <c r="F2842" s="2">
        <v>178.18987428568599</v>
      </c>
      <c r="G2842" s="1">
        <f>IF(Table1[[#This Row],[Phase shift (deg)]]="","",Table1[[#This Row],[Phase shift (deg)]]/180*PI())</f>
        <v>4.2044204763884645</v>
      </c>
      <c r="H2842" s="2">
        <v>240.89554859544199</v>
      </c>
      <c r="I2842" s="2"/>
    </row>
    <row r="2843" spans="1:9" x14ac:dyDescent="0.2">
      <c r="A2843" s="2" t="s">
        <v>47</v>
      </c>
      <c r="B2843" s="2">
        <v>18.09</v>
      </c>
      <c r="C2843" s="2">
        <f>2*Table1[[#This Row],[Photon energy (eV)]]-Threshold</f>
        <v>11.5926112</v>
      </c>
      <c r="D2843" s="2" t="s">
        <v>19</v>
      </c>
      <c r="E2843" s="3">
        <f>Table1[[#This Row],[Polar ang (deg)]]/180*PI()</f>
        <v>3.1200000000000023</v>
      </c>
      <c r="F2843" s="2">
        <v>178.76283208081699</v>
      </c>
      <c r="G2843" s="1">
        <f>IF(Table1[[#This Row],[Phase shift (deg)]]="","",Table1[[#This Row],[Phase shift (deg)]]/180*PI())</f>
        <v>4.2042071860076398</v>
      </c>
      <c r="H2843" s="2">
        <v>240.88332795681001</v>
      </c>
      <c r="I2843" s="2"/>
    </row>
    <row r="2844" spans="1:9" x14ac:dyDescent="0.2">
      <c r="A2844" s="2" t="s">
        <v>47</v>
      </c>
      <c r="B2844" s="2">
        <v>18.09</v>
      </c>
      <c r="C2844" s="2">
        <f>2*Table1[[#This Row],[Photon energy (eV)]]-Threshold</f>
        <v>11.5926112</v>
      </c>
      <c r="D2844" s="2" t="s">
        <v>19</v>
      </c>
      <c r="E2844" s="3">
        <f>Table1[[#This Row],[Polar ang (deg)]]/180*PI()</f>
        <v>3.1300000000000057</v>
      </c>
      <c r="F2844" s="2">
        <v>179.335789875948</v>
      </c>
      <c r="G2844" s="1">
        <f>IF(Table1[[#This Row],[Phase shift (deg)]]="","",Table1[[#This Row],[Phase shift (deg)]]/180*PI())</f>
        <v>4.2040741655597156</v>
      </c>
      <c r="H2844" s="2">
        <v>240.875706446555</v>
      </c>
      <c r="I2844" s="2"/>
    </row>
    <row r="2845" spans="1:9" x14ac:dyDescent="0.2">
      <c r="A2845" s="2" t="s">
        <v>47</v>
      </c>
      <c r="B2845" s="2">
        <v>18.09</v>
      </c>
      <c r="C2845" s="2">
        <f>2*Table1[[#This Row],[Photon energy (eV)]]-Threshold</f>
        <v>11.5926112</v>
      </c>
      <c r="D2845" s="2" t="s">
        <v>19</v>
      </c>
      <c r="E2845" s="3">
        <f>Table1[[#This Row],[Polar ang (deg)]]/180*PI()</f>
        <v>3.140000000000009</v>
      </c>
      <c r="F2845" s="2">
        <v>179.908747671079</v>
      </c>
      <c r="G2845" s="1">
        <f>IF(Table1[[#This Row],[Phase shift (deg)]]="","",Table1[[#This Row],[Phase shift (deg)]]/180*PI())</f>
        <v>4.2040213269161928</v>
      </c>
      <c r="H2845" s="2">
        <v>240.872679015286</v>
      </c>
      <c r="I2845" s="2"/>
    </row>
    <row r="2846" spans="1:9" x14ac:dyDescent="0.2">
      <c r="A2846" s="2" t="s">
        <v>47</v>
      </c>
      <c r="B2846" s="2">
        <v>18.68</v>
      </c>
      <c r="C2846" s="2">
        <f>2*Table1[[#This Row],[Photon energy (eV)]]-Threshold</f>
        <v>12.7726112</v>
      </c>
      <c r="D2846" s="2" t="s">
        <v>19</v>
      </c>
      <c r="E2846" s="3">
        <f>Table1[[#This Row],[Polar ang (deg)]]/180*PI()</f>
        <v>0</v>
      </c>
      <c r="F2846" s="2">
        <v>0</v>
      </c>
      <c r="G2846" s="1">
        <f>IF(Table1[[#This Row],[Phase shift (deg)]]="","",Table1[[#This Row],[Phase shift (deg)]]/180*PI())</f>
        <v>1.0611985751625399</v>
      </c>
      <c r="H2846" s="2">
        <v>60.802199582109999</v>
      </c>
      <c r="I2846" s="2"/>
    </row>
    <row r="2847" spans="1:9" x14ac:dyDescent="0.2">
      <c r="A2847" s="2" t="s">
        <v>47</v>
      </c>
      <c r="B2847" s="2">
        <v>18.68</v>
      </c>
      <c r="C2847" s="2">
        <f>2*Table1[[#This Row],[Photon energy (eV)]]-Threshold</f>
        <v>12.7726112</v>
      </c>
      <c r="D2847" s="2" t="s">
        <v>19</v>
      </c>
      <c r="E2847" s="3">
        <f>Table1[[#This Row],[Polar ang (deg)]]/180*PI()</f>
        <v>9.9999999999999967E-3</v>
      </c>
      <c r="F2847" s="2">
        <v>0.57295779513082301</v>
      </c>
      <c r="G2847" s="1">
        <f>IF(Table1[[#This Row],[Phase shift (deg)]]="","",Table1[[#This Row],[Phase shift (deg)]]/180*PI())</f>
        <v>1.0612327421102143</v>
      </c>
      <c r="H2847" s="2">
        <v>60.8041572040106</v>
      </c>
      <c r="I2847" s="2"/>
    </row>
    <row r="2848" spans="1:9" x14ac:dyDescent="0.2">
      <c r="A2848" s="2" t="s">
        <v>47</v>
      </c>
      <c r="B2848" s="2">
        <v>18.68</v>
      </c>
      <c r="C2848" s="2">
        <f>2*Table1[[#This Row],[Photon energy (eV)]]-Threshold</f>
        <v>12.7726112</v>
      </c>
      <c r="D2848" s="2" t="s">
        <v>19</v>
      </c>
      <c r="E2848" s="3">
        <f>Table1[[#This Row],[Polar ang (deg)]]/180*PI()</f>
        <v>2.0000000000000063E-2</v>
      </c>
      <c r="F2848" s="2">
        <v>1.14591559026165</v>
      </c>
      <c r="G2848" s="1">
        <f>IF(Table1[[#This Row],[Phase shift (deg)]]="","",Table1[[#This Row],[Phase shift (deg)]]/180*PI())</f>
        <v>1.0613352690060351</v>
      </c>
      <c r="H2848" s="2">
        <v>60.810031562427703</v>
      </c>
      <c r="I2848" s="2"/>
    </row>
    <row r="2849" spans="1:9" x14ac:dyDescent="0.2">
      <c r="A2849" s="2" t="s">
        <v>47</v>
      </c>
      <c r="B2849" s="2">
        <v>18.68</v>
      </c>
      <c r="C2849" s="2">
        <f>2*Table1[[#This Row],[Photon energy (eV)]]-Threshold</f>
        <v>12.7726112</v>
      </c>
      <c r="D2849" s="2" t="s">
        <v>19</v>
      </c>
      <c r="E2849" s="3">
        <f>Table1[[#This Row],[Polar ang (deg)]]/180*PI()</f>
        <v>3.0000000000000009E-2</v>
      </c>
      <c r="F2849" s="2">
        <v>1.71887338539247</v>
      </c>
      <c r="G2849" s="1">
        <f>IF(Table1[[#This Row],[Phase shift (deg)]]="","",Table1[[#This Row],[Phase shift (deg)]]/180*PI())</f>
        <v>1.0615062340450596</v>
      </c>
      <c r="H2849" s="2">
        <v>60.819827137608101</v>
      </c>
      <c r="I2849" s="2"/>
    </row>
    <row r="2850" spans="1:9" x14ac:dyDescent="0.2">
      <c r="A2850" s="2" t="s">
        <v>47</v>
      </c>
      <c r="B2850" s="2">
        <v>18.68</v>
      </c>
      <c r="C2850" s="2">
        <f>2*Table1[[#This Row],[Photon energy (eV)]]-Threshold</f>
        <v>12.7726112</v>
      </c>
      <c r="D2850" s="2" t="s">
        <v>19</v>
      </c>
      <c r="E2850" s="3">
        <f>Table1[[#This Row],[Polar ang (deg)]]/180*PI()</f>
        <v>3.9999999999999945E-2</v>
      </c>
      <c r="F2850" s="2">
        <v>2.2918311805232898</v>
      </c>
      <c r="G2850" s="1">
        <f>IF(Table1[[#This Row],[Phase shift (deg)]]="","",Table1[[#This Row],[Phase shift (deg)]]/180*PI())</f>
        <v>1.0617457676746975</v>
      </c>
      <c r="H2850" s="2">
        <v>60.833551403637799</v>
      </c>
      <c r="I2850" s="2"/>
    </row>
    <row r="2851" spans="1:9" x14ac:dyDescent="0.2">
      <c r="A2851" s="2" t="s">
        <v>47</v>
      </c>
      <c r="B2851" s="2">
        <v>18.68</v>
      </c>
      <c r="C2851" s="2">
        <f>2*Table1[[#This Row],[Photon energy (eV)]]-Threshold</f>
        <v>12.7726112</v>
      </c>
      <c r="D2851" s="2" t="s">
        <v>19</v>
      </c>
      <c r="E2851" s="3">
        <f>Table1[[#This Row],[Polar ang (deg)]]/180*PI()</f>
        <v>5.0000000000000065E-2</v>
      </c>
      <c r="F2851" s="2">
        <v>2.8647889756541201</v>
      </c>
      <c r="G2851" s="1">
        <f>IF(Table1[[#This Row],[Phase shift (deg)]]="","",Table1[[#This Row],[Phase shift (deg)]]/180*PI())</f>
        <v>1.0620540527783737</v>
      </c>
      <c r="H2851" s="2">
        <v>60.851214838965198</v>
      </c>
      <c r="I2851" s="2"/>
    </row>
    <row r="2852" spans="1:9" x14ac:dyDescent="0.2">
      <c r="A2852" s="2" t="s">
        <v>47</v>
      </c>
      <c r="B2852" s="2">
        <v>18.68</v>
      </c>
      <c r="C2852" s="2">
        <f>2*Table1[[#This Row],[Photon energy (eV)]]-Threshold</f>
        <v>12.7726112</v>
      </c>
      <c r="D2852" s="2" t="s">
        <v>19</v>
      </c>
      <c r="E2852" s="3">
        <f>Table1[[#This Row],[Polar ang (deg)]]/180*PI()</f>
        <v>6.0000000000000019E-2</v>
      </c>
      <c r="F2852" s="2">
        <v>3.4377467707849401</v>
      </c>
      <c r="G2852" s="1">
        <f>IF(Table1[[#This Row],[Phase shift (deg)]]="","",Table1[[#This Row],[Phase shift (deg)]]/180*PI())</f>
        <v>1.0624313249330857</v>
      </c>
      <c r="H2852" s="2">
        <v>60.872830941158</v>
      </c>
      <c r="I2852" s="2"/>
    </row>
    <row r="2853" spans="1:9" x14ac:dyDescent="0.2">
      <c r="A2853" s="2" t="s">
        <v>47</v>
      </c>
      <c r="B2853" s="2">
        <v>18.68</v>
      </c>
      <c r="C2853" s="2">
        <f>2*Table1[[#This Row],[Photon energy (eV)]]-Threshold</f>
        <v>12.7726112</v>
      </c>
      <c r="D2853" s="2" t="s">
        <v>19</v>
      </c>
      <c r="E2853" s="3">
        <f>Table1[[#This Row],[Polar ang (deg)]]/180*PI()</f>
        <v>6.9999999999999951E-2</v>
      </c>
      <c r="F2853" s="2">
        <v>4.0107045659157601</v>
      </c>
      <c r="G2853" s="1">
        <f>IF(Table1[[#This Row],[Phase shift (deg)]]="","",Table1[[#This Row],[Phase shift (deg)]]/180*PI())</f>
        <v>1.0628778727412598</v>
      </c>
      <c r="H2853" s="2">
        <v>60.898416245917197</v>
      </c>
      <c r="I2853" s="2"/>
    </row>
    <row r="2854" spans="1:9" x14ac:dyDescent="0.2">
      <c r="A2854" s="2" t="s">
        <v>47</v>
      </c>
      <c r="B2854" s="2">
        <v>18.68</v>
      </c>
      <c r="C2854" s="2">
        <f>2*Table1[[#This Row],[Photon energy (eV)]]-Threshold</f>
        <v>12.7726112</v>
      </c>
      <c r="D2854" s="2" t="s">
        <v>19</v>
      </c>
      <c r="E2854" s="3">
        <f>Table1[[#This Row],[Polar ang (deg)]]/180*PI()</f>
        <v>8.0000000000000071E-2</v>
      </c>
      <c r="F2854" s="2">
        <v>4.5836623610465903</v>
      </c>
      <c r="G2854" s="1">
        <f>IF(Table1[[#This Row],[Phase shift (deg)]]="","",Table1[[#This Row],[Phase shift (deg)]]/180*PI())</f>
        <v>1.0633940382374627</v>
      </c>
      <c r="H2854" s="2">
        <v>60.927990350379901</v>
      </c>
      <c r="I2854" s="2"/>
    </row>
    <row r="2855" spans="1:9" x14ac:dyDescent="0.2">
      <c r="A2855" s="2" t="s">
        <v>47</v>
      </c>
      <c r="B2855" s="2">
        <v>18.68</v>
      </c>
      <c r="C2855" s="2">
        <f>2*Table1[[#This Row],[Photon energy (eV)]]-Threshold</f>
        <v>12.7726112</v>
      </c>
      <c r="D2855" s="2" t="s">
        <v>19</v>
      </c>
      <c r="E2855" s="3">
        <f>Table1[[#This Row],[Polar ang (deg)]]/180*PI()</f>
        <v>9.0000000000000011E-2</v>
      </c>
      <c r="F2855" s="2">
        <v>5.1566201561774099</v>
      </c>
      <c r="G2855" s="1">
        <f>IF(Table1[[#This Row],[Phase shift (deg)]]="","",Table1[[#This Row],[Phase shift (deg)]]/180*PI())</f>
        <v>1.0639802173705912</v>
      </c>
      <c r="H2855" s="2">
        <v>60.961575940746798</v>
      </c>
      <c r="I2855" s="2"/>
    </row>
    <row r="2856" spans="1:9" x14ac:dyDescent="0.2">
      <c r="A2856" s="2" t="s">
        <v>47</v>
      </c>
      <c r="B2856" s="2">
        <v>18.68</v>
      </c>
      <c r="C2856" s="2">
        <f>2*Table1[[#This Row],[Photon energy (eV)]]-Threshold</f>
        <v>12.7726112</v>
      </c>
      <c r="D2856" s="2" t="s">
        <v>19</v>
      </c>
      <c r="E2856" s="3">
        <f>Table1[[#This Row],[Polar ang (deg)]]/180*PI()</f>
        <v>9.9999999999999978E-2</v>
      </c>
      <c r="F2856" s="2">
        <v>5.7295779513082303</v>
      </c>
      <c r="G2856" s="1">
        <f>IF(Table1[[#This Row],[Phase shift (deg)]]="","",Table1[[#This Row],[Phase shift (deg)]]/180*PI())</f>
        <v>1.0646368605623349</v>
      </c>
      <c r="H2856" s="2">
        <v>60.999198824279702</v>
      </c>
      <c r="I2856" s="2"/>
    </row>
    <row r="2857" spans="1:9" x14ac:dyDescent="0.2">
      <c r="A2857" s="2" t="s">
        <v>47</v>
      </c>
      <c r="B2857" s="2">
        <v>18.68</v>
      </c>
      <c r="C2857" s="2">
        <f>2*Table1[[#This Row],[Photon energy (eV)]]-Threshold</f>
        <v>12.7726112</v>
      </c>
      <c r="D2857" s="2" t="s">
        <v>19</v>
      </c>
      <c r="E2857" s="3">
        <f>Table1[[#This Row],[Polar ang (deg)]]/180*PI()</f>
        <v>0.11000000000000007</v>
      </c>
      <c r="F2857" s="2">
        <v>6.3025357464390597</v>
      </c>
      <c r="G2857" s="1">
        <f>IF(Table1[[#This Row],[Phase shift (deg)]]="","",Table1[[#This Row],[Phase shift (deg)]]/180*PI())</f>
        <v>1.0653644733428009</v>
      </c>
      <c r="H2857" s="2">
        <v>61.040887965720202</v>
      </c>
      <c r="I2857" s="2"/>
    </row>
    <row r="2858" spans="1:9" x14ac:dyDescent="0.2">
      <c r="A2858" s="2" t="s">
        <v>47</v>
      </c>
      <c r="B2858" s="2">
        <v>18.68</v>
      </c>
      <c r="C2858" s="2">
        <f>2*Table1[[#This Row],[Photon energy (eV)]]-Threshold</f>
        <v>12.7726112</v>
      </c>
      <c r="D2858" s="2" t="s">
        <v>19</v>
      </c>
      <c r="E2858" s="3">
        <f>Table1[[#This Row],[Polar ang (deg)]]/180*PI()</f>
        <v>0.12000000000000004</v>
      </c>
      <c r="F2858" s="2">
        <v>6.8754935415698801</v>
      </c>
      <c r="G2858" s="1">
        <f>IF(Table1[[#This Row],[Phase shift (deg)]]="","",Table1[[#This Row],[Phase shift (deg)]]/180*PI())</f>
        <v>1.0661636170642796</v>
      </c>
      <c r="H2858" s="2">
        <v>61.086675528185303</v>
      </c>
      <c r="I2858" s="2"/>
    </row>
    <row r="2859" spans="1:9" x14ac:dyDescent="0.2">
      <c r="A2859" s="2" t="s">
        <v>47</v>
      </c>
      <c r="B2859" s="2">
        <v>18.68</v>
      </c>
      <c r="C2859" s="2">
        <f>2*Table1[[#This Row],[Photon energy (eV)]]-Threshold</f>
        <v>12.7726112</v>
      </c>
      <c r="D2859" s="2" t="s">
        <v>19</v>
      </c>
      <c r="E2859" s="3">
        <f>Table1[[#This Row],[Polar ang (deg)]]/180*PI()</f>
        <v>0.12999999999999995</v>
      </c>
      <c r="F2859" s="2">
        <v>7.4484513367006997</v>
      </c>
      <c r="G2859" s="1">
        <f>IF(Table1[[#This Row],[Phase shift (deg)]]="","",Table1[[#This Row],[Phase shift (deg)]]/180*PI())</f>
        <v>1.0670349096942804</v>
      </c>
      <c r="H2859" s="2">
        <v>61.1365969186052</v>
      </c>
      <c r="I2859" s="2"/>
    </row>
    <row r="2860" spans="1:9" x14ac:dyDescent="0.2">
      <c r="A2860" s="2" t="s">
        <v>47</v>
      </c>
      <c r="B2860" s="2">
        <v>18.68</v>
      </c>
      <c r="C2860" s="2">
        <f>2*Table1[[#This Row],[Photon energy (eV)]]-Threshold</f>
        <v>12.7726112</v>
      </c>
      <c r="D2860" s="2" t="s">
        <v>19</v>
      </c>
      <c r="E2860" s="3">
        <f>Table1[[#This Row],[Polar ang (deg)]]/180*PI()</f>
        <v>0.1400000000000001</v>
      </c>
      <c r="F2860" s="2">
        <v>8.0214091318315308</v>
      </c>
      <c r="G2860" s="1">
        <f>IF(Table1[[#This Row],[Phase shift (deg)]]="","",Table1[[#This Row],[Phase shift (deg)]]/180*PI())</f>
        <v>1.0679790266890592</v>
      </c>
      <c r="H2860" s="2">
        <v>61.1906908377726</v>
      </c>
      <c r="I2860" s="2"/>
    </row>
    <row r="2861" spans="1:9" x14ac:dyDescent="0.2">
      <c r="A2861" s="2" t="s">
        <v>47</v>
      </c>
      <c r="B2861" s="2">
        <v>18.68</v>
      </c>
      <c r="C2861" s="2">
        <f>2*Table1[[#This Row],[Photon energy (eV)]]-Threshold</f>
        <v>12.7726112</v>
      </c>
      <c r="D2861" s="2" t="s">
        <v>19</v>
      </c>
      <c r="E2861" s="3">
        <f>Table1[[#This Row],[Polar ang (deg)]]/180*PI()</f>
        <v>0.15</v>
      </c>
      <c r="F2861" s="2">
        <v>8.5943669269623495</v>
      </c>
      <c r="G2861" s="1">
        <f>IF(Table1[[#This Row],[Phase shift (deg)]]="","",Table1[[#This Row],[Phase shift (deg)]]/180*PI())</f>
        <v>1.0689967019489461</v>
      </c>
      <c r="H2861" s="2">
        <v>61.248999335078999</v>
      </c>
      <c r="I2861" s="2"/>
    </row>
    <row r="2862" spans="1:9" x14ac:dyDescent="0.2">
      <c r="A2862" s="2" t="s">
        <v>47</v>
      </c>
      <c r="B2862" s="2">
        <v>18.68</v>
      </c>
      <c r="C2862" s="2">
        <f>2*Table1[[#This Row],[Photon energy (eV)]]-Threshold</f>
        <v>12.7726112</v>
      </c>
      <c r="D2862" s="2" t="s">
        <v>19</v>
      </c>
      <c r="E2862" s="3">
        <f>Table1[[#This Row],[Polar ang (deg)]]/180*PI()</f>
        <v>0.15999999999999998</v>
      </c>
      <c r="F2862" s="2">
        <v>9.16732472209317</v>
      </c>
      <c r="G2862" s="1">
        <f>IF(Table1[[#This Row],[Phase shift (deg)]]="","",Table1[[#This Row],[Phase shift (deg)]]/180*PI())</f>
        <v>1.0700887288569387</v>
      </c>
      <c r="H2862" s="2">
        <v>61.311567868021697</v>
      </c>
      <c r="I2862" s="2"/>
    </row>
    <row r="2863" spans="1:9" x14ac:dyDescent="0.2">
      <c r="A2863" s="2" t="s">
        <v>47</v>
      </c>
      <c r="B2863" s="2">
        <v>18.68</v>
      </c>
      <c r="C2863" s="2">
        <f>2*Table1[[#This Row],[Photon energy (eV)]]-Threshold</f>
        <v>12.7726112</v>
      </c>
      <c r="D2863" s="2" t="s">
        <v>19</v>
      </c>
      <c r="E2863" s="3">
        <f>Table1[[#This Row],[Polar ang (deg)]]/180*PI()</f>
        <v>0.1700000000000001</v>
      </c>
      <c r="F2863" s="2">
        <v>9.7402825172239993</v>
      </c>
      <c r="G2863" s="1">
        <f>IF(Table1[[#This Row],[Phase shift (deg)]]="","",Table1[[#This Row],[Phase shift (deg)]]/180*PI())</f>
        <v>1.0712559614020503</v>
      </c>
      <c r="H2863" s="2">
        <v>61.378445366566901</v>
      </c>
      <c r="I2863" s="2"/>
    </row>
    <row r="2864" spans="1:9" x14ac:dyDescent="0.2">
      <c r="A2864" s="2" t="s">
        <v>47</v>
      </c>
      <c r="B2864" s="2">
        <v>18.68</v>
      </c>
      <c r="C2864" s="2">
        <f>2*Table1[[#This Row],[Photon energy (eV)]]-Threshold</f>
        <v>12.7726112</v>
      </c>
      <c r="D2864" s="2" t="s">
        <v>19</v>
      </c>
      <c r="E2864" s="3">
        <f>Table1[[#This Row],[Polar ang (deg)]]/180*PI()</f>
        <v>0.17999999999999969</v>
      </c>
      <c r="F2864" s="2">
        <v>10.3132403123548</v>
      </c>
      <c r="G2864" s="1">
        <f>IF(Table1[[#This Row],[Phase shift (deg)]]="","",Table1[[#This Row],[Phase shift (deg)]]/180*PI())</f>
        <v>1.0724993153890632</v>
      </c>
      <c r="H2864" s="2">
        <v>61.449684302463503</v>
      </c>
      <c r="I2864" s="2"/>
    </row>
    <row r="2865" spans="1:9" x14ac:dyDescent="0.2">
      <c r="A2865" s="2" t="s">
        <v>47</v>
      </c>
      <c r="B2865" s="2">
        <v>18.68</v>
      </c>
      <c r="C2865" s="2">
        <f>2*Table1[[#This Row],[Photon energy (eV)]]-Threshold</f>
        <v>12.7726112</v>
      </c>
      <c r="D2865" s="2" t="s">
        <v>19</v>
      </c>
      <c r="E2865" s="3">
        <f>Table1[[#This Row],[Polar ang (deg)]]/180*PI()</f>
        <v>0.18999999999999928</v>
      </c>
      <c r="F2865" s="2">
        <v>10.886198107485599</v>
      </c>
      <c r="G2865" s="1">
        <f>IF(Table1[[#This Row],[Phase shift (deg)]]="","",Table1[[#This Row],[Phase shift (deg)]]/180*PI())</f>
        <v>1.0738197697363894</v>
      </c>
      <c r="H2865" s="2">
        <v>61.525340763605001</v>
      </c>
      <c r="I2865" s="2"/>
    </row>
    <row r="2866" spans="1:9" x14ac:dyDescent="0.2">
      <c r="A2866" s="2" t="s">
        <v>47</v>
      </c>
      <c r="B2866" s="2">
        <v>18.68</v>
      </c>
      <c r="C2866" s="2">
        <f>2*Table1[[#This Row],[Photon energy (eV)]]-Threshold</f>
        <v>12.7726112</v>
      </c>
      <c r="D2866" s="2" t="s">
        <v>19</v>
      </c>
      <c r="E2866" s="3">
        <f>Table1[[#This Row],[Polar ang (deg)]]/180*PI()</f>
        <v>0.20000000000000059</v>
      </c>
      <c r="F2866" s="2">
        <v>11.4591559026165</v>
      </c>
      <c r="G2866" s="1">
        <f>IF(Table1[[#This Row],[Phase shift (deg)]]="","",Table1[[#This Row],[Phase shift (deg)]]/180*PI())</f>
        <v>1.0752183678638223</v>
      </c>
      <c r="H2866" s="2">
        <v>61.605474533541802</v>
      </c>
      <c r="I2866" s="2"/>
    </row>
    <row r="2867" spans="1:9" x14ac:dyDescent="0.2">
      <c r="A2867" s="2" t="s">
        <v>47</v>
      </c>
      <c r="B2867" s="2">
        <v>18.68</v>
      </c>
      <c r="C2867" s="2">
        <f>2*Table1[[#This Row],[Photon energy (eV)]]-Threshold</f>
        <v>12.7726112</v>
      </c>
      <c r="D2867" s="2" t="s">
        <v>19</v>
      </c>
      <c r="E2867" s="3">
        <f>Table1[[#This Row],[Polar ang (deg)]]/180*PI()</f>
        <v>0.21000000000000024</v>
      </c>
      <c r="F2867" s="2">
        <v>12.032113697747301</v>
      </c>
      <c r="G2867" s="1">
        <f>IF(Table1[[#This Row],[Phase shift (deg)]]="","",Table1[[#This Row],[Phase shift (deg)]]/180*PI())</f>
        <v>1.0766962191720442</v>
      </c>
      <c r="H2867" s="2">
        <v>61.690149176250799</v>
      </c>
      <c r="I2867" s="2"/>
    </row>
    <row r="2868" spans="1:9" x14ac:dyDescent="0.2">
      <c r="A2868" s="2" t="s">
        <v>47</v>
      </c>
      <c r="B2868" s="2">
        <v>18.68</v>
      </c>
      <c r="C2868" s="2">
        <f>2*Table1[[#This Row],[Photon energy (eV)]]-Threshold</f>
        <v>12.7726112</v>
      </c>
      <c r="D2868" s="2" t="s">
        <v>19</v>
      </c>
      <c r="E2868" s="3">
        <f>Table1[[#This Row],[Polar ang (deg)]]/180*PI()</f>
        <v>0.21999999999999978</v>
      </c>
      <c r="F2868" s="2">
        <v>12.6050714928781</v>
      </c>
      <c r="G2868" s="1">
        <f>IF(Table1[[#This Row],[Phase shift (deg)]]="","",Table1[[#This Row],[Phase shift (deg)]]/180*PI())</f>
        <v>1.0782545006158144</v>
      </c>
      <c r="H2868" s="2">
        <v>61.779432126272397</v>
      </c>
      <c r="I2868" s="2"/>
    </row>
    <row r="2869" spans="1:9" x14ac:dyDescent="0.2">
      <c r="A2869" s="2" t="s">
        <v>47</v>
      </c>
      <c r="B2869" s="2">
        <v>18.68</v>
      </c>
      <c r="C2869" s="2">
        <f>2*Table1[[#This Row],[Photon energy (eV)]]-Threshold</f>
        <v>12.7726112</v>
      </c>
      <c r="D2869" s="2" t="s">
        <v>19</v>
      </c>
      <c r="E2869" s="3">
        <f>Table1[[#This Row],[Polar ang (deg)]]/180*PI()</f>
        <v>0.22999999999999943</v>
      </c>
      <c r="F2869" s="2">
        <v>13.178029288008901</v>
      </c>
      <c r="G2869" s="1">
        <f>IF(Table1[[#This Row],[Phase shift (deg)]]="","",Table1[[#This Row],[Phase shift (deg)]]/180*PI())</f>
        <v>1.0798944583728034</v>
      </c>
      <c r="H2869" s="2">
        <v>61.873394784327601</v>
      </c>
      <c r="I2869" s="2"/>
    </row>
    <row r="2870" spans="1:9" x14ac:dyDescent="0.2">
      <c r="A2870" s="2" t="s">
        <v>47</v>
      </c>
      <c r="B2870" s="2">
        <v>18.68</v>
      </c>
      <c r="C2870" s="2">
        <f>2*Table1[[#This Row],[Photon energy (eV)]]-Threshold</f>
        <v>12.7726112</v>
      </c>
      <c r="D2870" s="2" t="s">
        <v>19</v>
      </c>
      <c r="E2870" s="3">
        <f>Table1[[#This Row],[Polar ang (deg)]]/180*PI()</f>
        <v>0.24000000000000071</v>
      </c>
      <c r="F2870" s="2">
        <v>13.750987083139799</v>
      </c>
      <c r="G2870" s="1">
        <f>IF(Table1[[#This Row],[Phase shift (deg)]]="","",Table1[[#This Row],[Phase shift (deg)]]/180*PI())</f>
        <v>1.0816174096100941</v>
      </c>
      <c r="H2870" s="2">
        <v>61.972112618531199</v>
      </c>
      <c r="I2870" s="2"/>
    </row>
    <row r="2871" spans="1:9" x14ac:dyDescent="0.2">
      <c r="A2871" s="2" t="s">
        <v>47</v>
      </c>
      <c r="B2871" s="2">
        <v>18.68</v>
      </c>
      <c r="C2871" s="2">
        <f>2*Table1[[#This Row],[Photon energy (eV)]]-Threshold</f>
        <v>12.7726112</v>
      </c>
      <c r="D2871" s="2" t="s">
        <v>19</v>
      </c>
      <c r="E2871" s="3">
        <f>Table1[[#This Row],[Polar ang (deg)]]/180*PI()</f>
        <v>0.25000000000000033</v>
      </c>
      <c r="F2871" s="2">
        <v>14.3239448782706</v>
      </c>
      <c r="G2871" s="1">
        <f>IF(Table1[[#This Row],[Phase shift (deg)]]="","",Table1[[#This Row],[Phase shift (deg)]]/180*PI())</f>
        <v>1.0834247443503511</v>
      </c>
      <c r="H2871" s="2">
        <v>62.075665271315302</v>
      </c>
      <c r="I2871" s="2"/>
    </row>
    <row r="2872" spans="1:9" x14ac:dyDescent="0.2">
      <c r="A2872" s="2" t="s">
        <v>47</v>
      </c>
      <c r="B2872" s="2">
        <v>18.68</v>
      </c>
      <c r="C2872" s="2">
        <f>2*Table1[[#This Row],[Photon energy (eV)]]-Threshold</f>
        <v>12.7726112</v>
      </c>
      <c r="D2872" s="2" t="s">
        <v>19</v>
      </c>
      <c r="E2872" s="3">
        <f>Table1[[#This Row],[Polar ang (deg)]]/180*PI()</f>
        <v>0.2599999999999999</v>
      </c>
      <c r="F2872" s="2">
        <v>14.896902673401399</v>
      </c>
      <c r="G2872" s="1">
        <f>IF(Table1[[#This Row],[Phase shift (deg)]]="","",Table1[[#This Row],[Phase shift (deg)]]/180*PI())</f>
        <v>1.0853179274397238</v>
      </c>
      <c r="H2872" s="2">
        <v>62.1841366721819</v>
      </c>
      <c r="I2872" s="2"/>
    </row>
    <row r="2873" spans="1:9" x14ac:dyDescent="0.2">
      <c r="A2873" s="2" t="s">
        <v>47</v>
      </c>
      <c r="B2873" s="2">
        <v>18.68</v>
      </c>
      <c r="C2873" s="2">
        <f>2*Table1[[#This Row],[Photon energy (eV)]]-Threshold</f>
        <v>12.7726112</v>
      </c>
      <c r="D2873" s="2" t="s">
        <v>19</v>
      </c>
      <c r="E2873" s="3">
        <f>Table1[[#This Row],[Polar ang (deg)]]/180*PI()</f>
        <v>0.26999999999999952</v>
      </c>
      <c r="F2873" s="2">
        <v>15.4698604685322</v>
      </c>
      <c r="G2873" s="1">
        <f>IF(Table1[[#This Row],[Phase shift (deg)]]="","",Table1[[#This Row],[Phase shift (deg)]]/180*PI())</f>
        <v>1.0872985006194498</v>
      </c>
      <c r="H2873" s="2">
        <v>62.297615156397001</v>
      </c>
      <c r="I2873" s="2"/>
    </row>
    <row r="2874" spans="1:9" x14ac:dyDescent="0.2">
      <c r="A2874" s="2" t="s">
        <v>47</v>
      </c>
      <c r="B2874" s="2">
        <v>18.68</v>
      </c>
      <c r="C2874" s="2">
        <f>2*Table1[[#This Row],[Photon energy (eV)]]-Threshold</f>
        <v>12.7726112</v>
      </c>
      <c r="D2874" s="2" t="s">
        <v>19</v>
      </c>
      <c r="E2874" s="3">
        <f>Table1[[#This Row],[Polar ang (deg)]]/180*PI()</f>
        <v>0.28000000000000086</v>
      </c>
      <c r="F2874" s="2">
        <v>16.042818263663101</v>
      </c>
      <c r="G2874" s="1">
        <f>IF(Table1[[#This Row],[Phase shift (deg)]]="","",Table1[[#This Row],[Phase shift (deg)]]/180*PI())</f>
        <v>1.089368084703159</v>
      </c>
      <c r="H2874" s="2">
        <v>62.416193589740999</v>
      </c>
      <c r="I2874" s="2"/>
    </row>
    <row r="2875" spans="1:9" x14ac:dyDescent="0.2">
      <c r="A2875" s="2" t="s">
        <v>47</v>
      </c>
      <c r="B2875" s="2">
        <v>18.68</v>
      </c>
      <c r="C2875" s="2">
        <f>2*Table1[[#This Row],[Photon energy (eV)]]-Threshold</f>
        <v>12.7726112</v>
      </c>
      <c r="D2875" s="2" t="s">
        <v>19</v>
      </c>
      <c r="E2875" s="3">
        <f>Table1[[#This Row],[Polar ang (deg)]]/180*PI()</f>
        <v>0.29000000000000048</v>
      </c>
      <c r="F2875" s="2">
        <v>16.615776058793902</v>
      </c>
      <c r="G2875" s="1">
        <f>IF(Table1[[#This Row],[Phase shift (deg)]]="","",Table1[[#This Row],[Phase shift (deg)]]/180*PI())</f>
        <v>1.0915283818617352</v>
      </c>
      <c r="H2875" s="2">
        <v>62.539969499421503</v>
      </c>
      <c r="I2875" s="2"/>
    </row>
    <row r="2876" spans="1:9" x14ac:dyDescent="0.2">
      <c r="A2876" s="2" t="s">
        <v>47</v>
      </c>
      <c r="B2876" s="2">
        <v>18.68</v>
      </c>
      <c r="C2876" s="2">
        <f>2*Table1[[#This Row],[Photon energy (eV)]]-Threshold</f>
        <v>12.7726112</v>
      </c>
      <c r="D2876" s="2" t="s">
        <v>19</v>
      </c>
      <c r="E2876" s="3">
        <f>Table1[[#This Row],[Polar ang (deg)]]/180*PI()</f>
        <v>0.3</v>
      </c>
      <c r="F2876" s="2">
        <v>17.188733853924699</v>
      </c>
      <c r="G2876" s="1">
        <f>IF(Table1[[#This Row],[Phase shift (deg)]]="","",Table1[[#This Row],[Phase shift (deg)]]/180*PI())</f>
        <v>1.0937811780175382</v>
      </c>
      <c r="H2876" s="2">
        <v>62.669045211252303</v>
      </c>
      <c r="I2876" s="2"/>
    </row>
    <row r="2877" spans="1:9" x14ac:dyDescent="0.2">
      <c r="A2877" s="2" t="s">
        <v>47</v>
      </c>
      <c r="B2877" s="2">
        <v>18.68</v>
      </c>
      <c r="C2877" s="2">
        <f>2*Table1[[#This Row],[Photon energy (eV)]]-Threshold</f>
        <v>12.7726112</v>
      </c>
      <c r="D2877" s="2" t="s">
        <v>19</v>
      </c>
      <c r="E2877" s="3">
        <f>Table1[[#This Row],[Polar ang (deg)]]/180*PI()</f>
        <v>0.30999999999999966</v>
      </c>
      <c r="F2877" s="2">
        <v>17.7616916490555</v>
      </c>
      <c r="G2877" s="1">
        <f>IF(Table1[[#This Row],[Phase shift (deg)]]="","",Table1[[#This Row],[Phase shift (deg)]]/180*PI())</f>
        <v>1.0961283453496116</v>
      </c>
      <c r="H2877" s="2">
        <v>62.803527993191103</v>
      </c>
      <c r="I2877" s="2"/>
    </row>
    <row r="2878" spans="1:9" x14ac:dyDescent="0.2">
      <c r="A2878" s="2" t="s">
        <v>47</v>
      </c>
      <c r="B2878" s="2">
        <v>18.68</v>
      </c>
      <c r="C2878" s="2">
        <f>2*Table1[[#This Row],[Photon energy (eV)]]-Threshold</f>
        <v>12.7726112</v>
      </c>
      <c r="D2878" s="2" t="s">
        <v>19</v>
      </c>
      <c r="E2878" s="3">
        <f>Table1[[#This Row],[Polar ang (deg)]]/180*PI()</f>
        <v>0.31999999999999923</v>
      </c>
      <c r="F2878" s="2">
        <v>18.334649444186301</v>
      </c>
      <c r="G2878" s="1">
        <f>IF(Table1[[#This Row],[Phase shift (deg)]]="","",Table1[[#This Row],[Phase shift (deg)]]/180*PI())</f>
        <v>1.0985718449113206</v>
      </c>
      <c r="H2878" s="2">
        <v>62.943530205319099</v>
      </c>
      <c r="I2878" s="2"/>
    </row>
    <row r="2879" spans="1:9" x14ac:dyDescent="0.2">
      <c r="A2879" s="2" t="s">
        <v>47</v>
      </c>
      <c r="B2879" s="2">
        <v>18.68</v>
      </c>
      <c r="C2879" s="2">
        <f>2*Table1[[#This Row],[Photon energy (eV)]]-Threshold</f>
        <v>12.7726112</v>
      </c>
      <c r="D2879" s="2" t="s">
        <v>19</v>
      </c>
      <c r="E2879" s="3">
        <f>Table1[[#This Row],[Polar ang (deg)]]/180*PI()</f>
        <v>0.33000000000000063</v>
      </c>
      <c r="F2879" s="2">
        <v>18.907607239317201</v>
      </c>
      <c r="G2879" s="1">
        <f>IF(Table1[[#This Row],[Phase shift (deg)]]="","",Table1[[#This Row],[Phase shift (deg)]]/180*PI())</f>
        <v>1.1011137293616273</v>
      </c>
      <c r="H2879" s="2">
        <v>63.089169456331597</v>
      </c>
      <c r="I2879" s="2"/>
    </row>
    <row r="2880" spans="1:9" x14ac:dyDescent="0.2">
      <c r="A2880" s="2" t="s">
        <v>47</v>
      </c>
      <c r="B2880" s="2">
        <v>18.68</v>
      </c>
      <c r="C2880" s="2">
        <f>2*Table1[[#This Row],[Photon energy (eV)]]-Threshold</f>
        <v>12.7726112</v>
      </c>
      <c r="D2880" s="2" t="s">
        <v>19</v>
      </c>
      <c r="E2880" s="3">
        <f>Table1[[#This Row],[Polar ang (deg)]]/180*PI()</f>
        <v>0.34000000000000019</v>
      </c>
      <c r="F2880" s="2">
        <v>19.480565034447999</v>
      </c>
      <c r="G2880" s="1">
        <f>IF(Table1[[#This Row],[Phase shift (deg)]]="","",Table1[[#This Row],[Phase shift (deg)]]/180*PI())</f>
        <v>1.1037561458109213</v>
      </c>
      <c r="H2880" s="2">
        <v>63.240568766592098</v>
      </c>
      <c r="I2880" s="2"/>
    </row>
    <row r="2881" spans="1:9" x14ac:dyDescent="0.2">
      <c r="A2881" s="2" t="s">
        <v>47</v>
      </c>
      <c r="B2881" s="2">
        <v>18.68</v>
      </c>
      <c r="C2881" s="2">
        <f>2*Table1[[#This Row],[Photon energy (eV)]]-Threshold</f>
        <v>12.7726112</v>
      </c>
      <c r="D2881" s="2" t="s">
        <v>19</v>
      </c>
      <c r="E2881" s="3">
        <f>Table1[[#This Row],[Polar ang (deg)]]/180*PI()</f>
        <v>0.34999999999999976</v>
      </c>
      <c r="F2881" s="2">
        <v>20.0535228295788</v>
      </c>
      <c r="G2881" s="1">
        <f>IF(Table1[[#This Row],[Phase shift (deg)]]="","",Table1[[#This Row],[Phase shift (deg)]]/180*PI())</f>
        <v>1.1065013387819393</v>
      </c>
      <c r="H2881" s="2">
        <v>63.397856737780401</v>
      </c>
      <c r="I2881" s="2"/>
    </row>
    <row r="2882" spans="1:9" x14ac:dyDescent="0.2">
      <c r="A2882" s="2" t="s">
        <v>47</v>
      </c>
      <c r="B2882" s="2">
        <v>18.68</v>
      </c>
      <c r="C2882" s="2">
        <f>2*Table1[[#This Row],[Photon energy (eV)]]-Threshold</f>
        <v>12.7726112</v>
      </c>
      <c r="D2882" s="2" t="s">
        <v>19</v>
      </c>
      <c r="E2882" s="3">
        <f>Table1[[#This Row],[Polar ang (deg)]]/180*PI()</f>
        <v>0.35999999999999938</v>
      </c>
      <c r="F2882" s="2">
        <v>20.6264806247096</v>
      </c>
      <c r="G2882" s="1">
        <f>IF(Table1[[#This Row],[Phase shift (deg)]]="","",Table1[[#This Row],[Phase shift (deg)]]/180*PI())</f>
        <v>1.1093516532859022</v>
      </c>
      <c r="H2882" s="2">
        <v>63.561167729142397</v>
      </c>
      <c r="I2882" s="2"/>
    </row>
    <row r="2883" spans="1:9" x14ac:dyDescent="0.2">
      <c r="A2883" s="2" t="s">
        <v>47</v>
      </c>
      <c r="B2883" s="2">
        <v>18.68</v>
      </c>
      <c r="C2883" s="2">
        <f>2*Table1[[#This Row],[Photon energy (eV)]]-Threshold</f>
        <v>12.7726112</v>
      </c>
      <c r="D2883" s="2" t="s">
        <v>19</v>
      </c>
      <c r="E2883" s="3">
        <f>Table1[[#This Row],[Polar ang (deg)]]/180*PI()</f>
        <v>0.37000000000000072</v>
      </c>
      <c r="F2883" s="2">
        <v>21.199438419840501</v>
      </c>
      <c r="G2883" s="1">
        <f>IF(Table1[[#This Row],[Phase shift (deg)]]="","",Table1[[#This Row],[Phase shift (deg)]]/180*PI())</f>
        <v>1.1123095380134449</v>
      </c>
      <c r="H2883" s="2">
        <v>63.730642040316802</v>
      </c>
      <c r="I2883" s="2"/>
    </row>
    <row r="2884" spans="1:9" x14ac:dyDescent="0.2">
      <c r="A2884" s="2" t="s">
        <v>47</v>
      </c>
      <c r="B2884" s="2">
        <v>18.68</v>
      </c>
      <c r="C2884" s="2">
        <f>2*Table1[[#This Row],[Photon energy (eV)]]-Threshold</f>
        <v>12.7726112</v>
      </c>
      <c r="D2884" s="2" t="s">
        <v>19</v>
      </c>
      <c r="E2884" s="3">
        <f>Table1[[#This Row],[Polar ang (deg)]]/180*PI()</f>
        <v>0.38000000000000034</v>
      </c>
      <c r="F2884" s="2">
        <v>21.772396214971302</v>
      </c>
      <c r="G2884" s="1">
        <f>IF(Table1[[#This Row],[Phase shift (deg)]]="","",Table1[[#This Row],[Phase shift (deg)]]/180*PI())</f>
        <v>1.1153775486393318</v>
      </c>
      <c r="H2884" s="2">
        <v>63.906426100681401</v>
      </c>
      <c r="I2884" s="2"/>
    </row>
    <row r="2885" spans="1:9" x14ac:dyDescent="0.2">
      <c r="A2885" s="2" t="s">
        <v>47</v>
      </c>
      <c r="B2885" s="2">
        <v>18.68</v>
      </c>
      <c r="C2885" s="2">
        <f>2*Table1[[#This Row],[Photon energy (eV)]]-Threshold</f>
        <v>12.7726112</v>
      </c>
      <c r="D2885" s="2" t="s">
        <v>19</v>
      </c>
      <c r="E2885" s="3">
        <f>Table1[[#This Row],[Polar ang (deg)]]/180*PI()</f>
        <v>0.3899999999999999</v>
      </c>
      <c r="F2885" s="2">
        <v>22.345354010102099</v>
      </c>
      <c r="G2885" s="1">
        <f>IF(Table1[[#This Row],[Phase shift (deg)]]="","",Table1[[#This Row],[Phase shift (deg)]]/180*PI())</f>
        <v>1.1185583512391966</v>
      </c>
      <c r="H2885" s="2">
        <v>64.088672665117898</v>
      </c>
      <c r="I2885" s="2"/>
    </row>
    <row r="2886" spans="1:9" x14ac:dyDescent="0.2">
      <c r="A2886" s="2" t="s">
        <v>47</v>
      </c>
      <c r="B2886" s="2">
        <v>18.68</v>
      </c>
      <c r="C2886" s="2">
        <f>2*Table1[[#This Row],[Photon energy (eV)]]-Threshold</f>
        <v>12.7726112</v>
      </c>
      <c r="D2886" s="2" t="s">
        <v>19</v>
      </c>
      <c r="E2886" s="3">
        <f>Table1[[#This Row],[Polar ang (deg)]]/180*PI()</f>
        <v>0.39999999999999947</v>
      </c>
      <c r="F2886" s="2">
        <v>22.9183118052329</v>
      </c>
      <c r="G2886" s="1">
        <f>IF(Table1[[#This Row],[Phase shift (deg)]]="","",Table1[[#This Row],[Phase shift (deg)]]/180*PI())</f>
        <v>1.1218547258157214</v>
      </c>
      <c r="H2886" s="2">
        <v>64.277541016046996</v>
      </c>
      <c r="I2886" s="2"/>
    </row>
    <row r="2887" spans="1:9" x14ac:dyDescent="0.2">
      <c r="A2887" s="2" t="s">
        <v>47</v>
      </c>
      <c r="B2887" s="2">
        <v>18.68</v>
      </c>
      <c r="C2887" s="2">
        <f>2*Table1[[#This Row],[Photon energy (eV)]]-Threshold</f>
        <v>12.7726112</v>
      </c>
      <c r="D2887" s="2" t="s">
        <v>19</v>
      </c>
      <c r="E2887" s="3">
        <f>Table1[[#This Row],[Polar ang (deg)]]/180*PI()</f>
        <v>0.41000000000000086</v>
      </c>
      <c r="F2887" s="2">
        <v>23.4912696003638</v>
      </c>
      <c r="G2887" s="1">
        <f>IF(Table1[[#This Row],[Phase shift (deg)]]="","",Table1[[#This Row],[Phase shift (deg)]]/180*PI())</f>
        <v>1.1252695699306605</v>
      </c>
      <c r="H2887" s="2">
        <v>64.473197171528099</v>
      </c>
      <c r="I2887" s="2"/>
    </row>
    <row r="2888" spans="1:9" x14ac:dyDescent="0.2">
      <c r="A2888" s="2" t="s">
        <v>47</v>
      </c>
      <c r="B2888" s="2">
        <v>18.68</v>
      </c>
      <c r="C2888" s="2">
        <f>2*Table1[[#This Row],[Photon energy (eV)]]-Threshold</f>
        <v>12.7726112</v>
      </c>
      <c r="D2888" s="2" t="s">
        <v>19</v>
      </c>
      <c r="E2888" s="3">
        <f>Table1[[#This Row],[Polar ang (deg)]]/180*PI()</f>
        <v>0.42000000000000048</v>
      </c>
      <c r="F2888" s="2">
        <v>24.064227395494601</v>
      </c>
      <c r="G2888" s="1">
        <f>IF(Table1[[#This Row],[Phase shift (deg)]]="","",Table1[[#This Row],[Phase shift (deg)]]/180*PI())</f>
        <v>1.1288059024379971</v>
      </c>
      <c r="H2888" s="2">
        <v>64.675814099153399</v>
      </c>
      <c r="I2888" s="2"/>
    </row>
    <row r="2889" spans="1:9" x14ac:dyDescent="0.2">
      <c r="A2889" s="2" t="s">
        <v>47</v>
      </c>
      <c r="B2889" s="2">
        <v>18.68</v>
      </c>
      <c r="C2889" s="2">
        <f>2*Table1[[#This Row],[Photon energy (eV)]]-Threshold</f>
        <v>12.7726112</v>
      </c>
      <c r="D2889" s="2" t="s">
        <v>19</v>
      </c>
      <c r="E2889" s="3">
        <f>Table1[[#This Row],[Polar ang (deg)]]/180*PI()</f>
        <v>0.43000000000000005</v>
      </c>
      <c r="F2889" s="2">
        <v>24.637185190625399</v>
      </c>
      <c r="G2889" s="1">
        <f>IF(Table1[[#This Row],[Phase shift (deg)]]="","",Table1[[#This Row],[Phase shift (deg)]]/180*PI())</f>
        <v>1.132466867312178</v>
      </c>
      <c r="H2889" s="2">
        <v>64.885571935389606</v>
      </c>
      <c r="I2889" s="2"/>
    </row>
    <row r="2890" spans="1:9" x14ac:dyDescent="0.2">
      <c r="A2890" s="2" t="s">
        <v>47</v>
      </c>
      <c r="B2890" s="2">
        <v>18.68</v>
      </c>
      <c r="C2890" s="2">
        <f>2*Table1[[#This Row],[Photon energy (eV)]]-Threshold</f>
        <v>12.7726112</v>
      </c>
      <c r="D2890" s="2" t="s">
        <v>19</v>
      </c>
      <c r="E2890" s="3">
        <f>Table1[[#This Row],[Polar ang (deg)]]/180*PI()</f>
        <v>0.43999999999999956</v>
      </c>
      <c r="F2890" s="2">
        <v>25.2101429857562</v>
      </c>
      <c r="G2890" s="1">
        <f>IF(Table1[[#This Row],[Phase shift (deg)]]="","",Table1[[#This Row],[Phase shift (deg)]]/180*PI())</f>
        <v>1.1362557375638644</v>
      </c>
      <c r="H2890" s="2">
        <v>65.102658209933907</v>
      </c>
      <c r="I2890" s="2"/>
    </row>
    <row r="2891" spans="1:9" x14ac:dyDescent="0.2">
      <c r="A2891" s="2" t="s">
        <v>47</v>
      </c>
      <c r="B2891" s="2">
        <v>18.68</v>
      </c>
      <c r="C2891" s="2">
        <f>2*Table1[[#This Row],[Photon energy (eV)]]-Threshold</f>
        <v>12.7726112</v>
      </c>
      <c r="D2891" s="2" t="s">
        <v>19</v>
      </c>
      <c r="E2891" s="3">
        <f>Table1[[#This Row],[Polar ang (deg)]]/180*PI()</f>
        <v>0.44999999999999923</v>
      </c>
      <c r="F2891" s="2">
        <v>25.783100780887001</v>
      </c>
      <c r="G2891" s="1">
        <f>IF(Table1[[#This Row],[Phase shift (deg)]]="","",Table1[[#This Row],[Phase shift (deg)]]/180*PI())</f>
        <v>1.1401759192339089</v>
      </c>
      <c r="H2891" s="2">
        <v>65.327268074551995</v>
      </c>
      <c r="I2891" s="2"/>
    </row>
    <row r="2892" spans="1:9" x14ac:dyDescent="0.2">
      <c r="A2892" s="2" t="s">
        <v>47</v>
      </c>
      <c r="B2892" s="2">
        <v>18.68</v>
      </c>
      <c r="C2892" s="2">
        <f>2*Table1[[#This Row],[Photon energy (eV)]]-Threshold</f>
        <v>12.7726112</v>
      </c>
      <c r="D2892" s="2" t="s">
        <v>19</v>
      </c>
      <c r="E2892" s="3">
        <f>Table1[[#This Row],[Polar ang (deg)]]/180*PI()</f>
        <v>0.46000000000000058</v>
      </c>
      <c r="F2892" s="2">
        <v>26.356058576017901</v>
      </c>
      <c r="G2892" s="1">
        <f>IF(Table1[[#This Row],[Phase shift (deg)]]="","",Table1[[#This Row],[Phase shift (deg)]]/180*PI())</f>
        <v>1.1442309554542458</v>
      </c>
      <c r="H2892" s="2">
        <v>65.559604535749997</v>
      </c>
      <c r="I2892" s="2"/>
    </row>
    <row r="2893" spans="1:9" x14ac:dyDescent="0.2">
      <c r="A2893" s="2" t="s">
        <v>47</v>
      </c>
      <c r="B2893" s="2">
        <v>18.68</v>
      </c>
      <c r="C2893" s="2">
        <f>2*Table1[[#This Row],[Photon energy (eV)]]-Threshold</f>
        <v>12.7726112</v>
      </c>
      <c r="D2893" s="2" t="s">
        <v>19</v>
      </c>
      <c r="E2893" s="3">
        <f>Table1[[#This Row],[Polar ang (deg)]]/180*PI()</f>
        <v>0.47000000000000014</v>
      </c>
      <c r="F2893" s="2">
        <v>26.929016371148698</v>
      </c>
      <c r="G2893" s="1">
        <f>IF(Table1[[#This Row],[Phase shift (deg)]]="","",Table1[[#This Row],[Phase shift (deg)]]/180*PI())</f>
        <v>1.1484245305621359</v>
      </c>
      <c r="H2893" s="2">
        <v>65.799878690503206</v>
      </c>
      <c r="I2893" s="2"/>
    </row>
    <row r="2894" spans="1:9" x14ac:dyDescent="0.2">
      <c r="A2894" s="2" t="s">
        <v>47</v>
      </c>
      <c r="B2894" s="2">
        <v>18.68</v>
      </c>
      <c r="C2894" s="2">
        <f>2*Table1[[#This Row],[Photon energy (eV)]]-Threshold</f>
        <v>12.7726112</v>
      </c>
      <c r="D2894" s="2" t="s">
        <v>19</v>
      </c>
      <c r="E2894" s="3">
        <f>Table1[[#This Row],[Polar ang (deg)]]/180*PI()</f>
        <v>0.4799999999999997</v>
      </c>
      <c r="F2894" s="2">
        <v>27.501974166279499</v>
      </c>
      <c r="G2894" s="1">
        <f>IF(Table1[[#This Row],[Phase shift (deg)]]="","",Table1[[#This Row],[Phase shift (deg)]]/180*PI())</f>
        <v>1.1527604742516335</v>
      </c>
      <c r="H2894" s="2">
        <v>66.048309964117806</v>
      </c>
      <c r="I2894" s="2"/>
    </row>
    <row r="2895" spans="1:9" x14ac:dyDescent="0.2">
      <c r="A2895" s="2" t="s">
        <v>47</v>
      </c>
      <c r="B2895" s="2">
        <v>18.68</v>
      </c>
      <c r="C2895" s="2">
        <f>2*Table1[[#This Row],[Photon energy (eV)]]-Threshold</f>
        <v>12.7726112</v>
      </c>
      <c r="D2895" s="2" t="s">
        <v>19</v>
      </c>
      <c r="E2895" s="3">
        <f>Table1[[#This Row],[Polar ang (deg)]]/180*PI()</f>
        <v>0.48999999999999932</v>
      </c>
      <c r="F2895" s="2">
        <v>28.0749319614103</v>
      </c>
      <c r="G2895" s="1">
        <f>IF(Table1[[#This Row],[Phase shift (deg)]]="","",Table1[[#This Row],[Phase shift (deg)]]/180*PI())</f>
        <v>1.1572427657431763</v>
      </c>
      <c r="H2895" s="2">
        <v>66.305126349130603</v>
      </c>
      <c r="I2895" s="2"/>
    </row>
    <row r="2896" spans="1:9" x14ac:dyDescent="0.2">
      <c r="A2896" s="2" t="s">
        <v>47</v>
      </c>
      <c r="B2896" s="2">
        <v>18.68</v>
      </c>
      <c r="C2896" s="2">
        <f>2*Table1[[#This Row],[Photon energy (eV)]]-Threshold</f>
        <v>12.7726112</v>
      </c>
      <c r="D2896" s="2" t="s">
        <v>19</v>
      </c>
      <c r="E2896" s="3">
        <f>Table1[[#This Row],[Polar ang (deg)]]/180*PI()</f>
        <v>0.50000000000000067</v>
      </c>
      <c r="F2896" s="2">
        <v>28.647889756541201</v>
      </c>
      <c r="G2896" s="1">
        <f>IF(Table1[[#This Row],[Phase shift (deg)]]="","",Table1[[#This Row],[Phase shift (deg)]]/180*PI())</f>
        <v>1.1618755379489227</v>
      </c>
      <c r="H2896" s="2">
        <v>66.570564643965398</v>
      </c>
      <c r="I2896" s="2"/>
    </row>
    <row r="2897" spans="1:9" x14ac:dyDescent="0.2">
      <c r="A2897" s="2" t="s">
        <v>47</v>
      </c>
      <c r="B2897" s="2">
        <v>18.68</v>
      </c>
      <c r="C2897" s="2">
        <f>2*Table1[[#This Row],[Photon energy (eV)]]-Threshold</f>
        <v>12.7726112</v>
      </c>
      <c r="D2897" s="2" t="s">
        <v>19</v>
      </c>
      <c r="E2897" s="3">
        <f>Table1[[#This Row],[Polar ang (deg)]]/180*PI()</f>
        <v>0.51000000000000023</v>
      </c>
      <c r="F2897" s="2">
        <v>29.220847551672001</v>
      </c>
      <c r="G2897" s="1">
        <f>IF(Table1[[#This Row],[Phase shift (deg)]]="","",Table1[[#This Row],[Phase shift (deg)]]/180*PI())</f>
        <v>1.1666630816076835</v>
      </c>
      <c r="H2897" s="2">
        <v>66.844870689846999</v>
      </c>
      <c r="I2897" s="2"/>
    </row>
    <row r="2898" spans="1:9" x14ac:dyDescent="0.2">
      <c r="A2898" s="2" t="s">
        <v>47</v>
      </c>
      <c r="B2898" s="2">
        <v>18.68</v>
      </c>
      <c r="C2898" s="2">
        <f>2*Table1[[#This Row],[Photon energy (eV)]]-Threshold</f>
        <v>12.7726112</v>
      </c>
      <c r="D2898" s="2" t="s">
        <v>19</v>
      </c>
      <c r="E2898" s="3">
        <f>Table1[[#This Row],[Polar ang (deg)]]/180*PI()</f>
        <v>0.5199999999999998</v>
      </c>
      <c r="F2898" s="2">
        <v>29.793805346802799</v>
      </c>
      <c r="G2898" s="1">
        <f>IF(Table1[[#This Row],[Phase shift (deg)]]="","",Table1[[#This Row],[Phase shift (deg)]]/180*PI())</f>
        <v>1.1716098493590967</v>
      </c>
      <c r="H2898" s="2">
        <v>67.1282996042344</v>
      </c>
      <c r="I2898" s="2"/>
    </row>
    <row r="2899" spans="1:9" x14ac:dyDescent="0.2">
      <c r="A2899" s="2" t="s">
        <v>47</v>
      </c>
      <c r="B2899" s="2">
        <v>18.68</v>
      </c>
      <c r="C2899" s="2">
        <f>2*Table1[[#This Row],[Photon energy (eV)]]-Threshold</f>
        <v>12.7726112</v>
      </c>
      <c r="D2899" s="2" t="s">
        <v>19</v>
      </c>
      <c r="E2899" s="3">
        <f>Table1[[#This Row],[Polar ang (deg)]]/180*PI()</f>
        <v>0.52999999999999947</v>
      </c>
      <c r="F2899" s="2">
        <v>30.3667631419336</v>
      </c>
      <c r="G2899" s="1">
        <f>IF(Table1[[#This Row],[Phase shift (deg)]]="","",Table1[[#This Row],[Phase shift (deg)]]/180*PI())</f>
        <v>1.1767204597219392</v>
      </c>
      <c r="H2899" s="2">
        <v>67.421116008761103</v>
      </c>
      <c r="I2899" s="2"/>
    </row>
    <row r="2900" spans="1:9" x14ac:dyDescent="0.2">
      <c r="A2900" s="2" t="s">
        <v>47</v>
      </c>
      <c r="B2900" s="2">
        <v>18.68</v>
      </c>
      <c r="C2900" s="2">
        <f>2*Table1[[#This Row],[Photon energy (eV)]]-Threshold</f>
        <v>12.7726112</v>
      </c>
      <c r="D2900" s="2" t="s">
        <v>19</v>
      </c>
      <c r="E2900" s="3">
        <f>Table1[[#This Row],[Polar ang (deg)]]/180*PI()</f>
        <v>0.54000000000000081</v>
      </c>
      <c r="F2900" s="2">
        <v>30.9397209370645</v>
      </c>
      <c r="G2900" s="1">
        <f>IF(Table1[[#This Row],[Phase shift (deg)]]="","",Table1[[#This Row],[Phase shift (deg)]]/180*PI())</f>
        <v>1.1819997009361414</v>
      </c>
      <c r="H2900" s="2">
        <v>67.7235942493664</v>
      </c>
      <c r="I2900" s="2"/>
    </row>
    <row r="2901" spans="1:9" x14ac:dyDescent="0.2">
      <c r="A2901" s="2" t="s">
        <v>47</v>
      </c>
      <c r="B2901" s="2">
        <v>18.68</v>
      </c>
      <c r="C2901" s="2">
        <f>2*Table1[[#This Row],[Photon energy (eV)]]-Threshold</f>
        <v>12.7726112</v>
      </c>
      <c r="D2901" s="2" t="s">
        <v>19</v>
      </c>
      <c r="E2901" s="3">
        <f>Table1[[#This Row],[Polar ang (deg)]]/180*PI()</f>
        <v>0.55000000000000038</v>
      </c>
      <c r="F2901" s="2">
        <v>31.512678732195301</v>
      </c>
      <c r="G2901" s="1">
        <f>IF(Table1[[#This Row],[Phase shift (deg)]]="","",Table1[[#This Row],[Phase shift (deg)]]/180*PI())</f>
        <v>1.1874525346221296</v>
      </c>
      <c r="H2901" s="2">
        <v>68.036018605960294</v>
      </c>
      <c r="I2901" s="2"/>
    </row>
    <row r="2902" spans="1:9" x14ac:dyDescent="0.2">
      <c r="A2902" s="2" t="s">
        <v>47</v>
      </c>
      <c r="B2902" s="2">
        <v>18.68</v>
      </c>
      <c r="C2902" s="2">
        <f>2*Table1[[#This Row],[Photon energy (eV)]]-Threshold</f>
        <v>12.7726112</v>
      </c>
      <c r="D2902" s="2" t="s">
        <v>19</v>
      </c>
      <c r="E2902" s="3">
        <f>Table1[[#This Row],[Polar ang (deg)]]/180*PI()</f>
        <v>0.56000000000000005</v>
      </c>
      <c r="F2902" s="2">
        <v>32.085636527326102</v>
      </c>
      <c r="G2902" s="1">
        <f>IF(Table1[[#This Row],[Phase shift (deg)]]="","",Table1[[#This Row],[Phase shift (deg)]]/180*PI())</f>
        <v>1.1930840992044884</v>
      </c>
      <c r="H2902" s="2">
        <v>68.358683488584802</v>
      </c>
      <c r="I2902" s="2"/>
    </row>
    <row r="2903" spans="1:9" x14ac:dyDescent="0.2">
      <c r="A2903" s="2" t="s">
        <v>47</v>
      </c>
      <c r="B2903" s="2">
        <v>18.68</v>
      </c>
      <c r="C2903" s="2">
        <f>2*Table1[[#This Row],[Photon energy (eV)]]-Threshold</f>
        <v>12.7726112</v>
      </c>
      <c r="D2903" s="2" t="s">
        <v>19</v>
      </c>
      <c r="E2903" s="3">
        <f>Table1[[#This Row],[Polar ang (deg)]]/180*PI()</f>
        <v>0.56999999999999951</v>
      </c>
      <c r="F2903" s="2">
        <v>32.658594322456899</v>
      </c>
      <c r="G2903" s="1">
        <f>IF(Table1[[#This Row],[Phase shift (deg)]]="","",Table1[[#This Row],[Phase shift (deg)]]/180*PI())</f>
        <v>1.1988997130395131</v>
      </c>
      <c r="H2903" s="2">
        <v>68.691893616609605</v>
      </c>
      <c r="I2903" s="2"/>
    </row>
    <row r="2904" spans="1:9" x14ac:dyDescent="0.2">
      <c r="A2904" s="2" t="s">
        <v>47</v>
      </c>
      <c r="B2904" s="2">
        <v>18.68</v>
      </c>
      <c r="C2904" s="2">
        <f>2*Table1[[#This Row],[Photon energy (eV)]]-Threshold</f>
        <v>12.7726112</v>
      </c>
      <c r="D2904" s="2" t="s">
        <v>19</v>
      </c>
      <c r="E2904" s="3">
        <f>Table1[[#This Row],[Polar ang (deg)]]/180*PI()</f>
        <v>0.57999999999999907</v>
      </c>
      <c r="F2904" s="2">
        <v>33.231552117587697</v>
      </c>
      <c r="G2904" s="1">
        <f>IF(Table1[[#This Row],[Phase shift (deg)]]="","",Table1[[#This Row],[Phase shift (deg)]]/180*PI())</f>
        <v>1.2049048771780415</v>
      </c>
      <c r="H2904" s="2">
        <v>69.035964177030607</v>
      </c>
      <c r="I2904" s="2"/>
    </row>
    <row r="2905" spans="1:9" x14ac:dyDescent="0.2">
      <c r="A2905" s="2" t="s">
        <v>47</v>
      </c>
      <c r="B2905" s="2">
        <v>18.68</v>
      </c>
      <c r="C2905" s="2">
        <f>2*Table1[[#This Row],[Photon energy (eV)]]-Threshold</f>
        <v>12.7726112</v>
      </c>
      <c r="D2905" s="2" t="s">
        <v>19</v>
      </c>
      <c r="E2905" s="3">
        <f>Table1[[#This Row],[Polar ang (deg)]]/180*PI()</f>
        <v>0.59000000000000052</v>
      </c>
      <c r="F2905" s="2">
        <v>33.804509912718601</v>
      </c>
      <c r="G2905" s="1">
        <f>IF(Table1[[#This Row],[Phase shift (deg)]]="","",Table1[[#This Row],[Phase shift (deg)]]/180*PI())</f>
        <v>1.2111052776858953</v>
      </c>
      <c r="H2905" s="2">
        <v>69.391220957421396</v>
      </c>
      <c r="I2905" s="2"/>
    </row>
    <row r="2906" spans="1:9" x14ac:dyDescent="0.2">
      <c r="A2906" s="2" t="s">
        <v>47</v>
      </c>
      <c r="B2906" s="2">
        <v>18.68</v>
      </c>
      <c r="C2906" s="2">
        <f>2*Table1[[#This Row],[Photon energy (eV)]]-Threshold</f>
        <v>12.7726112</v>
      </c>
      <c r="D2906" s="2" t="s">
        <v>19</v>
      </c>
      <c r="E2906" s="3">
        <f>Table1[[#This Row],[Polar ang (deg)]]/180*PI()</f>
        <v>0.6</v>
      </c>
      <c r="F2906" s="2">
        <v>34.377467707849398</v>
      </c>
      <c r="G2906" s="1">
        <f>IF(Table1[[#This Row],[Phase shift (deg)]]="","",Table1[[#This Row],[Phase shift (deg)]]/180*PI())</f>
        <v>1.21750678743421</v>
      </c>
      <c r="H2906" s="2">
        <v>69.758000448511694</v>
      </c>
      <c r="I2906" s="2"/>
    </row>
    <row r="2907" spans="1:9" x14ac:dyDescent="0.2">
      <c r="A2907" s="2" t="s">
        <v>47</v>
      </c>
      <c r="B2907" s="2">
        <v>18.68</v>
      </c>
      <c r="C2907" s="2">
        <f>2*Table1[[#This Row],[Photon energy (eV)]]-Threshold</f>
        <v>12.7726112</v>
      </c>
      <c r="D2907" s="2" t="s">
        <v>19</v>
      </c>
      <c r="E2907" s="3">
        <f>Table1[[#This Row],[Polar ang (deg)]]/180*PI()</f>
        <v>0.60999999999999976</v>
      </c>
      <c r="F2907" s="2">
        <v>34.950425502980202</v>
      </c>
      <c r="G2907" s="1">
        <f>IF(Table1[[#This Row],[Phase shift (deg)]]="","",Table1[[#This Row],[Phase shift (deg)]]/180*PI())</f>
        <v>1.2241154672609895</v>
      </c>
      <c r="H2907" s="2">
        <v>70.136649910739393</v>
      </c>
      <c r="I2907" s="2"/>
    </row>
    <row r="2908" spans="1:9" x14ac:dyDescent="0.2">
      <c r="A2908" s="2" t="s">
        <v>47</v>
      </c>
      <c r="B2908" s="2">
        <v>18.68</v>
      </c>
      <c r="C2908" s="2">
        <f>2*Table1[[#This Row],[Photon energy (eV)]]-Threshold</f>
        <v>12.7726112</v>
      </c>
      <c r="D2908" s="2" t="s">
        <v>19</v>
      </c>
      <c r="E2908" s="3">
        <f>Table1[[#This Row],[Polar ang (deg)]]/180*PI()</f>
        <v>0.61999999999999933</v>
      </c>
      <c r="F2908" s="2">
        <v>35.523383298111</v>
      </c>
      <c r="G2908" s="1">
        <f>IF(Table1[[#This Row],[Phase shift (deg)]]="","",Table1[[#This Row],[Phase shift (deg)]]/180*PI())</f>
        <v>1.2309375663931281</v>
      </c>
      <c r="H2908" s="2">
        <v>70.527527398430806</v>
      </c>
      <c r="I2908" s="2"/>
    </row>
    <row r="2909" spans="1:9" x14ac:dyDescent="0.2">
      <c r="A2909" s="2" t="s">
        <v>47</v>
      </c>
      <c r="B2909" s="2">
        <v>18.68</v>
      </c>
      <c r="C2909" s="2">
        <f>2*Table1[[#This Row],[Photon energy (eV)]]-Threshold</f>
        <v>12.7726112</v>
      </c>
      <c r="D2909" s="2" t="s">
        <v>19</v>
      </c>
      <c r="E2909" s="3">
        <f>Table1[[#This Row],[Polar ang (deg)]]/180*PI()</f>
        <v>0.63000000000000056</v>
      </c>
      <c r="F2909" s="2">
        <v>36.096341093241897</v>
      </c>
      <c r="G2909" s="1">
        <f>IF(Table1[[#This Row],[Phase shift (deg)]]="","",Table1[[#This Row],[Phase shift (deg)]]/180*PI())</f>
        <v>1.2379795220051149</v>
      </c>
      <c r="H2909" s="2">
        <v>70.931001734516101</v>
      </c>
      <c r="I2909" s="2"/>
    </row>
    <row r="2910" spans="1:9" x14ac:dyDescent="0.2">
      <c r="A2910" s="2" t="s">
        <v>47</v>
      </c>
      <c r="B2910" s="2">
        <v>18.68</v>
      </c>
      <c r="C2910" s="2">
        <f>2*Table1[[#This Row],[Photon energy (eV)]]-Threshold</f>
        <v>12.7726112</v>
      </c>
      <c r="D2910" s="2" t="s">
        <v>19</v>
      </c>
      <c r="E2910" s="3">
        <f>Table1[[#This Row],[Polar ang (deg)]]/180*PI()</f>
        <v>0.64000000000000024</v>
      </c>
      <c r="F2910" s="2">
        <v>36.669298888372701</v>
      </c>
      <c r="G2910" s="1">
        <f>IF(Table1[[#This Row],[Phase shift (deg)]]="","",Table1[[#This Row],[Phase shift (deg)]]/180*PI())</f>
        <v>1.2452479577763012</v>
      </c>
      <c r="H2910" s="2">
        <v>71.347452427866997</v>
      </c>
      <c r="I2910" s="2"/>
    </row>
    <row r="2911" spans="1:9" x14ac:dyDescent="0.2">
      <c r="A2911" s="2" t="s">
        <v>47</v>
      </c>
      <c r="B2911" s="2">
        <v>18.68</v>
      </c>
      <c r="C2911" s="2">
        <f>2*Table1[[#This Row],[Photon energy (eV)]]-Threshold</f>
        <v>12.7726112</v>
      </c>
      <c r="D2911" s="2" t="s">
        <v>19</v>
      </c>
      <c r="E2911" s="3">
        <f>Table1[[#This Row],[Polar ang (deg)]]/180*PI()</f>
        <v>0.6499999999999998</v>
      </c>
      <c r="F2911" s="2">
        <v>37.242256683503498</v>
      </c>
      <c r="G2911" s="1">
        <f>IF(Table1[[#This Row],[Phase shift (deg)]]="","",Table1[[#This Row],[Phase shift (deg)]]/180*PI())</f>
        <v>1.2527496812933878</v>
      </c>
      <c r="H2911" s="2">
        <v>71.7772695244701</v>
      </c>
      <c r="I2911" s="2"/>
    </row>
    <row r="2912" spans="1:9" x14ac:dyDescent="0.2">
      <c r="A2912" s="2" t="s">
        <v>47</v>
      </c>
      <c r="B2912" s="2">
        <v>18.68</v>
      </c>
      <c r="C2912" s="2">
        <f>2*Table1[[#This Row],[Photon energy (eV)]]-Threshold</f>
        <v>12.7726112</v>
      </c>
      <c r="D2912" s="2" t="s">
        <v>19</v>
      </c>
      <c r="E2912" s="3">
        <f>Table1[[#This Row],[Polar ang (deg)]]/180*PI()</f>
        <v>0.65999999999999948</v>
      </c>
      <c r="F2912" s="2">
        <v>37.815214478634303</v>
      </c>
      <c r="G2912" s="1">
        <f>IF(Table1[[#This Row],[Phase shift (deg)]]="","",Table1[[#This Row],[Phase shift (deg)]]/180*PI())</f>
        <v>1.2604916801282446</v>
      </c>
      <c r="H2912" s="2">
        <v>72.2208533827026</v>
      </c>
      <c r="I2912" s="2"/>
    </row>
    <row r="2913" spans="1:9" x14ac:dyDescent="0.2">
      <c r="A2913" s="2" t="s">
        <v>47</v>
      </c>
      <c r="B2913" s="2">
        <v>18.68</v>
      </c>
      <c r="C2913" s="2">
        <f>2*Table1[[#This Row],[Photon energy (eV)]]-Threshold</f>
        <v>12.7726112</v>
      </c>
      <c r="D2913" s="2" t="s">
        <v>19</v>
      </c>
      <c r="E2913" s="3">
        <f>Table1[[#This Row],[Polar ang (deg)]]/180*PI()</f>
        <v>0.67000000000000082</v>
      </c>
      <c r="F2913" s="2">
        <v>38.3881722737652</v>
      </c>
      <c r="G2913" s="1">
        <f>IF(Table1[[#This Row],[Phase shift (deg)]]="","",Table1[[#This Row],[Phase shift (deg)]]/180*PI())</f>
        <v>1.2684811164037593</v>
      </c>
      <c r="H2913" s="2">
        <v>72.678614361978305</v>
      </c>
      <c r="I2913" s="2"/>
    </row>
    <row r="2914" spans="1:9" x14ac:dyDescent="0.2">
      <c r="A2914" s="2" t="s">
        <v>47</v>
      </c>
      <c r="B2914" s="2">
        <v>18.68</v>
      </c>
      <c r="C2914" s="2">
        <f>2*Table1[[#This Row],[Photon energy (eV)]]-Threshold</f>
        <v>12.7726112</v>
      </c>
      <c r="D2914" s="2" t="s">
        <v>19</v>
      </c>
      <c r="E2914" s="3">
        <f>Table1[[#This Row],[Polar ang (deg)]]/180*PI()</f>
        <v>0.68000000000000038</v>
      </c>
      <c r="F2914" s="2">
        <v>38.961130068895997</v>
      </c>
      <c r="G2914" s="1">
        <f>IF(Table1[[#This Row],[Phase shift (deg)]]="","",Table1[[#This Row],[Phase shift (deg)]]/180*PI())</f>
        <v>1.276725319641866</v>
      </c>
      <c r="H2914" s="2">
        <v>73.150972412969907</v>
      </c>
      <c r="I2914" s="2"/>
    </row>
    <row r="2915" spans="1:9" x14ac:dyDescent="0.2">
      <c r="A2915" s="2" t="s">
        <v>47</v>
      </c>
      <c r="B2915" s="2">
        <v>18.68</v>
      </c>
      <c r="C2915" s="2">
        <f>2*Table1[[#This Row],[Photon energy (eV)]]-Threshold</f>
        <v>12.7726112</v>
      </c>
      <c r="D2915" s="2" t="s">
        <v>19</v>
      </c>
      <c r="E2915" s="3">
        <f>Table1[[#This Row],[Polar ang (deg)]]/180*PI()</f>
        <v>0.69</v>
      </c>
      <c r="F2915" s="2">
        <v>39.534087864026802</v>
      </c>
      <c r="G2915" s="1">
        <f>IF(Table1[[#This Row],[Phase shift (deg)]]="","",Table1[[#This Row],[Phase shift (deg)]]/180*PI())</f>
        <v>1.2852317776686515</v>
      </c>
      <c r="H2915" s="2">
        <v>73.638356556509905</v>
      </c>
      <c r="I2915" s="2"/>
    </row>
    <row r="2916" spans="1:9" x14ac:dyDescent="0.2">
      <c r="A2916" s="2" t="s">
        <v>47</v>
      </c>
      <c r="B2916" s="2">
        <v>18.68</v>
      </c>
      <c r="C2916" s="2">
        <f>2*Table1[[#This Row],[Photon energy (eV)]]-Threshold</f>
        <v>12.7726112</v>
      </c>
      <c r="D2916" s="2" t="s">
        <v>19</v>
      </c>
      <c r="E2916" s="3">
        <f>Table1[[#This Row],[Polar ang (deg)]]/180*PI()</f>
        <v>0.69999999999999951</v>
      </c>
      <c r="F2916" s="2">
        <v>40.107045659157599</v>
      </c>
      <c r="G2916" s="1">
        <f>IF(Table1[[#This Row],[Phase shift (deg)]]="","",Table1[[#This Row],[Phase shift (deg)]]/180*PI())</f>
        <v>1.2940081253314264</v>
      </c>
      <c r="H2916" s="2">
        <v>74.141204237126402</v>
      </c>
      <c r="I2916" s="2"/>
    </row>
    <row r="2917" spans="1:9" x14ac:dyDescent="0.2">
      <c r="A2917" s="2" t="s">
        <v>47</v>
      </c>
      <c r="B2917" s="2">
        <v>18.68</v>
      </c>
      <c r="C2917" s="2">
        <f>2*Table1[[#This Row],[Photon energy (eV)]]-Threshold</f>
        <v>12.7726112</v>
      </c>
      <c r="D2917" s="2" t="s">
        <v>19</v>
      </c>
      <c r="E2917" s="3">
        <f>Table1[[#This Row],[Polar ang (deg)]]/180*PI()</f>
        <v>0.70999999999999919</v>
      </c>
      <c r="F2917" s="2">
        <v>40.680003454288403</v>
      </c>
      <c r="G2917" s="1">
        <f>IF(Table1[[#This Row],[Phase shift (deg)]]="","",Table1[[#This Row],[Phase shift (deg)]]/180*PI())</f>
        <v>1.3030621307623926</v>
      </c>
      <c r="H2917" s="2">
        <v>74.659960536009294</v>
      </c>
      <c r="I2917" s="2"/>
    </row>
    <row r="2918" spans="1:9" x14ac:dyDescent="0.2">
      <c r="A2918" s="2" t="s">
        <v>47</v>
      </c>
      <c r="B2918" s="2">
        <v>18.68</v>
      </c>
      <c r="C2918" s="2">
        <f>2*Table1[[#This Row],[Photon energy (eV)]]-Threshold</f>
        <v>12.7726112</v>
      </c>
      <c r="D2918" s="2" t="s">
        <v>19</v>
      </c>
      <c r="E2918" s="3">
        <f>Table1[[#This Row],[Polar ang (deg)]]/180*PI()</f>
        <v>0.72000000000000042</v>
      </c>
      <c r="F2918" s="2">
        <v>41.2529612494193</v>
      </c>
      <c r="G2918" s="1">
        <f>IF(Table1[[#This Row],[Phase shift (deg)]]="","",Table1[[#This Row],[Phase shift (deg)]]/180*PI())</f>
        <v>1.3124016789031179</v>
      </c>
      <c r="H2918" s="2">
        <v>75.195077227032101</v>
      </c>
      <c r="I2918" s="2"/>
    </row>
    <row r="2919" spans="1:9" x14ac:dyDescent="0.2">
      <c r="A2919" s="2" t="s">
        <v>47</v>
      </c>
      <c r="B2919" s="2">
        <v>18.68</v>
      </c>
      <c r="C2919" s="2">
        <f>2*Table1[[#This Row],[Photon energy (eV)]]-Threshold</f>
        <v>12.7726112</v>
      </c>
      <c r="D2919" s="2" t="s">
        <v>19</v>
      </c>
      <c r="E2919" s="3">
        <f>Table1[[#This Row],[Polar ang (deg)]]/180*PI()</f>
        <v>0.73</v>
      </c>
      <c r="F2919" s="2">
        <v>41.825919044550098</v>
      </c>
      <c r="G2919" s="1">
        <f>IF(Table1[[#This Row],[Phase shift (deg)]]="","",Table1[[#This Row],[Phase shift (deg)]]/180*PI())</f>
        <v>1.3220347519842279</v>
      </c>
      <c r="H2919" s="2">
        <v>75.747011658320801</v>
      </c>
      <c r="I2919" s="2"/>
    </row>
    <row r="2920" spans="1:9" x14ac:dyDescent="0.2">
      <c r="A2920" s="2" t="s">
        <v>47</v>
      </c>
      <c r="B2920" s="2">
        <v>18.68</v>
      </c>
      <c r="C2920" s="2">
        <f>2*Table1[[#This Row],[Photon energy (eV)]]-Threshold</f>
        <v>12.7726112</v>
      </c>
      <c r="D2920" s="2" t="s">
        <v>19</v>
      </c>
      <c r="E2920" s="3">
        <f>Table1[[#This Row],[Polar ang (deg)]]/180*PI()</f>
        <v>0.73999999999999977</v>
      </c>
      <c r="F2920" s="2">
        <v>42.398876839680902</v>
      </c>
      <c r="G2920" s="1">
        <f>IF(Table1[[#This Row],[Phase shift (deg)]]="","",Table1[[#This Row],[Phase shift (deg)]]/180*PI())</f>
        <v>1.3319694066358263</v>
      </c>
      <c r="H2920" s="2">
        <v>76.316225440777401</v>
      </c>
      <c r="I2920" s="2"/>
    </row>
    <row r="2921" spans="1:9" x14ac:dyDescent="0.2">
      <c r="A2921" s="2" t="s">
        <v>47</v>
      </c>
      <c r="B2921" s="2">
        <v>18.68</v>
      </c>
      <c r="C2921" s="2">
        <f>2*Table1[[#This Row],[Photon energy (eV)]]-Threshold</f>
        <v>12.7726112</v>
      </c>
      <c r="D2921" s="2" t="s">
        <v>19</v>
      </c>
      <c r="E2921" s="3">
        <f>Table1[[#This Row],[Polar ang (deg)]]/180*PI()</f>
        <v>0.74999999999999922</v>
      </c>
      <c r="F2921" s="2">
        <v>42.9718346348117</v>
      </c>
      <c r="G2921" s="1">
        <f>IF(Table1[[#This Row],[Phase shift (deg)]]="","",Table1[[#This Row],[Phase shift (deg)]]/180*PI())</f>
        <v>1.342213747287111</v>
      </c>
      <c r="H2921" s="2">
        <v>76.9031829239903</v>
      </c>
      <c r="I2921" s="2"/>
    </row>
    <row r="2922" spans="1:9" x14ac:dyDescent="0.2">
      <c r="A2922" s="2" t="s">
        <v>47</v>
      </c>
      <c r="B2922" s="2">
        <v>18.68</v>
      </c>
      <c r="C2922" s="2">
        <f>2*Table1[[#This Row],[Photon energy (eV)]]-Threshold</f>
        <v>12.7726112</v>
      </c>
      <c r="D2922" s="2" t="s">
        <v>19</v>
      </c>
      <c r="E2922" s="3">
        <f>Table1[[#This Row],[Polar ang (deg)]]/180*PI()</f>
        <v>0.76000000000000068</v>
      </c>
      <c r="F2922" s="2">
        <v>43.544792429942603</v>
      </c>
      <c r="G2922" s="1">
        <f>IF(Table1[[#This Row],[Phase shift (deg)]]="","",Table1[[#This Row],[Phase shift (deg)]]/180*PI())</f>
        <v>1.3527758954992601</v>
      </c>
      <c r="H2922" s="2">
        <v>77.508349439138101</v>
      </c>
      <c r="I2922" s="2"/>
    </row>
    <row r="2923" spans="1:9" x14ac:dyDescent="0.2">
      <c r="A2923" s="2" t="s">
        <v>47</v>
      </c>
      <c r="B2923" s="2">
        <v>18.68</v>
      </c>
      <c r="C2923" s="2">
        <f>2*Table1[[#This Row],[Photon energy (eV)]]-Threshold</f>
        <v>12.7726112</v>
      </c>
      <c r="D2923" s="2" t="s">
        <v>19</v>
      </c>
      <c r="E2923" s="3">
        <f>Table1[[#This Row],[Polar ang (deg)]]/180*PI()</f>
        <v>0.77000000000000024</v>
      </c>
      <c r="F2923" s="2">
        <v>44.117750225073401</v>
      </c>
      <c r="G2923" s="1">
        <f>IF(Table1[[#This Row],[Phase shift (deg)]]="","",Table1[[#This Row],[Phase shift (deg)]]/180*PI())</f>
        <v>1.3636639548649707</v>
      </c>
      <c r="H2923" s="2">
        <v>78.132189287881204</v>
      </c>
      <c r="I2923" s="2"/>
    </row>
    <row r="2924" spans="1:9" x14ac:dyDescent="0.2">
      <c r="A2924" s="2" t="s">
        <v>47</v>
      </c>
      <c r="B2924" s="2">
        <v>18.68</v>
      </c>
      <c r="C2924" s="2">
        <f>2*Table1[[#This Row],[Photon energy (eV)]]-Threshold</f>
        <v>12.7726112</v>
      </c>
      <c r="D2924" s="2" t="s">
        <v>19</v>
      </c>
      <c r="E2924" s="3">
        <f>Table1[[#This Row],[Polar ang (deg)]]/180*PI()</f>
        <v>0.7799999999999998</v>
      </c>
      <c r="F2924" s="2">
        <v>44.690708020204198</v>
      </c>
      <c r="G2924" s="1">
        <f>IF(Table1[[#This Row],[Phase shift (deg)]]="","",Table1[[#This Row],[Phase shift (deg)]]/180*PI())</f>
        <v>1.3748859711024002</v>
      </c>
      <c r="H2924" s="2">
        <v>78.775163455913201</v>
      </c>
      <c r="I2924" s="2"/>
    </row>
    <row r="2925" spans="1:9" x14ac:dyDescent="0.2">
      <c r="A2925" s="2" t="s">
        <v>47</v>
      </c>
      <c r="B2925" s="2">
        <v>18.68</v>
      </c>
      <c r="C2925" s="2">
        <f>2*Table1[[#This Row],[Photon energy (eV)]]-Threshold</f>
        <v>12.7726112</v>
      </c>
      <c r="D2925" s="2" t="s">
        <v>19</v>
      </c>
      <c r="E2925" s="3">
        <f>Table1[[#This Row],[Polar ang (deg)]]/180*PI()</f>
        <v>0.78999999999999937</v>
      </c>
      <c r="F2925" s="2">
        <v>45.263665815335003</v>
      </c>
      <c r="G2925" s="1">
        <f>IF(Table1[[#This Row],[Phase shift (deg)]]="","",Table1[[#This Row],[Phase shift (deg)]]/180*PI())</f>
        <v>1.3864498869720274</v>
      </c>
      <c r="H2925" s="2">
        <v>79.437727029887199</v>
      </c>
      <c r="I2925" s="2"/>
    </row>
    <row r="2926" spans="1:9" x14ac:dyDescent="0.2">
      <c r="A2926" s="2" t="s">
        <v>47</v>
      </c>
      <c r="B2926" s="2">
        <v>18.68</v>
      </c>
      <c r="C2926" s="2">
        <f>2*Table1[[#This Row],[Photon energy (eV)]]-Threshold</f>
        <v>12.7726112</v>
      </c>
      <c r="D2926" s="2" t="s">
        <v>19</v>
      </c>
      <c r="E2926" s="3">
        <f>Table1[[#This Row],[Polar ang (deg)]]/180*PI()</f>
        <v>0.80000000000000071</v>
      </c>
      <c r="F2926" s="2">
        <v>45.8366236104659</v>
      </c>
      <c r="G2926" s="1">
        <f>IF(Table1[[#This Row],[Phase shift (deg)]]="","",Table1[[#This Row],[Phase shift (deg)]]/180*PI())</f>
        <v>1.3983634916539804</v>
      </c>
      <c r="H2926" s="2">
        <v>80.120326296950395</v>
      </c>
      <c r="I2926" s="2"/>
    </row>
    <row r="2927" spans="1:9" x14ac:dyDescent="0.2">
      <c r="A2927" s="2" t="s">
        <v>47</v>
      </c>
      <c r="B2927" s="2">
        <v>18.68</v>
      </c>
      <c r="C2927" s="2">
        <f>2*Table1[[#This Row],[Photon energy (eV)]]-Threshold</f>
        <v>12.7726112</v>
      </c>
      <c r="D2927" s="2" t="s">
        <v>19</v>
      </c>
      <c r="E2927" s="3">
        <f>Table1[[#This Row],[Polar ang (deg)]]/180*PI()</f>
        <v>0.81000000000000028</v>
      </c>
      <c r="F2927" s="2">
        <v>46.409581405596697</v>
      </c>
      <c r="G2927" s="1">
        <f>IF(Table1[[#This Row],[Phase shift (deg)]]="","",Table1[[#This Row],[Phase shift (deg)]]/180*PI())</f>
        <v>1.4106343642423491</v>
      </c>
      <c r="H2927" s="2">
        <v>80.823395507206698</v>
      </c>
      <c r="I2927" s="2"/>
    </row>
    <row r="2928" spans="1:9" x14ac:dyDescent="0.2">
      <c r="A2928" s="2" t="s">
        <v>47</v>
      </c>
      <c r="B2928" s="2">
        <v>18.68</v>
      </c>
      <c r="C2928" s="2">
        <f>2*Table1[[#This Row],[Photon energy (eV)]]-Threshold</f>
        <v>12.7726112</v>
      </c>
      <c r="D2928" s="2" t="s">
        <v>19</v>
      </c>
      <c r="E2928" s="3">
        <f>Table1[[#This Row],[Polar ang (deg)]]/180*PI()</f>
        <v>0.82</v>
      </c>
      <c r="F2928" s="2">
        <v>46.982539200727501</v>
      </c>
      <c r="G2928" s="1">
        <f>IF(Table1[[#This Row],[Phase shift (deg)]]="","",Table1[[#This Row],[Phase shift (deg)]]/180*PI())</f>
        <v>1.4232698110442799</v>
      </c>
      <c r="H2928" s="2">
        <v>81.547353281219401</v>
      </c>
      <c r="I2928" s="2"/>
    </row>
    <row r="2929" spans="1:9" x14ac:dyDescent="0.2">
      <c r="A2929" s="2" t="s">
        <v>47</v>
      </c>
      <c r="B2929" s="2">
        <v>18.68</v>
      </c>
      <c r="C2929" s="2">
        <f>2*Table1[[#This Row],[Photon energy (eV)]]-Threshold</f>
        <v>12.7726112</v>
      </c>
      <c r="D2929" s="2" t="s">
        <v>19</v>
      </c>
      <c r="E2929" s="3">
        <f>Table1[[#This Row],[Polar ang (deg)]]/180*PI()</f>
        <v>0.82999999999999952</v>
      </c>
      <c r="F2929" s="2">
        <v>47.555496995858299</v>
      </c>
      <c r="G2929" s="1">
        <f>IF(Table1[[#This Row],[Phase shift (deg)]]="","",Table1[[#This Row],[Phase shift (deg)]]/180*PI())</f>
        <v>1.4362767964171996</v>
      </c>
      <c r="H2929" s="2">
        <v>82.292598647276094</v>
      </c>
      <c r="I2929" s="2"/>
    </row>
    <row r="2930" spans="1:9" x14ac:dyDescent="0.2">
      <c r="A2930" s="2" t="s">
        <v>47</v>
      </c>
      <c r="B2930" s="2">
        <v>18.68</v>
      </c>
      <c r="C2930" s="2">
        <f>2*Table1[[#This Row],[Photon energy (eV)]]-Threshold</f>
        <v>12.7726112</v>
      </c>
      <c r="D2930" s="2" t="s">
        <v>19</v>
      </c>
      <c r="E2930" s="3">
        <f>Table1[[#This Row],[Polar ang (deg)]]/180*PI()</f>
        <v>0.83999999999999919</v>
      </c>
      <c r="F2930" s="2">
        <v>48.128454790989103</v>
      </c>
      <c r="G2930" s="1">
        <f>IF(Table1[[#This Row],[Phase shift (deg)]]="","",Table1[[#This Row],[Phase shift (deg)]]/180*PI())</f>
        <v>1.4496618669400538</v>
      </c>
      <c r="H2930" s="2">
        <v>83.059506696720604</v>
      </c>
      <c r="I2930" s="2"/>
    </row>
    <row r="2931" spans="1:9" x14ac:dyDescent="0.2">
      <c r="A2931" s="2" t="s">
        <v>47</v>
      </c>
      <c r="B2931" s="2">
        <v>18.68</v>
      </c>
      <c r="C2931" s="2">
        <f>2*Table1[[#This Row],[Photon energy (eV)]]-Threshold</f>
        <v>12.7726112</v>
      </c>
      <c r="D2931" s="2" t="s">
        <v>19</v>
      </c>
      <c r="E2931" s="3">
        <f>Table1[[#This Row],[Polar ang (deg)]]/180*PI()</f>
        <v>0.85000000000000053</v>
      </c>
      <c r="F2931" s="2">
        <v>48.70141258612</v>
      </c>
      <c r="G2931" s="1">
        <f>IF(Table1[[#This Row],[Phase shift (deg)]]="","",Table1[[#This Row],[Phase shift (deg)]]/180*PI())</f>
        <v>1.4634310687960448</v>
      </c>
      <c r="H2931" s="2">
        <v>83.848423850332594</v>
      </c>
      <c r="I2931" s="2"/>
    </row>
    <row r="2932" spans="1:9" x14ac:dyDescent="0.2">
      <c r="A2932" s="2" t="s">
        <v>47</v>
      </c>
      <c r="B2932" s="2">
        <v>18.68</v>
      </c>
      <c r="C2932" s="2">
        <f>2*Table1[[#This Row],[Photon energy (eV)]]-Threshold</f>
        <v>12.7726112</v>
      </c>
      <c r="D2932" s="2" t="s">
        <v>19</v>
      </c>
      <c r="E2932" s="3">
        <f>Table1[[#This Row],[Polar ang (deg)]]/180*PI()</f>
        <v>0.8600000000000001</v>
      </c>
      <c r="F2932" s="2">
        <v>49.274370381250797</v>
      </c>
      <c r="G2932" s="1">
        <f>IF(Table1[[#This Row],[Phase shift (deg)]]="","",Table1[[#This Row],[Phase shift (deg)]]/180*PI())</f>
        <v>1.4775898583477531</v>
      </c>
      <c r="H2932" s="2">
        <v>84.659662734659406</v>
      </c>
      <c r="I2932" s="2"/>
    </row>
    <row r="2933" spans="1:9" x14ac:dyDescent="0.2">
      <c r="A2933" s="2" t="s">
        <v>47</v>
      </c>
      <c r="B2933" s="2">
        <v>18.68</v>
      </c>
      <c r="C2933" s="2">
        <f>2*Table1[[#This Row],[Photon energy (eV)]]-Threshold</f>
        <v>12.7726112</v>
      </c>
      <c r="D2933" s="2" t="s">
        <v>19</v>
      </c>
      <c r="E2933" s="3">
        <f>Table1[[#This Row],[Polar ang (deg)]]/180*PI()</f>
        <v>0.86999999999999966</v>
      </c>
      <c r="F2933" s="2">
        <v>49.847328176381602</v>
      </c>
      <c r="G2933" s="1">
        <f>IF(Table1[[#This Row],[Phase shift (deg)]]="","",Table1[[#This Row],[Phase shift (deg)]]/180*PI())</f>
        <v>1.4921430060124639</v>
      </c>
      <c r="H2933" s="2">
        <v>85.493496674477996</v>
      </c>
      <c r="I2933" s="2"/>
    </row>
    <row r="2934" spans="1:9" x14ac:dyDescent="0.2">
      <c r="A2934" s="2" t="s">
        <v>47</v>
      </c>
      <c r="B2934" s="2">
        <v>18.68</v>
      </c>
      <c r="C2934" s="2">
        <f>2*Table1[[#This Row],[Photon energy (eV)]]-Threshold</f>
        <v>12.7726112</v>
      </c>
      <c r="D2934" s="2" t="s">
        <v>19</v>
      </c>
      <c r="E2934" s="3">
        <f>Table1[[#This Row],[Polar ang (deg)]]/180*PI()</f>
        <v>0.88000000000000089</v>
      </c>
      <c r="F2934" s="2">
        <v>50.420285971512499</v>
      </c>
      <c r="G2934" s="1">
        <f>IF(Table1[[#This Row],[Phase shift (deg)]]="","",Table1[[#This Row],[Phase shift (deg)]]/180*PI())</f>
        <v>1.5070944936982367</v>
      </c>
      <c r="H2934" s="2">
        <v>86.350153816314602</v>
      </c>
      <c r="I2934" s="2"/>
    </row>
    <row r="2935" spans="1:9" x14ac:dyDescent="0.2">
      <c r="A2935" s="2" t="s">
        <v>47</v>
      </c>
      <c r="B2935" s="2">
        <v>18.68</v>
      </c>
      <c r="C2935" s="2">
        <f>2*Table1[[#This Row],[Photon energy (eV)]]-Threshold</f>
        <v>12.7726112</v>
      </c>
      <c r="D2935" s="2" t="s">
        <v>19</v>
      </c>
      <c r="E2935" s="3">
        <f>Table1[[#This Row],[Polar ang (deg)]]/180*PI()</f>
        <v>0.89000000000000068</v>
      </c>
      <c r="F2935" s="2">
        <v>50.993243766643303</v>
      </c>
      <c r="G2935" s="1">
        <f>IF(Table1[[#This Row],[Phase shift (deg)]]="","",Table1[[#This Row],[Phase shift (deg)]]/180*PI())</f>
        <v>1.5224474062404536</v>
      </c>
      <c r="H2935" s="2">
        <v>87.229810908217104</v>
      </c>
      <c r="I2935" s="2"/>
    </row>
    <row r="2936" spans="1:9" x14ac:dyDescent="0.2">
      <c r="A2936" s="2" t="s">
        <v>47</v>
      </c>
      <c r="B2936" s="2">
        <v>18.68</v>
      </c>
      <c r="C2936" s="2">
        <f>2*Table1[[#This Row],[Photon energy (eV)]]-Threshold</f>
        <v>12.7726112</v>
      </c>
      <c r="D2936" s="2" t="s">
        <v>19</v>
      </c>
      <c r="E2936" s="3">
        <f>Table1[[#This Row],[Polar ang (deg)]]/180*PI()</f>
        <v>0.90000000000000013</v>
      </c>
      <c r="F2936" s="2">
        <v>51.566201561774101</v>
      </c>
      <c r="G2936" s="1">
        <f>IF(Table1[[#This Row],[Phase shift (deg)]]="","",Table1[[#This Row],[Phase shift (deg)]]/180*PI())</f>
        <v>1.5382038174850072</v>
      </c>
      <c r="H2936" s="2">
        <v>88.132586772802497</v>
      </c>
      <c r="I2936" s="2"/>
    </row>
    <row r="2937" spans="1:9" x14ac:dyDescent="0.2">
      <c r="A2937" s="2" t="s">
        <v>47</v>
      </c>
      <c r="B2937" s="2">
        <v>18.68</v>
      </c>
      <c r="C2937" s="2">
        <f>2*Table1[[#This Row],[Photon energy (eV)]]-Threshold</f>
        <v>12.7726112</v>
      </c>
      <c r="D2937" s="2" t="s">
        <v>19</v>
      </c>
      <c r="E2937" s="3">
        <f>Table1[[#This Row],[Polar ang (deg)]]/180*PI()</f>
        <v>0.9099999999999997</v>
      </c>
      <c r="F2937" s="2">
        <v>52.139159356904898</v>
      </c>
      <c r="G2937" s="1">
        <f>IF(Table1[[#This Row],[Phase shift (deg)]]="","",Table1[[#This Row],[Phase shift (deg)]]/180*PI())</f>
        <v>1.5543646718967825</v>
      </c>
      <c r="H2937" s="2">
        <v>89.0585355239226</v>
      </c>
      <c r="I2937" s="2"/>
    </row>
    <row r="2938" spans="1:9" x14ac:dyDescent="0.2">
      <c r="A2938" s="2" t="s">
        <v>47</v>
      </c>
      <c r="B2938" s="2">
        <v>18.68</v>
      </c>
      <c r="C2938" s="2">
        <f>2*Table1[[#This Row],[Photon energy (eV)]]-Threshold</f>
        <v>12.7726112</v>
      </c>
      <c r="D2938" s="2" t="s">
        <v>19</v>
      </c>
      <c r="E2938" s="3">
        <f>Table1[[#This Row],[Polar ang (deg)]]/180*PI()</f>
        <v>0.91999999999999948</v>
      </c>
      <c r="F2938" s="2">
        <v>52.712117152035702</v>
      </c>
      <c r="G2938" s="1">
        <f>IF(Table1[[#This Row],[Phase shift (deg)]]="","",Table1[[#This Row],[Phase shift (deg)]]/180*PI())</f>
        <v>1.5709296628286902</v>
      </c>
      <c r="H2938" s="2">
        <v>90.007639591993396</v>
      </c>
      <c r="I2938" s="2"/>
    </row>
    <row r="2939" spans="1:9" x14ac:dyDescent="0.2">
      <c r="A2939" s="2" t="s">
        <v>47</v>
      </c>
      <c r="B2939" s="2">
        <v>18.68</v>
      </c>
      <c r="C2939" s="2">
        <f>2*Table1[[#This Row],[Photon energy (eV)]]-Threshold</f>
        <v>12.7726112</v>
      </c>
      <c r="D2939" s="2" t="s">
        <v>19</v>
      </c>
      <c r="E2939" s="3">
        <f>Table1[[#This Row],[Polar ang (deg)]]/180*PI()</f>
        <v>0.93000000000000071</v>
      </c>
      <c r="F2939" s="2">
        <v>53.285074947166599</v>
      </c>
      <c r="G2939" s="1">
        <f>IF(Table1[[#This Row],[Phase shift (deg)]]="","",Table1[[#This Row],[Phase shift (deg)]]/180*PI())</f>
        <v>1.5878971088629752</v>
      </c>
      <c r="H2939" s="2">
        <v>90.979802638873906</v>
      </c>
      <c r="I2939" s="2"/>
    </row>
    <row r="2940" spans="1:9" x14ac:dyDescent="0.2">
      <c r="A2940" s="2" t="s">
        <v>47</v>
      </c>
      <c r="B2940" s="2">
        <v>18.68</v>
      </c>
      <c r="C2940" s="2">
        <f>2*Table1[[#This Row],[Photon energy (eV)]]-Threshold</f>
        <v>12.7726112</v>
      </c>
      <c r="D2940" s="2" t="s">
        <v>19</v>
      </c>
      <c r="E2940" s="3">
        <f>Table1[[#This Row],[Polar ang (deg)]]/180*PI()</f>
        <v>0.94000000000000028</v>
      </c>
      <c r="F2940" s="2">
        <v>53.858032742297397</v>
      </c>
      <c r="G2940" s="1">
        <f>IF(Table1[[#This Row],[Phase shift (deg)]]="","",Table1[[#This Row],[Phase shift (deg)]]/180*PI())</f>
        <v>1.6052638299269497</v>
      </c>
      <c r="H2940" s="2">
        <v>91.974842459820593</v>
      </c>
      <c r="I2940" s="2"/>
    </row>
    <row r="2941" spans="1:9" x14ac:dyDescent="0.2">
      <c r="A2941" s="2" t="s">
        <v>47</v>
      </c>
      <c r="B2941" s="2">
        <v>18.68</v>
      </c>
      <c r="C2941" s="2">
        <f>2*Table1[[#This Row],[Photon energy (eV)]]-Threshold</f>
        <v>12.7726112</v>
      </c>
      <c r="D2941" s="2" t="s">
        <v>19</v>
      </c>
      <c r="E2941" s="3">
        <f>Table1[[#This Row],[Polar ang (deg)]]/180*PI()</f>
        <v>0.94999999999999984</v>
      </c>
      <c r="F2941" s="2">
        <v>54.430990537428201</v>
      </c>
      <c r="G2941" s="1">
        <f>IF(Table1[[#This Row],[Phase shift (deg)]]="","",Table1[[#This Row],[Phase shift (deg)]]/180*PI())</f>
        <v>1.6230250251814005</v>
      </c>
      <c r="H2941" s="2">
        <v>92.992483987008399</v>
      </c>
      <c r="I2941" s="2"/>
    </row>
    <row r="2942" spans="1:9" x14ac:dyDescent="0.2">
      <c r="A2942" s="2" t="s">
        <v>47</v>
      </c>
      <c r="B2942" s="2">
        <v>18.68</v>
      </c>
      <c r="C2942" s="2">
        <f>2*Table1[[#This Row],[Photon energy (eV)]]-Threshold</f>
        <v>12.7726112</v>
      </c>
      <c r="D2942" s="2" t="s">
        <v>19</v>
      </c>
      <c r="E2942" s="3">
        <f>Table1[[#This Row],[Polar ang (deg)]]/180*PI()</f>
        <v>0.95999999999999941</v>
      </c>
      <c r="F2942" s="2">
        <v>55.003948332558998</v>
      </c>
      <c r="G2942" s="1">
        <f>IF(Table1[[#This Row],[Phase shift (deg)]]="","",Table1[[#This Row],[Phase shift (deg)]]/180*PI())</f>
        <v>1.6411741549708183</v>
      </c>
      <c r="H2942" s="2">
        <v>94.032352525777199</v>
      </c>
      <c r="I2942" s="2"/>
    </row>
    <row r="2943" spans="1:9" x14ac:dyDescent="0.2">
      <c r="A2943" s="2" t="s">
        <v>47</v>
      </c>
      <c r="B2943" s="2">
        <v>18.68</v>
      </c>
      <c r="C2943" s="2">
        <f>2*Table1[[#This Row],[Photon energy (eV)]]-Threshold</f>
        <v>12.7726112</v>
      </c>
      <c r="D2943" s="2" t="s">
        <v>19</v>
      </c>
      <c r="E2943" s="3">
        <f>Table1[[#This Row],[Polar ang (deg)]]/180*PI()</f>
        <v>0.97000000000000086</v>
      </c>
      <c r="F2943" s="2">
        <v>55.576906127689902</v>
      </c>
      <c r="G2943" s="1">
        <f>IF(Table1[[#This Row],[Phase shift (deg)]]="","",Table1[[#This Row],[Phase shift (deg)]]/180*PI())</f>
        <v>1.6597028293974312</v>
      </c>
      <c r="H2943" s="2">
        <v>95.093967370394097</v>
      </c>
      <c r="I2943" s="2"/>
    </row>
    <row r="2944" spans="1:9" x14ac:dyDescent="0.2">
      <c r="A2944" s="2" t="s">
        <v>47</v>
      </c>
      <c r="B2944" s="2">
        <v>18.68</v>
      </c>
      <c r="C2944" s="2">
        <f>2*Table1[[#This Row],[Photon energy (eV)]]-Threshold</f>
        <v>12.7726112</v>
      </c>
      <c r="D2944" s="2" t="s">
        <v>19</v>
      </c>
      <c r="E2944" s="3">
        <f>Table1[[#This Row],[Polar ang (deg)]]/180*PI()</f>
        <v>0.98000000000000043</v>
      </c>
      <c r="F2944" s="2">
        <v>56.1498639228207</v>
      </c>
      <c r="G2944" s="1">
        <f>IF(Table1[[#This Row],[Phase shift (deg)]]="","",Table1[[#This Row],[Phase shift (deg)]]/180*PI())</f>
        <v>1.6786007063201802</v>
      </c>
      <c r="H2944" s="2">
        <v>96.176735959825294</v>
      </c>
      <c r="I2944" s="2"/>
    </row>
    <row r="2945" spans="1:9" x14ac:dyDescent="0.2">
      <c r="A2945" s="2" t="s">
        <v>47</v>
      </c>
      <c r="B2945" s="2">
        <v>18.68</v>
      </c>
      <c r="C2945" s="2">
        <f>2*Table1[[#This Row],[Photon energy (eV)]]-Threshold</f>
        <v>12.7726112</v>
      </c>
      <c r="D2945" s="2" t="s">
        <v>19</v>
      </c>
      <c r="E2945" s="3">
        <f>Table1[[#This Row],[Polar ang (deg)]]/180*PI()</f>
        <v>0.99</v>
      </c>
      <c r="F2945" s="2">
        <v>56.722821717951497</v>
      </c>
      <c r="G2945" s="1">
        <f>IF(Table1[[#This Row],[Phase shift (deg)]]="","",Table1[[#This Row],[Phase shift (deg)]]/180*PI())</f>
        <v>1.6978554017683836</v>
      </c>
      <c r="H2945" s="2">
        <v>97.279948744817105</v>
      </c>
      <c r="I2945" s="2"/>
    </row>
    <row r="2946" spans="1:9" x14ac:dyDescent="0.2">
      <c r="A2946" s="2" t="s">
        <v>47</v>
      </c>
      <c r="B2946" s="2">
        <v>18.68</v>
      </c>
      <c r="C2946" s="2">
        <f>2*Table1[[#This Row],[Photon energy (eV)]]-Threshold</f>
        <v>12.7726112</v>
      </c>
      <c r="D2946" s="2" t="s">
        <v>19</v>
      </c>
      <c r="E2946" s="3">
        <f>Table1[[#This Row],[Polar ang (deg)]]/180*PI()</f>
        <v>0.99999999999999967</v>
      </c>
      <c r="F2946" s="2">
        <v>57.295779513082302</v>
      </c>
      <c r="G2946" s="1">
        <f>IF(Table1[[#This Row],[Phase shift (deg)]]="","",Table1[[#This Row],[Phase shift (deg)]]/180*PI())</f>
        <v>1.7174524158794391</v>
      </c>
      <c r="H2946" s="2">
        <v>98.402774944438903</v>
      </c>
      <c r="I2946" s="2"/>
    </row>
    <row r="2947" spans="1:9" x14ac:dyDescent="0.2">
      <c r="A2947" s="2" t="s">
        <v>47</v>
      </c>
      <c r="B2947" s="2">
        <v>18.68</v>
      </c>
      <c r="C2947" s="2">
        <f>2*Table1[[#This Row],[Photon energy (eV)]]-Threshold</f>
        <v>12.7726112</v>
      </c>
      <c r="D2947" s="2" t="s">
        <v>19</v>
      </c>
      <c r="E2947" s="3">
        <f>Table1[[#This Row],[Polar ang (deg)]]/180*PI()</f>
        <v>1.0100000000000009</v>
      </c>
      <c r="F2947" s="2">
        <v>57.868737308213198</v>
      </c>
      <c r="G2947" s="1">
        <f>IF(Table1[[#This Row],[Phase shift (deg)]]="","",Table1[[#This Row],[Phase shift (deg)]]/180*PI())</f>
        <v>1.7373750775022652</v>
      </c>
      <c r="H2947" s="2">
        <v>99.544259372094103</v>
      </c>
      <c r="I2947" s="2"/>
    </row>
    <row r="2948" spans="1:9" x14ac:dyDescent="0.2">
      <c r="A2948" s="2" t="s">
        <v>47</v>
      </c>
      <c r="B2948" s="2">
        <v>18.68</v>
      </c>
      <c r="C2948" s="2">
        <f>2*Table1[[#This Row],[Photon energy (eV)]]-Threshold</f>
        <v>12.7726112</v>
      </c>
      <c r="D2948" s="2" t="s">
        <v>19</v>
      </c>
      <c r="E2948" s="3">
        <f>Table1[[#This Row],[Polar ang (deg)]]/180*PI()</f>
        <v>1.0200000000000005</v>
      </c>
      <c r="F2948" s="2">
        <v>58.441695103344003</v>
      </c>
      <c r="G2948" s="1">
        <f>IF(Table1[[#This Row],[Phase shift (deg)]]="","",Table1[[#This Row],[Phase shift (deg)]]/180*PI())</f>
        <v>1.7576045105357099</v>
      </c>
      <c r="H2948" s="2">
        <v>100.703320506853</v>
      </c>
      <c r="I2948" s="2"/>
    </row>
    <row r="2949" spans="1:9" x14ac:dyDescent="0.2">
      <c r="A2949" s="2" t="s">
        <v>47</v>
      </c>
      <c r="B2949" s="2">
        <v>18.68</v>
      </c>
      <c r="C2949" s="2">
        <f>2*Table1[[#This Row],[Photon energy (eV)]]-Threshold</f>
        <v>12.7726112</v>
      </c>
      <c r="D2949" s="2" t="s">
        <v>19</v>
      </c>
      <c r="E2949" s="3">
        <f>Table1[[#This Row],[Polar ang (deg)]]/180*PI()</f>
        <v>1.03</v>
      </c>
      <c r="F2949" s="2">
        <v>59.0146528984748</v>
      </c>
      <c r="G2949" s="1">
        <f>IF(Table1[[#This Row],[Phase shift (deg)]]="","",Table1[[#This Row],[Phase shift (deg)]]/180*PI())</f>
        <v>1.778119624879352</v>
      </c>
      <c r="H2949" s="2">
        <v>101.878749974972</v>
      </c>
      <c r="I2949" s="2"/>
    </row>
    <row r="2950" spans="1:9" x14ac:dyDescent="0.2">
      <c r="A2950" s="2" t="s">
        <v>47</v>
      </c>
      <c r="B2950" s="2">
        <v>18.68</v>
      </c>
      <c r="C2950" s="2">
        <f>2*Table1[[#This Row],[Photon energy (eV)]]-Threshold</f>
        <v>12.7726112</v>
      </c>
      <c r="D2950" s="2" t="s">
        <v>19</v>
      </c>
      <c r="E2950" s="3">
        <f>Table1[[#This Row],[Polar ang (deg)]]/180*PI()</f>
        <v>1.0399999999999996</v>
      </c>
      <c r="F2950" s="2">
        <v>59.587610693605598</v>
      </c>
      <c r="G2950" s="1">
        <f>IF(Table1[[#This Row],[Phase shift (deg)]]="","",Table1[[#This Row],[Phase shift (deg)]]/180*PI())</f>
        <v>1.7988971345515463</v>
      </c>
      <c r="H2950" s="2">
        <v>103.069213587981</v>
      </c>
      <c r="I2950" s="2"/>
    </row>
    <row r="2951" spans="1:9" x14ac:dyDescent="0.2">
      <c r="A2951" s="2" t="s">
        <v>47</v>
      </c>
      <c r="B2951" s="2">
        <v>18.68</v>
      </c>
      <c r="C2951" s="2">
        <f>2*Table1[[#This Row],[Photon energy (eV)]]-Threshold</f>
        <v>12.7726112</v>
      </c>
      <c r="D2951" s="2" t="s">
        <v>19</v>
      </c>
      <c r="E2951" s="3">
        <f>Table1[[#This Row],[Polar ang (deg)]]/180*PI()</f>
        <v>1.0499999999999994</v>
      </c>
      <c r="F2951" s="2">
        <v>60.160568488736402</v>
      </c>
      <c r="G2951" s="1">
        <f>IF(Table1[[#This Row],[Phase shift (deg)]]="","",Table1[[#This Row],[Phase shift (deg)]]/180*PI())</f>
        <v>1.8199116050725224</v>
      </c>
      <c r="H2951" s="2">
        <v>104.273254057535</v>
      </c>
      <c r="I2951" s="2"/>
    </row>
    <row r="2952" spans="1:9" x14ac:dyDescent="0.2">
      <c r="A2952" s="2" t="s">
        <v>47</v>
      </c>
      <c r="B2952" s="2">
        <v>18.68</v>
      </c>
      <c r="C2952" s="2">
        <f>2*Table1[[#This Row],[Photon energy (eV)]]-Threshold</f>
        <v>12.7726112</v>
      </c>
      <c r="D2952" s="2" t="s">
        <v>19</v>
      </c>
      <c r="E2952" s="3">
        <f>Table1[[#This Row],[Polar ang (deg)]]/180*PI()</f>
        <v>1.0600000000000007</v>
      </c>
      <c r="F2952" s="2">
        <v>60.733526283867299</v>
      </c>
      <c r="G2952" s="1">
        <f>IF(Table1[[#This Row],[Phase shift (deg)]]="","",Table1[[#This Row],[Phase shift (deg)]]/180*PI())</f>
        <v>1.8411355316186191</v>
      </c>
      <c r="H2952" s="2">
        <v>105.489295473322</v>
      </c>
      <c r="I2952" s="2"/>
    </row>
    <row r="2953" spans="1:9" x14ac:dyDescent="0.2">
      <c r="A2953" s="2" t="s">
        <v>47</v>
      </c>
      <c r="B2953" s="2">
        <v>18.68</v>
      </c>
      <c r="C2953" s="2">
        <f>2*Table1[[#This Row],[Photon energy (eV)]]-Threshold</f>
        <v>12.7726112</v>
      </c>
      <c r="D2953" s="2" t="s">
        <v>19</v>
      </c>
      <c r="E2953" s="3">
        <f>Table1[[#This Row],[Polar ang (deg)]]/180*PI()</f>
        <v>1.0700000000000003</v>
      </c>
      <c r="F2953" s="2">
        <v>61.306484078998103</v>
      </c>
      <c r="G2953" s="1">
        <f>IF(Table1[[#This Row],[Phase shift (deg)]]="","",Table1[[#This Row],[Phase shift (deg)]]/180*PI())</f>
        <v>1.8625394487402283</v>
      </c>
      <c r="H2953" s="2">
        <v>106.715649589438</v>
      </c>
      <c r="I2953" s="2"/>
    </row>
    <row r="2954" spans="1:9" x14ac:dyDescent="0.2">
      <c r="A2954" s="2" t="s">
        <v>47</v>
      </c>
      <c r="B2954" s="2">
        <v>18.68</v>
      </c>
      <c r="C2954" s="2">
        <f>2*Table1[[#This Row],[Photon energy (eV)]]-Threshold</f>
        <v>12.7726112</v>
      </c>
      <c r="D2954" s="2" t="s">
        <v>19</v>
      </c>
      <c r="E2954" s="3">
        <f>Table1[[#This Row],[Polar ang (deg)]]/180*PI()</f>
        <v>1.0799999999999998</v>
      </c>
      <c r="F2954" s="2">
        <v>61.879441874128901</v>
      </c>
      <c r="G2954" s="1">
        <f>IF(Table1[[#This Row],[Phase shift (deg)]]="","",Table1[[#This Row],[Phase shift (deg)]]/180*PI())</f>
        <v>1.8840920716181841</v>
      </c>
      <c r="H2954" s="2">
        <v>107.95052391778199</v>
      </c>
      <c r="I2954" s="2"/>
    </row>
    <row r="2955" spans="1:9" x14ac:dyDescent="0.2">
      <c r="A2955" s="2" t="s">
        <v>47</v>
      </c>
      <c r="B2955" s="2">
        <v>18.68</v>
      </c>
      <c r="C2955" s="2">
        <f>2*Table1[[#This Row],[Photon energy (eV)]]-Threshold</f>
        <v>12.7726112</v>
      </c>
      <c r="D2955" s="2" t="s">
        <v>19</v>
      </c>
      <c r="E2955" s="3">
        <f>Table1[[#This Row],[Polar ang (deg)]]/180*PI()</f>
        <v>1.0899999999999994</v>
      </c>
      <c r="F2955" s="2">
        <v>62.452399669259698</v>
      </c>
      <c r="G2955" s="1">
        <f>IF(Table1[[#This Row],[Phase shift (deg)]]="","",Table1[[#This Row],[Phase shift (deg)]]/180*PI())</f>
        <v>1.9057604679392</v>
      </c>
      <c r="H2955" s="2">
        <v>109.192031575793</v>
      </c>
      <c r="I2955" s="2"/>
    </row>
    <row r="2956" spans="1:9" x14ac:dyDescent="0.2">
      <c r="A2956" s="2" t="s">
        <v>47</v>
      </c>
      <c r="B2956" s="2">
        <v>18.68</v>
      </c>
      <c r="C2956" s="2">
        <f>2*Table1[[#This Row],[Photon energy (eV)]]-Threshold</f>
        <v>12.7726112</v>
      </c>
      <c r="D2956" s="2" t="s">
        <v>19</v>
      </c>
      <c r="E2956" s="3">
        <f>Table1[[#This Row],[Polar ang (deg)]]/180*PI()</f>
        <v>1.1000000000000008</v>
      </c>
      <c r="F2956" s="2">
        <v>63.025357464390602</v>
      </c>
      <c r="G2956" s="1">
        <f>IF(Table1[[#This Row],[Phase shift (deg)]]="","",Table1[[#This Row],[Phase shift (deg)]]/180*PI())</f>
        <v>1.9275102585379031</v>
      </c>
      <c r="H2956" s="2">
        <v>110.438202782392</v>
      </c>
      <c r="I2956" s="2"/>
    </row>
    <row r="2957" spans="1:9" x14ac:dyDescent="0.2">
      <c r="A2957" s="2" t="s">
        <v>47</v>
      </c>
      <c r="B2957" s="2">
        <v>18.68</v>
      </c>
      <c r="C2957" s="2">
        <f>2*Table1[[#This Row],[Photon energy (eV)]]-Threshold</f>
        <v>12.7726112</v>
      </c>
      <c r="D2957" s="2" t="s">
        <v>19</v>
      </c>
      <c r="E2957" s="3">
        <f>Table1[[#This Row],[Polar ang (deg)]]/180*PI()</f>
        <v>1.1100000000000003</v>
      </c>
      <c r="F2957" s="2">
        <v>63.598315259521399</v>
      </c>
      <c r="G2957" s="1">
        <f>IF(Table1[[#This Row],[Phase shift (deg)]]="","",Table1[[#This Row],[Phase shift (deg)]]/180*PI())</f>
        <v>1.949305844020458</v>
      </c>
      <c r="H2957" s="2">
        <v>111.68699784255899</v>
      </c>
      <c r="I2957" s="2"/>
    </row>
    <row r="2958" spans="1:9" x14ac:dyDescent="0.2">
      <c r="A2958" s="2" t="s">
        <v>47</v>
      </c>
      <c r="B2958" s="2">
        <v>18.68</v>
      </c>
      <c r="C2958" s="2">
        <f>2*Table1[[#This Row],[Photon energy (eV)]]-Threshold</f>
        <v>12.7726112</v>
      </c>
      <c r="D2958" s="2" t="s">
        <v>19</v>
      </c>
      <c r="E2958" s="3">
        <f>Table1[[#This Row],[Polar ang (deg)]]/180*PI()</f>
        <v>1.1200000000000001</v>
      </c>
      <c r="F2958" s="2">
        <v>64.171273054652204</v>
      </c>
      <c r="G2958" s="1">
        <f>IF(Table1[[#This Row],[Phase shift (deg)]]="","",Table1[[#This Row],[Phase shift (deg)]]/180*PI())</f>
        <v>1.9711106537019065</v>
      </c>
      <c r="H2958" s="2">
        <v>112.936321410392</v>
      </c>
      <c r="I2958" s="2"/>
    </row>
    <row r="2959" spans="1:9" x14ac:dyDescent="0.2">
      <c r="A2959" s="2" t="s">
        <v>47</v>
      </c>
      <c r="B2959" s="2">
        <v>18.68</v>
      </c>
      <c r="C2959" s="2">
        <f>2*Table1[[#This Row],[Photon energy (eV)]]-Threshold</f>
        <v>12.7726112</v>
      </c>
      <c r="D2959" s="2" t="s">
        <v>19</v>
      </c>
      <c r="E2959" s="3">
        <f>Table1[[#This Row],[Polar ang (deg)]]/180*PI()</f>
        <v>1.1299999999999994</v>
      </c>
      <c r="F2959" s="2">
        <v>64.744230849782994</v>
      </c>
      <c r="G2959" s="1">
        <f>IF(Table1[[#This Row],[Phase shift (deg)]]="","",Table1[[#This Row],[Phase shift (deg)]]/180*PI())</f>
        <v>1.9928874123989431</v>
      </c>
      <c r="H2959" s="2">
        <v>114.184037775207</v>
      </c>
      <c r="I2959" s="2"/>
    </row>
    <row r="2960" spans="1:9" x14ac:dyDescent="0.2">
      <c r="A2960" s="2" t="s">
        <v>47</v>
      </c>
      <c r="B2960" s="2">
        <v>18.68</v>
      </c>
      <c r="C2960" s="2">
        <f>2*Table1[[#This Row],[Photon energy (eV)]]-Threshold</f>
        <v>12.7726112</v>
      </c>
      <c r="D2960" s="2" t="s">
        <v>19</v>
      </c>
      <c r="E2960" s="3">
        <f>Table1[[#This Row],[Polar ang (deg)]]/180*PI()</f>
        <v>1.1400000000000008</v>
      </c>
      <c r="F2960" s="2">
        <v>65.317188644913898</v>
      </c>
      <c r="G2960" s="1">
        <f>IF(Table1[[#This Row],[Phase shift (deg)]]="","",Table1[[#This Row],[Phase shift (deg)]]/180*PI())</f>
        <v>2.0145984199692819</v>
      </c>
      <c r="H2960" s="2">
        <v>115.427986877964</v>
      </c>
      <c r="I2960" s="2"/>
    </row>
    <row r="2961" spans="1:9" x14ac:dyDescent="0.2">
      <c r="A2961" s="2" t="s">
        <v>47</v>
      </c>
      <c r="B2961" s="2">
        <v>18.68</v>
      </c>
      <c r="C2961" s="2">
        <f>2*Table1[[#This Row],[Photon energy (eV)]]-Threshold</f>
        <v>12.7726112</v>
      </c>
      <c r="D2961" s="2" t="s">
        <v>19</v>
      </c>
      <c r="E2961" s="3">
        <f>Table1[[#This Row],[Polar ang (deg)]]/180*PI()</f>
        <v>1.1500000000000006</v>
      </c>
      <c r="F2961" s="2">
        <v>65.890146440044703</v>
      </c>
      <c r="G2961" s="1">
        <f>IF(Table1[[#This Row],[Phase shift (deg)]]="","",Table1[[#This Row],[Phase shift (deg)]]/180*PI())</f>
        <v>2.0362058380116062</v>
      </c>
      <c r="H2961" s="2">
        <v>116.666000737964</v>
      </c>
      <c r="I2961" s="2"/>
    </row>
    <row r="2962" spans="1:9" x14ac:dyDescent="0.2">
      <c r="A2962" s="2" t="s">
        <v>47</v>
      </c>
      <c r="B2962" s="2">
        <v>18.68</v>
      </c>
      <c r="C2962" s="2">
        <f>2*Table1[[#This Row],[Photon energy (eV)]]-Threshold</f>
        <v>12.7726112</v>
      </c>
      <c r="D2962" s="2" t="s">
        <v>19</v>
      </c>
      <c r="E2962" s="3">
        <f>Table1[[#This Row],[Polar ang (deg)]]/180*PI()</f>
        <v>1.1600000000000004</v>
      </c>
      <c r="F2962" s="2">
        <v>66.463104235175507</v>
      </c>
      <c r="G2962" s="1">
        <f>IF(Table1[[#This Row],[Phase shift (deg)]]="","",Table1[[#This Row],[Phase shift (deg)]]/180*PI())</f>
        <v>2.0576719778684023</v>
      </c>
      <c r="H2962" s="2">
        <v>117.895919954196</v>
      </c>
      <c r="I2962" s="2"/>
    </row>
    <row r="2963" spans="1:9" x14ac:dyDescent="0.2">
      <c r="A2963" s="2" t="s">
        <v>47</v>
      </c>
      <c r="B2963" s="2">
        <v>18.68</v>
      </c>
      <c r="C2963" s="2">
        <f>2*Table1[[#This Row],[Photon energy (eV)]]-Threshold</f>
        <v>12.7726112</v>
      </c>
      <c r="D2963" s="2" t="s">
        <v>19</v>
      </c>
      <c r="E2963" s="3">
        <f>Table1[[#This Row],[Polar ang (deg)]]/180*PI()</f>
        <v>1.1699999999999997</v>
      </c>
      <c r="F2963" s="2">
        <v>67.036062030306297</v>
      </c>
      <c r="G2963" s="1">
        <f>IF(Table1[[#This Row],[Phase shift (deg)]]="","",Table1[[#This Row],[Phase shift (deg)]]/180*PI())</f>
        <v>2.0789595840206063</v>
      </c>
      <c r="H2963" s="2">
        <v>119.115609942654</v>
      </c>
      <c r="I2963" s="2"/>
    </row>
    <row r="2964" spans="1:9" x14ac:dyDescent="0.2">
      <c r="A2964" s="2" t="s">
        <v>47</v>
      </c>
      <c r="B2964" s="2">
        <v>18.68</v>
      </c>
      <c r="C2964" s="2">
        <f>2*Table1[[#This Row],[Photon energy (eV)]]-Threshold</f>
        <v>12.7726112</v>
      </c>
      <c r="D2964" s="2" t="s">
        <v>19</v>
      </c>
      <c r="E2964" s="3">
        <f>Table1[[#This Row],[Polar ang (deg)]]/180*PI()</f>
        <v>1.1799999999999995</v>
      </c>
      <c r="F2964" s="2">
        <v>67.609019825437102</v>
      </c>
      <c r="G2964" s="1">
        <f>IF(Table1[[#This Row],[Phase shift (deg)]]="","",Table1[[#This Row],[Phase shift (deg)]]/180*PI())</f>
        <v>2.1000321071334529</v>
      </c>
      <c r="H2964" s="2">
        <v>120.32297658071199</v>
      </c>
      <c r="I2964" s="2"/>
    </row>
    <row r="2965" spans="1:9" x14ac:dyDescent="0.2">
      <c r="A2965" s="2" t="s">
        <v>47</v>
      </c>
      <c r="B2965" s="2">
        <v>18.68</v>
      </c>
      <c r="C2965" s="2">
        <f>2*Table1[[#This Row],[Photon energy (eV)]]-Threshold</f>
        <v>12.7726112</v>
      </c>
      <c r="D2965" s="2" t="s">
        <v>19</v>
      </c>
      <c r="E2965" s="3">
        <f>Table1[[#This Row],[Polar ang (deg)]]/180*PI()</f>
        <v>1.1900000000000006</v>
      </c>
      <c r="F2965" s="2">
        <v>68.181977620568006</v>
      </c>
      <c r="G2965" s="1">
        <f>IF(Table1[[#This Row],[Phase shift (deg)]]="","",Table1[[#This Row],[Phase shift (deg)]]/180*PI())</f>
        <v>2.1208539613961146</v>
      </c>
      <c r="H2965" s="2">
        <v>121.515980951599</v>
      </c>
      <c r="I2965" s="2"/>
    </row>
    <row r="2966" spans="1:9" x14ac:dyDescent="0.2">
      <c r="A2966" s="2" t="s">
        <v>47</v>
      </c>
      <c r="B2966" s="2">
        <v>18.68</v>
      </c>
      <c r="C2966" s="2">
        <f>2*Table1[[#This Row],[Photon energy (eV)]]-Threshold</f>
        <v>12.7726112</v>
      </c>
      <c r="D2966" s="2" t="s">
        <v>19</v>
      </c>
      <c r="E2966" s="3">
        <f>Table1[[#This Row],[Polar ang (deg)]]/180*PI()</f>
        <v>1.2</v>
      </c>
      <c r="F2966" s="2">
        <v>68.754935415698796</v>
      </c>
      <c r="G2966" s="1">
        <f>IF(Table1[[#This Row],[Phase shift (deg)]]="","",Table1[[#This Row],[Phase shift (deg)]]/180*PI())</f>
        <v>2.1413907613705061</v>
      </c>
      <c r="H2966" s="2">
        <v>122.692652914836</v>
      </c>
      <c r="I2966" s="2"/>
    </row>
    <row r="2967" spans="1:9" x14ac:dyDescent="0.2">
      <c r="A2967" s="2" t="s">
        <v>47</v>
      </c>
      <c r="B2967" s="2">
        <v>18.68</v>
      </c>
      <c r="C2967" s="2">
        <f>2*Table1[[#This Row],[Photon energy (eV)]]-Threshold</f>
        <v>12.7726112</v>
      </c>
      <c r="D2967" s="2" t="s">
        <v>19</v>
      </c>
      <c r="E2967" s="3">
        <f>Table1[[#This Row],[Polar ang (deg)]]/180*PI()</f>
        <v>1.2099999999999997</v>
      </c>
      <c r="F2967" s="2">
        <v>69.3278932108296</v>
      </c>
      <c r="G2967" s="1">
        <f>IF(Table1[[#This Row],[Phase shift (deg)]]="","",Table1[[#This Row],[Phase shift (deg)]]/180*PI())</f>
        <v>2.1616095342947057</v>
      </c>
      <c r="H2967" s="2">
        <v>123.85110327032601</v>
      </c>
      <c r="I2967" s="2"/>
    </row>
    <row r="2968" spans="1:9" x14ac:dyDescent="0.2">
      <c r="A2968" s="2" t="s">
        <v>47</v>
      </c>
      <c r="B2968" s="2">
        <v>18.68</v>
      </c>
      <c r="C2968" s="2">
        <f>2*Table1[[#This Row],[Photon energy (eV)]]-Threshold</f>
        <v>12.7726112</v>
      </c>
      <c r="D2968" s="2" t="s">
        <v>19</v>
      </c>
      <c r="E2968" s="3">
        <f>Table1[[#This Row],[Polar ang (deg)]]/180*PI()</f>
        <v>1.2199999999999995</v>
      </c>
      <c r="F2968" s="2">
        <v>69.900851005960405</v>
      </c>
      <c r="G2968" s="1">
        <f>IF(Table1[[#This Row],[Phase shift (deg)]]="","",Table1[[#This Row],[Phase shift (deg)]]/180*PI())</f>
        <v>2.181478904631609</v>
      </c>
      <c r="H2968" s="2">
        <v>124.989534332213</v>
      </c>
      <c r="I2968" s="2"/>
    </row>
    <row r="2969" spans="1:9" x14ac:dyDescent="0.2">
      <c r="A2969" s="2" t="s">
        <v>47</v>
      </c>
      <c r="B2969" s="2">
        <v>18.68</v>
      </c>
      <c r="C2969" s="2">
        <f>2*Table1[[#This Row],[Photon energy (eV)]]-Threshold</f>
        <v>12.7726112</v>
      </c>
      <c r="D2969" s="2" t="s">
        <v>19</v>
      </c>
      <c r="E2969" s="3">
        <f>Table1[[#This Row],[Polar ang (deg)]]/180*PI()</f>
        <v>1.2300000000000006</v>
      </c>
      <c r="F2969" s="2">
        <v>70.473808801091295</v>
      </c>
      <c r="G2969" s="1">
        <f>IF(Table1[[#This Row],[Phase shift (deg)]]="","",Table1[[#This Row],[Phase shift (deg)]]/180*PI())</f>
        <v>2.2009692485685304</v>
      </c>
      <c r="H2969" s="2">
        <v>126.106248781057</v>
      </c>
      <c r="I2969" s="2"/>
    </row>
    <row r="2970" spans="1:9" x14ac:dyDescent="0.2">
      <c r="A2970" s="2" t="s">
        <v>47</v>
      </c>
      <c r="B2970" s="2">
        <v>18.68</v>
      </c>
      <c r="C2970" s="2">
        <f>2*Table1[[#This Row],[Photon energy (eV)]]-Threshold</f>
        <v>12.7726112</v>
      </c>
      <c r="D2970" s="2" t="s">
        <v>19</v>
      </c>
      <c r="E2970" s="3">
        <f>Table1[[#This Row],[Polar ang (deg)]]/180*PI()</f>
        <v>1.2400000000000004</v>
      </c>
      <c r="F2970" s="2">
        <v>71.046766596222099</v>
      </c>
      <c r="G2970" s="1">
        <f>IF(Table1[[#This Row],[Phase shift (deg)]]="","",Table1[[#This Row],[Phase shift (deg)]]/180*PI())</f>
        <v>2.2200528171126037</v>
      </c>
      <c r="H2970" s="2">
        <v>127.19965671668101</v>
      </c>
      <c r="I2970" s="2"/>
    </row>
    <row r="2971" spans="1:9" x14ac:dyDescent="0.2">
      <c r="A2971" s="2" t="s">
        <v>47</v>
      </c>
      <c r="B2971" s="2">
        <v>18.68</v>
      </c>
      <c r="C2971" s="2">
        <f>2*Table1[[#This Row],[Photon energy (eV)]]-Threshold</f>
        <v>12.7726112</v>
      </c>
      <c r="D2971" s="2" t="s">
        <v>19</v>
      </c>
      <c r="E2971" s="3">
        <f>Table1[[#This Row],[Polar ang (deg)]]/180*PI()</f>
        <v>1.25</v>
      </c>
      <c r="F2971" s="2">
        <v>71.619724391352904</v>
      </c>
      <c r="G2971" s="1">
        <f>IF(Table1[[#This Row],[Phase shift (deg)]]="","",Table1[[#This Row],[Phase shift (deg)]]/180*PI())</f>
        <v>2.2387038273444824</v>
      </c>
      <c r="H2971" s="2">
        <v>128.26828088662299</v>
      </c>
      <c r="I2971" s="2"/>
    </row>
    <row r="2972" spans="1:9" x14ac:dyDescent="0.2">
      <c r="A2972" s="2" t="s">
        <v>47</v>
      </c>
      <c r="B2972" s="2">
        <v>18.68</v>
      </c>
      <c r="C2972" s="2">
        <f>2*Table1[[#This Row],[Photon energy (eV)]]-Threshold</f>
        <v>12.7726112</v>
      </c>
      <c r="D2972" s="2" t="s">
        <v>19</v>
      </c>
      <c r="E2972" s="3">
        <f>Table1[[#This Row],[Polar ang (deg)]]/180*PI()</f>
        <v>1.2599999999999993</v>
      </c>
      <c r="F2972" s="2">
        <v>72.192682186483694</v>
      </c>
      <c r="G2972" s="1">
        <f>IF(Table1[[#This Row],[Phase shift (deg)]]="","",Table1[[#This Row],[Phase shift (deg)]]/180*PI())</f>
        <v>2.2568985222514955</v>
      </c>
      <c r="H2972" s="2">
        <v>129.31076011432299</v>
      </c>
      <c r="I2972" s="2"/>
    </row>
    <row r="2973" spans="1:9" x14ac:dyDescent="0.2">
      <c r="A2973" s="2" t="s">
        <v>47</v>
      </c>
      <c r="B2973" s="2">
        <v>18.68</v>
      </c>
      <c r="C2973" s="2">
        <f>2*Table1[[#This Row],[Photon energy (eV)]]-Threshold</f>
        <v>12.7726112</v>
      </c>
      <c r="D2973" s="2" t="s">
        <v>19</v>
      </c>
      <c r="E2973" s="3">
        <f>Table1[[#This Row],[Polar ang (deg)]]/180*PI()</f>
        <v>1.2700000000000009</v>
      </c>
      <c r="F2973" s="2">
        <v>72.765639981614598</v>
      </c>
      <c r="G2973" s="1">
        <f>IF(Table1[[#This Row],[Phase shift (deg)]]="","",Table1[[#This Row],[Phase shift (deg)]]/180*PI())</f>
        <v>2.2746152003275522</v>
      </c>
      <c r="H2973" s="2">
        <v>130.32585099507301</v>
      </c>
      <c r="I2973" s="2"/>
    </row>
    <row r="2974" spans="1:9" x14ac:dyDescent="0.2">
      <c r="A2974" s="2" t="s">
        <v>47</v>
      </c>
      <c r="B2974" s="2">
        <v>18.68</v>
      </c>
      <c r="C2974" s="2">
        <f>2*Table1[[#This Row],[Photon energy (eV)]]-Threshold</f>
        <v>12.7726112</v>
      </c>
      <c r="D2974" s="2" t="s">
        <v>19</v>
      </c>
      <c r="E2974" s="3">
        <f>Table1[[#This Row],[Polar ang (deg)]]/180*PI()</f>
        <v>1.2800000000000005</v>
      </c>
      <c r="F2974" s="2">
        <v>73.338597776745402</v>
      </c>
      <c r="G2974" s="1">
        <f>IF(Table1[[#This Row],[Phase shift (deg)]]="","",Table1[[#This Row],[Phase shift (deg)]]/180*PI())</f>
        <v>2.2918342167797627</v>
      </c>
      <c r="H2974" s="2">
        <v>131.31242796515099</v>
      </c>
      <c r="I2974" s="2"/>
    </row>
    <row r="2975" spans="1:9" x14ac:dyDescent="0.2">
      <c r="A2975" s="2" t="s">
        <v>47</v>
      </c>
      <c r="B2975" s="2">
        <v>18.68</v>
      </c>
      <c r="C2975" s="2">
        <f>2*Table1[[#This Row],[Photon energy (eV)]]-Threshold</f>
        <v>12.7726112</v>
      </c>
      <c r="D2975" s="2" t="s">
        <v>19</v>
      </c>
      <c r="E2975" s="3">
        <f>Table1[[#This Row],[Polar ang (deg)]]/180*PI()</f>
        <v>1.2900000000000003</v>
      </c>
      <c r="F2975" s="2">
        <v>73.911555571876207</v>
      </c>
      <c r="G2975" s="1">
        <f>IF(Table1[[#This Row],[Phase shift (deg)]]="","",Table1[[#This Row],[Phase shift (deg)]]/180*PI())</f>
        <v>2.3085379587030137</v>
      </c>
      <c r="H2975" s="2">
        <v>132.26948187942901</v>
      </c>
      <c r="I2975" s="2"/>
    </row>
    <row r="2976" spans="1:9" x14ac:dyDescent="0.2">
      <c r="A2976" s="2" t="s">
        <v>47</v>
      </c>
      <c r="B2976" s="2">
        <v>18.68</v>
      </c>
      <c r="C2976" s="2">
        <f>2*Table1[[#This Row],[Photon energy (eV)]]-Threshold</f>
        <v>12.7726112</v>
      </c>
      <c r="D2976" s="2" t="s">
        <v>19</v>
      </c>
      <c r="E2976" s="3">
        <f>Table1[[#This Row],[Polar ang (deg)]]/180*PI()</f>
        <v>1.2999999999999996</v>
      </c>
      <c r="F2976" s="2">
        <v>74.484513367006997</v>
      </c>
      <c r="G2976" s="1">
        <f>IF(Table1[[#This Row],[Phase shift (deg)]]="","",Table1[[#This Row],[Phase shift (deg)]]/180*PI())</f>
        <v>2.324710796971623</v>
      </c>
      <c r="H2976" s="2">
        <v>133.19611725496799</v>
      </c>
      <c r="I2976" s="2"/>
    </row>
    <row r="2977" spans="1:9" x14ac:dyDescent="0.2">
      <c r="A2977" s="2" t="s">
        <v>47</v>
      </c>
      <c r="B2977" s="2">
        <v>18.68</v>
      </c>
      <c r="C2977" s="2">
        <f>2*Table1[[#This Row],[Photon energy (eV)]]-Threshold</f>
        <v>12.7726112</v>
      </c>
      <c r="D2977" s="2" t="s">
        <v>19</v>
      </c>
      <c r="E2977" s="3">
        <f>Table1[[#This Row],[Polar ang (deg)]]/180*PI()</f>
        <v>1.3099999999999994</v>
      </c>
      <c r="F2977" s="2">
        <v>75.057471162137801</v>
      </c>
      <c r="G2977" s="1">
        <f>IF(Table1[[#This Row],[Phase shift (deg)]]="","",Table1[[#This Row],[Phase shift (deg)]]/180*PI())</f>
        <v>2.340339017850694</v>
      </c>
      <c r="H2977" s="2">
        <v>134.09154835263701</v>
      </c>
      <c r="I2977" s="2"/>
    </row>
    <row r="2978" spans="1:9" x14ac:dyDescent="0.2">
      <c r="A2978" s="2" t="s">
        <v>47</v>
      </c>
      <c r="B2978" s="2">
        <v>18.68</v>
      </c>
      <c r="C2978" s="2">
        <f>2*Table1[[#This Row],[Photon energy (eV)]]-Threshold</f>
        <v>12.7726112</v>
      </c>
      <c r="D2978" s="2" t="s">
        <v>19</v>
      </c>
      <c r="E2978" s="3">
        <f>Table1[[#This Row],[Polar ang (deg)]]/180*PI()</f>
        <v>1.3200000000000007</v>
      </c>
      <c r="F2978" s="2">
        <v>75.630428957268705</v>
      </c>
      <c r="G2978" s="1">
        <f>IF(Table1[[#This Row],[Phase shift (deg)]]="","",Table1[[#This Row],[Phase shift (deg)]]/180*PI())</f>
        <v>2.35541073745852</v>
      </c>
      <c r="H2978" s="2">
        <v>134.95509427617</v>
      </c>
      <c r="I2978" s="2"/>
    </row>
    <row r="2979" spans="1:9" x14ac:dyDescent="0.2">
      <c r="A2979" s="2" t="s">
        <v>47</v>
      </c>
      <c r="B2979" s="2">
        <v>18.68</v>
      </c>
      <c r="C2979" s="2">
        <f>2*Table1[[#This Row],[Photon energy (eV)]]-Threshold</f>
        <v>12.7726112</v>
      </c>
      <c r="D2979" s="2" t="s">
        <v>19</v>
      </c>
      <c r="E2979" s="3">
        <f>Table1[[#This Row],[Polar ang (deg)]]/180*PI()</f>
        <v>1.33</v>
      </c>
      <c r="F2979" s="2">
        <v>76.203386752399496</v>
      </c>
      <c r="G2979" s="1">
        <f>IF(Table1[[#This Row],[Phase shift (deg)]]="","",Table1[[#This Row],[Phase shift (deg)]]/180*PI())</f>
        <v>2.3699158022281899</v>
      </c>
      <c r="H2979" s="2">
        <v>135.786173269036</v>
      </c>
      <c r="I2979" s="2"/>
    </row>
    <row r="2980" spans="1:9" x14ac:dyDescent="0.2">
      <c r="A2980" s="2" t="s">
        <v>47</v>
      </c>
      <c r="B2980" s="2">
        <v>18.68</v>
      </c>
      <c r="C2980" s="2">
        <f>2*Table1[[#This Row],[Photon energy (eV)]]-Threshold</f>
        <v>12.7726112</v>
      </c>
      <c r="D2980" s="2" t="s">
        <v>19</v>
      </c>
      <c r="E2980" s="3">
        <f>Table1[[#This Row],[Polar ang (deg)]]/180*PI()</f>
        <v>1.3399999999999999</v>
      </c>
      <c r="F2980" s="2">
        <v>76.7763445475303</v>
      </c>
      <c r="G2980" s="1">
        <f>IF(Table1[[#This Row],[Phase shift (deg)]]="","",Table1[[#This Row],[Phase shift (deg)]]/180*PI())</f>
        <v>2.3838456784382132</v>
      </c>
      <c r="H2980" s="2">
        <v>136.58429638500999</v>
      </c>
      <c r="I2980" s="2"/>
    </row>
    <row r="2981" spans="1:9" x14ac:dyDescent="0.2">
      <c r="A2981" s="2" t="s">
        <v>47</v>
      </c>
      <c r="B2981" s="2">
        <v>18.68</v>
      </c>
      <c r="C2981" s="2">
        <f>2*Table1[[#This Row],[Photon energy (eV)]]-Threshold</f>
        <v>12.7726112</v>
      </c>
      <c r="D2981" s="2" t="s">
        <v>19</v>
      </c>
      <c r="E2981" s="3">
        <f>Table1[[#This Row],[Polar ang (deg)]]/180*PI()</f>
        <v>1.3500000000000012</v>
      </c>
      <c r="F2981" s="2">
        <v>77.349302342661204</v>
      </c>
      <c r="G2981" s="1">
        <f>IF(Table1[[#This Row],[Phase shift (deg)]]="","",Table1[[#This Row],[Phase shift (deg)]]/180*PI())</f>
        <v>2.3971933337254474</v>
      </c>
      <c r="H2981" s="2">
        <v>137.349060699364</v>
      </c>
      <c r="I2981" s="2"/>
    </row>
    <row r="2982" spans="1:9" x14ac:dyDescent="0.2">
      <c r="A2982" s="2" t="s">
        <v>47</v>
      </c>
      <c r="B2982" s="2">
        <v>18.68</v>
      </c>
      <c r="C2982" s="2">
        <f>2*Table1[[#This Row],[Photon energy (eV)]]-Threshold</f>
        <v>12.7726112</v>
      </c>
      <c r="D2982" s="2" t="s">
        <v>19</v>
      </c>
      <c r="E2982" s="3">
        <f>Table1[[#This Row],[Polar ang (deg)]]/180*PI()</f>
        <v>1.3600000000000008</v>
      </c>
      <c r="F2982" s="2">
        <v>77.922260137791994</v>
      </c>
      <c r="G2982" s="1">
        <f>IF(Table1[[#This Row],[Phase shift (deg)]]="","",Table1[[#This Row],[Phase shift (deg)]]/180*PI())</f>
        <v>2.4099531132792635</v>
      </c>
      <c r="H2982" s="2">
        <v>138.08014221531499</v>
      </c>
      <c r="I2982" s="2"/>
    </row>
    <row r="2983" spans="1:9" x14ac:dyDescent="0.2">
      <c r="A2983" s="2" t="s">
        <v>47</v>
      </c>
      <c r="B2983" s="2">
        <v>18.68</v>
      </c>
      <c r="C2983" s="2">
        <f>2*Table1[[#This Row],[Photon energy (eV)]]-Threshold</f>
        <v>12.7726112</v>
      </c>
      <c r="D2983" s="2" t="s">
        <v>19</v>
      </c>
      <c r="E2983" s="3">
        <f>Table1[[#This Row],[Polar ang (deg)]]/180*PI()</f>
        <v>1.3700000000000003</v>
      </c>
      <c r="F2983" s="2">
        <v>78.495217932922799</v>
      </c>
      <c r="G2983" s="1">
        <f>IF(Table1[[#This Row],[Phase shift (deg)]]="","",Table1[[#This Row],[Phase shift (deg)]]/180*PI())</f>
        <v>2.4221206131593869</v>
      </c>
      <c r="H2983" s="2">
        <v>138.777288605672</v>
      </c>
      <c r="I2983" s="2"/>
    </row>
    <row r="2984" spans="1:9" x14ac:dyDescent="0.2">
      <c r="A2984" s="2" t="s">
        <v>47</v>
      </c>
      <c r="B2984" s="2">
        <v>18.68</v>
      </c>
      <c r="C2984" s="2">
        <f>2*Table1[[#This Row],[Photon energy (eV)]]-Threshold</f>
        <v>12.7726112</v>
      </c>
      <c r="D2984" s="2" t="s">
        <v>19</v>
      </c>
      <c r="E2984" s="3">
        <f>Table1[[#This Row],[Polar ang (deg)]]/180*PI()</f>
        <v>1.38</v>
      </c>
      <c r="F2984" s="2">
        <v>79.068175728053603</v>
      </c>
      <c r="G2984" s="1">
        <f>IF(Table1[[#This Row],[Phase shift (deg)]]="","",Table1[[#This Row],[Phase shift (deg)]]/180*PI())</f>
        <v>2.4336925528995312</v>
      </c>
      <c r="H2984" s="2">
        <v>139.440311913562</v>
      </c>
      <c r="I2984" s="2"/>
    </row>
    <row r="2985" spans="1:9" x14ac:dyDescent="0.2">
      <c r="A2985" s="2" t="s">
        <v>47</v>
      </c>
      <c r="B2985" s="2">
        <v>18.68</v>
      </c>
      <c r="C2985" s="2">
        <f>2*Table1[[#This Row],[Photon energy (eV)]]-Threshold</f>
        <v>12.7726112</v>
      </c>
      <c r="D2985" s="2" t="s">
        <v>19</v>
      </c>
      <c r="E2985" s="3">
        <f>Table1[[#This Row],[Polar ang (deg)]]/180*PI()</f>
        <v>1.3899999999999992</v>
      </c>
      <c r="F2985" s="2">
        <v>79.641133523184394</v>
      </c>
      <c r="G2985" s="1">
        <f>IF(Table1[[#This Row],[Phase shift (deg)]]="","",Table1[[#This Row],[Phase shift (deg)]]/180*PI())</f>
        <v>2.444666649267405</v>
      </c>
      <c r="H2985" s="2">
        <v>140.069081319411</v>
      </c>
      <c r="I2985" s="2"/>
    </row>
    <row r="2986" spans="1:9" x14ac:dyDescent="0.2">
      <c r="A2986" s="2" t="s">
        <v>47</v>
      </c>
      <c r="B2986" s="2">
        <v>18.68</v>
      </c>
      <c r="C2986" s="2">
        <f>2*Table1[[#This Row],[Photon energy (eV)]]-Threshold</f>
        <v>12.7726112</v>
      </c>
      <c r="D2986" s="2" t="s">
        <v>19</v>
      </c>
      <c r="E2986" s="3">
        <f>Table1[[#This Row],[Polar ang (deg)]]/180*PI()</f>
        <v>1.4000000000000008</v>
      </c>
      <c r="F2986" s="2">
        <v>80.214091318315297</v>
      </c>
      <c r="G2986" s="1">
        <f>IF(Table1[[#This Row],[Phase shift (deg)]]="","",Table1[[#This Row],[Phase shift (deg)]]/180*PI())</f>
        <v>2.4550414927616502</v>
      </c>
      <c r="H2986" s="2">
        <v>140.66351606474001</v>
      </c>
      <c r="I2986" s="2"/>
    </row>
    <row r="2987" spans="1:9" x14ac:dyDescent="0.2">
      <c r="A2987" s="2" t="s">
        <v>47</v>
      </c>
      <c r="B2987" s="2">
        <v>18.68</v>
      </c>
      <c r="C2987" s="2">
        <f>2*Table1[[#This Row],[Photon energy (eV)]]-Threshold</f>
        <v>12.7726112</v>
      </c>
      <c r="D2987" s="2" t="s">
        <v>19</v>
      </c>
      <c r="E2987" s="3">
        <f>Table1[[#This Row],[Polar ang (deg)]]/180*PI()</f>
        <v>1.4100000000000006</v>
      </c>
      <c r="F2987" s="2">
        <v>80.787049113446102</v>
      </c>
      <c r="G2987" s="1">
        <f>IF(Table1[[#This Row],[Phase shift (deg)]]="","",Table1[[#This Row],[Phase shift (deg)]]/180*PI())</f>
        <v>2.4648164281473206</v>
      </c>
      <c r="H2987" s="2">
        <v>141.22357860735201</v>
      </c>
      <c r="I2987" s="2"/>
    </row>
    <row r="2988" spans="1:9" x14ac:dyDescent="0.2">
      <c r="A2988" s="2" t="s">
        <v>47</v>
      </c>
      <c r="B2988" s="2">
        <v>18.68</v>
      </c>
      <c r="C2988" s="2">
        <f>2*Table1[[#This Row],[Photon energy (eV)]]-Threshold</f>
        <v>12.7726112</v>
      </c>
      <c r="D2988" s="2" t="s">
        <v>19</v>
      </c>
      <c r="E2988" s="3">
        <f>Table1[[#This Row],[Polar ang (deg)]]/180*PI()</f>
        <v>1.4200000000000002</v>
      </c>
      <c r="F2988" s="2">
        <v>81.360006908576906</v>
      </c>
      <c r="G2988" s="1">
        <f>IF(Table1[[#This Row],[Phase shift (deg)]]="","",Table1[[#This Row],[Phase shift (deg)]]/180*PI())</f>
        <v>2.473991440070336</v>
      </c>
      <c r="H2988" s="2">
        <v>141.74926806752299</v>
      </c>
      <c r="I2988" s="2"/>
    </row>
    <row r="2989" spans="1:9" x14ac:dyDescent="0.2">
      <c r="A2989" s="2" t="s">
        <v>47</v>
      </c>
      <c r="B2989" s="2">
        <v>18.68</v>
      </c>
      <c r="C2989" s="2">
        <f>2*Table1[[#This Row],[Photon energy (eV)]]-Threshold</f>
        <v>12.7726112</v>
      </c>
      <c r="D2989" s="2" t="s">
        <v>19</v>
      </c>
      <c r="E2989" s="3">
        <f>Table1[[#This Row],[Polar ang (deg)]]/180*PI()</f>
        <v>1.4299999999999997</v>
      </c>
      <c r="F2989" s="2">
        <v>81.932964703707697</v>
      </c>
      <c r="G2989" s="1">
        <f>IF(Table1[[#This Row],[Phase shift (deg)]]="","",Table1[[#This Row],[Phase shift (deg)]]/180*PI())</f>
        <v>2.4825670445529804</v>
      </c>
      <c r="H2989" s="2">
        <v>142.24061401115199</v>
      </c>
      <c r="I2989" s="2"/>
    </row>
    <row r="2990" spans="1:9" x14ac:dyDescent="0.2">
      <c r="A2990" s="2" t="s">
        <v>47</v>
      </c>
      <c r="B2990" s="2">
        <v>18.68</v>
      </c>
      <c r="C2990" s="2">
        <f>2*Table1[[#This Row],[Photon energy (eV)]]-Threshold</f>
        <v>12.7726112</v>
      </c>
      <c r="D2990" s="2" t="s">
        <v>19</v>
      </c>
      <c r="E2990" s="3">
        <f>Table1[[#This Row],[Polar ang (deg)]]/180*PI()</f>
        <v>1.4399999999999991</v>
      </c>
      <c r="F2990" s="2">
        <v>82.505922498838501</v>
      </c>
      <c r="G2990" s="1">
        <f>IF(Table1[[#This Row],[Phase shift (deg)]]="","",Table1[[#This Row],[Phase shift (deg)]]/180*PI())</f>
        <v>2.4905441869608023</v>
      </c>
      <c r="H2990" s="2">
        <v>142.697670603695</v>
      </c>
      <c r="I2990" s="2"/>
    </row>
    <row r="2991" spans="1:9" x14ac:dyDescent="0.2">
      <c r="A2991" s="2" t="s">
        <v>47</v>
      </c>
      <c r="B2991" s="2">
        <v>18.68</v>
      </c>
      <c r="C2991" s="2">
        <f>2*Table1[[#This Row],[Photon energy (eV)]]-Threshold</f>
        <v>12.7726112</v>
      </c>
      <c r="D2991" s="2" t="s">
        <v>19</v>
      </c>
      <c r="E2991" s="3">
        <f>Table1[[#This Row],[Polar ang (deg)]]/180*PI()</f>
        <v>1.4500000000000006</v>
      </c>
      <c r="F2991" s="2">
        <v>83.078880293969405</v>
      </c>
      <c r="G2991" s="1">
        <f>IF(Table1[[#This Row],[Phase shift (deg)]]="","",Table1[[#This Row],[Phase shift (deg)]]/180*PI())</f>
        <v>2.4979241468463544</v>
      </c>
      <c r="H2991" s="2">
        <v>143.120511158113</v>
      </c>
      <c r="I2991" s="2"/>
    </row>
    <row r="2992" spans="1:9" x14ac:dyDescent="0.2">
      <c r="A2992" s="2" t="s">
        <v>47</v>
      </c>
      <c r="B2992" s="2">
        <v>18.68</v>
      </c>
      <c r="C2992" s="2">
        <f>2*Table1[[#This Row],[Photon energy (eV)]]-Threshold</f>
        <v>12.7726112</v>
      </c>
      <c r="D2992" s="2" t="s">
        <v>19</v>
      </c>
      <c r="E2992" s="3">
        <f>Table1[[#This Row],[Polar ang (deg)]]/180*PI()</f>
        <v>1.46</v>
      </c>
      <c r="F2992" s="2">
        <v>83.651838089100195</v>
      </c>
      <c r="G2992" s="1">
        <f>IF(Table1[[#This Row],[Phase shift (deg)]]="","",Table1[[#This Row],[Phase shift (deg)]]/180*PI())</f>
        <v>2.5047084499185246</v>
      </c>
      <c r="H2992" s="2">
        <v>143.509223091086</v>
      </c>
      <c r="I2992" s="2"/>
    </row>
    <row r="2993" spans="1:9" x14ac:dyDescent="0.2">
      <c r="A2993" s="2" t="s">
        <v>47</v>
      </c>
      <c r="B2993" s="2">
        <v>18.68</v>
      </c>
      <c r="C2993" s="2">
        <f>2*Table1[[#This Row],[Photon energy (eV)]]-Threshold</f>
        <v>12.7726112</v>
      </c>
      <c r="D2993" s="2" t="s">
        <v>19</v>
      </c>
      <c r="E2993" s="3">
        <f>Table1[[#This Row],[Polar ang (deg)]]/180*PI()</f>
        <v>1.4699999999999998</v>
      </c>
      <c r="F2993" s="2">
        <v>84.224795884231</v>
      </c>
      <c r="G2993" s="1">
        <f>IF(Table1[[#This Row],[Phase shift (deg)]]="","",Table1[[#This Row],[Phase shift (deg)]]/180*PI())</f>
        <v>2.5108987872571595</v>
      </c>
      <c r="H2993" s="2">
        <v>143.86390329435201</v>
      </c>
      <c r="I2993" s="2"/>
    </row>
    <row r="2994" spans="1:9" x14ac:dyDescent="0.2">
      <c r="A2994" s="2" t="s">
        <v>47</v>
      </c>
      <c r="B2994" s="2">
        <v>18.68</v>
      </c>
      <c r="C2994" s="2">
        <f>2*Table1[[#This Row],[Photon energy (eV)]]-Threshold</f>
        <v>12.7726112</v>
      </c>
      <c r="D2994" s="2" t="s">
        <v>19</v>
      </c>
      <c r="E2994" s="3">
        <f>Table1[[#This Row],[Polar ang (deg)]]/180*PI()</f>
        <v>1.4799999999999995</v>
      </c>
      <c r="F2994" s="2">
        <v>84.797753679361804</v>
      </c>
      <c r="G2994" s="1">
        <f>IF(Table1[[#This Row],[Phase shift (deg)]]="","",Table1[[#This Row],[Phase shift (deg)]]/180*PI())</f>
        <v>2.5164969417876999</v>
      </c>
      <c r="H2994" s="2">
        <v>144.18465392201401</v>
      </c>
      <c r="I2994" s="2"/>
    </row>
    <row r="2995" spans="1:9" x14ac:dyDescent="0.2">
      <c r="A2995" s="2" t="s">
        <v>47</v>
      </c>
      <c r="B2995" s="2">
        <v>18.68</v>
      </c>
      <c r="C2995" s="2">
        <f>2*Table1[[#This Row],[Photon energy (eV)]]-Threshold</f>
        <v>12.7726112</v>
      </c>
      <c r="D2995" s="2" t="s">
        <v>19</v>
      </c>
      <c r="E2995" s="3">
        <f>Table1[[#This Row],[Polar ang (deg)]]/180*PI()</f>
        <v>1.4900000000000007</v>
      </c>
      <c r="F2995" s="2">
        <v>85.370711474492694</v>
      </c>
      <c r="G2995" s="1">
        <f>IF(Table1[[#This Row],[Phase shift (deg)]]="","",Table1[[#This Row],[Phase shift (deg)]]/180*PI())</f>
        <v>2.5215047219511493</v>
      </c>
      <c r="H2995" s="2">
        <v>144.471578590109</v>
      </c>
      <c r="I2995" s="2"/>
    </row>
    <row r="2996" spans="1:9" x14ac:dyDescent="0.2">
      <c r="A2996" s="2" t="s">
        <v>47</v>
      </c>
      <c r="B2996" s="2">
        <v>18.68</v>
      </c>
      <c r="C2996" s="2">
        <f>2*Table1[[#This Row],[Photon energy (eV)]]-Threshold</f>
        <v>12.7726112</v>
      </c>
      <c r="D2996" s="2" t="s">
        <v>19</v>
      </c>
      <c r="E2996" s="3">
        <f>Table1[[#This Row],[Polar ang (deg)]]/180*PI()</f>
        <v>1.5000000000000002</v>
      </c>
      <c r="F2996" s="2">
        <v>85.943669269623499</v>
      </c>
      <c r="G2996" s="1">
        <f>IF(Table1[[#This Row],[Phase shift (deg)]]="","",Table1[[#This Row],[Phase shift (deg)]]/180*PI())</f>
        <v>2.5259239024450317</v>
      </c>
      <c r="H2996" s="2">
        <v>144.72477898131501</v>
      </c>
      <c r="I2996" s="2"/>
    </row>
    <row r="2997" spans="1:9" x14ac:dyDescent="0.2">
      <c r="A2997" s="2" t="s">
        <v>47</v>
      </c>
      <c r="B2997" s="2">
        <v>18.68</v>
      </c>
      <c r="C2997" s="2">
        <f>2*Table1[[#This Row],[Photon energy (eV)]]-Threshold</f>
        <v>12.7726112</v>
      </c>
      <c r="D2997" s="2" t="s">
        <v>19</v>
      </c>
      <c r="E2997" s="3">
        <f>Table1[[#This Row],[Polar ang (deg)]]/180*PI()</f>
        <v>1.5099999999999998</v>
      </c>
      <c r="F2997" s="2">
        <v>86.516627064754303</v>
      </c>
      <c r="G2997" s="1">
        <f>IF(Table1[[#This Row],[Phase shift (deg)]]="","",Table1[[#This Row],[Phase shift (deg)]]/180*PI())</f>
        <v>2.5297561718716111</v>
      </c>
      <c r="H2997" s="2">
        <v>144.94435184541501</v>
      </c>
      <c r="I2997" s="2"/>
    </row>
    <row r="2998" spans="1:9" x14ac:dyDescent="0.2">
      <c r="A2998" s="2" t="s">
        <v>47</v>
      </c>
      <c r="B2998" s="2">
        <v>18.68</v>
      </c>
      <c r="C2998" s="2">
        <f>2*Table1[[#This Row],[Photon energy (eV)]]-Threshold</f>
        <v>12.7726112</v>
      </c>
      <c r="D2998" s="2" t="s">
        <v>19</v>
      </c>
      <c r="E2998" s="3">
        <f>Table1[[#This Row],[Polar ang (deg)]]/180*PI()</f>
        <v>1.5199999999999994</v>
      </c>
      <c r="F2998" s="2">
        <v>87.089584859885093</v>
      </c>
      <c r="G2998" s="1">
        <f>IF(Table1[[#This Row],[Phase shift (deg)]]="","",Table1[[#This Row],[Phase shift (deg)]]/180*PI())</f>
        <v>2.5330030871060654</v>
      </c>
      <c r="H2998" s="2">
        <v>145.13038638478599</v>
      </c>
      <c r="I2998" s="2"/>
    </row>
    <row r="2999" spans="1:9" x14ac:dyDescent="0.2">
      <c r="A2999" s="2" t="s">
        <v>47</v>
      </c>
      <c r="B2999" s="2">
        <v>18.68</v>
      </c>
      <c r="C2999" s="2">
        <f>2*Table1[[#This Row],[Photon energy (eV)]]-Threshold</f>
        <v>12.7726112</v>
      </c>
      <c r="D2999" s="2" t="s">
        <v>19</v>
      </c>
      <c r="E2999" s="3">
        <f>Table1[[#This Row],[Polar ang (deg)]]/180*PI()</f>
        <v>1.5299999999999989</v>
      </c>
      <c r="F2999" s="2">
        <v>87.662542655015898</v>
      </c>
      <c r="G2999" s="1">
        <f>IF(Table1[[#This Row],[Phase shift (deg)]]="","",Table1[[#This Row],[Phase shift (deg)]]/180*PI())</f>
        <v>2.5356660341888464</v>
      </c>
      <c r="H2999" s="2">
        <v>145.28296201369599</v>
      </c>
      <c r="I2999" s="2"/>
    </row>
    <row r="3000" spans="1:9" x14ac:dyDescent="0.2">
      <c r="A3000" s="2" t="s">
        <v>47</v>
      </c>
      <c r="B3000" s="2">
        <v>18.68</v>
      </c>
      <c r="C3000" s="2">
        <f>2*Table1[[#This Row],[Photon energy (eV)]]-Threshold</f>
        <v>12.7726112</v>
      </c>
      <c r="D3000" s="2" t="s">
        <v>19</v>
      </c>
      <c r="E3000" s="3">
        <f>Table1[[#This Row],[Polar ang (deg)]]/180*PI()</f>
        <v>1.5400000000000005</v>
      </c>
      <c r="F3000" s="2">
        <v>88.235500450146802</v>
      </c>
      <c r="G3000" s="1">
        <f>IF(Table1[[#This Row],[Phase shift (deg)]]="","",Table1[[#This Row],[Phase shift (deg)]]/180*PI())</f>
        <v>2.5377461955491567</v>
      </c>
      <c r="H3000" s="2">
        <v>145.40214648034799</v>
      </c>
      <c r="I3000" s="2"/>
    </row>
    <row r="3001" spans="1:9" x14ac:dyDescent="0.2">
      <c r="A3001" s="2" t="s">
        <v>47</v>
      </c>
      <c r="B3001" s="2">
        <v>18.68</v>
      </c>
      <c r="C3001" s="2">
        <f>2*Table1[[#This Row],[Photon energy (eV)]]-Threshold</f>
        <v>12.7726112</v>
      </c>
      <c r="D3001" s="2" t="s">
        <v>19</v>
      </c>
      <c r="E3001" s="3">
        <f>Table1[[#This Row],[Polar ang (deg)]]/180*PI()</f>
        <v>1.55</v>
      </c>
      <c r="F3001" s="2">
        <v>88.808458245277606</v>
      </c>
      <c r="G3001" s="1">
        <f>IF(Table1[[#This Row],[Phase shift (deg)]]="","",Table1[[#This Row],[Phase shift (deg)]]/180*PI())</f>
        <v>2.539244523380344</v>
      </c>
      <c r="H3001" s="2">
        <v>145.48799434140199</v>
      </c>
      <c r="I3001" s="2"/>
    </row>
    <row r="3002" spans="1:9" x14ac:dyDescent="0.2">
      <c r="A3002" s="2" t="s">
        <v>47</v>
      </c>
      <c r="B3002" s="2">
        <v>18.68</v>
      </c>
      <c r="C3002" s="2">
        <f>2*Table1[[#This Row],[Photon energy (eV)]]-Threshold</f>
        <v>12.7726112</v>
      </c>
      <c r="D3002" s="2" t="s">
        <v>19</v>
      </c>
      <c r="E3002" s="3">
        <f>Table1[[#This Row],[Polar ang (deg)]]/180*PI()</f>
        <v>1.5599999999999996</v>
      </c>
      <c r="F3002" s="2">
        <v>89.381416040408396</v>
      </c>
      <c r="G3002" s="1">
        <f>IF(Table1[[#This Row],[Phase shift (deg)]]="","",Table1[[#This Row],[Phase shift (deg)]]/180*PI())</f>
        <v>2.540161719009125</v>
      </c>
      <c r="H3002" s="2">
        <v>145.540545779919</v>
      </c>
      <c r="I3002" s="2"/>
    </row>
    <row r="3003" spans="1:9" x14ac:dyDescent="0.2">
      <c r="A3003" s="2" t="s">
        <v>47</v>
      </c>
      <c r="B3003" s="2">
        <v>18.68</v>
      </c>
      <c r="C3003" s="2">
        <f>2*Table1[[#This Row],[Photon energy (eV)]]-Threshold</f>
        <v>12.7726112</v>
      </c>
      <c r="D3003" s="2" t="s">
        <v>19</v>
      </c>
      <c r="E3003" s="3">
        <f>Table1[[#This Row],[Polar ang (deg)]]/180*PI()</f>
        <v>1.570000000000001</v>
      </c>
      <c r="F3003" s="2">
        <v>89.9543738355393</v>
      </c>
      <c r="G3003" s="1">
        <f>IF(Table1[[#This Row],[Phase shift (deg)]]="","",Table1[[#This Row],[Phase shift (deg)]]/180*PI())</f>
        <v>2.5404982181287084</v>
      </c>
      <c r="H3003" s="2">
        <v>145.55982575928101</v>
      </c>
      <c r="I3003" s="2"/>
    </row>
    <row r="3004" spans="1:9" x14ac:dyDescent="0.2">
      <c r="A3004" s="2" t="s">
        <v>47</v>
      </c>
      <c r="B3004" s="7">
        <v>18.68</v>
      </c>
      <c r="C3004" s="2">
        <f>2*Table1[[#This Row],[Photon energy (eV)]]-Threshold</f>
        <v>12.7726112</v>
      </c>
      <c r="D3004" s="2" t="s">
        <v>19</v>
      </c>
      <c r="E3004" s="3">
        <f>Table1[[#This Row],[Polar ang (deg)]]/180*PI()</f>
        <v>1.5707963267948966</v>
      </c>
      <c r="F3004" s="2">
        <v>90</v>
      </c>
      <c r="G3004" s="1" t="str">
        <f>IF(Table1[[#This Row],[Phase shift (deg)]]="","",Table1[[#This Row],[Phase shift (deg)]]/180*PI())</f>
        <v/>
      </c>
      <c r="I3004" s="2"/>
    </row>
    <row r="3005" spans="1:9" x14ac:dyDescent="0.2">
      <c r="A3005" s="2" t="s">
        <v>47</v>
      </c>
      <c r="B3005" s="2">
        <v>18.68</v>
      </c>
      <c r="C3005" s="2">
        <f>2*Table1[[#This Row],[Photon energy (eV)]]-Threshold</f>
        <v>12.7726112</v>
      </c>
      <c r="D3005" s="2" t="s">
        <v>19</v>
      </c>
      <c r="E3005" s="3">
        <f>Table1[[#This Row],[Polar ang (deg)]]/180*PI()</f>
        <v>1.5800000000000005</v>
      </c>
      <c r="F3005" s="2">
        <v>90.527331630670105</v>
      </c>
      <c r="G3005" s="1">
        <f>IF(Table1[[#This Row],[Phase shift (deg)]]="","",Table1[[#This Row],[Phase shift (deg)]]/180*PI())</f>
        <v>5.6818468353883773</v>
      </c>
      <c r="H3005" s="2">
        <v>325.54584350751702</v>
      </c>
      <c r="I3005" s="2"/>
    </row>
    <row r="3006" spans="1:9" x14ac:dyDescent="0.2">
      <c r="A3006" s="2" t="s">
        <v>47</v>
      </c>
      <c r="B3006" s="2">
        <v>18.68</v>
      </c>
      <c r="C3006" s="2">
        <f>2*Table1[[#This Row],[Photon energy (eV)]]-Threshold</f>
        <v>12.7726112</v>
      </c>
      <c r="D3006" s="2" t="s">
        <v>19</v>
      </c>
      <c r="E3006" s="3">
        <f>Table1[[#This Row],[Polar ang (deg)]]/180*PI()</f>
        <v>1.59</v>
      </c>
      <c r="F3006" s="2">
        <v>91.100289425800895</v>
      </c>
      <c r="G3006" s="1">
        <f>IF(Table1[[#This Row],[Phase shift (deg)]]="","",Table1[[#This Row],[Phase shift (deg)]]/180*PI())</f>
        <v>5.6810221467399007</v>
      </c>
      <c r="H3006" s="2">
        <v>325.49859232854698</v>
      </c>
      <c r="I3006" s="2"/>
    </row>
    <row r="3007" spans="1:9" x14ac:dyDescent="0.2">
      <c r="A3007" s="2" t="s">
        <v>47</v>
      </c>
      <c r="B3007" s="2">
        <v>18.68</v>
      </c>
      <c r="C3007" s="2">
        <f>2*Table1[[#This Row],[Photon energy (eV)]]-Threshold</f>
        <v>12.7726112</v>
      </c>
      <c r="D3007" s="2" t="s">
        <v>19</v>
      </c>
      <c r="E3007" s="3">
        <f>Table1[[#This Row],[Polar ang (deg)]]/180*PI()</f>
        <v>1.5999999999999996</v>
      </c>
      <c r="F3007" s="2">
        <v>91.6732472209317</v>
      </c>
      <c r="G3007" s="1">
        <f>IF(Table1[[#This Row],[Phase shift (deg)]]="","",Table1[[#This Row],[Phase shift (deg)]]/180*PI())</f>
        <v>5.6796164133651148</v>
      </c>
      <c r="H3007" s="2">
        <v>325.41804973905101</v>
      </c>
      <c r="I3007" s="2"/>
    </row>
    <row r="3008" spans="1:9" x14ac:dyDescent="0.2">
      <c r="A3008" s="2" t="s">
        <v>47</v>
      </c>
      <c r="B3008" s="2">
        <v>18.68</v>
      </c>
      <c r="C3008" s="2">
        <f>2*Table1[[#This Row],[Photon energy (eV)]]-Threshold</f>
        <v>12.7726112</v>
      </c>
      <c r="D3008" s="2" t="s">
        <v>19</v>
      </c>
      <c r="E3008" s="3">
        <f>Table1[[#This Row],[Polar ang (deg)]]/180*PI()</f>
        <v>1.6100000000000012</v>
      </c>
      <c r="F3008" s="2">
        <v>92.246205016062603</v>
      </c>
      <c r="G3008" s="1">
        <f>IF(Table1[[#This Row],[Phase shift (deg)]]="","",Table1[[#This Row],[Phase shift (deg)]]/180*PI())</f>
        <v>5.6776289754050282</v>
      </c>
      <c r="H3008" s="2">
        <v>325.304177931894</v>
      </c>
      <c r="I3008" s="2"/>
    </row>
    <row r="3009" spans="1:9" x14ac:dyDescent="0.2">
      <c r="A3009" s="2" t="s">
        <v>47</v>
      </c>
      <c r="B3009" s="2">
        <v>18.68</v>
      </c>
      <c r="C3009" s="2">
        <f>2*Table1[[#This Row],[Photon energy (eV)]]-Threshold</f>
        <v>12.7726112</v>
      </c>
      <c r="D3009" s="2" t="s">
        <v>19</v>
      </c>
      <c r="E3009" s="3">
        <f>Table1[[#This Row],[Polar ang (deg)]]/180*PI()</f>
        <v>1.6200000000000006</v>
      </c>
      <c r="F3009" s="2">
        <v>92.819162811193394</v>
      </c>
      <c r="G3009" s="1">
        <f>IF(Table1[[#This Row],[Phase shift (deg)]]="","",Table1[[#This Row],[Phase shift (deg)]]/180*PI())</f>
        <v>5.6750589193925194</v>
      </c>
      <c r="H3009" s="2">
        <v>325.15692456926502</v>
      </c>
      <c r="I3009" s="2"/>
    </row>
    <row r="3010" spans="1:9" x14ac:dyDescent="0.2">
      <c r="A3010" s="2" t="s">
        <v>47</v>
      </c>
      <c r="B3010" s="2">
        <v>18.68</v>
      </c>
      <c r="C3010" s="2">
        <f>2*Table1[[#This Row],[Photon energy (eV)]]-Threshold</f>
        <v>12.7726112</v>
      </c>
      <c r="D3010" s="2" t="s">
        <v>19</v>
      </c>
      <c r="E3010" s="3">
        <f>Table1[[#This Row],[Polar ang (deg)]]/180*PI()</f>
        <v>1.6300000000000003</v>
      </c>
      <c r="F3010" s="2">
        <v>93.392120606324198</v>
      </c>
      <c r="G3010" s="1">
        <f>IF(Table1[[#This Row],[Phase shift (deg)]]="","",Table1[[#This Row],[Phase shift (deg)]]/180*PI())</f>
        <v>5.6719050979412593</v>
      </c>
      <c r="H3010" s="2">
        <v>324.97622391076999</v>
      </c>
      <c r="I3010" s="2"/>
    </row>
    <row r="3011" spans="1:9" x14ac:dyDescent="0.2">
      <c r="A3011" s="2" t="s">
        <v>47</v>
      </c>
      <c r="B3011" s="2">
        <v>18.68</v>
      </c>
      <c r="C3011" s="2">
        <f>2*Table1[[#This Row],[Photon energy (eV)]]-Threshold</f>
        <v>12.7726112</v>
      </c>
      <c r="D3011" s="2" t="s">
        <v>19</v>
      </c>
      <c r="E3011" s="3">
        <f>Table1[[#This Row],[Polar ang (deg)]]/180*PI()</f>
        <v>1.64</v>
      </c>
      <c r="F3011" s="2">
        <v>93.965078401455003</v>
      </c>
      <c r="G3011" s="1">
        <f>IF(Table1[[#This Row],[Phase shift (deg)]]="","",Table1[[#This Row],[Phase shift (deg)]]/180*PI())</f>
        <v>5.6681661554058831</v>
      </c>
      <c r="H3011" s="2">
        <v>324.761998283651</v>
      </c>
      <c r="I3011" s="2"/>
    </row>
    <row r="3012" spans="1:9" x14ac:dyDescent="0.2">
      <c r="A3012" s="2" t="s">
        <v>47</v>
      </c>
      <c r="B3012" s="2">
        <v>18.68</v>
      </c>
      <c r="C3012" s="2">
        <f>2*Table1[[#This Row],[Photon energy (eV)]]-Threshold</f>
        <v>12.7726112</v>
      </c>
      <c r="D3012" s="2" t="s">
        <v>19</v>
      </c>
      <c r="E3012" s="3">
        <f>Table1[[#This Row],[Polar ang (deg)]]/180*PI()</f>
        <v>1.6499999999999995</v>
      </c>
      <c r="F3012" s="2">
        <v>94.538036196585793</v>
      </c>
      <c r="G3012" s="1">
        <f>IF(Table1[[#This Row],[Phase shift (deg)]]="","",Table1[[#This Row],[Phase shift (deg)]]/180*PI())</f>
        <v>5.6638405596669958</v>
      </c>
      <c r="H3012" s="2">
        <v>324.51415990393298</v>
      </c>
      <c r="I3012" s="2"/>
    </row>
    <row r="3013" spans="1:9" x14ac:dyDescent="0.2">
      <c r="A3013" s="2" t="s">
        <v>47</v>
      </c>
      <c r="B3013" s="2">
        <v>18.68</v>
      </c>
      <c r="C3013" s="2">
        <f>2*Table1[[#This Row],[Photon energy (eV)]]-Threshold</f>
        <v>12.7726112</v>
      </c>
      <c r="D3013" s="2" t="s">
        <v>19</v>
      </c>
      <c r="E3013" s="3">
        <f>Table1[[#This Row],[Polar ang (deg)]]/180*PI()</f>
        <v>1.6600000000000008</v>
      </c>
      <c r="F3013" s="2">
        <v>95.110993991716697</v>
      </c>
      <c r="G3013" s="1">
        <f>IF(Table1[[#This Row],[Phase shift (deg)]]="","",Table1[[#This Row],[Phase shift (deg)]]/180*PI())</f>
        <v>5.6589266402179952</v>
      </c>
      <c r="H3013" s="2">
        <v>324.23261305863798</v>
      </c>
      <c r="I3013" s="2"/>
    </row>
    <row r="3014" spans="1:9" x14ac:dyDescent="0.2">
      <c r="A3014" s="2" t="s">
        <v>47</v>
      </c>
      <c r="B3014" s="2">
        <v>18.68</v>
      </c>
      <c r="C3014" s="2">
        <f>2*Table1[[#This Row],[Photon energy (eV)]]-Threshold</f>
        <v>12.7726112</v>
      </c>
      <c r="D3014" s="2" t="s">
        <v>19</v>
      </c>
      <c r="E3014" s="3">
        <f>Table1[[#This Row],[Polar ang (deg)]]/180*PI()</f>
        <v>1.6700000000000004</v>
      </c>
      <c r="F3014" s="2">
        <v>95.683951786847501</v>
      </c>
      <c r="G3014" s="1">
        <f>IF(Table1[[#This Row],[Phase shift (deg)]]="","",Table1[[#This Row],[Phase shift (deg)]]/180*PI())</f>
        <v>5.6534226327445829</v>
      </c>
      <c r="H3014" s="2">
        <v>323.91725666000298</v>
      </c>
      <c r="I3014" s="2"/>
    </row>
    <row r="3015" spans="1:9" x14ac:dyDescent="0.2">
      <c r="A3015" s="2" t="s">
        <v>47</v>
      </c>
      <c r="B3015" s="2">
        <v>18.68</v>
      </c>
      <c r="C3015" s="2">
        <f>2*Table1[[#This Row],[Photon energy (eV)]]-Threshold</f>
        <v>12.7726112</v>
      </c>
      <c r="D3015" s="2" t="s">
        <v>19</v>
      </c>
      <c r="E3015" s="3">
        <f>Table1[[#This Row],[Polar ang (deg)]]/180*PI()</f>
        <v>1.6800000000000002</v>
      </c>
      <c r="F3015" s="2">
        <v>96.256909581978306</v>
      </c>
      <c r="G3015" s="1">
        <f>IF(Table1[[#This Row],[Phase shift (deg)]]="","",Table1[[#This Row],[Phase shift (deg)]]/180*PI())</f>
        <v>5.6473267303933241</v>
      </c>
      <c r="H3015" s="2">
        <v>323.56798718295198</v>
      </c>
      <c r="I3015" s="2"/>
    </row>
    <row r="3016" spans="1:9" x14ac:dyDescent="0.2">
      <c r="A3016" s="2" t="s">
        <v>47</v>
      </c>
      <c r="B3016" s="2">
        <v>18.68</v>
      </c>
      <c r="C3016" s="2">
        <f>2*Table1[[#This Row],[Photon energy (eV)]]-Threshold</f>
        <v>12.7726112</v>
      </c>
      <c r="D3016" s="2" t="s">
        <v>19</v>
      </c>
      <c r="E3016" s="3">
        <f>Table1[[#This Row],[Polar ang (deg)]]/180*PI()</f>
        <v>1.6899999999999995</v>
      </c>
      <c r="F3016" s="2">
        <v>96.829867377109096</v>
      </c>
      <c r="G3016" s="1">
        <f>IF(Table1[[#This Row],[Phase shift (deg)]]="","",Table1[[#This Row],[Phase shift (deg)]]/180*PI())</f>
        <v>5.640637141918897</v>
      </c>
      <c r="H3016" s="2">
        <v>323.18470199668798</v>
      </c>
      <c r="I3016" s="2"/>
    </row>
    <row r="3017" spans="1:9" x14ac:dyDescent="0.2">
      <c r="A3017" s="2" t="s">
        <v>47</v>
      </c>
      <c r="B3017" s="2">
        <v>18.68</v>
      </c>
      <c r="C3017" s="2">
        <f>2*Table1[[#This Row],[Photon energy (eV)]]-Threshold</f>
        <v>12.7726112</v>
      </c>
      <c r="D3017" s="2" t="s">
        <v>19</v>
      </c>
      <c r="E3017" s="3">
        <f>Table1[[#This Row],[Polar ang (deg)]]/180*PI()</f>
        <v>1.7000000000000011</v>
      </c>
      <c r="F3017" s="2">
        <v>97.40282517224</v>
      </c>
      <c r="G3017" s="1">
        <f>IF(Table1[[#This Row],[Phase shift (deg)]]="","",Table1[[#This Row],[Phase shift (deg)]]/180*PI())</f>
        <v>5.6333521568783897</v>
      </c>
      <c r="H3017" s="2">
        <v>322.76730310005098</v>
      </c>
      <c r="I3017" s="2"/>
    </row>
    <row r="3018" spans="1:9" x14ac:dyDescent="0.2">
      <c r="A3018" s="2" t="s">
        <v>47</v>
      </c>
      <c r="B3018" s="2">
        <v>18.68</v>
      </c>
      <c r="C3018" s="2">
        <f>2*Table1[[#This Row],[Photon energy (eV)]]-Threshold</f>
        <v>12.7726112</v>
      </c>
      <c r="D3018" s="2" t="s">
        <v>19</v>
      </c>
      <c r="E3018" s="3">
        <f>Table1[[#This Row],[Polar ang (deg)]]/180*PI()</f>
        <v>1.7100000000000006</v>
      </c>
      <c r="F3018" s="2">
        <v>97.975782967370804</v>
      </c>
      <c r="G3018" s="1">
        <f>IF(Table1[[#This Row],[Phase shift (deg)]]="","",Table1[[#This Row],[Phase shift (deg)]]/180*PI())</f>
        <v>5.6254702180045699</v>
      </c>
      <c r="H3018" s="2">
        <v>322.315701268201</v>
      </c>
      <c r="I3018" s="2"/>
    </row>
    <row r="3019" spans="1:9" x14ac:dyDescent="0.2">
      <c r="A3019" s="2" t="s">
        <v>47</v>
      </c>
      <c r="B3019" s="2">
        <v>18.68</v>
      </c>
      <c r="C3019" s="2">
        <f>2*Table1[[#This Row],[Photon energy (eV)]]-Threshold</f>
        <v>12.7726112</v>
      </c>
      <c r="D3019" s="2" t="s">
        <v>19</v>
      </c>
      <c r="E3019" s="3">
        <f>Table1[[#This Row],[Polar ang (deg)]]/180*PI()</f>
        <v>1.7200000000000002</v>
      </c>
      <c r="F3019" s="2">
        <v>98.548740762501595</v>
      </c>
      <c r="G3019" s="1">
        <f>IF(Table1[[#This Row],[Phase shift (deg)]]="","",Table1[[#This Row],[Phase shift (deg)]]/180*PI())</f>
        <v>5.6169900008336864</v>
      </c>
      <c r="H3019" s="2">
        <v>321.829820614955</v>
      </c>
      <c r="I3019" s="2"/>
    </row>
    <row r="3020" spans="1:9" x14ac:dyDescent="0.2">
      <c r="A3020" s="2" t="s">
        <v>47</v>
      </c>
      <c r="B3020" s="2">
        <v>18.68</v>
      </c>
      <c r="C3020" s="2">
        <f>2*Table1[[#This Row],[Photon energy (eV)]]-Threshold</f>
        <v>12.7726112</v>
      </c>
      <c r="D3020" s="2" t="s">
        <v>19</v>
      </c>
      <c r="E3020" s="3">
        <f>Table1[[#This Row],[Polar ang (deg)]]/180*PI()</f>
        <v>1.7299999999999998</v>
      </c>
      <c r="F3020" s="2">
        <v>99.121698557632399</v>
      </c>
      <c r="G3020" s="1">
        <f>IF(Table1[[#This Row],[Phase shift (deg)]]="","",Table1[[#This Row],[Phase shift (deg)]]/180*PI())</f>
        <v>5.6079105005872112</v>
      </c>
      <c r="H3020" s="2">
        <v>321.309603570744</v>
      </c>
      <c r="I3020" s="2"/>
    </row>
    <row r="3021" spans="1:9" x14ac:dyDescent="0.2">
      <c r="A3021" s="2" t="s">
        <v>47</v>
      </c>
      <c r="B3021" s="2">
        <v>18.68</v>
      </c>
      <c r="C3021" s="2">
        <f>2*Table1[[#This Row],[Photon energy (eV)]]-Threshold</f>
        <v>12.7726112</v>
      </c>
      <c r="D3021" s="2" t="s">
        <v>19</v>
      </c>
      <c r="E3021" s="3">
        <f>Table1[[#This Row],[Polar ang (deg)]]/180*PI()</f>
        <v>1.7399999999999993</v>
      </c>
      <c r="F3021" s="2">
        <v>99.694656352763204</v>
      </c>
      <c r="G3021" s="1">
        <f>IF(Table1[[#This Row],[Phase shift (deg)]]="","",Table1[[#This Row],[Phase shift (deg)]]/180*PI())</f>
        <v>5.5982311262061479</v>
      </c>
      <c r="H3021" s="2">
        <v>320.75501627038199</v>
      </c>
      <c r="I3021" s="2"/>
    </row>
    <row r="3022" spans="1:9" x14ac:dyDescent="0.2">
      <c r="A3022" s="2" t="s">
        <v>47</v>
      </c>
      <c r="B3022" s="2">
        <v>18.68</v>
      </c>
      <c r="C3022" s="2">
        <f>2*Table1[[#This Row],[Photon energy (eV)]]-Threshold</f>
        <v>12.7726112</v>
      </c>
      <c r="D3022" s="2" t="s">
        <v>19</v>
      </c>
      <c r="E3022" s="3">
        <f>Table1[[#This Row],[Polar ang (deg)]]/180*PI()</f>
        <v>1.7499999999999987</v>
      </c>
      <c r="F3022" s="2">
        <v>100.26761414789399</v>
      </c>
      <c r="G3022" s="1">
        <f>IF(Table1[[#This Row],[Phase shift (deg)]]="","",Table1[[#This Row],[Phase shift (deg)]]/180*PI())</f>
        <v>5.5879518013117986</v>
      </c>
      <c r="H3022" s="2">
        <v>320.166054337692</v>
      </c>
      <c r="I3022" s="2"/>
    </row>
    <row r="3023" spans="1:9" x14ac:dyDescent="0.2">
      <c r="A3023" s="2" t="s">
        <v>47</v>
      </c>
      <c r="B3023" s="2">
        <v>18.68</v>
      </c>
      <c r="C3023" s="2">
        <f>2*Table1[[#This Row],[Photon energy (eV)]]-Threshold</f>
        <v>12.7726112</v>
      </c>
      <c r="D3023" s="2" t="s">
        <v>19</v>
      </c>
      <c r="E3023" s="3">
        <f>Table1[[#This Row],[Polar ang (deg)]]/180*PI()</f>
        <v>1.7600000000000018</v>
      </c>
      <c r="F3023" s="2">
        <v>100.840571943025</v>
      </c>
      <c r="G3023" s="1">
        <f>IF(Table1[[#This Row],[Phase shift (deg)]]="","",Table1[[#This Row],[Phase shift (deg)]]/180*PI())</f>
        <v>5.577073071713893</v>
      </c>
      <c r="H3023" s="2">
        <v>319.54274904526801</v>
      </c>
      <c r="I3023" s="2"/>
    </row>
    <row r="3024" spans="1:9" x14ac:dyDescent="0.2">
      <c r="A3024" s="2" t="s">
        <v>47</v>
      </c>
      <c r="B3024" s="2">
        <v>18.68</v>
      </c>
      <c r="C3024" s="2">
        <f>2*Table1[[#This Row],[Photon energy (eV)]]-Threshold</f>
        <v>12.7726112</v>
      </c>
      <c r="D3024" s="2" t="s">
        <v>19</v>
      </c>
      <c r="E3024" s="3">
        <f>Table1[[#This Row],[Polar ang (deg)]]/180*PI()</f>
        <v>1.7700000000000051</v>
      </c>
      <c r="F3024" s="2">
        <v>101.413529738156</v>
      </c>
      <c r="G3024" s="1">
        <f>IF(Table1[[#This Row],[Phase shift (deg)]]="","",Table1[[#This Row],[Phase shift (deg)]]/180*PI())</f>
        <v>5.5655962189074346</v>
      </c>
      <c r="H3024" s="2">
        <v>318.885173817365</v>
      </c>
      <c r="I3024" s="2"/>
    </row>
    <row r="3025" spans="1:9" x14ac:dyDescent="0.2">
      <c r="A3025" s="2" t="s">
        <v>47</v>
      </c>
      <c r="B3025" s="2">
        <v>18.68</v>
      </c>
      <c r="C3025" s="2">
        <f>2*Table1[[#This Row],[Photon energy (eV)]]-Threshold</f>
        <v>12.7726112</v>
      </c>
      <c r="D3025" s="2" t="s">
        <v>19</v>
      </c>
      <c r="E3025" s="3">
        <f>Table1[[#This Row],[Polar ang (deg)]]/180*PI()</f>
        <v>1.7800000000000082</v>
      </c>
      <c r="F3025" s="2">
        <v>101.986487533287</v>
      </c>
      <c r="G3025" s="1">
        <f>IF(Table1[[#This Row],[Phase shift (deg)]]="","",Table1[[#This Row],[Phase shift (deg)]]/180*PI())</f>
        <v>5.553523378791505</v>
      </c>
      <c r="H3025" s="2">
        <v>318.193451031986</v>
      </c>
      <c r="I3025" s="2"/>
    </row>
    <row r="3026" spans="1:9" x14ac:dyDescent="0.2">
      <c r="A3026" s="2" t="s">
        <v>47</v>
      </c>
      <c r="B3026" s="2">
        <v>18.68</v>
      </c>
      <c r="C3026" s="2">
        <f>2*Table1[[#This Row],[Photon energy (eV)]]-Threshold</f>
        <v>12.7726112</v>
      </c>
      <c r="D3026" s="2" t="s">
        <v>19</v>
      </c>
      <c r="E3026" s="3">
        <f>Table1[[#This Row],[Polar ang (deg)]]/180*PI()</f>
        <v>1.7899999999999938</v>
      </c>
      <c r="F3026" s="2">
        <v>102.559445328417</v>
      </c>
      <c r="G3026" s="1">
        <f>IF(Table1[[#This Row],[Phase shift (deg)]]="","",Table1[[#This Row],[Phase shift (deg)]]/180*PI())</f>
        <v>5.5408576646092351</v>
      </c>
      <c r="H3026" s="2">
        <v>317.46775906482299</v>
      </c>
      <c r="I3026" s="2"/>
    </row>
    <row r="3027" spans="1:9" x14ac:dyDescent="0.2">
      <c r="A3027" s="2" t="s">
        <v>47</v>
      </c>
      <c r="B3027" s="2">
        <v>18.68</v>
      </c>
      <c r="C3027" s="2">
        <f>2*Table1[[#This Row],[Photon energy (eV)]]-Threshold</f>
        <v>12.7726112</v>
      </c>
      <c r="D3027" s="2" t="s">
        <v>19</v>
      </c>
      <c r="E3027" s="3">
        <f>Table1[[#This Row],[Polar ang (deg)]]/180*PI()</f>
        <v>1.7999999999999969</v>
      </c>
      <c r="F3027" s="2">
        <v>103.132403123548</v>
      </c>
      <c r="G3027" s="1">
        <f>IF(Table1[[#This Row],[Phase shift (deg)]]="","",Table1[[#This Row],[Phase shift (deg)]]/180*PI())</f>
        <v>5.5276032928503938</v>
      </c>
      <c r="H3027" s="2">
        <v>316.708339502944</v>
      </c>
      <c r="I3027" s="2"/>
    </row>
    <row r="3028" spans="1:9" x14ac:dyDescent="0.2">
      <c r="A3028" s="2" t="s">
        <v>47</v>
      </c>
      <c r="B3028" s="2">
        <v>18.68</v>
      </c>
      <c r="C3028" s="2">
        <f>2*Table1[[#This Row],[Photon energy (eV)]]-Threshold</f>
        <v>12.7726112</v>
      </c>
      <c r="D3028" s="2" t="s">
        <v>19</v>
      </c>
      <c r="E3028" s="3">
        <f>Table1[[#This Row],[Polar ang (deg)]]/180*PI()</f>
        <v>1.8099999999999998</v>
      </c>
      <c r="F3028" s="2">
        <v>103.70536091867901</v>
      </c>
      <c r="G3028" s="1">
        <f>IF(Table1[[#This Row],[Phase shift (deg)]]="","",Table1[[#This Row],[Phase shift (deg)]]/180*PI())</f>
        <v>5.5137657105812155</v>
      </c>
      <c r="H3028" s="2">
        <v>315.91550444025501</v>
      </c>
      <c r="I3028" s="2"/>
    </row>
    <row r="3029" spans="1:9" x14ac:dyDescent="0.2">
      <c r="A3029" s="2" t="s">
        <v>47</v>
      </c>
      <c r="B3029" s="2">
        <v>18.68</v>
      </c>
      <c r="C3029" s="2">
        <f>2*Table1[[#This Row],[Photon energy (eV)]]-Threshold</f>
        <v>12.7726112</v>
      </c>
      <c r="D3029" s="2" t="s">
        <v>19</v>
      </c>
      <c r="E3029" s="3">
        <f>Table1[[#This Row],[Polar ang (deg)]]/180*PI()</f>
        <v>1.8200000000000029</v>
      </c>
      <c r="F3029" s="2">
        <v>104.27831871380999</v>
      </c>
      <c r="G3029" s="1">
        <f>IF(Table1[[#This Row],[Phase shift (deg)]]="","",Table1[[#This Row],[Phase shift (deg)]]/180*PI())</f>
        <v>5.499351722377539</v>
      </c>
      <c r="H3029" s="2">
        <v>315.08964375023299</v>
      </c>
      <c r="I3029" s="2"/>
    </row>
    <row r="3030" spans="1:9" x14ac:dyDescent="0.2">
      <c r="A3030" s="2" t="s">
        <v>47</v>
      </c>
      <c r="B3030" s="2">
        <v>18.68</v>
      </c>
      <c r="C3030" s="2">
        <f>2*Table1[[#This Row],[Photon energy (eV)]]-Threshold</f>
        <v>12.7726112</v>
      </c>
      <c r="D3030" s="2" t="s">
        <v>19</v>
      </c>
      <c r="E3030" s="3">
        <f>Table1[[#This Row],[Polar ang (deg)]]/180*PI()</f>
        <v>1.8300000000000061</v>
      </c>
      <c r="F3030" s="2">
        <v>104.851276508941</v>
      </c>
      <c r="G3030" s="1">
        <f>IF(Table1[[#This Row],[Phase shift (deg)]]="","",Table1[[#This Row],[Phase shift (deg)]]/180*PI())</f>
        <v>5.4843696147452832</v>
      </c>
      <c r="H3030" s="2">
        <v>314.23123221469399</v>
      </c>
      <c r="I3030" s="2"/>
    </row>
    <row r="3031" spans="1:9" x14ac:dyDescent="0.2">
      <c r="A3031" s="2" t="s">
        <v>47</v>
      </c>
      <c r="B3031" s="2">
        <v>18.68</v>
      </c>
      <c r="C3031" s="2">
        <f>2*Table1[[#This Row],[Photon energy (eV)]]-Threshold</f>
        <v>12.7726112</v>
      </c>
      <c r="D3031" s="2" t="s">
        <v>19</v>
      </c>
      <c r="E3031" s="3">
        <f>Table1[[#This Row],[Polar ang (deg)]]/180*PI()</f>
        <v>1.8399999999999919</v>
      </c>
      <c r="F3031" s="2">
        <v>105.42423430407101</v>
      </c>
      <c r="G3031" s="1">
        <f>IF(Table1[[#This Row],[Phase shift (deg)]]="","",Table1[[#This Row],[Phase shift (deg)]]/180*PI())</f>
        <v>5.4688292756290542</v>
      </c>
      <c r="H3031" s="2">
        <v>313.34083637113201</v>
      </c>
      <c r="I3031" s="2"/>
    </row>
    <row r="3032" spans="1:9" x14ac:dyDescent="0.2">
      <c r="A3032" s="2" t="s">
        <v>47</v>
      </c>
      <c r="B3032" s="2">
        <v>18.68</v>
      </c>
      <c r="C3032" s="2">
        <f>2*Table1[[#This Row],[Photon energy (eV)]]-Threshold</f>
        <v>12.7726112</v>
      </c>
      <c r="D3032" s="2" t="s">
        <v>19</v>
      </c>
      <c r="E3032" s="3">
        <f>Table1[[#This Row],[Polar ang (deg)]]/180*PI()</f>
        <v>1.8499999999999945</v>
      </c>
      <c r="F3032" s="2">
        <v>105.997192099202</v>
      </c>
      <c r="G3032" s="1">
        <f>IF(Table1[[#This Row],[Phase shift (deg)]]="","",Table1[[#This Row],[Phase shift (deg)]]/180*PI())</f>
        <v>5.452742306348541</v>
      </c>
      <c r="H3032" s="2">
        <v>312.41912092620203</v>
      </c>
      <c r="I3032" s="2"/>
    </row>
    <row r="3033" spans="1:9" x14ac:dyDescent="0.2">
      <c r="A3033" s="2" t="s">
        <v>47</v>
      </c>
      <c r="B3033" s="2">
        <v>18.68</v>
      </c>
      <c r="C3033" s="2">
        <f>2*Table1[[#This Row],[Photon energy (eV)]]-Threshold</f>
        <v>12.7726112</v>
      </c>
      <c r="D3033" s="2" t="s">
        <v>19</v>
      </c>
      <c r="E3033" s="3">
        <f>Table1[[#This Row],[Polar ang (deg)]]/180*PI()</f>
        <v>1.8599999999999981</v>
      </c>
      <c r="F3033" s="2">
        <v>106.570149894333</v>
      </c>
      <c r="G3033" s="1">
        <f>IF(Table1[[#This Row],[Phase shift (deg)]]="","",Table1[[#This Row],[Phase shift (deg)]]/180*PI())</f>
        <v>5.4361221230801986</v>
      </c>
      <c r="H3033" s="2">
        <v>311.46685457019203</v>
      </c>
      <c r="I3033" s="2"/>
    </row>
    <row r="3034" spans="1:9" x14ac:dyDescent="0.2">
      <c r="A3034" s="2" t="s">
        <v>47</v>
      </c>
      <c r="B3034" s="2">
        <v>18.68</v>
      </c>
      <c r="C3034" s="2">
        <f>2*Table1[[#This Row],[Photon energy (eV)]]-Threshold</f>
        <v>12.7726112</v>
      </c>
      <c r="D3034" s="2" t="s">
        <v>19</v>
      </c>
      <c r="E3034" s="3">
        <f>Table1[[#This Row],[Polar ang (deg)]]/180*PI()</f>
        <v>1.870000000000001</v>
      </c>
      <c r="F3034" s="2">
        <v>107.143107689464</v>
      </c>
      <c r="G3034" s="1">
        <f>IF(Table1[[#This Row],[Phase shift (deg)]]="","",Table1[[#This Row],[Phase shift (deg)]]/180*PI())</f>
        <v>5.418984044834386</v>
      </c>
      <c r="H3034" s="2">
        <v>310.48491501774203</v>
      </c>
      <c r="I3034" s="2"/>
    </row>
    <row r="3035" spans="1:9" x14ac:dyDescent="0.2">
      <c r="A3035" s="2" t="s">
        <v>47</v>
      </c>
      <c r="B3035" s="2">
        <v>18.68</v>
      </c>
      <c r="C3035" s="2">
        <f>2*Table1[[#This Row],[Photon energy (eV)]]-Threshold</f>
        <v>12.7726112</v>
      </c>
      <c r="D3035" s="2" t="s">
        <v>19</v>
      </c>
      <c r="E3035" s="3">
        <f>Table1[[#This Row],[Polar ang (deg)]]/180*PI()</f>
        <v>1.8800000000000041</v>
      </c>
      <c r="F3035" s="2">
        <v>107.71606548459501</v>
      </c>
      <c r="G3035" s="1">
        <f>IF(Table1[[#This Row],[Phase shift (deg)]]="","",Table1[[#This Row],[Phase shift (deg)]]/180*PI())</f>
        <v>5.4013453647866658</v>
      </c>
      <c r="H3035" s="2">
        <v>309.47429309482601</v>
      </c>
      <c r="I3035" s="2"/>
    </row>
    <row r="3036" spans="1:9" x14ac:dyDescent="0.2">
      <c r="A3036" s="2" t="s">
        <v>47</v>
      </c>
      <c r="B3036" s="2">
        <v>18.68</v>
      </c>
      <c r="C3036" s="2">
        <f>2*Table1[[#This Row],[Photon energy (eV)]]-Threshold</f>
        <v>12.7726112</v>
      </c>
      <c r="D3036" s="2" t="s">
        <v>19</v>
      </c>
      <c r="E3036" s="3">
        <f>Table1[[#This Row],[Polar ang (deg)]]/180*PI()</f>
        <v>1.890000000000007</v>
      </c>
      <c r="F3036" s="2">
        <v>108.289023279726</v>
      </c>
      <c r="G3036" s="1">
        <f>IF(Table1[[#This Row],[Phase shift (deg)]]="","",Table1[[#This Row],[Phase shift (deg)]]/180*PI())</f>
        <v>5.3832254018218375</v>
      </c>
      <c r="H3036" s="2">
        <v>308.436095692008</v>
      </c>
      <c r="I3036" s="2"/>
    </row>
    <row r="3037" spans="1:9" x14ac:dyDescent="0.2">
      <c r="A3037" s="2" t="s">
        <v>47</v>
      </c>
      <c r="B3037" s="2">
        <v>18.68</v>
      </c>
      <c r="C3037" s="2">
        <f>2*Table1[[#This Row],[Photon energy (eV)]]-Threshold</f>
        <v>12.7726112</v>
      </c>
      <c r="D3037" s="2" t="s">
        <v>19</v>
      </c>
      <c r="E3037" s="3">
        <f>Table1[[#This Row],[Polar ang (deg)]]/180*PI()</f>
        <v>1.8999999999999928</v>
      </c>
      <c r="F3037" s="2">
        <v>108.861981074856</v>
      </c>
      <c r="G3037" s="1">
        <f>IF(Table1[[#This Row],[Phase shift (deg)]]="","",Table1[[#This Row],[Phase shift (deg)]]/180*PI())</f>
        <v>5.3646455292596542</v>
      </c>
      <c r="H3037" s="2">
        <v>307.371547410304</v>
      </c>
      <c r="I3037" s="2"/>
    </row>
    <row r="3038" spans="1:9" x14ac:dyDescent="0.2">
      <c r="A3038" s="2" t="s">
        <v>47</v>
      </c>
      <c r="B3038" s="2">
        <v>18.68</v>
      </c>
      <c r="C3038" s="2">
        <f>2*Table1[[#This Row],[Photon energy (eV)]]-Threshold</f>
        <v>12.7726112</v>
      </c>
      <c r="D3038" s="2" t="s">
        <v>19</v>
      </c>
      <c r="E3038" s="3">
        <f>Table1[[#This Row],[Polar ang (deg)]]/180*PI()</f>
        <v>1.9099999999999957</v>
      </c>
      <c r="F3038" s="2">
        <v>109.43493886998699</v>
      </c>
      <c r="G3038" s="1">
        <f>IF(Table1[[#This Row],[Phase shift (deg)]]="","",Table1[[#This Row],[Phase shift (deg)]]/180*PI())</f>
        <v>5.3456291779640717</v>
      </c>
      <c r="H3038" s="2">
        <v>306.28199073932899</v>
      </c>
      <c r="I3038" s="2"/>
    </row>
    <row r="3039" spans="1:9" x14ac:dyDescent="0.2">
      <c r="A3039" s="2" t="s">
        <v>47</v>
      </c>
      <c r="B3039" s="2">
        <v>18.68</v>
      </c>
      <c r="C3039" s="2">
        <f>2*Table1[[#This Row],[Photon energy (eV)]]-Threshold</f>
        <v>12.7726112</v>
      </c>
      <c r="D3039" s="2" t="s">
        <v>19</v>
      </c>
      <c r="E3039" s="3">
        <f>Table1[[#This Row],[Polar ang (deg)]]/180*PI()</f>
        <v>1.9199999999999988</v>
      </c>
      <c r="F3039" s="2">
        <v>110.007896665118</v>
      </c>
      <c r="G3039" s="1">
        <f>IF(Table1[[#This Row],[Phase shift (deg)]]="","",Table1[[#This Row],[Phase shift (deg)]]/180*PI())</f>
        <v>5.3262018114035765</v>
      </c>
      <c r="H3039" s="2">
        <v>305.16888462835902</v>
      </c>
      <c r="I3039" s="2"/>
    </row>
    <row r="3040" spans="1:9" x14ac:dyDescent="0.2">
      <c r="A3040" s="2" t="s">
        <v>47</v>
      </c>
      <c r="B3040" s="2">
        <v>18.68</v>
      </c>
      <c r="C3040" s="2">
        <f>2*Table1[[#This Row],[Photon energy (eV)]]-Threshold</f>
        <v>12.7726112</v>
      </c>
      <c r="D3040" s="2" t="s">
        <v>19</v>
      </c>
      <c r="E3040" s="3">
        <f>Table1[[#This Row],[Polar ang (deg)]]/180*PI()</f>
        <v>1.9300000000000022</v>
      </c>
      <c r="F3040" s="2">
        <v>110.580854460249</v>
      </c>
      <c r="G3040" s="1">
        <f>IF(Table1[[#This Row],[Phase shift (deg)]]="","",Table1[[#This Row],[Phase shift (deg)]]/180*PI())</f>
        <v>5.3063908707309251</v>
      </c>
      <c r="H3040" s="2">
        <v>304.03380133963202</v>
      </c>
      <c r="I3040" s="2"/>
    </row>
    <row r="3041" spans="1:9" x14ac:dyDescent="0.2">
      <c r="A3041" s="2" t="s">
        <v>47</v>
      </c>
      <c r="B3041" s="2">
        <v>18.68</v>
      </c>
      <c r="C3041" s="2">
        <f>2*Table1[[#This Row],[Photon energy (eV)]]-Threshold</f>
        <v>12.7726112</v>
      </c>
      <c r="D3041" s="2" t="s">
        <v>19</v>
      </c>
      <c r="E3041" s="3">
        <f>Table1[[#This Row],[Polar ang (deg)]]/180*PI()</f>
        <v>1.9400000000000053</v>
      </c>
      <c r="F3041" s="2">
        <v>111.15381225538</v>
      </c>
      <c r="G3041" s="1">
        <f>IF(Table1[[#This Row],[Phase shift (deg)]]="","",Table1[[#This Row],[Phase shift (deg)]]/180*PI())</f>
        <v>5.2862256885830465</v>
      </c>
      <c r="H3041" s="2">
        <v>302.87842150944601</v>
      </c>
      <c r="I3041" s="2"/>
    </row>
    <row r="3042" spans="1:9" x14ac:dyDescent="0.2">
      <c r="A3042" s="2" t="s">
        <v>47</v>
      </c>
      <c r="B3042" s="2">
        <v>18.68</v>
      </c>
      <c r="C3042" s="2">
        <f>2*Table1[[#This Row],[Photon energy (eV)]]-Threshold</f>
        <v>12.7726112</v>
      </c>
      <c r="D3042" s="2" t="s">
        <v>19</v>
      </c>
      <c r="E3042" s="3">
        <f>Table1[[#This Row],[Polar ang (deg)]]/180*PI()</f>
        <v>1.9500000000000082</v>
      </c>
      <c r="F3042" s="2">
        <v>111.72677005051101</v>
      </c>
      <c r="G3042" s="1">
        <f>IF(Table1[[#This Row],[Phase shift (deg)]]="","",Table1[[#This Row],[Phase shift (deg)]]/180*PI())</f>
        <v>5.2657373710506183</v>
      </c>
      <c r="H3042" s="2">
        <v>301.70452738551398</v>
      </c>
      <c r="I3042" s="2"/>
    </row>
    <row r="3043" spans="1:9" x14ac:dyDescent="0.2">
      <c r="A3043" s="2" t="s">
        <v>47</v>
      </c>
      <c r="B3043" s="2">
        <v>18.68</v>
      </c>
      <c r="C3043" s="2">
        <f>2*Table1[[#This Row],[Photon energy (eV)]]-Threshold</f>
        <v>12.7726112</v>
      </c>
      <c r="D3043" s="2" t="s">
        <v>19</v>
      </c>
      <c r="E3043" s="3">
        <f>Table1[[#This Row],[Polar ang (deg)]]/180*PI()</f>
        <v>1.9599999999999937</v>
      </c>
      <c r="F3043" s="2">
        <v>112.299727845641</v>
      </c>
      <c r="G3043" s="1">
        <f>IF(Table1[[#This Row],[Phase shift (deg)]]="","",Table1[[#This Row],[Phase shift (deg)]]/180*PI())</f>
        <v>5.2449586481136325</v>
      </c>
      <c r="H3043" s="2">
        <v>300.51399425755301</v>
      </c>
      <c r="I3043" s="2"/>
    </row>
    <row r="3044" spans="1:9" x14ac:dyDescent="0.2">
      <c r="A3044" s="2" t="s">
        <v>47</v>
      </c>
      <c r="B3044" s="2">
        <v>18.68</v>
      </c>
      <c r="C3044" s="2">
        <f>2*Table1[[#This Row],[Photon energy (eV)]]-Threshold</f>
        <v>12.7726112</v>
      </c>
      <c r="D3044" s="2" t="s">
        <v>19</v>
      </c>
      <c r="E3044" s="3">
        <f>Table1[[#This Row],[Polar ang (deg)]]/180*PI()</f>
        <v>1.9699999999999969</v>
      </c>
      <c r="F3044" s="2">
        <v>112.872685640772</v>
      </c>
      <c r="G3044" s="1">
        <f>IF(Table1[[#This Row],[Phase shift (deg)]]="","",Table1[[#This Row],[Phase shift (deg)]]/180*PI())</f>
        <v>5.2239236937490308</v>
      </c>
      <c r="H3044" s="2">
        <v>299.30878015021102</v>
      </c>
      <c r="I3044" s="2"/>
    </row>
    <row r="3045" spans="1:9" x14ac:dyDescent="0.2">
      <c r="A3045" s="2" t="s">
        <v>47</v>
      </c>
      <c r="B3045" s="2">
        <v>18.68</v>
      </c>
      <c r="C3045" s="2">
        <f>2*Table1[[#This Row],[Photon energy (eV)]]-Threshold</f>
        <v>12.7726112</v>
      </c>
      <c r="D3045" s="2" t="s">
        <v>19</v>
      </c>
      <c r="E3045" s="3">
        <f>Table1[[#This Row],[Polar ang (deg)]]/180*PI()</f>
        <v>1.98</v>
      </c>
      <c r="F3045" s="2">
        <v>113.44564343590299</v>
      </c>
      <c r="G3045" s="1">
        <f>IF(Table1[[#This Row],[Phase shift (deg)]]="","",Table1[[#This Row],[Phase shift (deg)]]/180*PI())</f>
        <v>5.2026679178560444</v>
      </c>
      <c r="H3045" s="2">
        <v>298.09091390126702</v>
      </c>
      <c r="I3045" s="2"/>
    </row>
    <row r="3046" spans="1:9" x14ac:dyDescent="0.2">
      <c r="A3046" s="2" t="s">
        <v>47</v>
      </c>
      <c r="B3046" s="2">
        <v>18.68</v>
      </c>
      <c r="C3046" s="2">
        <f>2*Table1[[#This Row],[Photon energy (eV)]]-Threshold</f>
        <v>12.7726112</v>
      </c>
      <c r="D3046" s="2" t="s">
        <v>19</v>
      </c>
      <c r="E3046" s="3">
        <f>Table1[[#This Row],[Polar ang (deg)]]/180*PI()</f>
        <v>1.9900000000000029</v>
      </c>
      <c r="F3046" s="2">
        <v>114.018601231034</v>
      </c>
      <c r="G3046" s="1">
        <f>IF(Table1[[#This Row],[Phase shift (deg)]]="","",Table1[[#This Row],[Phase shift (deg)]]/180*PI())</f>
        <v>5.1812277330657572</v>
      </c>
      <c r="H3046" s="2">
        <v>296.86248180080298</v>
      </c>
      <c r="I3046" s="2"/>
    </row>
    <row r="3047" spans="1:9" x14ac:dyDescent="0.2">
      <c r="A3047" s="2" t="s">
        <v>47</v>
      </c>
      <c r="B3047" s="2">
        <v>18.68</v>
      </c>
      <c r="C3047" s="2">
        <f>2*Table1[[#This Row],[Photon energy (eV)]]-Threshold</f>
        <v>12.7726112</v>
      </c>
      <c r="D3047" s="2" t="s">
        <v>19</v>
      </c>
      <c r="E3047" s="3">
        <f>Table1[[#This Row],[Polar ang (deg)]]/180*PI()</f>
        <v>2.0000000000000062</v>
      </c>
      <c r="F3047" s="2">
        <v>114.591559026165</v>
      </c>
      <c r="G3047" s="1">
        <f>IF(Table1[[#This Row],[Phase shift (deg)]]="","",Table1[[#This Row],[Phase shift (deg)]]/180*PI())</f>
        <v>5.1596403003618603</v>
      </c>
      <c r="H3047" s="2">
        <v>295.62561301634702</v>
      </c>
      <c r="I3047" s="2"/>
    </row>
    <row r="3048" spans="1:9" x14ac:dyDescent="0.2">
      <c r="A3048" s="2" t="s">
        <v>47</v>
      </c>
      <c r="B3048" s="2">
        <v>18.68</v>
      </c>
      <c r="C3048" s="2">
        <f>2*Table1[[#This Row],[Photon energy (eV)]]-Threshold</f>
        <v>12.7726112</v>
      </c>
      <c r="D3048" s="2" t="s">
        <v>19</v>
      </c>
      <c r="E3048" s="3">
        <f>Table1[[#This Row],[Polar ang (deg)]]/180*PI()</f>
        <v>2.0099999999999918</v>
      </c>
      <c r="F3048" s="2">
        <v>115.164516821295</v>
      </c>
      <c r="G3048" s="1">
        <f>IF(Table1[[#This Row],[Phase shift (deg)]]="","",Table1[[#This Row],[Phase shift (deg)]]/180*PI())</f>
        <v>5.1379432581903313</v>
      </c>
      <c r="H3048" s="2">
        <v>294.38246407200103</v>
      </c>
      <c r="I3048" s="2"/>
    </row>
    <row r="3049" spans="1:9" x14ac:dyDescent="0.2">
      <c r="A3049" s="2" t="s">
        <v>47</v>
      </c>
      <c r="B3049" s="2">
        <v>18.68</v>
      </c>
      <c r="C3049" s="2">
        <f>2*Table1[[#This Row],[Photon energy (eV)]]-Threshold</f>
        <v>12.7726112</v>
      </c>
      <c r="D3049" s="2" t="s">
        <v>19</v>
      </c>
      <c r="E3049" s="3">
        <f>Table1[[#This Row],[Polar ang (deg)]]/180*PI()</f>
        <v>2.0199999999999951</v>
      </c>
      <c r="F3049" s="2">
        <v>115.737474616426</v>
      </c>
      <c r="G3049" s="1">
        <f>IF(Table1[[#This Row],[Phase shift (deg)]]="","",Table1[[#This Row],[Phase shift (deg)]]/180*PI())</f>
        <v>5.1161744403360725</v>
      </c>
      <c r="H3049" s="2">
        <v>293.13520268396297</v>
      </c>
      <c r="I3049" s="2"/>
    </row>
    <row r="3050" spans="1:9" x14ac:dyDescent="0.2">
      <c r="A3050" s="2" t="s">
        <v>47</v>
      </c>
      <c r="B3050" s="2">
        <v>18.68</v>
      </c>
      <c r="C3050" s="2">
        <f>2*Table1[[#This Row],[Photon energy (eV)]]-Threshold</f>
        <v>12.7726112</v>
      </c>
      <c r="D3050" s="2" t="s">
        <v>19</v>
      </c>
      <c r="E3050" s="3">
        <f>Table1[[#This Row],[Polar ang (deg)]]/180*PI()</f>
        <v>2.029999999999998</v>
      </c>
      <c r="F3050" s="2">
        <v>116.310432411557</v>
      </c>
      <c r="G3050" s="1">
        <f>IF(Table1[[#This Row],[Phase shift (deg)]]="","",Table1[[#This Row],[Phase shift (deg)]]/180*PI())</f>
        <v>5.0943715882600706</v>
      </c>
      <c r="H3050" s="2">
        <v>291.88599127866001</v>
      </c>
      <c r="I3050" s="2"/>
    </row>
    <row r="3051" spans="1:9" x14ac:dyDescent="0.2">
      <c r="A3051" s="2" t="s">
        <v>47</v>
      </c>
      <c r="B3051" s="2">
        <v>18.68</v>
      </c>
      <c r="C3051" s="2">
        <f>2*Table1[[#This Row],[Photon energy (eV)]]-Threshold</f>
        <v>12.7726112</v>
      </c>
      <c r="D3051" s="2" t="s">
        <v>19</v>
      </c>
      <c r="E3051" s="3">
        <f>Table1[[#This Row],[Polar ang (deg)]]/180*PI()</f>
        <v>2.0400000000000009</v>
      </c>
      <c r="F3051" s="2">
        <v>116.88339020668801</v>
      </c>
      <c r="G3051" s="1">
        <f>IF(Table1[[#This Row],[Phase shift (deg)]]="","",Table1[[#This Row],[Phase shift (deg)]]/180*PI())</f>
        <v>5.0725720637956577</v>
      </c>
      <c r="H3051" s="2">
        <v>290.636970531457</v>
      </c>
      <c r="I3051" s="2"/>
    </row>
    <row r="3052" spans="1:9" x14ac:dyDescent="0.2">
      <c r="A3052" s="2" t="s">
        <v>47</v>
      </c>
      <c r="B3052" s="2">
        <v>18.68</v>
      </c>
      <c r="C3052" s="2">
        <f>2*Table1[[#This Row],[Photon energy (eV)]]-Threshold</f>
        <v>12.7726112</v>
      </c>
      <c r="D3052" s="2" t="s">
        <v>19</v>
      </c>
      <c r="E3052" s="3">
        <f>Table1[[#This Row],[Polar ang (deg)]]/180*PI()</f>
        <v>2.0500000000000043</v>
      </c>
      <c r="F3052" s="2">
        <v>117.45634800181899</v>
      </c>
      <c r="G3052" s="1">
        <f>IF(Table1[[#This Row],[Phase shift (deg)]]="","",Table1[[#This Row],[Phase shift (deg)]]/180*PI())</f>
        <v>5.0508125680852922</v>
      </c>
      <c r="H3052" s="2">
        <v>289.39024326292002</v>
      </c>
      <c r="I3052" s="2"/>
    </row>
    <row r="3053" spans="1:9" x14ac:dyDescent="0.2">
      <c r="A3053" s="2" t="s">
        <v>47</v>
      </c>
      <c r="B3053" s="2">
        <v>18.68</v>
      </c>
      <c r="C3053" s="2">
        <f>2*Table1[[#This Row],[Photon energy (eV)]]-Threshold</f>
        <v>12.7726112</v>
      </c>
      <c r="D3053" s="2" t="s">
        <v>19</v>
      </c>
      <c r="E3053" s="3">
        <f>Table1[[#This Row],[Polar ang (deg)]]/180*PI()</f>
        <v>2.0600000000000072</v>
      </c>
      <c r="F3053" s="2">
        <v>118.02930579695</v>
      </c>
      <c r="G3053" s="1">
        <f>IF(Table1[[#This Row],[Phase shift (deg)]]="","",Table1[[#This Row],[Phase shift (deg)]]/180*PI())</f>
        <v>5.0291288724008778</v>
      </c>
      <c r="H3053" s="2">
        <v>288.14785901595701</v>
      </c>
      <c r="I3053" s="2"/>
    </row>
    <row r="3054" spans="1:9" x14ac:dyDescent="0.2">
      <c r="A3054" s="2" t="s">
        <v>47</v>
      </c>
      <c r="B3054" s="2">
        <v>18.68</v>
      </c>
      <c r="C3054" s="2">
        <f>2*Table1[[#This Row],[Photon energy (eV)]]-Threshold</f>
        <v>12.7726112</v>
      </c>
      <c r="D3054" s="2" t="s">
        <v>19</v>
      </c>
      <c r="E3054" s="3">
        <f>Table1[[#This Row],[Polar ang (deg)]]/180*PI()</f>
        <v>2.0699999999999932</v>
      </c>
      <c r="F3054" s="2">
        <v>118.60226359208001</v>
      </c>
      <c r="G3054" s="1">
        <f>IF(Table1[[#This Row],[Phase shift (deg)]]="","",Table1[[#This Row],[Phase shift (deg)]]/180*PI())</f>
        <v>5.0075555660456903</v>
      </c>
      <c r="H3054" s="2">
        <v>286.91179961166199</v>
      </c>
      <c r="I3054" s="2"/>
    </row>
    <row r="3055" spans="1:9" x14ac:dyDescent="0.2">
      <c r="A3055" s="2" t="s">
        <v>47</v>
      </c>
      <c r="B3055" s="2">
        <v>18.68</v>
      </c>
      <c r="C3055" s="2">
        <f>2*Table1[[#This Row],[Photon energy (eV)]]-Threshold</f>
        <v>12.7726112</v>
      </c>
      <c r="D3055" s="2" t="s">
        <v>19</v>
      </c>
      <c r="E3055" s="3">
        <f>Table1[[#This Row],[Polar ang (deg)]]/180*PI()</f>
        <v>2.0799999999999956</v>
      </c>
      <c r="F3055" s="2">
        <v>119.175221387211</v>
      </c>
      <c r="G3055" s="1">
        <f>IF(Table1[[#This Row],[Phase shift (deg)]]="","",Table1[[#This Row],[Phase shift (deg)]]/180*PI())</f>
        <v>4.9861258259093919</v>
      </c>
      <c r="H3055" s="2">
        <v>285.68396594579002</v>
      </c>
      <c r="I3055" s="2"/>
    </row>
    <row r="3056" spans="1:9" x14ac:dyDescent="0.2">
      <c r="A3056" s="2" t="s">
        <v>47</v>
      </c>
      <c r="B3056" s="2">
        <v>18.68</v>
      </c>
      <c r="C3056" s="2">
        <f>2*Table1[[#This Row],[Photon energy (eV)]]-Threshold</f>
        <v>12.7726112</v>
      </c>
      <c r="D3056" s="2" t="s">
        <v>19</v>
      </c>
      <c r="E3056" s="3">
        <f>Table1[[#This Row],[Polar ang (deg)]]/180*PI()</f>
        <v>2.089999999999999</v>
      </c>
      <c r="F3056" s="2">
        <v>119.748179182342</v>
      </c>
      <c r="G3056" s="1">
        <f>IF(Table1[[#This Row],[Phase shift (deg)]]="","",Table1[[#This Row],[Phase shift (deg)]]/180*PI())</f>
        <v>4.96487121147808</v>
      </c>
      <c r="H3056" s="2">
        <v>284.46616624369801</v>
      </c>
      <c r="I3056" s="2"/>
    </row>
    <row r="3057" spans="1:9" x14ac:dyDescent="0.2">
      <c r="A3057" s="2" t="s">
        <v>47</v>
      </c>
      <c r="B3057" s="2">
        <v>18.68</v>
      </c>
      <c r="C3057" s="2">
        <f>2*Table1[[#This Row],[Photon energy (eV)]]-Threshold</f>
        <v>12.7726112</v>
      </c>
      <c r="D3057" s="2" t="s">
        <v>19</v>
      </c>
      <c r="E3057" s="3">
        <f>Table1[[#This Row],[Polar ang (deg)]]/180*PI()</f>
        <v>2.1000000000000023</v>
      </c>
      <c r="F3057" s="2">
        <v>120.321136977473</v>
      </c>
      <c r="G3057" s="1">
        <f>IF(Table1[[#This Row],[Phase shift (deg)]]="","",Table1[[#This Row],[Phase shift (deg)]]/180*PI())</f>
        <v>4.9438214882288376</v>
      </c>
      <c r="H3057" s="2">
        <v>283.260105941598</v>
      </c>
      <c r="I3057" s="2"/>
    </row>
    <row r="3058" spans="1:9" x14ac:dyDescent="0.2">
      <c r="A3058" s="2" t="s">
        <v>47</v>
      </c>
      <c r="B3058" s="2">
        <v>18.68</v>
      </c>
      <c r="C3058" s="2">
        <f>2*Table1[[#This Row],[Photon energy (eV)]]-Threshold</f>
        <v>12.7726112</v>
      </c>
      <c r="D3058" s="2" t="s">
        <v>19</v>
      </c>
      <c r="E3058" s="3">
        <f>Table1[[#This Row],[Polar ang (deg)]]/180*PI()</f>
        <v>2.1100000000000052</v>
      </c>
      <c r="F3058" s="2">
        <v>120.89409477260401</v>
      </c>
      <c r="G3058" s="1">
        <f>IF(Table1[[#This Row],[Phase shift (deg)]]="","",Table1[[#This Row],[Phase shift (deg)]]/180*PI())</f>
        <v>4.9230044814114216</v>
      </c>
      <c r="H3058" s="2">
        <v>282.06737930886499</v>
      </c>
      <c r="I3058" s="2"/>
    </row>
    <row r="3059" spans="1:9" x14ac:dyDescent="0.2">
      <c r="A3059" s="2" t="s">
        <v>47</v>
      </c>
      <c r="B3059" s="2">
        <v>18.68</v>
      </c>
      <c r="C3059" s="2">
        <f>2*Table1[[#This Row],[Photon energy (eV)]]-Threshold</f>
        <v>12.7726112</v>
      </c>
      <c r="D3059" s="2" t="s">
        <v>19</v>
      </c>
      <c r="E3059" s="3">
        <f>Table1[[#This Row],[Polar ang (deg)]]/180*PI()</f>
        <v>2.1200000000000081</v>
      </c>
      <c r="F3059" s="2">
        <v>121.467052567735</v>
      </c>
      <c r="G3059" s="1">
        <f>IF(Table1[[#This Row],[Phase shift (deg)]]="","",Table1[[#This Row],[Phase shift (deg)]]/180*PI())</f>
        <v>4.9024459612832496</v>
      </c>
      <c r="H3059" s="2">
        <v>280.88946287248598</v>
      </c>
      <c r="I3059" s="2"/>
    </row>
    <row r="3060" spans="1:9" x14ac:dyDescent="0.2">
      <c r="A3060" s="2" t="s">
        <v>47</v>
      </c>
      <c r="B3060" s="2">
        <v>18.68</v>
      </c>
      <c r="C3060" s="2">
        <f>2*Table1[[#This Row],[Photon energy (eV)]]-Threshold</f>
        <v>12.7726112</v>
      </c>
      <c r="D3060" s="2" t="s">
        <v>19</v>
      </c>
      <c r="E3060" s="3">
        <f>Table1[[#This Row],[Polar ang (deg)]]/180*PI()</f>
        <v>2.1299999999999937</v>
      </c>
      <c r="F3060" s="2">
        <v>122.040010362865</v>
      </c>
      <c r="G3060" s="1">
        <f>IF(Table1[[#This Row],[Phase shift (deg)]]="","",Table1[[#This Row],[Phase shift (deg)]]/180*PI())</f>
        <v>4.8821695599610591</v>
      </c>
      <c r="H3060" s="2">
        <v>279.727710653011</v>
      </c>
      <c r="I3060" s="2"/>
    </row>
    <row r="3061" spans="1:9" x14ac:dyDescent="0.2">
      <c r="A3061" s="2" t="s">
        <v>47</v>
      </c>
      <c r="B3061" s="2">
        <v>18.68</v>
      </c>
      <c r="C3061" s="2">
        <f>2*Table1[[#This Row],[Photon energy (eV)]]-Threshold</f>
        <v>12.7726112</v>
      </c>
      <c r="D3061" s="2" t="s">
        <v>19</v>
      </c>
      <c r="E3061" s="3">
        <f>Table1[[#This Row],[Polar ang (deg)]]/180*PI()</f>
        <v>2.139999999999997</v>
      </c>
      <c r="F3061" s="2">
        <v>122.61296815799599</v>
      </c>
      <c r="G3061" s="1">
        <f>IF(Table1[[#This Row],[Phase shift (deg)]]="","",Table1[[#This Row],[Phase shift (deg)]]/180*PI())</f>
        <v>4.8621967192209716</v>
      </c>
      <c r="H3061" s="2">
        <v>278.58335117371701</v>
      </c>
      <c r="I3061" s="2"/>
    </row>
    <row r="3062" spans="1:9" x14ac:dyDescent="0.2">
      <c r="A3062" s="2" t="s">
        <v>47</v>
      </c>
      <c r="B3062" s="2">
        <v>18.68</v>
      </c>
      <c r="C3062" s="2">
        <f>2*Table1[[#This Row],[Photon energy (eV)]]-Threshold</f>
        <v>12.7726112</v>
      </c>
      <c r="D3062" s="2" t="s">
        <v>19</v>
      </c>
      <c r="E3062" s="3">
        <f>Table1[[#This Row],[Polar ang (deg)]]/180*PI()</f>
        <v>2.15</v>
      </c>
      <c r="F3062" s="2">
        <v>123.185925953127</v>
      </c>
      <c r="G3062" s="1">
        <f>IF(Table1[[#This Row],[Phase shift (deg)]]="","",Table1[[#This Row],[Phase shift (deg)]]/180*PI())</f>
        <v>4.8425466678461238</v>
      </c>
      <c r="H3062" s="2">
        <v>277.457486162723</v>
      </c>
      <c r="I3062" s="2"/>
    </row>
    <row r="3063" spans="1:9" x14ac:dyDescent="0.2">
      <c r="A3063" s="2" t="s">
        <v>47</v>
      </c>
      <c r="B3063" s="2">
        <v>18.68</v>
      </c>
      <c r="C3063" s="2">
        <f>2*Table1[[#This Row],[Photon energy (eV)]]-Threshold</f>
        <v>12.7726112</v>
      </c>
      <c r="D3063" s="2" t="s">
        <v>19</v>
      </c>
      <c r="E3063" s="3">
        <f>Table1[[#This Row],[Polar ang (deg)]]/180*PI()</f>
        <v>2.1600000000000033</v>
      </c>
      <c r="F3063" s="2">
        <v>123.758883748258</v>
      </c>
      <c r="G3063" s="1">
        <f>IF(Table1[[#This Row],[Phase shift (deg)]]="","",Table1[[#This Row],[Phase shift (deg)]]/180*PI())</f>
        <v>4.8232364265099648</v>
      </c>
      <c r="H3063" s="2">
        <v>276.35109083278201</v>
      </c>
      <c r="I3063" s="2"/>
    </row>
    <row r="3064" spans="1:9" x14ac:dyDescent="0.2">
      <c r="A3064" s="2" t="s">
        <v>47</v>
      </c>
      <c r="B3064" s="2">
        <v>18.68</v>
      </c>
      <c r="C3064" s="2">
        <f>2*Table1[[#This Row],[Photon energy (eV)]]-Threshold</f>
        <v>12.7726112</v>
      </c>
      <c r="D3064" s="2" t="s">
        <v>19</v>
      </c>
      <c r="E3064" s="3">
        <f>Table1[[#This Row],[Polar ang (deg)]]/180*PI()</f>
        <v>2.1700000000000061</v>
      </c>
      <c r="F3064" s="2">
        <v>124.331841543389</v>
      </c>
      <c r="G3064" s="1">
        <f>IF(Table1[[#This Row],[Phase shift (deg)]]="","",Table1[[#This Row],[Phase shift (deg)]]/180*PI())</f>
        <v>4.8042808377037414</v>
      </c>
      <c r="H3064" s="2">
        <v>275.26501559600001</v>
      </c>
      <c r="I3064" s="2"/>
    </row>
    <row r="3065" spans="1:9" x14ac:dyDescent="0.2">
      <c r="A3065" s="2" t="s">
        <v>47</v>
      </c>
      <c r="B3065" s="2">
        <v>18.68</v>
      </c>
      <c r="C3065" s="2">
        <f>2*Table1[[#This Row],[Photon energy (eV)]]-Threshold</f>
        <v>12.7726112</v>
      </c>
      <c r="D3065" s="2" t="s">
        <v>19</v>
      </c>
      <c r="E3065" s="3">
        <f>Table1[[#This Row],[Polar ang (deg)]]/180*PI()</f>
        <v>2.1799999999999917</v>
      </c>
      <c r="F3065" s="2">
        <v>124.904799338519</v>
      </c>
      <c r="G3065" s="1">
        <f>IF(Table1[[#This Row],[Phase shift (deg)]]="","",Table1[[#This Row],[Phase shift (deg)]]/180*PI())</f>
        <v>4.7856926178735906</v>
      </c>
      <c r="H3065" s="2">
        <v>274.19998905107099</v>
      </c>
      <c r="I3065" s="2"/>
    </row>
    <row r="3066" spans="1:9" x14ac:dyDescent="0.2">
      <c r="A3066" s="2" t="s">
        <v>47</v>
      </c>
      <c r="B3066" s="2">
        <v>18.68</v>
      </c>
      <c r="C3066" s="2">
        <f>2*Table1[[#This Row],[Photon energy (eV)]]-Threshold</f>
        <v>12.7726112</v>
      </c>
      <c r="D3066" s="2" t="s">
        <v>19</v>
      </c>
      <c r="E3066" s="3">
        <f>Table1[[#This Row],[Polar ang (deg)]]/180*PI()</f>
        <v>2.1899999999999951</v>
      </c>
      <c r="F3066" s="2">
        <v>125.47775713365</v>
      </c>
      <c r="G3066" s="1">
        <f>IF(Table1[[#This Row],[Phase shift (deg)]]="","",Table1[[#This Row],[Phase shift (deg)]]/180*PI())</f>
        <v>4.7674824287196795</v>
      </c>
      <c r="H3066" s="2">
        <v>273.15662206841699</v>
      </c>
      <c r="I3066" s="2"/>
    </row>
    <row r="3067" spans="1:9" x14ac:dyDescent="0.2">
      <c r="A3067" s="2" t="s">
        <v>47</v>
      </c>
      <c r="B3067" s="2">
        <v>18.68</v>
      </c>
      <c r="C3067" s="2">
        <f>2*Table1[[#This Row],[Photon energy (eV)]]-Threshold</f>
        <v>12.7726112</v>
      </c>
      <c r="D3067" s="2" t="s">
        <v>19</v>
      </c>
      <c r="E3067" s="3">
        <f>Table1[[#This Row],[Polar ang (deg)]]/180*PI()</f>
        <v>2.199999999999998</v>
      </c>
      <c r="F3067" s="2">
        <v>126.05071492878101</v>
      </c>
      <c r="G3067" s="1">
        <f>IF(Table1[[#This Row],[Phase shift (deg)]]="","",Table1[[#This Row],[Phase shift (deg)]]/180*PI())</f>
        <v>4.749658964520318</v>
      </c>
      <c r="H3067" s="2">
        <v>272.13541279349101</v>
      </c>
      <c r="I3067" s="2"/>
    </row>
    <row r="3068" spans="1:9" x14ac:dyDescent="0.2">
      <c r="A3068" s="2" t="s">
        <v>47</v>
      </c>
      <c r="B3068" s="2">
        <v>18.68</v>
      </c>
      <c r="C3068" s="2">
        <f>2*Table1[[#This Row],[Photon energy (eV)]]-Threshold</f>
        <v>12.7726112</v>
      </c>
      <c r="D3068" s="2" t="s">
        <v>19</v>
      </c>
      <c r="E3068" s="3">
        <f>Table1[[#This Row],[Polar ang (deg)]]/180*PI()</f>
        <v>2.2100000000000009</v>
      </c>
      <c r="F3068" s="2">
        <v>126.62367272391199</v>
      </c>
      <c r="G3068" s="1">
        <f>IF(Table1[[#This Row],[Phase shift (deg)]]="","",Table1[[#This Row],[Phase shift (deg)]]/180*PI())</f>
        <v>4.7322290523599468</v>
      </c>
      <c r="H3068" s="2">
        <v>271.13675238941801</v>
      </c>
      <c r="I3068" s="2"/>
    </row>
    <row r="3069" spans="1:9" x14ac:dyDescent="0.2">
      <c r="A3069" s="2" t="s">
        <v>47</v>
      </c>
      <c r="B3069" s="2">
        <v>18.68</v>
      </c>
      <c r="C3069" s="2">
        <f>2*Table1[[#This Row],[Photon energy (eV)]]-Threshold</f>
        <v>12.7726112</v>
      </c>
      <c r="D3069" s="2" t="s">
        <v>19</v>
      </c>
      <c r="E3069" s="3">
        <f>Table1[[#This Row],[Polar ang (deg)]]/180*PI()</f>
        <v>2.2200000000000042</v>
      </c>
      <c r="F3069" s="2">
        <v>127.196630519043</v>
      </c>
      <c r="G3069" s="1">
        <f>IF(Table1[[#This Row],[Phase shift (deg)]]="","",Table1[[#This Row],[Phase shift (deg)]]/180*PI())</f>
        <v>4.7151977622470831</v>
      </c>
      <c r="H3069" s="2">
        <v>270.16093134628801</v>
      </c>
      <c r="I3069" s="2"/>
    </row>
    <row r="3070" spans="1:9" x14ac:dyDescent="0.2">
      <c r="A3070" s="2" t="s">
        <v>47</v>
      </c>
      <c r="B3070" s="2">
        <v>18.68</v>
      </c>
      <c r="C3070" s="2">
        <f>2*Table1[[#This Row],[Photon energy (eV)]]-Threshold</f>
        <v>12.7726112</v>
      </c>
      <c r="D3070" s="2" t="s">
        <v>19</v>
      </c>
      <c r="E3070" s="3">
        <f>Table1[[#This Row],[Polar ang (deg)]]/180*PI()</f>
        <v>2.2300000000000075</v>
      </c>
      <c r="F3070" s="2">
        <v>127.769588314174</v>
      </c>
      <c r="G3070" s="1">
        <f>IF(Table1[[#This Row],[Phase shift (deg)]]="","",Table1[[#This Row],[Phase shift (deg)]]/180*PI())</f>
        <v>4.6985685242873751</v>
      </c>
      <c r="H3070" s="2">
        <v>269.20814619467802</v>
      </c>
      <c r="I3070" s="2"/>
    </row>
    <row r="3071" spans="1:9" x14ac:dyDescent="0.2">
      <c r="A3071" s="2" t="s">
        <v>47</v>
      </c>
      <c r="B3071" s="2">
        <v>18.68</v>
      </c>
      <c r="C3071" s="2">
        <f>2*Table1[[#This Row],[Photon energy (eV)]]-Threshold</f>
        <v>12.7726112</v>
      </c>
      <c r="D3071" s="2" t="s">
        <v>19</v>
      </c>
      <c r="E3071" s="3">
        <f>Table1[[#This Row],[Polar ang (deg)]]/180*PI()</f>
        <v>2.2399999999999931</v>
      </c>
      <c r="F3071" s="2">
        <v>128.34254610930401</v>
      </c>
      <c r="G3071" s="1">
        <f>IF(Table1[[#This Row],[Phase shift (deg)]]="","",Table1[[#This Row],[Phase shift (deg)]]/180*PI())</f>
        <v>4.6823432503088833</v>
      </c>
      <c r="H3071" s="2">
        <v>268.27850647426698</v>
      </c>
      <c r="I3071" s="2"/>
    </row>
    <row r="3072" spans="1:9" x14ac:dyDescent="0.2">
      <c r="A3072" s="2" t="s">
        <v>47</v>
      </c>
      <c r="B3072" s="2">
        <v>18.68</v>
      </c>
      <c r="C3072" s="2">
        <f>2*Table1[[#This Row],[Photon energy (eV)]]-Threshold</f>
        <v>12.7726112</v>
      </c>
      <c r="D3072" s="2" t="s">
        <v>19</v>
      </c>
      <c r="E3072" s="3">
        <f>Table1[[#This Row],[Polar ang (deg)]]/180*PI()</f>
        <v>2.2499999999999964</v>
      </c>
      <c r="F3072" s="2">
        <v>128.91550390443501</v>
      </c>
      <c r="G3072" s="1">
        <f>IF(Table1[[#This Row],[Phase shift (deg)]]="","",Table1[[#This Row],[Phase shift (deg)]]/180*PI())</f>
        <v>4.6665224576054865</v>
      </c>
      <c r="H3072" s="2">
        <v>267.372041823811</v>
      </c>
      <c r="I3072" s="2"/>
    </row>
    <row r="3073" spans="1:9" x14ac:dyDescent="0.2">
      <c r="A3073" s="2" t="s">
        <v>47</v>
      </c>
      <c r="B3073" s="2">
        <v>18.68</v>
      </c>
      <c r="C3073" s="2">
        <f>2*Table1[[#This Row],[Photon energy (eV)]]-Threshold</f>
        <v>12.7726112</v>
      </c>
      <c r="D3073" s="2" t="s">
        <v>19</v>
      </c>
      <c r="E3073" s="3">
        <f>Table1[[#This Row],[Polar ang (deg)]]/180*PI()</f>
        <v>2.2599999999999989</v>
      </c>
      <c r="F3073" s="2">
        <v>129.48846169956599</v>
      </c>
      <c r="G3073" s="1">
        <f>IF(Table1[[#This Row],[Phase shift (deg)]]="","",Table1[[#This Row],[Phase shift (deg)]]/180*PI())</f>
        <v>4.6511053927530694</v>
      </c>
      <c r="H3073" s="2">
        <v>266.488709075288</v>
      </c>
      <c r="I3073" s="2"/>
    </row>
    <row r="3074" spans="1:9" x14ac:dyDescent="0.2">
      <c r="A3074" s="2" t="s">
        <v>47</v>
      </c>
      <c r="B3074" s="2">
        <v>18.68</v>
      </c>
      <c r="C3074" s="2">
        <f>2*Table1[[#This Row],[Photon energy (eV)]]-Threshold</f>
        <v>12.7726112</v>
      </c>
      <c r="D3074" s="2" t="s">
        <v>19</v>
      </c>
      <c r="E3074" s="3">
        <f>Table1[[#This Row],[Polar ang (deg)]]/180*PI()</f>
        <v>2.2700000000000022</v>
      </c>
      <c r="F3074" s="2">
        <v>130.06141949469699</v>
      </c>
      <c r="G3074" s="1">
        <f>IF(Table1[[#This Row],[Phase shift (deg)]]="","",Table1[[#This Row],[Phase shift (deg)]]/180*PI())</f>
        <v>4.636090153749425</v>
      </c>
      <c r="H3074" s="2">
        <v>265.62839925199899</v>
      </c>
      <c r="I3074" s="2"/>
    </row>
    <row r="3075" spans="1:9" x14ac:dyDescent="0.2">
      <c r="A3075" s="2" t="s">
        <v>47</v>
      </c>
      <c r="B3075" s="2">
        <v>18.68</v>
      </c>
      <c r="C3075" s="2">
        <f>2*Table1[[#This Row],[Photon energy (eV)]]-Threshold</f>
        <v>12.7726112</v>
      </c>
      <c r="D3075" s="2" t="s">
        <v>19</v>
      </c>
      <c r="E3075" s="3">
        <f>Table1[[#This Row],[Polar ang (deg)]]/180*PI()</f>
        <v>2.2800000000000051</v>
      </c>
      <c r="F3075" s="2">
        <v>130.634377289828</v>
      </c>
      <c r="G3075" s="1">
        <f>IF(Table1[[#This Row],[Phase shift (deg)]]="","",Table1[[#This Row],[Phase shift (deg)]]/180*PI())</f>
        <v>4.6214738090205465</v>
      </c>
      <c r="H3075" s="2">
        <v>264.79094438712599</v>
      </c>
      <c r="I3075" s="2"/>
    </row>
    <row r="3076" spans="1:9" x14ac:dyDescent="0.2">
      <c r="A3076" s="2" t="s">
        <v>47</v>
      </c>
      <c r="B3076" s="2">
        <v>18.68</v>
      </c>
      <c r="C3076" s="2">
        <f>2*Table1[[#This Row],[Photon energy (eV)]]-Threshold</f>
        <v>12.7726112</v>
      </c>
      <c r="D3076" s="2" t="s">
        <v>19</v>
      </c>
      <c r="E3076" s="3">
        <f>Table1[[#This Row],[Polar ang (deg)]]/180*PI()</f>
        <v>2.290000000000008</v>
      </c>
      <c r="F3076" s="2">
        <v>131.207335084959</v>
      </c>
      <c r="G3076" s="1">
        <f>IF(Table1[[#This Row],[Phase shift (deg)]]="","",Table1[[#This Row],[Phase shift (deg)]]/180*PI())</f>
        <v>4.6072525121153545</v>
      </c>
      <c r="H3076" s="2">
        <v>263.97612409525601</v>
      </c>
      <c r="I3076" s="2"/>
    </row>
    <row r="3077" spans="1:9" x14ac:dyDescent="0.2">
      <c r="A3077" s="2" t="s">
        <v>47</v>
      </c>
      <c r="B3077" s="2">
        <v>18.68</v>
      </c>
      <c r="C3077" s="2">
        <f>2*Table1[[#This Row],[Photon energy (eV)]]-Threshold</f>
        <v>12.7726112</v>
      </c>
      <c r="D3077" s="2" t="s">
        <v>19</v>
      </c>
      <c r="E3077" s="3">
        <f>Table1[[#This Row],[Polar ang (deg)]]/180*PI()</f>
        <v>2.299999999999994</v>
      </c>
      <c r="F3077" s="2">
        <v>131.78029288008901</v>
      </c>
      <c r="G3077" s="1">
        <f>IF(Table1[[#This Row],[Phase shift (deg)]]="","",Table1[[#This Row],[Phase shift (deg)]]/180*PI())</f>
        <v>4.5934216111706512</v>
      </c>
      <c r="H3077" s="2">
        <v>263.18367184426103</v>
      </c>
      <c r="I3077" s="2"/>
    </row>
    <row r="3078" spans="1:9" x14ac:dyDescent="0.2">
      <c r="A3078" s="2" t="s">
        <v>47</v>
      </c>
      <c r="B3078" s="2">
        <v>18.68</v>
      </c>
      <c r="C3078" s="2">
        <f>2*Table1[[#This Row],[Photon energy (eV)]]-Threshold</f>
        <v>12.7726112</v>
      </c>
      <c r="D3078" s="2" t="s">
        <v>19</v>
      </c>
      <c r="E3078" s="3">
        <f>Table1[[#This Row],[Polar ang (deg)]]/180*PI()</f>
        <v>2.3099999999999974</v>
      </c>
      <c r="F3078" s="2">
        <v>132.35325067522001</v>
      </c>
      <c r="G3078" s="1">
        <f>IF(Table1[[#This Row],[Phase shift (deg)]]="","",Table1[[#This Row],[Phase shift (deg)]]/180*PI())</f>
        <v>4.5799757524651055</v>
      </c>
      <c r="H3078" s="2">
        <v>262.413280888504</v>
      </c>
      <c r="I3078" s="2"/>
    </row>
    <row r="3079" spans="1:9" x14ac:dyDescent="0.2">
      <c r="A3079" s="2" t="s">
        <v>47</v>
      </c>
      <c r="B3079" s="2">
        <v>18.68</v>
      </c>
      <c r="C3079" s="2">
        <f>2*Table1[[#This Row],[Photon energy (eV)]]-Threshold</f>
        <v>12.7726112</v>
      </c>
      <c r="D3079" s="2" t="s">
        <v>19</v>
      </c>
      <c r="E3079" s="3">
        <f>Table1[[#This Row],[Polar ang (deg)]]/180*PI()</f>
        <v>2.3200000000000007</v>
      </c>
      <c r="F3079" s="2">
        <v>132.92620847035101</v>
      </c>
      <c r="G3079" s="1">
        <f>IF(Table1[[#This Row],[Phase shift (deg)]]="","",Table1[[#This Row],[Phase shift (deg)]]/180*PI())</f>
        <v>4.5669089775911722</v>
      </c>
      <c r="H3079" s="2">
        <v>261.66460983638001</v>
      </c>
      <c r="I3079" s="2"/>
    </row>
    <row r="3080" spans="1:9" x14ac:dyDescent="0.2">
      <c r="A3080" s="2" t="s">
        <v>47</v>
      </c>
      <c r="B3080" s="2">
        <v>18.68</v>
      </c>
      <c r="C3080" s="2">
        <f>2*Table1[[#This Row],[Photon energy (eV)]]-Threshold</f>
        <v>12.7726112</v>
      </c>
      <c r="D3080" s="2" t="s">
        <v>19</v>
      </c>
      <c r="E3080" s="3">
        <f>Table1[[#This Row],[Polar ang (deg)]]/180*PI()</f>
        <v>2.3300000000000027</v>
      </c>
      <c r="F3080" s="2">
        <v>133.49916626548199</v>
      </c>
      <c r="G3080" s="1">
        <f>IF(Table1[[#This Row],[Phase shift (deg)]]="","",Table1[[#This Row],[Phase shift (deg)]]/180*PI())</f>
        <v>4.5542148139579162</v>
      </c>
      <c r="H3080" s="2">
        <v>260.93728783574602</v>
      </c>
      <c r="I3080" s="2"/>
    </row>
    <row r="3081" spans="1:9" x14ac:dyDescent="0.2">
      <c r="A3081" s="2" t="s">
        <v>47</v>
      </c>
      <c r="B3081" s="2">
        <v>18.68</v>
      </c>
      <c r="C3081" s="2">
        <f>2*Table1[[#This Row],[Photon energy (eV)]]-Threshold</f>
        <v>12.7726112</v>
      </c>
      <c r="D3081" s="2" t="s">
        <v>19</v>
      </c>
      <c r="E3081" s="3">
        <f>Table1[[#This Row],[Polar ang (deg)]]/180*PI()</f>
        <v>2.3400000000000065</v>
      </c>
      <c r="F3081" s="2">
        <v>134.07212406061299</v>
      </c>
      <c r="G3081" s="1">
        <f>IF(Table1[[#This Row],[Phase shift (deg)]]="","",Table1[[#This Row],[Phase shift (deg)]]/180*PI())</f>
        <v>4.541886358494164</v>
      </c>
      <c r="H3081" s="2">
        <v>260.230919369758</v>
      </c>
      <c r="I3081" s="2"/>
    </row>
    <row r="3082" spans="1:9" x14ac:dyDescent="0.2">
      <c r="A3082" s="2" t="s">
        <v>47</v>
      </c>
      <c r="B3082" s="2">
        <v>18.68</v>
      </c>
      <c r="C3082" s="2">
        <f>2*Table1[[#This Row],[Photon energy (eV)]]-Threshold</f>
        <v>12.7726112</v>
      </c>
      <c r="D3082" s="2" t="s">
        <v>19</v>
      </c>
      <c r="E3082" s="3">
        <f>Table1[[#This Row],[Polar ang (deg)]]/180*PI()</f>
        <v>2.3499999999999921</v>
      </c>
      <c r="F3082" s="2">
        <v>134.645081855743</v>
      </c>
      <c r="G3082" s="1">
        <f>IF(Table1[[#This Row],[Phase shift (deg)]]="","",Table1[[#This Row],[Phase shift (deg)]]/180*PI())</f>
        <v>4.5299163545526975</v>
      </c>
      <c r="H3082" s="2">
        <v>259.545088663157</v>
      </c>
      <c r="I3082" s="2"/>
    </row>
    <row r="3083" spans="1:9" x14ac:dyDescent="0.2">
      <c r="A3083" s="2" t="s">
        <v>47</v>
      </c>
      <c r="B3083" s="2">
        <v>18.68</v>
      </c>
      <c r="C3083" s="2">
        <f>2*Table1[[#This Row],[Photon energy (eV)]]-Threshold</f>
        <v>12.7726112</v>
      </c>
      <c r="D3083" s="2" t="s">
        <v>19</v>
      </c>
      <c r="E3083" s="3">
        <f>Table1[[#This Row],[Polar ang (deg)]]/180*PI()</f>
        <v>2.3599999999999954</v>
      </c>
      <c r="F3083" s="2">
        <v>135.218039650874</v>
      </c>
      <c r="G3083" s="1">
        <f>IF(Table1[[#This Row],[Phase shift (deg)]]="","",Table1[[#This Row],[Phase shift (deg)]]/180*PI())</f>
        <v>4.518297262122827</v>
      </c>
      <c r="H3083" s="2">
        <v>258.87936370515303</v>
      </c>
      <c r="I3083" s="2"/>
    </row>
    <row r="3084" spans="1:9" x14ac:dyDescent="0.2">
      <c r="A3084" s="2" t="s">
        <v>47</v>
      </c>
      <c r="B3084" s="2">
        <v>18.68</v>
      </c>
      <c r="C3084" s="2">
        <f>2*Table1[[#This Row],[Photon energy (eV)]]-Threshold</f>
        <v>12.7726112</v>
      </c>
      <c r="D3084" s="2" t="s">
        <v>19</v>
      </c>
      <c r="E3084" s="3">
        <f>Table1[[#This Row],[Polar ang (deg)]]/180*PI()</f>
        <v>2.3699999999999983</v>
      </c>
      <c r="F3084" s="2">
        <v>135.79099744600501</v>
      </c>
      <c r="G3084" s="1">
        <f>IF(Table1[[#This Row],[Phase shift (deg)]]="","",Table1[[#This Row],[Phase shift (deg)]]/180*PI())</f>
        <v>4.507021321544018</v>
      </c>
      <c r="H3084" s="2">
        <v>258.23329989994699</v>
      </c>
      <c r="I3084" s="2"/>
    </row>
    <row r="3085" spans="1:9" x14ac:dyDescent="0.2">
      <c r="A3085" s="2" t="s">
        <v>47</v>
      </c>
      <c r="B3085" s="2">
        <v>18.68</v>
      </c>
      <c r="C3085" s="2">
        <f>2*Table1[[#This Row],[Photon energy (eV)]]-Threshold</f>
        <v>12.7726112</v>
      </c>
      <c r="D3085" s="2" t="s">
        <v>19</v>
      </c>
      <c r="E3085" s="3">
        <f>Table1[[#This Row],[Polar ang (deg)]]/180*PI()</f>
        <v>2.3800000000000012</v>
      </c>
      <c r="F3085" s="2">
        <v>136.36395524113601</v>
      </c>
      <c r="G3085" s="1">
        <f>IF(Table1[[#This Row],[Phase shift (deg)]]="","",Table1[[#This Row],[Phase shift (deg)]]/180*PI())</f>
        <v>4.4960806109784368</v>
      </c>
      <c r="H3085" s="2">
        <v>257.60644335966498</v>
      </c>
      <c r="I3085" s="2"/>
    </row>
    <row r="3086" spans="1:9" x14ac:dyDescent="0.2">
      <c r="A3086" s="2" t="s">
        <v>47</v>
      </c>
      <c r="B3086" s="2">
        <v>18.68</v>
      </c>
      <c r="C3086" s="2">
        <f>2*Table1[[#This Row],[Photon energy (eV)]]-Threshold</f>
        <v>12.7726112</v>
      </c>
      <c r="D3086" s="2" t="s">
        <v>19</v>
      </c>
      <c r="E3086" s="3">
        <f>Table1[[#This Row],[Polar ang (deg)]]/180*PI()</f>
        <v>2.3900000000000041</v>
      </c>
      <c r="F3086" s="2">
        <v>136.93691303626699</v>
      </c>
      <c r="G3086" s="1">
        <f>IF(Table1[[#This Row],[Phase shift (deg)]]="","",Table1[[#This Row],[Phase shift (deg)]]/180*PI())</f>
        <v>4.4854670979481082</v>
      </c>
      <c r="H3086" s="2">
        <v>256.99833385722002</v>
      </c>
      <c r="I3086" s="2"/>
    </row>
    <row r="3087" spans="1:9" x14ac:dyDescent="0.2">
      <c r="A3087" s="2" t="s">
        <v>47</v>
      </c>
      <c r="B3087" s="2">
        <v>18.68</v>
      </c>
      <c r="C3087" s="2">
        <f>2*Table1[[#This Row],[Photon energy (eV)]]-Threshold</f>
        <v>12.7726112</v>
      </c>
      <c r="D3087" s="2" t="s">
        <v>19</v>
      </c>
      <c r="E3087" s="3">
        <f>Table1[[#This Row],[Polar ang (deg)]]/180*PI()</f>
        <v>2.400000000000007</v>
      </c>
      <c r="F3087" s="2">
        <v>137.50987083139799</v>
      </c>
      <c r="G3087" s="1">
        <f>IF(Table1[[#This Row],[Phase shift (deg)]]="","",Table1[[#This Row],[Phase shift (deg)]]/180*PI())</f>
        <v>4.4751726852765197</v>
      </c>
      <c r="H3087" s="2">
        <v>256.40850745857199</v>
      </c>
      <c r="I3087" s="2"/>
    </row>
    <row r="3088" spans="1:9" x14ac:dyDescent="0.2">
      <c r="A3088" s="2" t="s">
        <v>47</v>
      </c>
      <c r="B3088" s="2">
        <v>18.68</v>
      </c>
      <c r="C3088" s="2">
        <f>2*Table1[[#This Row],[Photon energy (eV)]]-Threshold</f>
        <v>12.7726112</v>
      </c>
      <c r="D3088" s="2" t="s">
        <v>19</v>
      </c>
      <c r="E3088" s="3">
        <f>Table1[[#This Row],[Polar ang (deg)]]/180*PI()</f>
        <v>2.409999999999993</v>
      </c>
      <c r="F3088" s="2">
        <v>138.082828626528</v>
      </c>
      <c r="G3088" s="1">
        <f>IF(Table1[[#This Row],[Phase shift (deg)]]="","",Table1[[#This Row],[Phase shift (deg)]]/180*PI())</f>
        <v>4.4651892517943654</v>
      </c>
      <c r="H3088" s="2">
        <v>255.836498854995</v>
      </c>
      <c r="I3088" s="2"/>
    </row>
    <row r="3089" spans="1:9" x14ac:dyDescent="0.2">
      <c r="A3089" s="2" t="s">
        <v>47</v>
      </c>
      <c r="B3089" s="2">
        <v>18.68</v>
      </c>
      <c r="C3089" s="2">
        <f>2*Table1[[#This Row],[Photon energy (eV)]]-Threshold</f>
        <v>12.7726112</v>
      </c>
      <c r="D3089" s="2" t="s">
        <v>19</v>
      </c>
      <c r="E3089" s="3">
        <f>Table1[[#This Row],[Polar ang (deg)]]/180*PI()</f>
        <v>2.4199999999999959</v>
      </c>
      <c r="F3089" s="2">
        <v>138.655786421659</v>
      </c>
      <c r="G3089" s="1">
        <f>IF(Table1[[#This Row],[Phase shift (deg)]]="","",Table1[[#This Row],[Phase shift (deg)]]/180*PI())</f>
        <v>4.4555086881804895</v>
      </c>
      <c r="H3089" s="2">
        <v>255.28184341661199</v>
      </c>
      <c r="I3089" s="2"/>
    </row>
    <row r="3090" spans="1:9" x14ac:dyDescent="0.2">
      <c r="A3090" s="2" t="s">
        <v>47</v>
      </c>
      <c r="B3090" s="2">
        <v>18.68</v>
      </c>
      <c r="C3090" s="2">
        <f>2*Table1[[#This Row],[Photon energy (eV)]]-Threshold</f>
        <v>12.7726112</v>
      </c>
      <c r="D3090" s="2" t="s">
        <v>19</v>
      </c>
      <c r="E3090" s="3">
        <f>Table1[[#This Row],[Polar ang (deg)]]/180*PI()</f>
        <v>2.4299999999999993</v>
      </c>
      <c r="F3090" s="2">
        <v>139.22874421679001</v>
      </c>
      <c r="G3090" s="1">
        <f>IF(Table1[[#This Row],[Phase shift (deg)]]="","",Table1[[#This Row],[Phase shift (deg)]]/180*PI())</f>
        <v>4.446122928310249</v>
      </c>
      <c r="H3090" s="2">
        <v>254.744078988524</v>
      </c>
      <c r="I3090" s="2"/>
    </row>
    <row r="3091" spans="1:9" x14ac:dyDescent="0.2">
      <c r="A3091" s="2" t="s">
        <v>47</v>
      </c>
      <c r="B3091" s="2">
        <v>18.68</v>
      </c>
      <c r="C3091" s="2">
        <f>2*Table1[[#This Row],[Photon energy (eV)]]-Threshold</f>
        <v>12.7726112</v>
      </c>
      <c r="D3091" s="2" t="s">
        <v>19</v>
      </c>
      <c r="E3091" s="3">
        <f>Table1[[#This Row],[Polar ang (deg)]]/180*PI()</f>
        <v>2.4400000000000026</v>
      </c>
      <c r="F3091" s="2">
        <v>139.80170201192101</v>
      </c>
      <c r="G3091" s="1">
        <f>IF(Table1[[#This Row],[Phase shift (deg)]]="","",Table1[[#This Row],[Phase shift (deg)]]/180*PI())</f>
        <v>4.4370239764794439</v>
      </c>
      <c r="H3091" s="2">
        <v>254.222747450626</v>
      </c>
      <c r="I3091" s="2"/>
    </row>
    <row r="3092" spans="1:9" x14ac:dyDescent="0.2">
      <c r="A3092" s="2" t="s">
        <v>47</v>
      </c>
      <c r="B3092" s="2">
        <v>18.68</v>
      </c>
      <c r="C3092" s="2">
        <f>2*Table1[[#This Row],[Photon energy (eV)]]-Threshold</f>
        <v>12.7726112</v>
      </c>
      <c r="D3092" s="2" t="s">
        <v>19</v>
      </c>
      <c r="E3092" s="3">
        <f>Table1[[#This Row],[Polar ang (deg)]]/180*PI()</f>
        <v>2.4500000000000055</v>
      </c>
      <c r="F3092" s="2">
        <v>140.37465980705201</v>
      </c>
      <c r="G3092" s="1">
        <f>IF(Table1[[#This Row],[Phase shift (deg)]]="","",Table1[[#This Row],[Phase shift (deg)]]/180*PI())</f>
        <v>4.4282039308616232</v>
      </c>
      <c r="H3092" s="2">
        <v>253.71739606161199</v>
      </c>
      <c r="I3092" s="2"/>
    </row>
    <row r="3093" spans="1:9" x14ac:dyDescent="0.2">
      <c r="A3093" s="2" t="s">
        <v>47</v>
      </c>
      <c r="B3093" s="2">
        <v>18.68</v>
      </c>
      <c r="C3093" s="2">
        <f>2*Table1[[#This Row],[Photon energy (eV)]]-Threshold</f>
        <v>12.7726112</v>
      </c>
      <c r="D3093" s="2" t="s">
        <v>19</v>
      </c>
      <c r="E3093" s="3">
        <f>Table1[[#This Row],[Polar ang (deg)]]/180*PI()</f>
        <v>2.4600000000000084</v>
      </c>
      <c r="F3093" s="2">
        <v>140.94761760218299</v>
      </c>
      <c r="G3093" s="1">
        <f>IF(Table1[[#This Row],[Phase shift (deg)]]="","",Table1[[#This Row],[Phase shift (deg)]]/180*PI())</f>
        <v>4.4196550035428466</v>
      </c>
      <c r="H3093" s="2">
        <v>253.22757860688199</v>
      </c>
      <c r="I3093" s="2"/>
    </row>
    <row r="3094" spans="1:9" x14ac:dyDescent="0.2">
      <c r="A3094" s="2" t="s">
        <v>47</v>
      </c>
      <c r="B3094" s="2">
        <v>18.68</v>
      </c>
      <c r="C3094" s="2">
        <f>2*Table1[[#This Row],[Photon energy (eV)]]-Threshold</f>
        <v>12.7726112</v>
      </c>
      <c r="D3094" s="2" t="s">
        <v>19</v>
      </c>
      <c r="E3094" s="3">
        <f>Table1[[#This Row],[Polar ang (deg)]]/180*PI()</f>
        <v>2.469999999999994</v>
      </c>
      <c r="F3094" s="2">
        <v>141.520575397313</v>
      </c>
      <c r="G3094" s="1">
        <f>IF(Table1[[#This Row],[Phase shift (deg)]]="","",Table1[[#This Row],[Phase shift (deg)]]/180*PI())</f>
        <v>4.4113695374611153</v>
      </c>
      <c r="H3094" s="2">
        <v>252.75285636909999</v>
      </c>
      <c r="I3094" s="2"/>
    </row>
    <row r="3095" spans="1:9" x14ac:dyDescent="0.2">
      <c r="A3095" s="2" t="s">
        <v>47</v>
      </c>
      <c r="B3095" s="2">
        <v>18.68</v>
      </c>
      <c r="C3095" s="2">
        <f>2*Table1[[#This Row],[Photon energy (eV)]]-Threshold</f>
        <v>12.7726112</v>
      </c>
      <c r="D3095" s="2" t="s">
        <v>19</v>
      </c>
      <c r="E3095" s="3">
        <f>Table1[[#This Row],[Polar ang (deg)]]/180*PI()</f>
        <v>2.4799999999999973</v>
      </c>
      <c r="F3095" s="2">
        <v>142.093533192444</v>
      </c>
      <c r="G3095" s="1">
        <f>IF(Table1[[#This Row],[Phase shift (deg)]]="","",Table1[[#This Row],[Phase shift (deg)]]/180*PI())</f>
        <v>4.4033400205593693</v>
      </c>
      <c r="H3095" s="2">
        <v>252.292798939101</v>
      </c>
      <c r="I3095" s="2"/>
    </row>
    <row r="3096" spans="1:9" x14ac:dyDescent="0.2">
      <c r="A3096" s="2" t="s">
        <v>47</v>
      </c>
      <c r="B3096" s="2">
        <v>18.68</v>
      </c>
      <c r="C3096" s="2">
        <f>2*Table1[[#This Row],[Photon energy (eV)]]-Threshold</f>
        <v>12.7726112</v>
      </c>
      <c r="D3096" s="2" t="s">
        <v>19</v>
      </c>
      <c r="E3096" s="3">
        <f>Table1[[#This Row],[Polar ang (deg)]]/180*PI()</f>
        <v>2.4900000000000002</v>
      </c>
      <c r="F3096" s="2">
        <v>142.666490987575</v>
      </c>
      <c r="G3096" s="1">
        <f>IF(Table1[[#This Row],[Phase shift (deg)]]="","",Table1[[#This Row],[Phase shift (deg)]]/180*PI())</f>
        <v>4.3955590974408318</v>
      </c>
      <c r="H3096" s="2">
        <v>251.84698488369301</v>
      </c>
      <c r="I3096" s="2"/>
    </row>
    <row r="3097" spans="1:9" x14ac:dyDescent="0.2">
      <c r="A3097" s="2" t="s">
        <v>47</v>
      </c>
      <c r="B3097" s="2">
        <v>18.68</v>
      </c>
      <c r="C3097" s="2">
        <f>2*Table1[[#This Row],[Photon energy (eV)]]-Threshold</f>
        <v>12.7726112</v>
      </c>
      <c r="D3097" s="2" t="s">
        <v>19</v>
      </c>
      <c r="E3097" s="3">
        <f>Table1[[#This Row],[Polar ang (deg)]]/180*PI()</f>
        <v>2.5000000000000036</v>
      </c>
      <c r="F3097" s="2">
        <v>143.23944878270601</v>
      </c>
      <c r="G3097" s="1">
        <f>IF(Table1[[#This Row],[Phase shift (deg)]]="","",Table1[[#This Row],[Phase shift (deg)]]/180*PI())</f>
        <v>4.388019578795407</v>
      </c>
      <c r="H3097" s="2">
        <v>251.41500228575001</v>
      </c>
      <c r="I3097" s="2"/>
    </row>
    <row r="3098" spans="1:9" x14ac:dyDescent="0.2">
      <c r="A3098" s="2" t="s">
        <v>47</v>
      </c>
      <c r="B3098" s="2">
        <v>18.68</v>
      </c>
      <c r="C3098" s="2">
        <f>2*Table1[[#This Row],[Photon energy (eV)]]-Threshold</f>
        <v>12.7726112</v>
      </c>
      <c r="D3098" s="2" t="s">
        <v>19</v>
      </c>
      <c r="E3098" s="3">
        <f>Table1[[#This Row],[Polar ang (deg)]]/180*PI()</f>
        <v>2.5100000000000064</v>
      </c>
      <c r="F3098" s="2">
        <v>143.81240657783701</v>
      </c>
      <c r="G3098" s="1">
        <f>IF(Table1[[#This Row],[Phase shift (deg)]]="","",Table1[[#This Row],[Phase shift (deg)]]/180*PI())</f>
        <v>4.380714448845592</v>
      </c>
      <c r="H3098" s="2">
        <v>250.996449170831</v>
      </c>
      <c r="I3098" s="2"/>
    </row>
    <row r="3099" spans="1:9" x14ac:dyDescent="0.2">
      <c r="A3099" s="2" t="s">
        <v>47</v>
      </c>
      <c r="B3099" s="2">
        <v>18.68</v>
      </c>
      <c r="C3099" s="2">
        <f>2*Table1[[#This Row],[Photon energy (eV)]]-Threshold</f>
        <v>12.7726112</v>
      </c>
      <c r="D3099" s="2" t="s">
        <v>19</v>
      </c>
      <c r="E3099" s="3">
        <f>Table1[[#This Row],[Polar ang (deg)]]/180*PI()</f>
        <v>2.519999999999992</v>
      </c>
      <c r="F3099" s="2">
        <v>144.38536437296699</v>
      </c>
      <c r="G3099" s="1">
        <f>IF(Table1[[#This Row],[Phase shift (deg)]]="","",Table1[[#This Row],[Phase shift (deg)]]/180*PI())</f>
        <v>4.3736368710399285</v>
      </c>
      <c r="H3099" s="2">
        <v>250.59093383339101</v>
      </c>
      <c r="I3099" s="2"/>
    </row>
    <row r="3100" spans="1:9" x14ac:dyDescent="0.2">
      <c r="A3100" s="2" t="s">
        <v>47</v>
      </c>
      <c r="B3100" s="2">
        <v>18.68</v>
      </c>
      <c r="C3100" s="2">
        <f>2*Table1[[#This Row],[Photon energy (eV)]]-Threshold</f>
        <v>12.7726112</v>
      </c>
      <c r="D3100" s="2" t="s">
        <v>19</v>
      </c>
      <c r="E3100" s="3">
        <f>Table1[[#This Row],[Polar ang (deg)]]/180*PI()</f>
        <v>2.5299999999999949</v>
      </c>
      <c r="F3100" s="2">
        <v>144.95832216809799</v>
      </c>
      <c r="G3100" s="1">
        <f>IF(Table1[[#This Row],[Phase shift (deg)]]="","",Table1[[#This Row],[Phase shift (deg)]]/180*PI())</f>
        <v>4.3667801922029064</v>
      </c>
      <c r="H3100" s="2">
        <v>250.198075074553</v>
      </c>
      <c r="I3100" s="2"/>
    </row>
    <row r="3101" spans="1:9" x14ac:dyDescent="0.2">
      <c r="A3101" s="2" t="s">
        <v>47</v>
      </c>
      <c r="B3101" s="2">
        <v>18.68</v>
      </c>
      <c r="C3101" s="2">
        <f>2*Table1[[#This Row],[Photon energy (eV)]]-Threshold</f>
        <v>12.7726112</v>
      </c>
      <c r="D3101" s="2" t="s">
        <v>19</v>
      </c>
      <c r="E3101" s="3">
        <f>Table1[[#This Row],[Polar ang (deg)]]/180*PI()</f>
        <v>2.5399999999999983</v>
      </c>
      <c r="F3101" s="2">
        <v>145.531279963229</v>
      </c>
      <c r="G3101" s="1">
        <f>IF(Table1[[#This Row],[Phase shift (deg)]]="","",Table1[[#This Row],[Phase shift (deg)]]/180*PI())</f>
        <v>4.3601379453317017</v>
      </c>
      <c r="H3101" s="2">
        <v>249.81750236234899</v>
      </c>
      <c r="I3101" s="2"/>
    </row>
    <row r="3102" spans="1:9" x14ac:dyDescent="0.2">
      <c r="A3102" s="2" t="s">
        <v>47</v>
      </c>
      <c r="B3102" s="2">
        <v>18.68</v>
      </c>
      <c r="C3102" s="2">
        <f>2*Table1[[#This Row],[Photon energy (eV)]]-Threshold</f>
        <v>12.7726112</v>
      </c>
      <c r="D3102" s="2" t="s">
        <v>19</v>
      </c>
      <c r="E3102" s="3">
        <f>Table1[[#This Row],[Polar ang (deg)]]/180*PI()</f>
        <v>2.5500000000000012</v>
      </c>
      <c r="F3102" s="2">
        <v>146.10423775836</v>
      </c>
      <c r="G3102" s="1">
        <f>IF(Table1[[#This Row],[Phase shift (deg)]]="","",Table1[[#This Row],[Phase shift (deg)]]/180*PI())</f>
        <v>4.3537038512121899</v>
      </c>
      <c r="H3102" s="2">
        <v>249.448855924311</v>
      </c>
      <c r="I3102" s="2"/>
    </row>
    <row r="3103" spans="1:9" x14ac:dyDescent="0.2">
      <c r="A3103" s="2" t="s">
        <v>47</v>
      </c>
      <c r="B3103" s="2">
        <v>18.68</v>
      </c>
      <c r="C3103" s="2">
        <f>2*Table1[[#This Row],[Photon energy (eV)]]-Threshold</f>
        <v>12.7726112</v>
      </c>
      <c r="D3103" s="2" t="s">
        <v>19</v>
      </c>
      <c r="E3103" s="3">
        <f>Table1[[#This Row],[Polar ang (deg)]]/180*PI()</f>
        <v>2.5600000000000045</v>
      </c>
      <c r="F3103" s="2">
        <v>146.677195553491</v>
      </c>
      <c r="G3103" s="1">
        <f>IF(Table1[[#This Row],[Phase shift (deg)]]="","",Table1[[#This Row],[Phase shift (deg)]]/180*PI())</f>
        <v>4.347471819009967</v>
      </c>
      <c r="H3103" s="2">
        <v>249.09178678133401</v>
      </c>
      <c r="I3103" s="2"/>
    </row>
    <row r="3104" spans="1:9" x14ac:dyDescent="0.2">
      <c r="A3104" s="2" t="s">
        <v>47</v>
      </c>
      <c r="B3104" s="2">
        <v>18.68</v>
      </c>
      <c r="C3104" s="2">
        <f>2*Table1[[#This Row],[Photon energy (eV)]]-Threshold</f>
        <v>12.7726112</v>
      </c>
      <c r="D3104" s="2" t="s">
        <v>19</v>
      </c>
      <c r="E3104" s="3">
        <f>Table1[[#This Row],[Polar ang (deg)]]/180*PI()</f>
        <v>2.5700000000000074</v>
      </c>
      <c r="F3104" s="2">
        <v>147.25015334862201</v>
      </c>
      <c r="G3104" s="1">
        <f>IF(Table1[[#This Row],[Phase shift (deg)]]="","",Table1[[#This Row],[Phase shift (deg)]]/180*PI())</f>
        <v>4.3414359459773113</v>
      </c>
      <c r="H3104" s="2">
        <v>248.74595673088601</v>
      </c>
      <c r="I3104" s="2"/>
    </row>
    <row r="3105" spans="1:9" x14ac:dyDescent="0.2">
      <c r="A3105" s="2" t="s">
        <v>47</v>
      </c>
      <c r="B3105" s="2">
        <v>18.68</v>
      </c>
      <c r="C3105" s="2">
        <f>2*Table1[[#This Row],[Photon energy (eV)]]-Threshold</f>
        <v>12.7726112</v>
      </c>
      <c r="D3105" s="2" t="s">
        <v>19</v>
      </c>
      <c r="E3105" s="3">
        <f>Table1[[#This Row],[Polar ang (deg)]]/180*PI()</f>
        <v>2.579999999999993</v>
      </c>
      <c r="F3105" s="2">
        <v>147.82311114375199</v>
      </c>
      <c r="G3105" s="1">
        <f>IF(Table1[[#This Row],[Phase shift (deg)]]="","",Table1[[#This Row],[Phase shift (deg)]]/180*PI())</f>
        <v>4.3355905164016386</v>
      </c>
      <c r="H3105" s="2">
        <v>248.41103828675901</v>
      </c>
      <c r="I3105" s="2"/>
    </row>
    <row r="3106" spans="1:9" x14ac:dyDescent="0.2">
      <c r="A3106" s="2" t="s">
        <v>47</v>
      </c>
      <c r="B3106" s="2">
        <v>18.68</v>
      </c>
      <c r="C3106" s="2">
        <f>2*Table1[[#This Row],[Photon energy (eV)]]-Threshold</f>
        <v>12.7726112</v>
      </c>
      <c r="D3106" s="2" t="s">
        <v>19</v>
      </c>
      <c r="E3106" s="3">
        <f>Table1[[#This Row],[Polar ang (deg)]]/180*PI()</f>
        <v>2.5899999999999959</v>
      </c>
      <c r="F3106" s="2">
        <v>148.39606893888299</v>
      </c>
      <c r="G3106" s="1">
        <f>IF(Table1[[#This Row],[Phase shift (deg)]]="","",Table1[[#This Row],[Phase shift (deg)]]/180*PI())</f>
        <v>4.3299299999083258</v>
      </c>
      <c r="H3106" s="2">
        <v>248.08671458182801</v>
      </c>
      <c r="I3106" s="2"/>
    </row>
    <row r="3107" spans="1:9" x14ac:dyDescent="0.2">
      <c r="A3107" s="2" t="s">
        <v>47</v>
      </c>
      <c r="B3107" s="2">
        <v>18.68</v>
      </c>
      <c r="C3107" s="2">
        <f>2*Table1[[#This Row],[Photon energy (eV)]]-Threshold</f>
        <v>12.7726112</v>
      </c>
      <c r="D3107" s="2" t="s">
        <v>19</v>
      </c>
      <c r="E3107" s="3">
        <f>Table1[[#This Row],[Polar ang (deg)]]/180*PI()</f>
        <v>2.5999999999999992</v>
      </c>
      <c r="F3107" s="2">
        <v>148.96902673401399</v>
      </c>
      <c r="G3107" s="1">
        <f>IF(Table1[[#This Row],[Phase shift (deg)]]="","",Table1[[#This Row],[Phase shift (deg)]]/180*PI())</f>
        <v>4.3244490492187149</v>
      </c>
      <c r="H3107" s="2">
        <v>247.772679239594</v>
      </c>
      <c r="I3107" s="2"/>
    </row>
    <row r="3108" spans="1:9" x14ac:dyDescent="0.2">
      <c r="A3108" s="2" t="s">
        <v>47</v>
      </c>
      <c r="B3108" s="2">
        <v>18.68</v>
      </c>
      <c r="C3108" s="2">
        <f>2*Table1[[#This Row],[Photon energy (eV)]]-Threshold</f>
        <v>12.7726112</v>
      </c>
      <c r="D3108" s="2" t="s">
        <v>19</v>
      </c>
      <c r="E3108" s="3">
        <f>Table1[[#This Row],[Polar ang (deg)]]/180*PI()</f>
        <v>2.6100000000000025</v>
      </c>
      <c r="F3108" s="2">
        <v>149.541984529145</v>
      </c>
      <c r="G3108" s="1">
        <f>IF(Table1[[#This Row],[Phase shift (deg)]]="","",Table1[[#This Row],[Phase shift (deg)]]/180*PI())</f>
        <v>4.3191424974521304</v>
      </c>
      <c r="H3108" s="2">
        <v>247.468636219601</v>
      </c>
      <c r="I3108" s="2"/>
    </row>
    <row r="3109" spans="1:9" x14ac:dyDescent="0.2">
      <c r="A3109" s="2" t="s">
        <v>47</v>
      </c>
      <c r="B3109" s="2">
        <v>18.68</v>
      </c>
      <c r="C3109" s="2">
        <f>2*Table1[[#This Row],[Photon energy (eV)]]-Threshold</f>
        <v>12.7726112</v>
      </c>
      <c r="D3109" s="2" t="s">
        <v>19</v>
      </c>
      <c r="E3109" s="3">
        <f>Table1[[#This Row],[Polar ang (deg)]]/180*PI()</f>
        <v>2.6200000000000054</v>
      </c>
      <c r="F3109" s="2">
        <v>150.114942324276</v>
      </c>
      <c r="G3109" s="1">
        <f>IF(Table1[[#This Row],[Phase shift (deg)]]="","",Table1[[#This Row],[Phase shift (deg)]]/180*PI())</f>
        <v>4.3140053550516537</v>
      </c>
      <c r="H3109" s="2">
        <v>247.17429964129599</v>
      </c>
      <c r="I3109" s="2"/>
    </row>
    <row r="3110" spans="1:9" x14ac:dyDescent="0.2">
      <c r="A3110" s="2" t="s">
        <v>47</v>
      </c>
      <c r="B3110" s="2">
        <v>18.68</v>
      </c>
      <c r="C3110" s="2">
        <f>2*Table1[[#This Row],[Photon energy (eV)]]-Threshold</f>
        <v>12.7726112</v>
      </c>
      <c r="D3110" s="2" t="s">
        <v>19</v>
      </c>
      <c r="E3110" s="3">
        <f>Table1[[#This Row],[Polar ang (deg)]]/180*PI()</f>
        <v>2.6300000000000088</v>
      </c>
      <c r="F3110" s="2">
        <v>150.687900119407</v>
      </c>
      <c r="G3110" s="1">
        <f>IF(Table1[[#This Row],[Phase shift (deg)]]="","",Table1[[#This Row],[Phase shift (deg)]]/180*PI())</f>
        <v>4.3090328064034598</v>
      </c>
      <c r="H3110" s="2">
        <v>246.889393590331</v>
      </c>
      <c r="I3110" s="2"/>
    </row>
    <row r="3111" spans="1:9" x14ac:dyDescent="0.2">
      <c r="A3111" s="2" t="s">
        <v>47</v>
      </c>
      <c r="B3111" s="2">
        <v>18.68</v>
      </c>
      <c r="C3111" s="2">
        <f>2*Table1[[#This Row],[Photon energy (eV)]]-Threshold</f>
        <v>12.7726112</v>
      </c>
      <c r="D3111" s="2" t="s">
        <v>19</v>
      </c>
      <c r="E3111" s="3">
        <f>Table1[[#This Row],[Polar ang (deg)]]/180*PI()</f>
        <v>2.6399999999999944</v>
      </c>
      <c r="F3111" s="2">
        <v>151.26085791453701</v>
      </c>
      <c r="G3111" s="1">
        <f>IF(Table1[[#This Row],[Phase shift (deg)]]="","",Table1[[#This Row],[Phase shift (deg)]]/180*PI())</f>
        <v>4.3042202062111024</v>
      </c>
      <c r="H3111" s="2">
        <v>246.61365191082501</v>
      </c>
      <c r="I3111" s="2"/>
    </row>
    <row r="3112" spans="1:9" x14ac:dyDescent="0.2">
      <c r="A3112" s="2" t="s">
        <v>47</v>
      </c>
      <c r="B3112" s="2">
        <v>18.68</v>
      </c>
      <c r="C3112" s="2">
        <f>2*Table1[[#This Row],[Photon energy (eV)]]-Threshold</f>
        <v>12.7726112</v>
      </c>
      <c r="D3112" s="2" t="s">
        <v>19</v>
      </c>
      <c r="E3112" s="3">
        <f>Table1[[#This Row],[Polar ang (deg)]]/180*PI()</f>
        <v>2.6499999999999972</v>
      </c>
      <c r="F3112" s="2">
        <v>151.83381570966799</v>
      </c>
      <c r="G3112" s="1">
        <f>IF(Table1[[#This Row],[Phase shift (deg)]]="","",Table1[[#This Row],[Phase shift (deg)]]/180*PI())</f>
        <v>4.2995630756795222</v>
      </c>
      <c r="H3112" s="2">
        <v>246.34681798672401</v>
      </c>
      <c r="I3112" s="2"/>
    </row>
    <row r="3113" spans="1:9" x14ac:dyDescent="0.2">
      <c r="A3113" s="2" t="s">
        <v>47</v>
      </c>
      <c r="B3113" s="2">
        <v>18.68</v>
      </c>
      <c r="C3113" s="2">
        <f>2*Table1[[#This Row],[Photon energy (eV)]]-Threshold</f>
        <v>12.7726112</v>
      </c>
      <c r="D3113" s="2" t="s">
        <v>19</v>
      </c>
      <c r="E3113" s="3">
        <f>Table1[[#This Row],[Polar ang (deg)]]/180*PI()</f>
        <v>2.66</v>
      </c>
      <c r="F3113" s="2">
        <v>152.40677350479899</v>
      </c>
      <c r="G3113" s="1">
        <f>IF(Table1[[#This Row],[Phase shift (deg)]]="","",Table1[[#This Row],[Phase shift (deg)]]/180*PI())</f>
        <v>4.2950570985554126</v>
      </c>
      <c r="H3113" s="2">
        <v>246.08864451493</v>
      </c>
      <c r="I3113" s="2"/>
    </row>
    <row r="3114" spans="1:9" x14ac:dyDescent="0.2">
      <c r="A3114" s="2" t="s">
        <v>47</v>
      </c>
      <c r="B3114" s="2">
        <v>18.68</v>
      </c>
      <c r="C3114" s="2">
        <f>2*Table1[[#This Row],[Photon energy (eV)]]-Threshold</f>
        <v>12.7726112</v>
      </c>
      <c r="D3114" s="2" t="s">
        <v>19</v>
      </c>
      <c r="E3114" s="3">
        <f>Table1[[#This Row],[Polar ang (deg)]]/180*PI()</f>
        <v>2.6700000000000035</v>
      </c>
      <c r="F3114" s="2">
        <v>152.97973129992999</v>
      </c>
      <c r="G3114" s="1">
        <f>IF(Table1[[#This Row],[Phase shift (deg)]]="","",Table1[[#This Row],[Phase shift (deg)]]/180*PI())</f>
        <v>4.2906981170659471</v>
      </c>
      <c r="H3114" s="2">
        <v>245.838893272608</v>
      </c>
      <c r="I3114" s="2"/>
    </row>
    <row r="3115" spans="1:9" x14ac:dyDescent="0.2">
      <c r="A3115" s="2" t="s">
        <v>47</v>
      </c>
      <c r="B3115" s="2">
        <v>18.68</v>
      </c>
      <c r="C3115" s="2">
        <f>2*Table1[[#This Row],[Photon energy (eV)]]-Threshold</f>
        <v>12.7726112</v>
      </c>
      <c r="D3115" s="2" t="s">
        <v>19</v>
      </c>
      <c r="E3115" s="3">
        <f>Table1[[#This Row],[Polar ang (deg)]]/180*PI()</f>
        <v>2.6800000000000068</v>
      </c>
      <c r="F3115" s="2">
        <v>153.552689095061</v>
      </c>
      <c r="G3115" s="1">
        <f>IF(Table1[[#This Row],[Phase shift (deg)]]="","",Table1[[#This Row],[Phase shift (deg)]]/180*PI())</f>
        <v>4.2864821277913299</v>
      </c>
      <c r="H3115" s="2">
        <v>245.5973348807</v>
      </c>
      <c r="I3115" s="2"/>
    </row>
    <row r="3116" spans="1:9" x14ac:dyDescent="0.2">
      <c r="A3116" s="2" t="s">
        <v>47</v>
      </c>
      <c r="B3116" s="2">
        <v>18.68</v>
      </c>
      <c r="C3116" s="2">
        <f>2*Table1[[#This Row],[Photon energy (eV)]]-Threshold</f>
        <v>12.7726112</v>
      </c>
      <c r="D3116" s="2" t="s">
        <v>19</v>
      </c>
      <c r="E3116" s="3">
        <f>Table1[[#This Row],[Polar ang (deg)]]/180*PI()</f>
        <v>2.6899999999999924</v>
      </c>
      <c r="F3116" s="2">
        <v>154.12564689019101</v>
      </c>
      <c r="G3116" s="1">
        <f>IF(Table1[[#This Row],[Phase shift (deg)]]="","",Table1[[#This Row],[Phase shift (deg)]]/180*PI())</f>
        <v>4.2824052775024937</v>
      </c>
      <c r="H3116" s="2">
        <v>245.36374856544299</v>
      </c>
      <c r="I3116" s="2"/>
    </row>
    <row r="3117" spans="1:9" x14ac:dyDescent="0.2">
      <c r="A3117" s="2" t="s">
        <v>47</v>
      </c>
      <c r="B3117" s="2">
        <v>18.68</v>
      </c>
      <c r="C3117" s="2">
        <f>2*Table1[[#This Row],[Photon energy (eV)]]-Threshold</f>
        <v>12.7726112</v>
      </c>
      <c r="D3117" s="2" t="s">
        <v>19</v>
      </c>
      <c r="E3117" s="3">
        <f>Table1[[#This Row],[Polar ang (deg)]]/180*PI()</f>
        <v>2.6999999999999953</v>
      </c>
      <c r="F3117" s="2">
        <v>154.69860468532201</v>
      </c>
      <c r="G3117" s="1">
        <f>IF(Table1[[#This Row],[Phase shift (deg)]]="","",Table1[[#This Row],[Phase shift (deg)]]/180*PI())</f>
        <v>4.2784638589904995</v>
      </c>
      <c r="H3117" s="2">
        <v>245.13792191941101</v>
      </c>
      <c r="I3117" s="2"/>
    </row>
    <row r="3118" spans="1:9" x14ac:dyDescent="0.2">
      <c r="A3118" s="2" t="s">
        <v>47</v>
      </c>
      <c r="B3118" s="2">
        <v>18.68</v>
      </c>
      <c r="C3118" s="2">
        <f>2*Table1[[#This Row],[Photon energy (eV)]]-Threshold</f>
        <v>12.7726112</v>
      </c>
      <c r="D3118" s="2" t="s">
        <v>19</v>
      </c>
      <c r="E3118" s="3">
        <f>Table1[[#This Row],[Polar ang (deg)]]/180*PI()</f>
        <v>2.7099999999999986</v>
      </c>
      <c r="F3118" s="2">
        <v>155.27156248045301</v>
      </c>
      <c r="G3118" s="1">
        <f>IF(Table1[[#This Row],[Phase shift (deg)]]="","",Table1[[#This Row],[Phase shift (deg)]]/180*PI())</f>
        <v>4.2746543069109064</v>
      </c>
      <c r="H3118" s="2">
        <v>244.91965066341501</v>
      </c>
      <c r="I3118" s="2"/>
    </row>
    <row r="3119" spans="1:9" x14ac:dyDescent="0.2">
      <c r="A3119" s="2" t="s">
        <v>47</v>
      </c>
      <c r="B3119" s="2">
        <v>18.68</v>
      </c>
      <c r="C3119" s="2">
        <f>2*Table1[[#This Row],[Photon energy (eV)]]-Threshold</f>
        <v>12.7726112</v>
      </c>
      <c r="D3119" s="2" t="s">
        <v>19</v>
      </c>
      <c r="E3119" s="3">
        <f>Table1[[#This Row],[Polar ang (deg)]]/180*PI()</f>
        <v>2.7200000000000015</v>
      </c>
      <c r="F3119" s="2">
        <v>155.84452027558399</v>
      </c>
      <c r="G3119" s="1">
        <f>IF(Table1[[#This Row],[Phase shift (deg)]]="","",Table1[[#This Row],[Phase shift (deg)]]/180*PI())</f>
        <v>4.2709731936624706</v>
      </c>
      <c r="H3119" s="2">
        <v>244.70873841036999</v>
      </c>
      <c r="I3119" s="2"/>
    </row>
    <row r="3120" spans="1:9" x14ac:dyDescent="0.2">
      <c r="A3120" s="2" t="s">
        <v>47</v>
      </c>
      <c r="B3120" s="2">
        <v>18.68</v>
      </c>
      <c r="C3120" s="2">
        <f>2*Table1[[#This Row],[Photon energy (eV)]]-Threshold</f>
        <v>12.7726112</v>
      </c>
      <c r="D3120" s="2" t="s">
        <v>19</v>
      </c>
      <c r="E3120" s="3">
        <f>Table1[[#This Row],[Polar ang (deg)]]/180*PI()</f>
        <v>2.7300000000000044</v>
      </c>
      <c r="F3120" s="2">
        <v>156.41747807071499</v>
      </c>
      <c r="G3120" s="1">
        <f>IF(Table1[[#This Row],[Phase shift (deg)]]="","",Table1[[#This Row],[Phase shift (deg)]]/180*PI())</f>
        <v>4.2674172253166622</v>
      </c>
      <c r="H3120" s="2">
        <v>244.504996432073</v>
      </c>
      <c r="I3120" s="2"/>
    </row>
    <row r="3121" spans="1:9" x14ac:dyDescent="0.2">
      <c r="A3121" s="2" t="s">
        <v>47</v>
      </c>
      <c r="B3121" s="2">
        <v>18.68</v>
      </c>
      <c r="C3121" s="2">
        <f>2*Table1[[#This Row],[Photon energy (eV)]]-Threshold</f>
        <v>12.7726112</v>
      </c>
      <c r="D3121" s="2" t="s">
        <v>19</v>
      </c>
      <c r="E3121" s="3">
        <f>Table1[[#This Row],[Polar ang (deg)]]/180*PI()</f>
        <v>2.7400000000000073</v>
      </c>
      <c r="F3121" s="2">
        <v>156.990435865846</v>
      </c>
      <c r="G3121" s="1">
        <f>IF(Table1[[#This Row],[Phase shift (deg)]]="","",Table1[[#This Row],[Phase shift (deg)]]/180*PI())</f>
        <v>4.2639832376123659</v>
      </c>
      <c r="H3121" s="2">
        <v>244.30824342971701</v>
      </c>
      <c r="I3121" s="2"/>
    </row>
    <row r="3122" spans="1:9" x14ac:dyDescent="0.2">
      <c r="A3122" s="2" t="s">
        <v>47</v>
      </c>
      <c r="B3122" s="2">
        <v>18.68</v>
      </c>
      <c r="C3122" s="2">
        <f>2*Table1[[#This Row],[Photon energy (eV)]]-Threshold</f>
        <v>12.7726112</v>
      </c>
      <c r="D3122" s="2" t="s">
        <v>19</v>
      </c>
      <c r="E3122" s="3">
        <f>Table1[[#This Row],[Polar ang (deg)]]/180*PI()</f>
        <v>2.7499999999999933</v>
      </c>
      <c r="F3122" s="2">
        <v>157.563393660976</v>
      </c>
      <c r="G3122" s="1">
        <f>IF(Table1[[#This Row],[Phase shift (deg)]]="","",Table1[[#This Row],[Phase shift (deg)]]/180*PI())</f>
        <v>4.2606681920268938</v>
      </c>
      <c r="H3122" s="2">
        <v>244.118305308776</v>
      </c>
      <c r="I3122" s="2"/>
    </row>
    <row r="3123" spans="1:9" x14ac:dyDescent="0.2">
      <c r="A3123" s="2" t="s">
        <v>47</v>
      </c>
      <c r="B3123" s="2">
        <v>18.68</v>
      </c>
      <c r="C3123" s="2">
        <f>2*Table1[[#This Row],[Photon energy (eV)]]-Threshold</f>
        <v>12.7726112</v>
      </c>
      <c r="D3123" s="2" t="s">
        <v>19</v>
      </c>
      <c r="E3123" s="3">
        <f>Table1[[#This Row],[Polar ang (deg)]]/180*PI()</f>
        <v>2.7599999999999962</v>
      </c>
      <c r="F3123" s="2">
        <v>158.13635145610701</v>
      </c>
      <c r="G3123" s="1">
        <f>IF(Table1[[#This Row],[Phase shift (deg)]]="","",Table1[[#This Row],[Phase shift (deg)]]/180*PI())</f>
        <v>4.257469171933308</v>
      </c>
      <c r="H3123" s="2">
        <v>243.93501495883601</v>
      </c>
      <c r="I3123" s="2"/>
    </row>
    <row r="3124" spans="1:9" x14ac:dyDescent="0.2">
      <c r="A3124" s="2" t="s">
        <v>47</v>
      </c>
      <c r="B3124" s="2">
        <v>18.68</v>
      </c>
      <c r="C3124" s="2">
        <f>2*Table1[[#This Row],[Photon energy (eV)]]-Threshold</f>
        <v>12.7726112</v>
      </c>
      <c r="D3124" s="2" t="s">
        <v>19</v>
      </c>
      <c r="E3124" s="3">
        <f>Table1[[#This Row],[Polar ang (deg)]]/180*PI()</f>
        <v>2.7699999999999996</v>
      </c>
      <c r="F3124" s="2">
        <v>158.70930925123801</v>
      </c>
      <c r="G3124" s="1">
        <f>IF(Table1[[#This Row],[Phase shift (deg)]]="","",Table1[[#This Row],[Phase shift (deg)]]/180*PI())</f>
        <v>4.2543833788516974</v>
      </c>
      <c r="H3124" s="2">
        <v>243.75821203880901</v>
      </c>
      <c r="I3124" s="2"/>
    </row>
    <row r="3125" spans="1:9" x14ac:dyDescent="0.2">
      <c r="A3125" s="2" t="s">
        <v>47</v>
      </c>
      <c r="B3125" s="2">
        <v>18.68</v>
      </c>
      <c r="C3125" s="2">
        <f>2*Table1[[#This Row],[Photon energy (eV)]]-Threshold</f>
        <v>12.7726112</v>
      </c>
      <c r="D3125" s="2" t="s">
        <v>19</v>
      </c>
      <c r="E3125" s="3">
        <f>Table1[[#This Row],[Polar ang (deg)]]/180*PI()</f>
        <v>2.780000000000002</v>
      </c>
      <c r="F3125" s="2">
        <v>159.28226704636899</v>
      </c>
      <c r="G3125" s="1">
        <f>IF(Table1[[#This Row],[Phase shift (deg)]]="","",Table1[[#This Row],[Phase shift (deg)]]/180*PI())</f>
        <v>4.2514081288006507</v>
      </c>
      <c r="H3125" s="2">
        <v>243.58774276788799</v>
      </c>
      <c r="I3125" s="2"/>
    </row>
    <row r="3126" spans="1:9" x14ac:dyDescent="0.2">
      <c r="A3126" s="2" t="s">
        <v>47</v>
      </c>
      <c r="B3126" s="2">
        <v>18.68</v>
      </c>
      <c r="C3126" s="2">
        <f>2*Table1[[#This Row],[Photon energy (eV)]]-Threshold</f>
        <v>12.7726112</v>
      </c>
      <c r="D3126" s="2" t="s">
        <v>19</v>
      </c>
      <c r="E3126" s="3">
        <f>Table1[[#This Row],[Polar ang (deg)]]/180*PI()</f>
        <v>2.7900000000000054</v>
      </c>
      <c r="F3126" s="2">
        <v>159.85522484149999</v>
      </c>
      <c r="G3126" s="1">
        <f>IF(Table1[[#This Row],[Phase shift (deg)]]="","",Table1[[#This Row],[Phase shift (deg)]]/180*PI())</f>
        <v>4.2485408487539855</v>
      </c>
      <c r="H3126" s="2">
        <v>243.42345972253199</v>
      </c>
      <c r="I3126" s="2"/>
    </row>
    <row r="3127" spans="1:9" x14ac:dyDescent="0.2">
      <c r="A3127" s="2" t="s">
        <v>47</v>
      </c>
      <c r="B3127" s="2">
        <v>18.68</v>
      </c>
      <c r="C3127" s="2">
        <f>2*Table1[[#This Row],[Photon energy (eV)]]-Threshold</f>
        <v>12.7726112</v>
      </c>
      <c r="D3127" s="2" t="s">
        <v>19</v>
      </c>
      <c r="E3127" s="3">
        <f>Table1[[#This Row],[Polar ang (deg)]]/180*PI()</f>
        <v>2.8000000000000087</v>
      </c>
      <c r="F3127" s="2">
        <v>160.42818263663099</v>
      </c>
      <c r="G3127" s="1">
        <f>IF(Table1[[#This Row],[Phase shift (deg)]]="","",Table1[[#This Row],[Phase shift (deg)]]/180*PI())</f>
        <v>4.2457790732063669</v>
      </c>
      <c r="H3127" s="2">
        <v>243.26522163969099</v>
      </c>
      <c r="I3127" s="2"/>
    </row>
    <row r="3128" spans="1:9" x14ac:dyDescent="0.2">
      <c r="A3128" s="2" t="s">
        <v>47</v>
      </c>
      <c r="B3128" s="2">
        <v>18.68</v>
      </c>
      <c r="C3128" s="2">
        <f>2*Table1[[#This Row],[Photon energy (eV)]]-Threshold</f>
        <v>12.7726112</v>
      </c>
      <c r="D3128" s="2" t="s">
        <v>19</v>
      </c>
      <c r="E3128" s="3">
        <f>Table1[[#This Row],[Polar ang (deg)]]/180*PI()</f>
        <v>2.8099999999999943</v>
      </c>
      <c r="F3128" s="2">
        <v>161.001140431761</v>
      </c>
      <c r="G3128" s="1">
        <f>IF(Table1[[#This Row],[Phase shift (deg)]]="","",Table1[[#This Row],[Phase shift (deg)]]/180*PI())</f>
        <v>4.2431204408506584</v>
      </c>
      <c r="H3128" s="2">
        <v>243.11289322643199</v>
      </c>
      <c r="I3128" s="2"/>
    </row>
    <row r="3129" spans="1:9" x14ac:dyDescent="0.2">
      <c r="A3129" s="2" t="s">
        <v>47</v>
      </c>
      <c r="B3129" s="2">
        <v>18.68</v>
      </c>
      <c r="C3129" s="2">
        <f>2*Table1[[#This Row],[Photon energy (eV)]]-Threshold</f>
        <v>12.7726112</v>
      </c>
      <c r="D3129" s="2" t="s">
        <v>19</v>
      </c>
      <c r="E3129" s="3">
        <f>Table1[[#This Row],[Polar ang (deg)]]/180*PI()</f>
        <v>2.8199999999999976</v>
      </c>
      <c r="F3129" s="2">
        <v>161.574098226892</v>
      </c>
      <c r="G3129" s="1">
        <f>IF(Table1[[#This Row],[Phase shift (deg)]]="","",Table1[[#This Row],[Phase shift (deg)]]/180*PI())</f>
        <v>4.240562691368682</v>
      </c>
      <c r="H3129" s="2">
        <v>242.966344976063</v>
      </c>
      <c r="I3129" s="2"/>
    </row>
    <row r="3130" spans="1:9" x14ac:dyDescent="0.2">
      <c r="A3130" s="2" t="s">
        <v>47</v>
      </c>
      <c r="B3130" s="2">
        <v>18.68</v>
      </c>
      <c r="C3130" s="2">
        <f>2*Table1[[#This Row],[Photon energy (eV)]]-Threshold</f>
        <v>12.7726112</v>
      </c>
      <c r="D3130" s="2" t="s">
        <v>19</v>
      </c>
      <c r="E3130" s="3">
        <f>Table1[[#This Row],[Polar ang (deg)]]/180*PI()</f>
        <v>2.8300000000000005</v>
      </c>
      <c r="F3130" s="2">
        <v>162.14705602202301</v>
      </c>
      <c r="G3130" s="1">
        <f>IF(Table1[[#This Row],[Phase shift (deg)]]="","",Table1[[#This Row],[Phase shift (deg)]]/180*PI())</f>
        <v>4.2381036623368695</v>
      </c>
      <c r="H3130" s="2">
        <v>242.82545299084001</v>
      </c>
      <c r="I3130" s="2"/>
    </row>
    <row r="3131" spans="1:9" x14ac:dyDescent="0.2">
      <c r="A3131" s="2" t="s">
        <v>47</v>
      </c>
      <c r="B3131" s="2">
        <v>18.68</v>
      </c>
      <c r="C3131" s="2">
        <f>2*Table1[[#This Row],[Photon energy (eV)]]-Threshold</f>
        <v>12.7726112</v>
      </c>
      <c r="D3131" s="2" t="s">
        <v>19</v>
      </c>
      <c r="E3131" s="3">
        <f>Table1[[#This Row],[Polar ang (deg)]]/180*PI()</f>
        <v>2.8400000000000034</v>
      </c>
      <c r="F3131" s="2">
        <v>162.72001381715401</v>
      </c>
      <c r="G3131" s="1">
        <f>IF(Table1[[#This Row],[Phase shift (deg)]]="","",Table1[[#This Row],[Phase shift (deg)]]/180*PI())</f>
        <v>4.2357412862469159</v>
      </c>
      <c r="H3131" s="2">
        <v>242.690098811263</v>
      </c>
      <c r="I3131" s="2"/>
    </row>
    <row r="3132" spans="1:9" x14ac:dyDescent="0.2">
      <c r="A3132" s="2" t="s">
        <v>47</v>
      </c>
      <c r="B3132" s="2">
        <v>18.68</v>
      </c>
      <c r="C3132" s="2">
        <f>2*Table1[[#This Row],[Photon energy (eV)]]-Threshold</f>
        <v>12.7726112</v>
      </c>
      <c r="D3132" s="2" t="s">
        <v>19</v>
      </c>
      <c r="E3132" s="3">
        <f>Table1[[#This Row],[Polar ang (deg)]]/180*PI()</f>
        <v>2.8500000000000063</v>
      </c>
      <c r="F3132" s="2">
        <v>163.29297161228499</v>
      </c>
      <c r="G3132" s="1">
        <f>IF(Table1[[#This Row],[Phase shift (deg)]]="","",Table1[[#This Row],[Phase shift (deg)]]/180*PI())</f>
        <v>4.2334735876416572</v>
      </c>
      <c r="H3132" s="2">
        <v>242.560169251974</v>
      </c>
      <c r="I3132" s="2"/>
    </row>
    <row r="3133" spans="1:9" x14ac:dyDescent="0.2">
      <c r="A3133" s="2" t="s">
        <v>47</v>
      </c>
      <c r="B3133" s="2">
        <v>18.68</v>
      </c>
      <c r="C3133" s="2">
        <f>2*Table1[[#This Row],[Photon energy (eV)]]-Threshold</f>
        <v>12.7726112</v>
      </c>
      <c r="D3133" s="2" t="s">
        <v>19</v>
      </c>
      <c r="E3133" s="3">
        <f>Table1[[#This Row],[Polar ang (deg)]]/180*PI()</f>
        <v>2.8599999999999923</v>
      </c>
      <c r="F3133" s="2">
        <v>163.865929407415</v>
      </c>
      <c r="G3133" s="1">
        <f>IF(Table1[[#This Row],[Phase shift (deg)]]="","",Table1[[#This Row],[Phase shift (deg)]]/180*PI())</f>
        <v>4.2312986803656418</v>
      </c>
      <c r="H3133" s="2">
        <v>242.43555624422601</v>
      </c>
      <c r="I3133" s="2"/>
    </row>
    <row r="3134" spans="1:9" x14ac:dyDescent="0.2">
      <c r="A3134" s="2" t="s">
        <v>47</v>
      </c>
      <c r="B3134" s="2">
        <v>18.68</v>
      </c>
      <c r="C3134" s="2">
        <f>2*Table1[[#This Row],[Photon energy (eV)]]-Threshold</f>
        <v>12.7726112</v>
      </c>
      <c r="D3134" s="2" t="s">
        <v>19</v>
      </c>
      <c r="E3134" s="3">
        <f>Table1[[#This Row],[Polar ang (deg)]]/180*PI()</f>
        <v>2.8699999999999952</v>
      </c>
      <c r="F3134" s="2">
        <v>164.438887202546</v>
      </c>
      <c r="G3134" s="1">
        <f>IF(Table1[[#This Row],[Phase shift (deg)]]="","",Table1[[#This Row],[Phase shift (deg)]]/180*PI())</f>
        <v>4.2292147649294138</v>
      </c>
      <c r="H3134" s="2">
        <v>242.31615668486799</v>
      </c>
      <c r="I3134" s="2"/>
    </row>
    <row r="3135" spans="1:9" x14ac:dyDescent="0.2">
      <c r="A3135" s="2" t="s">
        <v>47</v>
      </c>
      <c r="B3135" s="2">
        <v>18.68</v>
      </c>
      <c r="C3135" s="2">
        <f>2*Table1[[#This Row],[Photon energy (eV)]]-Threshold</f>
        <v>12.7726112</v>
      </c>
      <c r="D3135" s="2" t="s">
        <v>19</v>
      </c>
      <c r="E3135" s="3">
        <f>Table1[[#This Row],[Polar ang (deg)]]/180*PI()</f>
        <v>2.8799999999999981</v>
      </c>
      <c r="F3135" s="2">
        <v>165.011844997677</v>
      </c>
      <c r="G3135" s="1">
        <f>IF(Table1[[#This Row],[Phase shift (deg)]]="","",Table1[[#This Row],[Phase shift (deg)]]/180*PI())</f>
        <v>4.2272201259865243</v>
      </c>
      <c r="H3135" s="2">
        <v>242.20187229178799</v>
      </c>
      <c r="I3135" s="2"/>
    </row>
    <row r="3136" spans="1:9" x14ac:dyDescent="0.2">
      <c r="A3136" s="2" t="s">
        <v>47</v>
      </c>
      <c r="B3136" s="2">
        <v>18.68</v>
      </c>
      <c r="C3136" s="2">
        <f>2*Table1[[#This Row],[Photon energy (eV)]]-Threshold</f>
        <v>12.7726112</v>
      </c>
      <c r="D3136" s="2" t="s">
        <v>19</v>
      </c>
      <c r="E3136" s="3">
        <f>Table1[[#This Row],[Polar ang (deg)]]/180*PI()</f>
        <v>2.8900000000000019</v>
      </c>
      <c r="F3136" s="2">
        <v>165.58480279280801</v>
      </c>
      <c r="G3136" s="1">
        <f>IF(Table1[[#This Row],[Phase shift (deg)]]="","",Table1[[#This Row],[Phase shift (deg)]]/180*PI())</f>
        <v>4.2253131299217435</v>
      </c>
      <c r="H3136" s="2">
        <v>242.092609465728</v>
      </c>
      <c r="I3136" s="2"/>
    </row>
    <row r="3137" spans="1:9" x14ac:dyDescent="0.2">
      <c r="A3137" s="2" t="s">
        <v>47</v>
      </c>
      <c r="B3137" s="2">
        <v>18.68</v>
      </c>
      <c r="C3137" s="2">
        <f>2*Table1[[#This Row],[Photon energy (eV)]]-Threshold</f>
        <v>12.7726112</v>
      </c>
      <c r="D3137" s="2" t="s">
        <v>19</v>
      </c>
      <c r="E3137" s="3">
        <f>Table1[[#This Row],[Polar ang (deg)]]/180*PI()</f>
        <v>2.9000000000000048</v>
      </c>
      <c r="F3137" s="2">
        <v>166.15776058793901</v>
      </c>
      <c r="G3137" s="1">
        <f>IF(Table1[[#This Row],[Phase shift (deg)]]="","",Table1[[#This Row],[Phase shift (deg)]]/180*PI())</f>
        <v>4.2234922225488862</v>
      </c>
      <c r="H3137" s="2">
        <v>241.98827915837899</v>
      </c>
      <c r="I3137" s="2"/>
    </row>
    <row r="3138" spans="1:9" x14ac:dyDescent="0.2">
      <c r="A3138" s="2" t="s">
        <v>47</v>
      </c>
      <c r="B3138" s="2">
        <v>18.68</v>
      </c>
      <c r="C3138" s="2">
        <f>2*Table1[[#This Row],[Photon energy (eV)]]-Threshold</f>
        <v>12.7726112</v>
      </c>
      <c r="D3138" s="2" t="s">
        <v>19</v>
      </c>
      <c r="E3138" s="3">
        <f>Table1[[#This Row],[Polar ang (deg)]]/180*PI()</f>
        <v>2.9100000000000077</v>
      </c>
      <c r="F3138" s="2">
        <v>166.73071838307001</v>
      </c>
      <c r="G3138" s="1">
        <f>IF(Table1[[#This Row],[Phase shift (deg)]]="","",Table1[[#This Row],[Phase shift (deg)]]/180*PI())</f>
        <v>4.2217559269164422</v>
      </c>
      <c r="H3138" s="2">
        <v>241.88879674665299</v>
      </c>
      <c r="I3138" s="2"/>
    </row>
    <row r="3139" spans="1:9" x14ac:dyDescent="0.2">
      <c r="A3139" s="2" t="s">
        <v>47</v>
      </c>
      <c r="B3139" s="2">
        <v>18.68</v>
      </c>
      <c r="C3139" s="2">
        <f>2*Table1[[#This Row],[Photon energy (eV)]]-Threshold</f>
        <v>12.7726112</v>
      </c>
      <c r="D3139" s="2" t="s">
        <v>19</v>
      </c>
      <c r="E3139" s="3">
        <f>Table1[[#This Row],[Polar ang (deg)]]/180*PI()</f>
        <v>2.9199999999999928</v>
      </c>
      <c r="F3139" s="2">
        <v>167.30367617819999</v>
      </c>
      <c r="G3139" s="1">
        <f>IF(Table1[[#This Row],[Phase shift (deg)]]="","",Table1[[#This Row],[Phase shift (deg)]]/180*PI())</f>
        <v>4.2201028412194006</v>
      </c>
      <c r="H3139" s="2">
        <v>241.79408191303901</v>
      </c>
      <c r="I3139" s="2"/>
    </row>
    <row r="3140" spans="1:9" x14ac:dyDescent="0.2">
      <c r="A3140" s="2" t="s">
        <v>47</v>
      </c>
      <c r="B3140" s="2">
        <v>18.68</v>
      </c>
      <c r="C3140" s="2">
        <f>2*Table1[[#This Row],[Photon energy (eV)]]-Threshold</f>
        <v>12.7726112</v>
      </c>
      <c r="D3140" s="2" t="s">
        <v>19</v>
      </c>
      <c r="E3140" s="3">
        <f>Table1[[#This Row],[Polar ang (deg)]]/180*PI()</f>
        <v>2.9299999999999966</v>
      </c>
      <c r="F3140" s="2">
        <v>167.876633973331</v>
      </c>
      <c r="G3140" s="1">
        <f>IF(Table1[[#This Row],[Phase shift (deg)]]="","",Table1[[#This Row],[Phase shift (deg)]]/180*PI())</f>
        <v>4.2185316368148511</v>
      </c>
      <c r="H3140" s="2">
        <v>241.70405853190601</v>
      </c>
      <c r="I3140" s="2"/>
    </row>
    <row r="3141" spans="1:9" x14ac:dyDescent="0.2">
      <c r="A3141" s="2" t="s">
        <v>47</v>
      </c>
      <c r="B3141" s="2">
        <v>18.68</v>
      </c>
      <c r="C3141" s="2">
        <f>2*Table1[[#This Row],[Photon energy (eV)]]-Threshold</f>
        <v>12.7726112</v>
      </c>
      <c r="D3141" s="2" t="s">
        <v>19</v>
      </c>
      <c r="E3141" s="3">
        <f>Table1[[#This Row],[Polar ang (deg)]]/180*PI()</f>
        <v>2.9399999999999995</v>
      </c>
      <c r="F3141" s="2">
        <v>168.449591768462</v>
      </c>
      <c r="G3141" s="1">
        <f>IF(Table1[[#This Row],[Phase shift (deg)]]="","",Table1[[#This Row],[Phase shift (deg)]]/180*PI())</f>
        <v>4.2170410563397667</v>
      </c>
      <c r="H3141" s="2">
        <v>241.61865456165901</v>
      </c>
      <c r="I3141" s="2"/>
    </row>
    <row r="3142" spans="1:9" x14ac:dyDescent="0.2">
      <c r="A3142" s="2" t="s">
        <v>47</v>
      </c>
      <c r="B3142" s="2">
        <v>18.68</v>
      </c>
      <c r="C3142" s="2">
        <f>2*Table1[[#This Row],[Photon energy (eV)]]-Threshold</f>
        <v>12.7726112</v>
      </c>
      <c r="D3142" s="2" t="s">
        <v>19</v>
      </c>
      <c r="E3142" s="3">
        <f>Table1[[#This Row],[Polar ang (deg)]]/180*PI()</f>
        <v>2.9500000000000024</v>
      </c>
      <c r="F3142" s="2">
        <v>169.022549563593</v>
      </c>
      <c r="G3142" s="1">
        <f>IF(Table1[[#This Row],[Phase shift (deg)]]="","",Table1[[#This Row],[Phase shift (deg)]]/180*PI())</f>
        <v>4.2156299119288496</v>
      </c>
      <c r="H3142" s="2">
        <v>241.53780194263001</v>
      </c>
      <c r="I3142" s="2"/>
    </row>
    <row r="3143" spans="1:9" x14ac:dyDescent="0.2">
      <c r="A3143" s="2" t="s">
        <v>47</v>
      </c>
      <c r="B3143" s="2">
        <v>18.68</v>
      </c>
      <c r="C3143" s="2">
        <f>2*Table1[[#This Row],[Photon energy (eV)]]-Threshold</f>
        <v>12.7726112</v>
      </c>
      <c r="D3143" s="2" t="s">
        <v>19</v>
      </c>
      <c r="E3143" s="3">
        <f>Table1[[#This Row],[Polar ang (deg)]]/180*PI()</f>
        <v>2.9600000000000057</v>
      </c>
      <c r="F3143" s="2">
        <v>169.59550735872401</v>
      </c>
      <c r="G3143" s="1">
        <f>IF(Table1[[#This Row],[Phase shift (deg)]]="","",Table1[[#This Row],[Phase shift (deg)]]/180*PI())</f>
        <v>4.214297083530127</v>
      </c>
      <c r="H3143" s="2">
        <v>241.461436500568</v>
      </c>
      <c r="I3143" s="2"/>
    </row>
    <row r="3144" spans="1:9" x14ac:dyDescent="0.2">
      <c r="A3144" s="2" t="s">
        <v>47</v>
      </c>
      <c r="B3144" s="2">
        <v>18.68</v>
      </c>
      <c r="C3144" s="2">
        <f>2*Table1[[#This Row],[Photon energy (eV)]]-Threshold</f>
        <v>12.7726112</v>
      </c>
      <c r="D3144" s="2" t="s">
        <v>19</v>
      </c>
      <c r="E3144" s="3">
        <f>Table1[[#This Row],[Polar ang (deg)]]/180*PI()</f>
        <v>2.9700000000000091</v>
      </c>
      <c r="F3144" s="2">
        <v>170.16846515385501</v>
      </c>
      <c r="G3144" s="1">
        <f>IF(Table1[[#This Row],[Phase shift (deg)]]="","",Table1[[#This Row],[Phase shift (deg)]]/180*PI())</f>
        <v>4.2130415173168148</v>
      </c>
      <c r="H3144" s="2">
        <v>241.389497855646</v>
      </c>
      <c r="I3144" s="2"/>
    </row>
    <row r="3145" spans="1:9" x14ac:dyDescent="0.2">
      <c r="A3145" s="2" t="s">
        <v>47</v>
      </c>
      <c r="B3145" s="2">
        <v>18.68</v>
      </c>
      <c r="C3145" s="2">
        <f>2*Table1[[#This Row],[Photon energy (eV)]]-Threshold</f>
        <v>12.7726112</v>
      </c>
      <c r="D3145" s="2" t="s">
        <v>19</v>
      </c>
      <c r="E3145" s="3">
        <f>Table1[[#This Row],[Polar ang (deg)]]/180*PI()</f>
        <v>2.9799999999999942</v>
      </c>
      <c r="F3145" s="2">
        <v>170.74142294898499</v>
      </c>
      <c r="G3145" s="1">
        <f>IF(Table1[[#This Row],[Phase shift (deg)]]="","",Table1[[#This Row],[Phase shift (deg)]]/180*PI())</f>
        <v>4.2118622241929193</v>
      </c>
      <c r="H3145" s="2">
        <v>241.321929336838</v>
      </c>
      <c r="I3145" s="2"/>
    </row>
    <row r="3146" spans="1:9" x14ac:dyDescent="0.2">
      <c r="A3146" s="2" t="s">
        <v>47</v>
      </c>
      <c r="B3146" s="2">
        <v>18.68</v>
      </c>
      <c r="C3146" s="2">
        <f>2*Table1[[#This Row],[Photon energy (eV)]]-Threshold</f>
        <v>12.7726112</v>
      </c>
      <c r="D3146" s="2" t="s">
        <v>19</v>
      </c>
      <c r="E3146" s="3">
        <f>Table1[[#This Row],[Polar ang (deg)]]/180*PI()</f>
        <v>2.9899999999999971</v>
      </c>
      <c r="F3146" s="2">
        <v>171.31438074411599</v>
      </c>
      <c r="G3146" s="1">
        <f>IF(Table1[[#This Row],[Phase shift (deg)]]="","",Table1[[#This Row],[Phase shift (deg)]]/180*PI())</f>
        <v>4.2107582783910376</v>
      </c>
      <c r="H3146" s="2">
        <v>241.25867790157901</v>
      </c>
      <c r="I3146" s="2"/>
    </row>
    <row r="3147" spans="1:9" x14ac:dyDescent="0.2">
      <c r="A3147" s="2" t="s">
        <v>47</v>
      </c>
      <c r="B3147" s="2">
        <v>18.68</v>
      </c>
      <c r="C3147" s="2">
        <f>2*Table1[[#This Row],[Photon energy (eV)]]-Threshold</f>
        <v>12.7726112</v>
      </c>
      <c r="D3147" s="2" t="s">
        <v>19</v>
      </c>
      <c r="E3147" s="3">
        <f>Table1[[#This Row],[Polar ang (deg)]]/180*PI()</f>
        <v>3.0000000000000004</v>
      </c>
      <c r="F3147" s="2">
        <v>171.887338539247</v>
      </c>
      <c r="G3147" s="1">
        <f>IF(Table1[[#This Row],[Phase shift (deg)]]="","",Table1[[#This Row],[Phase shift (deg)]]/180*PI())</f>
        <v>4.2097288161602897</v>
      </c>
      <c r="H3147" s="2">
        <v>241.199694060589</v>
      </c>
      <c r="I3147" s="2"/>
    </row>
    <row r="3148" spans="1:9" x14ac:dyDescent="0.2">
      <c r="A3148" s="2" t="s">
        <v>47</v>
      </c>
      <c r="B3148" s="2">
        <v>18.68</v>
      </c>
      <c r="C3148" s="2">
        <f>2*Table1[[#This Row],[Photon energy (eV)]]-Threshold</f>
        <v>12.7726112</v>
      </c>
      <c r="D3148" s="2" t="s">
        <v>19</v>
      </c>
      <c r="E3148" s="3">
        <f>Table1[[#This Row],[Polar ang (deg)]]/180*PI()</f>
        <v>3.0100000000000038</v>
      </c>
      <c r="F3148" s="2">
        <v>172.460296334378</v>
      </c>
      <c r="G3148" s="1">
        <f>IF(Table1[[#This Row],[Phase shift (deg)]]="","",Table1[[#This Row],[Phase shift (deg)]]/180*PI())</f>
        <v>4.2087730345426833</v>
      </c>
      <c r="H3148" s="2">
        <v>241.14493180776401</v>
      </c>
      <c r="I3148" s="2"/>
    </row>
    <row r="3149" spans="1:9" x14ac:dyDescent="0.2">
      <c r="A3149" s="2" t="s">
        <v>47</v>
      </c>
      <c r="B3149" s="2">
        <v>18.68</v>
      </c>
      <c r="C3149" s="2">
        <f>2*Table1[[#This Row],[Photon energy (eV)]]-Threshold</f>
        <v>12.7726112</v>
      </c>
      <c r="D3149" s="2" t="s">
        <v>19</v>
      </c>
      <c r="E3149" s="3">
        <f>Table1[[#This Row],[Polar ang (deg)]]/180*PI()</f>
        <v>3.0200000000000067</v>
      </c>
      <c r="F3149" s="2">
        <v>173.033254129509</v>
      </c>
      <c r="G3149" s="1">
        <f>IF(Table1[[#This Row],[Phase shift (deg)]]="","",Table1[[#This Row],[Phase shift (deg)]]/180*PI())</f>
        <v>4.2078901902360544</v>
      </c>
      <c r="H3149" s="2">
        <v>241.09434855502701</v>
      </c>
      <c r="I3149" s="2"/>
    </row>
    <row r="3150" spans="1:9" x14ac:dyDescent="0.2">
      <c r="A3150" s="2" t="s">
        <v>47</v>
      </c>
      <c r="B3150" s="2">
        <v>18.68</v>
      </c>
      <c r="C3150" s="2">
        <f>2*Table1[[#This Row],[Photon energy (eV)]]-Threshold</f>
        <v>12.7726112</v>
      </c>
      <c r="D3150" s="2" t="s">
        <v>19</v>
      </c>
      <c r="E3150" s="3">
        <f>Table1[[#This Row],[Polar ang (deg)]]/180*PI()</f>
        <v>3.0299999999999927</v>
      </c>
      <c r="F3150" s="2">
        <v>173.60621192463901</v>
      </c>
      <c r="G3150" s="1">
        <f>IF(Table1[[#This Row],[Phase shift (deg)]]="","",Table1[[#This Row],[Phase shift (deg)]]/180*PI())</f>
        <v>4.2070795985421165</v>
      </c>
      <c r="H3150" s="2">
        <v>241.04790507205601</v>
      </c>
      <c r="I3150" s="2"/>
    </row>
    <row r="3151" spans="1:9" x14ac:dyDescent="0.2">
      <c r="A3151" s="2" t="s">
        <v>47</v>
      </c>
      <c r="B3151" s="2">
        <v>18.68</v>
      </c>
      <c r="C3151" s="2">
        <f>2*Table1[[#This Row],[Photon energy (eV)]]-Threshold</f>
        <v>12.7726112</v>
      </c>
      <c r="D3151" s="2" t="s">
        <v>19</v>
      </c>
      <c r="E3151" s="3">
        <f>Table1[[#This Row],[Polar ang (deg)]]/180*PI()</f>
        <v>3.0399999999999952</v>
      </c>
      <c r="F3151" s="2">
        <v>174.17916971976999</v>
      </c>
      <c r="G3151" s="1">
        <f>IF(Table1[[#This Row],[Phase shift (deg)]]="","",Table1[[#This Row],[Phase shift (deg)]]/180*PI())</f>
        <v>4.2063406323979988</v>
      </c>
      <c r="H3151" s="2">
        <v>241.005565430795</v>
      </c>
      <c r="I3151" s="2"/>
    </row>
    <row r="3152" spans="1:9" x14ac:dyDescent="0.2">
      <c r="A3152" s="2" t="s">
        <v>47</v>
      </c>
      <c r="B3152" s="2">
        <v>18.68</v>
      </c>
      <c r="C3152" s="2">
        <f>2*Table1[[#This Row],[Photon energy (eV)]]-Threshold</f>
        <v>12.7726112</v>
      </c>
      <c r="D3152" s="2" t="s">
        <v>19</v>
      </c>
      <c r="E3152" s="3">
        <f>Table1[[#This Row],[Polar ang (deg)]]/180*PI()</f>
        <v>3.0499999999999985</v>
      </c>
      <c r="F3152" s="2">
        <v>174.75212751490099</v>
      </c>
      <c r="G3152" s="1">
        <f>IF(Table1[[#This Row],[Phase shift (deg)]]="","",Table1[[#This Row],[Phase shift (deg)]]/180*PI())</f>
        <v>4.205672721489722</v>
      </c>
      <c r="H3152" s="2">
        <v>240.96729695465999</v>
      </c>
      <c r="I3152" s="2"/>
    </row>
    <row r="3153" spans="1:9" x14ac:dyDescent="0.2">
      <c r="A3153" s="2" t="s">
        <v>47</v>
      </c>
      <c r="B3153" s="2">
        <v>18.68</v>
      </c>
      <c r="C3153" s="2">
        <f>2*Table1[[#This Row],[Photon energy (eV)]]-Threshold</f>
        <v>12.7726112</v>
      </c>
      <c r="D3153" s="2" t="s">
        <v>19</v>
      </c>
      <c r="E3153" s="3">
        <f>Table1[[#This Row],[Polar ang (deg)]]/180*PI()</f>
        <v>3.0600000000000014</v>
      </c>
      <c r="F3153" s="2">
        <v>175.32508531003199</v>
      </c>
      <c r="G3153" s="1">
        <f>IF(Table1[[#This Row],[Phase shift (deg)]]="","",Table1[[#This Row],[Phase shift (deg)]]/180*PI())</f>
        <v>4.2050753514464505</v>
      </c>
      <c r="H3153" s="2">
        <v>240.93307017237299</v>
      </c>
      <c r="I3153" s="2"/>
    </row>
    <row r="3154" spans="1:9" x14ac:dyDescent="0.2">
      <c r="A3154" s="2" t="s">
        <v>47</v>
      </c>
      <c r="B3154" s="2">
        <v>18.68</v>
      </c>
      <c r="C3154" s="2">
        <f>2*Table1[[#This Row],[Photon energy (eV)]]-Threshold</f>
        <v>12.7726112</v>
      </c>
      <c r="D3154" s="2" t="s">
        <v>19</v>
      </c>
      <c r="E3154" s="3">
        <f>Table1[[#This Row],[Polar ang (deg)]]/180*PI()</f>
        <v>3.0700000000000047</v>
      </c>
      <c r="F3154" s="2">
        <v>175.898043105163</v>
      </c>
      <c r="G3154" s="1">
        <f>IF(Table1[[#This Row],[Phase shift (deg)]]="","",Table1[[#This Row],[Phase shift (deg)]]/180*PI())</f>
        <v>4.204548063114208</v>
      </c>
      <c r="H3154" s="2">
        <v>240.90285877634901</v>
      </c>
      <c r="I3154" s="2"/>
    </row>
    <row r="3155" spans="1:9" x14ac:dyDescent="0.2">
      <c r="A3155" s="2" t="s">
        <v>47</v>
      </c>
      <c r="B3155" s="2">
        <v>18.68</v>
      </c>
      <c r="C3155" s="2">
        <f>2*Table1[[#This Row],[Photon energy (eV)]]-Threshold</f>
        <v>12.7726112</v>
      </c>
      <c r="D3155" s="2" t="s">
        <v>19</v>
      </c>
      <c r="E3155" s="3">
        <f>Table1[[#This Row],[Polar ang (deg)]]/180*PI()</f>
        <v>3.0800000000000076</v>
      </c>
      <c r="F3155" s="2">
        <v>176.471000900294</v>
      </c>
      <c r="G3155" s="1">
        <f>IF(Table1[[#This Row],[Phase shift (deg)]]="","",Table1[[#This Row],[Phase shift (deg)]]/180*PI())</f>
        <v>4.2040904519078364</v>
      </c>
      <c r="H3155" s="2">
        <v>240.87663958556601</v>
      </c>
      <c r="I3155" s="2"/>
    </row>
    <row r="3156" spans="1:9" x14ac:dyDescent="0.2">
      <c r="A3156" s="2" t="s">
        <v>47</v>
      </c>
      <c r="B3156" s="2">
        <v>18.68</v>
      </c>
      <c r="C3156" s="2">
        <f>2*Table1[[#This Row],[Photon energy (eV)]]-Threshold</f>
        <v>12.7726112</v>
      </c>
      <c r="D3156" s="2" t="s">
        <v>19</v>
      </c>
      <c r="E3156" s="3">
        <f>Table1[[#This Row],[Polar ang (deg)]]/180*PI()</f>
        <v>3.0899999999999936</v>
      </c>
      <c r="F3156" s="2">
        <v>177.04395869542401</v>
      </c>
      <c r="G3156" s="1">
        <f>IF(Table1[[#This Row],[Phase shift (deg)]]="","",Table1[[#This Row],[Phase shift (deg)]]/180*PI())</f>
        <v>4.2037021672403432</v>
      </c>
      <c r="H3156" s="2">
        <v>240.854392512869</v>
      </c>
      <c r="I3156" s="2"/>
    </row>
    <row r="3157" spans="1:9" x14ac:dyDescent="0.2">
      <c r="A3157" s="2" t="s">
        <v>47</v>
      </c>
      <c r="B3157" s="2">
        <v>18.68</v>
      </c>
      <c r="C3157" s="2">
        <f>2*Table1[[#This Row],[Photon energy (eV)]]-Threshold</f>
        <v>12.7726112</v>
      </c>
      <c r="D3157" s="2" t="s">
        <v>19</v>
      </c>
      <c r="E3157" s="3">
        <f>Table1[[#This Row],[Polar ang (deg)]]/180*PI()</f>
        <v>3.099999999999997</v>
      </c>
      <c r="F3157" s="2">
        <v>177.61691649055501</v>
      </c>
      <c r="G3157" s="1">
        <f>IF(Table1[[#This Row],[Phase shift (deg)]]="","",Table1[[#This Row],[Phase shift (deg)]]/180*PI())</f>
        <v>4.2033829120285553</v>
      </c>
      <c r="H3157" s="2">
        <v>240.836100536646</v>
      </c>
      <c r="I3157" s="2"/>
    </row>
    <row r="3158" spans="1:9" x14ac:dyDescent="0.2">
      <c r="A3158" s="2" t="s">
        <v>47</v>
      </c>
      <c r="B3158" s="2">
        <v>18.68</v>
      </c>
      <c r="C3158" s="2">
        <f>2*Table1[[#This Row],[Photon energy (eV)]]-Threshold</f>
        <v>12.7726112</v>
      </c>
      <c r="D3158" s="2" t="s">
        <v>19</v>
      </c>
      <c r="E3158" s="3">
        <f>Table1[[#This Row],[Polar ang (deg)]]/180*PI()</f>
        <v>3.1099999999999994</v>
      </c>
      <c r="F3158" s="2">
        <v>178.18987428568599</v>
      </c>
      <c r="G3158" s="1">
        <f>IF(Table1[[#This Row],[Phase shift (deg)]]="","",Table1[[#This Row],[Phase shift (deg)]]/180*PI())</f>
        <v>4.2031324422745531</v>
      </c>
      <c r="H3158" s="2">
        <v>240.821749676846</v>
      </c>
      <c r="I3158" s="2"/>
    </row>
    <row r="3159" spans="1:9" x14ac:dyDescent="0.2">
      <c r="A3159" s="2" t="s">
        <v>47</v>
      </c>
      <c r="B3159" s="2">
        <v>18.68</v>
      </c>
      <c r="C3159" s="2">
        <f>2*Table1[[#This Row],[Photon energy (eV)]]-Threshold</f>
        <v>12.7726112</v>
      </c>
      <c r="D3159" s="2" t="s">
        <v>19</v>
      </c>
      <c r="E3159" s="3">
        <f>Table1[[#This Row],[Polar ang (deg)]]/180*PI()</f>
        <v>3.1200000000000023</v>
      </c>
      <c r="F3159" s="2">
        <v>178.76283208081699</v>
      </c>
      <c r="G3159" s="1">
        <f>IF(Table1[[#This Row],[Phase shift (deg)]]="","",Table1[[#This Row],[Phase shift (deg)]]/180*PI())</f>
        <v>4.2029505667217713</v>
      </c>
      <c r="H3159" s="2">
        <v>240.81132897527499</v>
      </c>
      <c r="I3159" s="2"/>
    </row>
    <row r="3160" spans="1:9" x14ac:dyDescent="0.2">
      <c r="A3160" s="2" t="s">
        <v>47</v>
      </c>
      <c r="B3160" s="2">
        <v>18.68</v>
      </c>
      <c r="C3160" s="2">
        <f>2*Table1[[#This Row],[Photon energy (eV)]]-Threshold</f>
        <v>12.7726112</v>
      </c>
      <c r="D3160" s="2" t="s">
        <v>19</v>
      </c>
      <c r="E3160" s="3">
        <f>Table1[[#This Row],[Polar ang (deg)]]/180*PI()</f>
        <v>3.1300000000000057</v>
      </c>
      <c r="F3160" s="2">
        <v>179.335789875948</v>
      </c>
      <c r="G3160" s="1">
        <f>IF(Table1[[#This Row],[Phase shift (deg)]]="","",Table1[[#This Row],[Phase shift (deg)]]/180*PI())</f>
        <v>4.2028371465857992</v>
      </c>
      <c r="H3160" s="2">
        <v>240.804830480172</v>
      </c>
      <c r="I3160" s="2"/>
    </row>
    <row r="3161" spans="1:9" x14ac:dyDescent="0.2">
      <c r="A3161" s="2" t="s">
        <v>47</v>
      </c>
      <c r="B3161" s="2">
        <v>18.68</v>
      </c>
      <c r="C3161" s="2">
        <f>2*Table1[[#This Row],[Photon energy (eV)]]-Threshold</f>
        <v>12.7726112</v>
      </c>
      <c r="D3161" s="2" t="s">
        <v>19</v>
      </c>
      <c r="E3161" s="3">
        <f>Table1[[#This Row],[Polar ang (deg)]]/180*PI()</f>
        <v>3.140000000000009</v>
      </c>
      <c r="F3161" s="2">
        <v>179.908747671079</v>
      </c>
      <c r="G3161" s="1">
        <f>IF(Table1[[#This Row],[Phase shift (deg)]]="","",Table1[[#This Row],[Phase shift (deg)]]/180*PI())</f>
        <v>4.2027920953588342</v>
      </c>
      <c r="H3161" s="2">
        <v>240.80224923500501</v>
      </c>
      <c r="I3161" s="2"/>
    </row>
    <row r="3162" spans="1:9" x14ac:dyDescent="0.2">
      <c r="A3162" s="2" t="s">
        <v>47</v>
      </c>
      <c r="B3162" s="2">
        <v>19.100000000000001</v>
      </c>
      <c r="C3162" s="2">
        <f>2*Table1[[#This Row],[Photon energy (eV)]]-Threshold</f>
        <v>13.612611200000003</v>
      </c>
      <c r="D3162" s="2" t="s">
        <v>19</v>
      </c>
      <c r="E3162" s="3">
        <f>Table1[[#This Row],[Polar ang (deg)]]/180*PI()</f>
        <v>0</v>
      </c>
      <c r="F3162" s="2">
        <v>0</v>
      </c>
      <c r="G3162" s="1">
        <f>IF(Table1[[#This Row],[Phase shift (deg)]]="","",Table1[[#This Row],[Phase shift (deg)]]/180*PI())</f>
        <v>1.0558841254483566</v>
      </c>
      <c r="H3162" s="2">
        <v>60.497704043052799</v>
      </c>
      <c r="I3162" s="2"/>
    </row>
    <row r="3163" spans="1:9" x14ac:dyDescent="0.2">
      <c r="A3163" s="2" t="s">
        <v>47</v>
      </c>
      <c r="B3163" s="2">
        <v>19.100000000000001</v>
      </c>
      <c r="C3163" s="2">
        <f>2*Table1[[#This Row],[Photon energy (eV)]]-Threshold</f>
        <v>13.612611200000003</v>
      </c>
      <c r="D3163" s="2" t="s">
        <v>19</v>
      </c>
      <c r="E3163" s="3">
        <f>Table1[[#This Row],[Polar ang (deg)]]/180*PI()</f>
        <v>9.9999999999999967E-3</v>
      </c>
      <c r="F3163" s="2">
        <v>0.57295779513082301</v>
      </c>
      <c r="G3163" s="1">
        <f>IF(Table1[[#This Row],[Phase shift (deg)]]="","",Table1[[#This Row],[Phase shift (deg)]]/180*PI())</f>
        <v>1.0559145335804025</v>
      </c>
      <c r="H3163" s="2">
        <v>60.499446300681903</v>
      </c>
      <c r="I3163" s="2"/>
    </row>
    <row r="3164" spans="1:9" x14ac:dyDescent="0.2">
      <c r="A3164" s="2" t="s">
        <v>47</v>
      </c>
      <c r="B3164" s="2">
        <v>19.100000000000001</v>
      </c>
      <c r="C3164" s="2">
        <f>2*Table1[[#This Row],[Photon energy (eV)]]-Threshold</f>
        <v>13.612611200000003</v>
      </c>
      <c r="D3164" s="2" t="s">
        <v>19</v>
      </c>
      <c r="E3164" s="3">
        <f>Table1[[#This Row],[Polar ang (deg)]]/180*PI()</f>
        <v>2.0000000000000063E-2</v>
      </c>
      <c r="F3164" s="2">
        <v>1.14591559026165</v>
      </c>
      <c r="G3164" s="1">
        <f>IF(Table1[[#This Row],[Phase shift (deg)]]="","",Table1[[#This Row],[Phase shift (deg)]]/180*PI())</f>
        <v>1.0560057830281302</v>
      </c>
      <c r="H3164" s="2">
        <v>60.504674508919599</v>
      </c>
      <c r="I3164" s="2"/>
    </row>
    <row r="3165" spans="1:9" x14ac:dyDescent="0.2">
      <c r="A3165" s="2" t="s">
        <v>47</v>
      </c>
      <c r="B3165" s="2">
        <v>19.100000000000001</v>
      </c>
      <c r="C3165" s="2">
        <f>2*Table1[[#This Row],[Photon energy (eV)]]-Threshold</f>
        <v>13.612611200000003</v>
      </c>
      <c r="D3165" s="2" t="s">
        <v>19</v>
      </c>
      <c r="E3165" s="3">
        <f>Table1[[#This Row],[Polar ang (deg)]]/180*PI()</f>
        <v>3.0000000000000009E-2</v>
      </c>
      <c r="F3165" s="2">
        <v>1.71887338539247</v>
      </c>
      <c r="G3165" s="1">
        <f>IF(Table1[[#This Row],[Phase shift (deg)]]="","",Table1[[#This Row],[Phase shift (deg)]]/180*PI())</f>
        <v>1.0561579489872182</v>
      </c>
      <c r="H3165" s="2">
        <v>60.513392976160901</v>
      </c>
      <c r="I3165" s="2"/>
    </row>
    <row r="3166" spans="1:9" x14ac:dyDescent="0.2">
      <c r="A3166" s="2" t="s">
        <v>47</v>
      </c>
      <c r="B3166" s="2">
        <v>19.100000000000001</v>
      </c>
      <c r="C3166" s="2">
        <f>2*Table1[[#This Row],[Photon energy (eV)]]-Threshold</f>
        <v>13.612611200000003</v>
      </c>
      <c r="D3166" s="2" t="s">
        <v>19</v>
      </c>
      <c r="E3166" s="3">
        <f>Table1[[#This Row],[Polar ang (deg)]]/180*PI()</f>
        <v>3.9999999999999945E-2</v>
      </c>
      <c r="F3166" s="2">
        <v>2.2918311805232898</v>
      </c>
      <c r="G3166" s="1">
        <f>IF(Table1[[#This Row],[Phase shift (deg)]]="","",Table1[[#This Row],[Phase shift (deg)]]/180*PI())</f>
        <v>1.0563711569203194</v>
      </c>
      <c r="H3166" s="2">
        <v>60.525608890886303</v>
      </c>
      <c r="I3166" s="2"/>
    </row>
    <row r="3167" spans="1:9" x14ac:dyDescent="0.2">
      <c r="A3167" s="2" t="s">
        <v>47</v>
      </c>
      <c r="B3167" s="2">
        <v>19.100000000000001</v>
      </c>
      <c r="C3167" s="2">
        <f>2*Table1[[#This Row],[Photon energy (eV)]]-Threshold</f>
        <v>13.612611200000003</v>
      </c>
      <c r="D3167" s="2" t="s">
        <v>19</v>
      </c>
      <c r="E3167" s="3">
        <f>Table1[[#This Row],[Polar ang (deg)]]/180*PI()</f>
        <v>5.0000000000000065E-2</v>
      </c>
      <c r="F3167" s="2">
        <v>2.8647889756541201</v>
      </c>
      <c r="G3167" s="1">
        <f>IF(Table1[[#This Row],[Phase shift (deg)]]="","",Table1[[#This Row],[Phase shift (deg)]]/180*PI())</f>
        <v>1.0566455827621652</v>
      </c>
      <c r="H3167" s="2">
        <v>60.541332333413401</v>
      </c>
      <c r="I3167" s="2"/>
    </row>
    <row r="3168" spans="1:9" x14ac:dyDescent="0.2">
      <c r="A3168" s="2" t="s">
        <v>47</v>
      </c>
      <c r="B3168" s="2">
        <v>19.100000000000001</v>
      </c>
      <c r="C3168" s="2">
        <f>2*Table1[[#This Row],[Photon energy (eV)]]-Threshold</f>
        <v>13.612611200000003</v>
      </c>
      <c r="D3168" s="2" t="s">
        <v>19</v>
      </c>
      <c r="E3168" s="3">
        <f>Table1[[#This Row],[Polar ang (deg)]]/180*PI()</f>
        <v>6.0000000000000019E-2</v>
      </c>
      <c r="F3168" s="2">
        <v>3.4377467707849401</v>
      </c>
      <c r="G3168" s="1">
        <f>IF(Table1[[#This Row],[Phase shift (deg)]]="","",Table1[[#This Row],[Phase shift (deg)]]/180*PI())</f>
        <v>1.0569814532074047</v>
      </c>
      <c r="H3168" s="2">
        <v>60.560576292388802</v>
      </c>
      <c r="I3168" s="2"/>
    </row>
    <row r="3169" spans="1:9" x14ac:dyDescent="0.2">
      <c r="A3169" s="2" t="s">
        <v>47</v>
      </c>
      <c r="B3169" s="2">
        <v>19.100000000000001</v>
      </c>
      <c r="C3169" s="2">
        <f>2*Table1[[#This Row],[Photon energy (eV)]]-Threshold</f>
        <v>13.612611200000003</v>
      </c>
      <c r="D3169" s="2" t="s">
        <v>19</v>
      </c>
      <c r="E3169" s="3">
        <f>Table1[[#This Row],[Polar ang (deg)]]/180*PI()</f>
        <v>6.9999999999999951E-2</v>
      </c>
      <c r="F3169" s="2">
        <v>4.0107045659157601</v>
      </c>
      <c r="G3169" s="1">
        <f>IF(Table1[[#This Row],[Phase shift (deg)]]="","",Table1[[#This Row],[Phase shift (deg)]]/180*PI())</f>
        <v>1.0573790460818397</v>
      </c>
      <c r="H3169" s="2">
        <v>60.583356686058401</v>
      </c>
      <c r="I3169" s="2"/>
    </row>
    <row r="3170" spans="1:9" x14ac:dyDescent="0.2">
      <c r="A3170" s="2" t="s">
        <v>47</v>
      </c>
      <c r="B3170" s="2">
        <v>19.100000000000001</v>
      </c>
      <c r="C3170" s="2">
        <f>2*Table1[[#This Row],[Photon energy (eV)]]-Threshold</f>
        <v>13.612611200000003</v>
      </c>
      <c r="D3170" s="2" t="s">
        <v>19</v>
      </c>
      <c r="E3170" s="3">
        <f>Table1[[#This Row],[Polar ang (deg)]]/180*PI()</f>
        <v>8.0000000000000071E-2</v>
      </c>
      <c r="F3170" s="2">
        <v>4.5836623610465903</v>
      </c>
      <c r="G3170" s="1">
        <f>IF(Table1[[#This Row],[Phase shift (deg)]]="","",Table1[[#This Row],[Phase shift (deg)]]/180*PI())</f>
        <v>1.0578386907979447</v>
      </c>
      <c r="H3170" s="2">
        <v>60.609692388366703</v>
      </c>
      <c r="I3170" s="2"/>
    </row>
    <row r="3171" spans="1:9" x14ac:dyDescent="0.2">
      <c r="A3171" s="2" t="s">
        <v>47</v>
      </c>
      <c r="B3171" s="2">
        <v>19.100000000000001</v>
      </c>
      <c r="C3171" s="2">
        <f>2*Table1[[#This Row],[Photon energy (eV)]]-Threshold</f>
        <v>13.612611200000003</v>
      </c>
      <c r="D3171" s="2" t="s">
        <v>19</v>
      </c>
      <c r="E3171" s="3">
        <f>Table1[[#This Row],[Polar ang (deg)]]/180*PI()</f>
        <v>9.0000000000000011E-2</v>
      </c>
      <c r="F3171" s="2">
        <v>5.1566201561774099</v>
      </c>
      <c r="G3171" s="1">
        <f>IF(Table1[[#This Row],[Phase shift (deg)]]="","",Table1[[#This Row],[Phase shift (deg)]]/180*PI())</f>
        <v>1.058360768895747</v>
      </c>
      <c r="H3171" s="2">
        <v>60.639605259946997</v>
      </c>
      <c r="I3171" s="2"/>
    </row>
    <row r="3172" spans="1:9" x14ac:dyDescent="0.2">
      <c r="A3172" s="2" t="s">
        <v>47</v>
      </c>
      <c r="B3172" s="2">
        <v>19.100000000000001</v>
      </c>
      <c r="C3172" s="2">
        <f>2*Table1[[#This Row],[Photon energy (eV)]]-Threshold</f>
        <v>13.612611200000003</v>
      </c>
      <c r="D3172" s="2" t="s">
        <v>19</v>
      </c>
      <c r="E3172" s="3">
        <f>Table1[[#This Row],[Polar ang (deg)]]/180*PI()</f>
        <v>9.9999999999999978E-2</v>
      </c>
      <c r="F3172" s="2">
        <v>5.7295779513082303</v>
      </c>
      <c r="G3172" s="1">
        <f>IF(Table1[[#This Row],[Phase shift (deg)]]="","",Table1[[#This Row],[Phase shift (deg)]]/180*PI())</f>
        <v>1.0589457146703385</v>
      </c>
      <c r="H3172" s="2">
        <v>60.673120184075103</v>
      </c>
      <c r="I3172" s="2"/>
    </row>
    <row r="3173" spans="1:9" x14ac:dyDescent="0.2">
      <c r="A3173" s="2" t="s">
        <v>47</v>
      </c>
      <c r="B3173" s="2">
        <v>19.100000000000001</v>
      </c>
      <c r="C3173" s="2">
        <f>2*Table1[[#This Row],[Photon energy (eV)]]-Threshold</f>
        <v>13.612611200000003</v>
      </c>
      <c r="D3173" s="2" t="s">
        <v>19</v>
      </c>
      <c r="E3173" s="3">
        <f>Table1[[#This Row],[Polar ang (deg)]]/180*PI()</f>
        <v>0.11000000000000007</v>
      </c>
      <c r="F3173" s="2">
        <v>6.3025357464390597</v>
      </c>
      <c r="G3173" s="1">
        <f>IF(Table1[[#This Row],[Phase shift (deg)]]="","",Table1[[#This Row],[Phase shift (deg)]]/180*PI())</f>
        <v>1.0595940158874939</v>
      </c>
      <c r="H3173" s="2">
        <v>60.710265107671297</v>
      </c>
      <c r="I3173" s="2"/>
    </row>
    <row r="3174" spans="1:9" x14ac:dyDescent="0.2">
      <c r="A3174" s="2" t="s">
        <v>47</v>
      </c>
      <c r="B3174" s="2">
        <v>19.100000000000001</v>
      </c>
      <c r="C3174" s="2">
        <f>2*Table1[[#This Row],[Photon energy (eV)]]-Threshold</f>
        <v>13.612611200000003</v>
      </c>
      <c r="D3174" s="2" t="s">
        <v>19</v>
      </c>
      <c r="E3174" s="3">
        <f>Table1[[#This Row],[Polar ang (deg)]]/180*PI()</f>
        <v>0.12000000000000004</v>
      </c>
      <c r="F3174" s="2">
        <v>6.8754935415698801</v>
      </c>
      <c r="G3174" s="1">
        <f>IF(Table1[[#This Row],[Phase shift (deg)]]="","",Table1[[#This Row],[Phase shift (deg)]]/180*PI())</f>
        <v>1.0603062145891136</v>
      </c>
      <c r="H3174" s="2">
        <v>60.7510710874488</v>
      </c>
      <c r="I3174" s="2"/>
    </row>
    <row r="3175" spans="1:9" x14ac:dyDescent="0.2">
      <c r="A3175" s="2" t="s">
        <v>47</v>
      </c>
      <c r="B3175" s="2">
        <v>19.100000000000001</v>
      </c>
      <c r="C3175" s="2">
        <f>2*Table1[[#This Row],[Photon energy (eV)]]-Threshold</f>
        <v>13.612611200000003</v>
      </c>
      <c r="D3175" s="2" t="s">
        <v>19</v>
      </c>
      <c r="E3175" s="3">
        <f>Table1[[#This Row],[Polar ang (deg)]]/180*PI()</f>
        <v>0.12999999999999995</v>
      </c>
      <c r="F3175" s="2">
        <v>7.4484513367006997</v>
      </c>
      <c r="G3175" s="1">
        <f>IF(Table1[[#This Row],[Phase shift (deg)]]="","",Table1[[#This Row],[Phase shift (deg)]]/180*PI())</f>
        <v>1.0610829079903255</v>
      </c>
      <c r="H3175" s="2">
        <v>60.7955723413139</v>
      </c>
      <c r="I3175" s="2"/>
    </row>
    <row r="3176" spans="1:9" x14ac:dyDescent="0.2">
      <c r="A3176" s="2" t="s">
        <v>47</v>
      </c>
      <c r="B3176" s="2">
        <v>19.100000000000001</v>
      </c>
      <c r="C3176" s="2">
        <f>2*Table1[[#This Row],[Photon energy (eV)]]-Threshold</f>
        <v>13.612611200000003</v>
      </c>
      <c r="D3176" s="2" t="s">
        <v>19</v>
      </c>
      <c r="E3176" s="3">
        <f>Table1[[#This Row],[Polar ang (deg)]]/180*PI()</f>
        <v>0.1400000000000001</v>
      </c>
      <c r="F3176" s="2">
        <v>8.0214091318315308</v>
      </c>
      <c r="G3176" s="1">
        <f>IF(Table1[[#This Row],[Phase shift (deg)]]="","",Table1[[#This Row],[Phase shift (deg)]]/180*PI())</f>
        <v>1.0619247494704345</v>
      </c>
      <c r="H3176" s="2">
        <v>60.843806305143197</v>
      </c>
      <c r="I3176" s="2"/>
    </row>
    <row r="3177" spans="1:9" x14ac:dyDescent="0.2">
      <c r="A3177" s="2" t="s">
        <v>47</v>
      </c>
      <c r="B3177" s="2">
        <v>19.100000000000001</v>
      </c>
      <c r="C3177" s="2">
        <f>2*Table1[[#This Row],[Photon energy (eV)]]-Threshold</f>
        <v>13.612611200000003</v>
      </c>
      <c r="D3177" s="2" t="s">
        <v>19</v>
      </c>
      <c r="E3177" s="3">
        <f>Table1[[#This Row],[Polar ang (deg)]]/180*PI()</f>
        <v>0.15</v>
      </c>
      <c r="F3177" s="2">
        <v>8.5943669269623495</v>
      </c>
      <c r="G3177" s="1">
        <f>IF(Table1[[#This Row],[Phase shift (deg)]]="","",Table1[[#This Row],[Phase shift (deg)]]/180*PI())</f>
        <v>1.0628324496599664</v>
      </c>
      <c r="H3177" s="2">
        <v>60.8958136950666</v>
      </c>
      <c r="I3177" s="2"/>
    </row>
    <row r="3178" spans="1:9" x14ac:dyDescent="0.2">
      <c r="A3178" s="2" t="s">
        <v>47</v>
      </c>
      <c r="B3178" s="2">
        <v>19.100000000000001</v>
      </c>
      <c r="C3178" s="2">
        <f>2*Table1[[#This Row],[Photon energy (eV)]]-Threshold</f>
        <v>13.612611200000003</v>
      </c>
      <c r="D3178" s="2" t="s">
        <v>19</v>
      </c>
      <c r="E3178" s="3">
        <f>Table1[[#This Row],[Polar ang (deg)]]/180*PI()</f>
        <v>0.15999999999999998</v>
      </c>
      <c r="F3178" s="2">
        <v>9.16732472209317</v>
      </c>
      <c r="G3178" s="1">
        <f>IF(Table1[[#This Row],[Phase shift (deg)]]="","",Table1[[#This Row],[Phase shift (deg)]]/180*PI())</f>
        <v>1.0638067776264173</v>
      </c>
      <c r="H3178" s="2">
        <v>60.951638575405802</v>
      </c>
      <c r="I3178" s="2"/>
    </row>
    <row r="3179" spans="1:9" x14ac:dyDescent="0.2">
      <c r="A3179" s="2" t="s">
        <v>47</v>
      </c>
      <c r="B3179" s="2">
        <v>19.100000000000001</v>
      </c>
      <c r="C3179" s="2">
        <f>2*Table1[[#This Row],[Photon energy (eV)]]-Threshold</f>
        <v>13.612611200000003</v>
      </c>
      <c r="D3179" s="2" t="s">
        <v>19</v>
      </c>
      <c r="E3179" s="3">
        <f>Table1[[#This Row],[Polar ang (deg)]]/180*PI()</f>
        <v>0.1700000000000001</v>
      </c>
      <c r="F3179" s="2">
        <v>9.7402825172239993</v>
      </c>
      <c r="G3179" s="1">
        <f>IF(Table1[[#This Row],[Phase shift (deg)]]="","",Table1[[#This Row],[Phase shift (deg)]]/180*PI())</f>
        <v>1.064848562161419</v>
      </c>
      <c r="H3179" s="2">
        <v>61.011328432423397</v>
      </c>
      <c r="I3179" s="2"/>
    </row>
    <row r="3180" spans="1:9" x14ac:dyDescent="0.2">
      <c r="A3180" s="2" t="s">
        <v>47</v>
      </c>
      <c r="B3180" s="2">
        <v>19.100000000000001</v>
      </c>
      <c r="C3180" s="2">
        <f>2*Table1[[#This Row],[Photon energy (eV)]]-Threshold</f>
        <v>13.612611200000003</v>
      </c>
      <c r="D3180" s="2" t="s">
        <v>19</v>
      </c>
      <c r="E3180" s="3">
        <f>Table1[[#This Row],[Polar ang (deg)]]/180*PI()</f>
        <v>0.17999999999999969</v>
      </c>
      <c r="F3180" s="2">
        <v>10.3132403123548</v>
      </c>
      <c r="G3180" s="1">
        <f>IF(Table1[[#This Row],[Phase shift (deg)]]="","",Table1[[#This Row],[Phase shift (deg)]]/180*PI())</f>
        <v>1.0659586931723826</v>
      </c>
      <c r="H3180" s="2">
        <v>61.074934254058199</v>
      </c>
      <c r="I3180" s="2"/>
    </row>
    <row r="3181" spans="1:9" x14ac:dyDescent="0.2">
      <c r="A3181" s="2" t="s">
        <v>47</v>
      </c>
      <c r="B3181" s="2">
        <v>19.100000000000001</v>
      </c>
      <c r="C3181" s="2">
        <f>2*Table1[[#This Row],[Photon energy (eV)]]-Threshold</f>
        <v>13.612611200000003</v>
      </c>
      <c r="D3181" s="2" t="s">
        <v>19</v>
      </c>
      <c r="E3181" s="3">
        <f>Table1[[#This Row],[Polar ang (deg)]]/180*PI()</f>
        <v>0.18999999999999928</v>
      </c>
      <c r="F3181" s="2">
        <v>10.886198107485599</v>
      </c>
      <c r="G3181" s="1">
        <f>IF(Table1[[#This Row],[Phase shift (deg)]]="","",Table1[[#This Row],[Phase shift (deg)]]/180*PI())</f>
        <v>1.0671381231817914</v>
      </c>
      <c r="H3181" s="2">
        <v>61.1425106158284</v>
      </c>
      <c r="I3181" s="2"/>
    </row>
    <row r="3182" spans="1:9" x14ac:dyDescent="0.2">
      <c r="A3182" s="2" t="s">
        <v>47</v>
      </c>
      <c r="B3182" s="2">
        <v>19.100000000000001</v>
      </c>
      <c r="C3182" s="2">
        <f>2*Table1[[#This Row],[Photon energy (eV)]]-Threshold</f>
        <v>13.612611200000003</v>
      </c>
      <c r="D3182" s="2" t="s">
        <v>19</v>
      </c>
      <c r="E3182" s="3">
        <f>Table1[[#This Row],[Polar ang (deg)]]/180*PI()</f>
        <v>0.20000000000000059</v>
      </c>
      <c r="F3182" s="2">
        <v>11.4591559026165</v>
      </c>
      <c r="G3182" s="1">
        <f>IF(Table1[[#This Row],[Phase shift (deg)]]="","",Table1[[#This Row],[Phase shift (deg)]]/180*PI())</f>
        <v>1.0683878689376625</v>
      </c>
      <c r="H3182" s="2">
        <v>61.214115773104197</v>
      </c>
      <c r="I3182" s="2"/>
    </row>
    <row r="3183" spans="1:9" x14ac:dyDescent="0.2">
      <c r="A3183" s="2" t="s">
        <v>47</v>
      </c>
      <c r="B3183" s="2">
        <v>19.100000000000001</v>
      </c>
      <c r="C3183" s="2">
        <f>2*Table1[[#This Row],[Photon energy (eV)]]-Threshold</f>
        <v>13.612611200000003</v>
      </c>
      <c r="D3183" s="2" t="s">
        <v>19</v>
      </c>
      <c r="E3183" s="3">
        <f>Table1[[#This Row],[Polar ang (deg)]]/180*PI()</f>
        <v>0.21000000000000024</v>
      </c>
      <c r="F3183" s="2">
        <v>12.032113697747301</v>
      </c>
      <c r="G3183" s="1">
        <f>IF(Table1[[#This Row],[Phase shift (deg)]]="","",Table1[[#This Row],[Phase shift (deg)]]/180*PI())</f>
        <v>1.0697090131388389</v>
      </c>
      <c r="H3183" s="2">
        <v>61.289811759959797</v>
      </c>
      <c r="I3183" s="2"/>
    </row>
    <row r="3184" spans="1:9" x14ac:dyDescent="0.2">
      <c r="A3184" s="2" t="s">
        <v>47</v>
      </c>
      <c r="B3184" s="2">
        <v>19.100000000000001</v>
      </c>
      <c r="C3184" s="2">
        <f>2*Table1[[#This Row],[Photon energy (eV)]]-Threshold</f>
        <v>13.612611200000003</v>
      </c>
      <c r="D3184" s="2" t="s">
        <v>19</v>
      </c>
      <c r="E3184" s="3">
        <f>Table1[[#This Row],[Polar ang (deg)]]/180*PI()</f>
        <v>0.21999999999999978</v>
      </c>
      <c r="F3184" s="2">
        <v>12.6050714928781</v>
      </c>
      <c r="G3184" s="1">
        <f>IF(Table1[[#This Row],[Phase shift (deg)]]="","",Table1[[#This Row],[Phase shift (deg)]]/180*PI())</f>
        <v>1.0711027062791245</v>
      </c>
      <c r="H3184" s="2">
        <v>61.369664494834502</v>
      </c>
      <c r="I3184" s="2"/>
    </row>
    <row r="3185" spans="1:9" x14ac:dyDescent="0.2">
      <c r="A3185" s="2" t="s">
        <v>47</v>
      </c>
      <c r="B3185" s="2">
        <v>19.100000000000001</v>
      </c>
      <c r="C3185" s="2">
        <f>2*Table1[[#This Row],[Photon energy (eV)]]-Threshold</f>
        <v>13.612611200000003</v>
      </c>
      <c r="D3185" s="2" t="s">
        <v>19</v>
      </c>
      <c r="E3185" s="3">
        <f>Table1[[#This Row],[Polar ang (deg)]]/180*PI()</f>
        <v>0.22999999999999943</v>
      </c>
      <c r="F3185" s="2">
        <v>13.178029288008901</v>
      </c>
      <c r="G3185" s="1">
        <f>IF(Table1[[#This Row],[Phase shift (deg)]]="","",Table1[[#This Row],[Phase shift (deg)]]/180*PI())</f>
        <v>1.0725701686144054</v>
      </c>
      <c r="H3185" s="2">
        <v>61.4537438932405</v>
      </c>
      <c r="I3185" s="2"/>
    </row>
    <row r="3186" spans="1:9" x14ac:dyDescent="0.2">
      <c r="A3186" s="2" t="s">
        <v>47</v>
      </c>
      <c r="B3186" s="2">
        <v>19.100000000000001</v>
      </c>
      <c r="C3186" s="2">
        <f>2*Table1[[#This Row],[Photon energy (eV)]]-Threshold</f>
        <v>13.612611200000003</v>
      </c>
      <c r="D3186" s="2" t="s">
        <v>19</v>
      </c>
      <c r="E3186" s="3">
        <f>Table1[[#This Row],[Polar ang (deg)]]/180*PI()</f>
        <v>0.24000000000000071</v>
      </c>
      <c r="F3186" s="2">
        <v>13.750987083139799</v>
      </c>
      <c r="G3186" s="1">
        <f>IF(Table1[[#This Row],[Phase shift (deg)]]="","",Table1[[#This Row],[Phase shift (deg)]]/180*PI())</f>
        <v>1.0741126922572475</v>
      </c>
      <c r="H3186" s="2">
        <v>61.542123987774502</v>
      </c>
      <c r="I3186" s="2"/>
    </row>
    <row r="3187" spans="1:9" x14ac:dyDescent="0.2">
      <c r="A3187" s="2" t="s">
        <v>47</v>
      </c>
      <c r="B3187" s="2">
        <v>19.100000000000001</v>
      </c>
      <c r="C3187" s="2">
        <f>2*Table1[[#This Row],[Photon energy (eV)]]-Threshold</f>
        <v>13.612611200000003</v>
      </c>
      <c r="D3187" s="2" t="s">
        <v>19</v>
      </c>
      <c r="E3187" s="3">
        <f>Table1[[#This Row],[Polar ang (deg)]]/180*PI()</f>
        <v>0.25000000000000033</v>
      </c>
      <c r="F3187" s="2">
        <v>14.3239448782706</v>
      </c>
      <c r="G3187" s="1">
        <f>IF(Table1[[#This Row],[Phase shift (deg)]]="","",Table1[[#This Row],[Phase shift (deg)]]/180*PI())</f>
        <v>1.0757316434036721</v>
      </c>
      <c r="H3187" s="2">
        <v>61.634883055702502</v>
      </c>
      <c r="I3187" s="2"/>
    </row>
    <row r="3188" spans="1:9" x14ac:dyDescent="0.2">
      <c r="A3188" s="2" t="s">
        <v>47</v>
      </c>
      <c r="B3188" s="2">
        <v>19.100000000000001</v>
      </c>
      <c r="C3188" s="2">
        <f>2*Table1[[#This Row],[Photon energy (eV)]]-Threshold</f>
        <v>13.612611200000003</v>
      </c>
      <c r="D3188" s="2" t="s">
        <v>19</v>
      </c>
      <c r="E3188" s="3">
        <f>Table1[[#This Row],[Polar ang (deg)]]/180*PI()</f>
        <v>0.2599999999999999</v>
      </c>
      <c r="F3188" s="2">
        <v>14.896902673401399</v>
      </c>
      <c r="G3188" s="1">
        <f>IF(Table1[[#This Row],[Phase shift (deg)]]="","",Table1[[#This Row],[Phase shift (deg)]]/180*PI())</f>
        <v>1.0774284646970522</v>
      </c>
      <c r="H3188" s="2">
        <v>61.732103754401102</v>
      </c>
      <c r="I3188" s="2"/>
    </row>
    <row r="3189" spans="1:9" x14ac:dyDescent="0.2">
      <c r="A3189" s="2" t="s">
        <v>47</v>
      </c>
      <c r="B3189" s="2">
        <v>19.100000000000001</v>
      </c>
      <c r="C3189" s="2">
        <f>2*Table1[[#This Row],[Photon energy (eV)]]-Threshold</f>
        <v>13.612611200000003</v>
      </c>
      <c r="D3189" s="2" t="s">
        <v>19</v>
      </c>
      <c r="E3189" s="3">
        <f>Table1[[#This Row],[Polar ang (deg)]]/180*PI()</f>
        <v>0.26999999999999952</v>
      </c>
      <c r="F3189" s="2">
        <v>15.4698604685322</v>
      </c>
      <c r="G3189" s="1">
        <f>IF(Table1[[#This Row],[Phase shift (deg)]]="","",Table1[[#This Row],[Phase shift (deg)]]/180*PI())</f>
        <v>1.0792046777343609</v>
      </c>
      <c r="H3189" s="2">
        <v>61.833873264955002</v>
      </c>
      <c r="I3189" s="2"/>
    </row>
    <row r="3190" spans="1:9" x14ac:dyDescent="0.2">
      <c r="A3190" s="2" t="s">
        <v>47</v>
      </c>
      <c r="B3190" s="2">
        <v>19.100000000000001</v>
      </c>
      <c r="C3190" s="2">
        <f>2*Table1[[#This Row],[Photon energy (eV)]]-Threshold</f>
        <v>13.612611200000003</v>
      </c>
      <c r="D3190" s="2" t="s">
        <v>19</v>
      </c>
      <c r="E3190" s="3">
        <f>Table1[[#This Row],[Polar ang (deg)]]/180*PI()</f>
        <v>0.28000000000000086</v>
      </c>
      <c r="F3190" s="2">
        <v>16.042818263663101</v>
      </c>
      <c r="G3190" s="1">
        <f>IF(Table1[[#This Row],[Phase shift (deg)]]="","",Table1[[#This Row],[Phase shift (deg)]]/180*PI())</f>
        <v>1.081061885720223</v>
      </c>
      <c r="H3190" s="2">
        <v>61.940283444222899</v>
      </c>
      <c r="I3190" s="2"/>
    </row>
    <row r="3191" spans="1:9" x14ac:dyDescent="0.2">
      <c r="A3191" s="2" t="s">
        <v>47</v>
      </c>
      <c r="B3191" s="2">
        <v>19.100000000000001</v>
      </c>
      <c r="C3191" s="2">
        <f>2*Table1[[#This Row],[Photon energy (eV)]]-Threshold</f>
        <v>13.612611200000003</v>
      </c>
      <c r="D3191" s="2" t="s">
        <v>19</v>
      </c>
      <c r="E3191" s="3">
        <f>Table1[[#This Row],[Polar ang (deg)]]/180*PI()</f>
        <v>0.29000000000000048</v>
      </c>
      <c r="F3191" s="2">
        <v>16.615776058793902</v>
      </c>
      <c r="G3191" s="1">
        <f>IF(Table1[[#This Row],[Phase shift (deg)]]="","",Table1[[#This Row],[Phase shift (deg)]]/180*PI())</f>
        <v>1.0830017762744832</v>
      </c>
      <c r="H3191" s="2">
        <v>62.051430985699298</v>
      </c>
      <c r="I3191" s="2"/>
    </row>
    <row r="3192" spans="1:9" x14ac:dyDescent="0.2">
      <c r="A3192" s="2" t="s">
        <v>47</v>
      </c>
      <c r="B3192" s="2">
        <v>19.100000000000001</v>
      </c>
      <c r="C3192" s="2">
        <f>2*Table1[[#This Row],[Photon energy (eV)]]-Threshold</f>
        <v>13.612611200000003</v>
      </c>
      <c r="D3192" s="2" t="s">
        <v>19</v>
      </c>
      <c r="E3192" s="3">
        <f>Table1[[#This Row],[Polar ang (deg)]]/180*PI()</f>
        <v>0.3</v>
      </c>
      <c r="F3192" s="2">
        <v>17.188733853924699</v>
      </c>
      <c r="G3192" s="1">
        <f>IF(Table1[[#This Row],[Phase shift (deg)]]="","",Table1[[#This Row],[Phase shift (deg)]]/180*PI())</f>
        <v>1.0850261243992385</v>
      </c>
      <c r="H3192" s="2">
        <v>62.167417589513001</v>
      </c>
      <c r="I3192" s="2"/>
    </row>
    <row r="3193" spans="1:9" x14ac:dyDescent="0.2">
      <c r="A3193" s="2" t="s">
        <v>47</v>
      </c>
      <c r="B3193" s="2">
        <v>19.100000000000001</v>
      </c>
      <c r="C3193" s="2">
        <f>2*Table1[[#This Row],[Photon energy (eV)]]-Threshold</f>
        <v>13.612611200000003</v>
      </c>
      <c r="D3193" s="2" t="s">
        <v>19</v>
      </c>
      <c r="E3193" s="3">
        <f>Table1[[#This Row],[Polar ang (deg)]]/180*PI()</f>
        <v>0.30999999999999966</v>
      </c>
      <c r="F3193" s="2">
        <v>17.7616916490555</v>
      </c>
      <c r="G3193" s="1">
        <f>IF(Table1[[#This Row],[Phase shift (deg)]]="","",Table1[[#This Row],[Phase shift (deg)]]/180*PI())</f>
        <v>1.0871367956115323</v>
      </c>
      <c r="H3193" s="2">
        <v>62.288350141917199</v>
      </c>
      <c r="I3193" s="2"/>
    </row>
    <row r="3194" spans="1:9" x14ac:dyDescent="0.2">
      <c r="A3194" s="2" t="s">
        <v>47</v>
      </c>
      <c r="B3194" s="2">
        <v>19.100000000000001</v>
      </c>
      <c r="C3194" s="2">
        <f>2*Table1[[#This Row],[Photon energy (eV)]]-Threshold</f>
        <v>13.612611200000003</v>
      </c>
      <c r="D3194" s="2" t="s">
        <v>19</v>
      </c>
      <c r="E3194" s="3">
        <f>Table1[[#This Row],[Polar ang (deg)]]/180*PI()</f>
        <v>0.31999999999999923</v>
      </c>
      <c r="F3194" s="2">
        <v>18.334649444186301</v>
      </c>
      <c r="G3194" s="1">
        <f>IF(Table1[[#This Row],[Phase shift (deg)]]="","",Table1[[#This Row],[Phase shift (deg)]]/180*PI())</f>
        <v>1.0893357492480884</v>
      </c>
      <c r="H3194" s="2">
        <v>62.414340904636802</v>
      </c>
      <c r="I3194" s="2"/>
    </row>
    <row r="3195" spans="1:9" x14ac:dyDescent="0.2">
      <c r="A3195" s="2" t="s">
        <v>47</v>
      </c>
      <c r="B3195" s="2">
        <v>19.100000000000001</v>
      </c>
      <c r="C3195" s="2">
        <f>2*Table1[[#This Row],[Photon energy (eV)]]-Threshold</f>
        <v>13.612611200000003</v>
      </c>
      <c r="D3195" s="2" t="s">
        <v>19</v>
      </c>
      <c r="E3195" s="3">
        <f>Table1[[#This Row],[Polar ang (deg)]]/180*PI()</f>
        <v>0.33000000000000063</v>
      </c>
      <c r="F3195" s="2">
        <v>18.907607239317201</v>
      </c>
      <c r="G3195" s="1">
        <f>IF(Table1[[#This Row],[Phase shift (deg)]]="","",Table1[[#This Row],[Phase shift (deg)]]/180*PI())</f>
        <v>1.0916250419487148</v>
      </c>
      <c r="H3195" s="2">
        <v>62.545507714452803</v>
      </c>
      <c r="I3195" s="2"/>
    </row>
    <row r="3196" spans="1:9" x14ac:dyDescent="0.2">
      <c r="A3196" s="2" t="s">
        <v>47</v>
      </c>
      <c r="B3196" s="2">
        <v>19.100000000000001</v>
      </c>
      <c r="C3196" s="2">
        <f>2*Table1[[#This Row],[Photon energy (eV)]]-Threshold</f>
        <v>13.612611200000003</v>
      </c>
      <c r="D3196" s="2" t="s">
        <v>19</v>
      </c>
      <c r="E3196" s="3">
        <f>Table1[[#This Row],[Polar ang (deg)]]/180*PI()</f>
        <v>0.34000000000000019</v>
      </c>
      <c r="F3196" s="2">
        <v>19.480565034447999</v>
      </c>
      <c r="G3196" s="1">
        <f>IF(Table1[[#This Row],[Phase shift (deg)]]="","",Table1[[#This Row],[Phase shift (deg)]]/180*PI())</f>
        <v>1.0940068313251459</v>
      </c>
      <c r="H3196" s="2">
        <v>62.681974193411399</v>
      </c>
      <c r="I3196" s="2"/>
    </row>
    <row r="3197" spans="1:9" x14ac:dyDescent="0.2">
      <c r="A3197" s="2" t="s">
        <v>47</v>
      </c>
      <c r="B3197" s="2">
        <v>19.100000000000001</v>
      </c>
      <c r="C3197" s="2">
        <f>2*Table1[[#This Row],[Photon energy (eV)]]-Threshold</f>
        <v>13.612611200000003</v>
      </c>
      <c r="D3197" s="2" t="s">
        <v>19</v>
      </c>
      <c r="E3197" s="3">
        <f>Table1[[#This Row],[Polar ang (deg)]]/180*PI()</f>
        <v>0.34999999999999976</v>
      </c>
      <c r="F3197" s="2">
        <v>20.0535228295788</v>
      </c>
      <c r="G3197" s="1">
        <f>IF(Table1[[#This Row],[Phase shift (deg)]]="","",Table1[[#This Row],[Phase shift (deg)]]/180*PI())</f>
        <v>1.0964833798222791</v>
      </c>
      <c r="H3197" s="2">
        <v>62.823869970056599</v>
      </c>
      <c r="I3197" s="2"/>
    </row>
    <row r="3198" spans="1:9" x14ac:dyDescent="0.2">
      <c r="A3198" s="2" t="s">
        <v>47</v>
      </c>
      <c r="B3198" s="2">
        <v>19.100000000000001</v>
      </c>
      <c r="C3198" s="2">
        <f>2*Table1[[#This Row],[Photon energy (eV)]]-Threshold</f>
        <v>13.612611200000003</v>
      </c>
      <c r="D3198" s="2" t="s">
        <v>19</v>
      </c>
      <c r="E3198" s="3">
        <f>Table1[[#This Row],[Polar ang (deg)]]/180*PI()</f>
        <v>0.35999999999999938</v>
      </c>
      <c r="F3198" s="2">
        <v>20.6264806247096</v>
      </c>
      <c r="G3198" s="1">
        <f>IF(Table1[[#This Row],[Phase shift (deg)]]="","",Table1[[#This Row],[Phase shift (deg)]]/180*PI())</f>
        <v>1.099057058778858</v>
      </c>
      <c r="H3198" s="2">
        <v>62.971330912090203</v>
      </c>
      <c r="I3198" s="2"/>
    </row>
    <row r="3199" spans="1:9" x14ac:dyDescent="0.2">
      <c r="A3199" s="2" t="s">
        <v>47</v>
      </c>
      <c r="B3199" s="2">
        <v>19.100000000000001</v>
      </c>
      <c r="C3199" s="2">
        <f>2*Table1[[#This Row],[Photon energy (eV)]]-Threshold</f>
        <v>13.612611200000003</v>
      </c>
      <c r="D3199" s="2" t="s">
        <v>19</v>
      </c>
      <c r="E3199" s="3">
        <f>Table1[[#This Row],[Polar ang (deg)]]/180*PI()</f>
        <v>0.37000000000000072</v>
      </c>
      <c r="F3199" s="2">
        <v>21.199438419840501</v>
      </c>
      <c r="G3199" s="1">
        <f>IF(Table1[[#This Row],[Phase shift (deg)]]="","",Table1[[#This Row],[Phase shift (deg)]]/180*PI())</f>
        <v>1.1017303526947444</v>
      </c>
      <c r="H3199" s="2">
        <v>63.124499370868499</v>
      </c>
      <c r="I3199" s="2"/>
    </row>
    <row r="3200" spans="1:9" x14ac:dyDescent="0.2">
      <c r="A3200" s="2" t="s">
        <v>47</v>
      </c>
      <c r="B3200" s="2">
        <v>19.100000000000001</v>
      </c>
      <c r="C3200" s="2">
        <f>2*Table1[[#This Row],[Photon energy (eV)]]-Threshold</f>
        <v>13.612611200000003</v>
      </c>
      <c r="D3200" s="2" t="s">
        <v>19</v>
      </c>
      <c r="E3200" s="3">
        <f>Table1[[#This Row],[Polar ang (deg)]]/180*PI()</f>
        <v>0.38000000000000034</v>
      </c>
      <c r="F3200" s="2">
        <v>21.772396214971302</v>
      </c>
      <c r="G3200" s="1">
        <f>IF(Table1[[#This Row],[Phase shift (deg)]]="","",Table1[[#This Row],[Phase shift (deg)]]/180*PI())</f>
        <v>1.1045058637119807</v>
      </c>
      <c r="H3200" s="2">
        <v>63.283524438148198</v>
      </c>
      <c r="I3200" s="2"/>
    </row>
    <row r="3201" spans="1:9" x14ac:dyDescent="0.2">
      <c r="A3201" s="2" t="s">
        <v>47</v>
      </c>
      <c r="B3201" s="2">
        <v>19.100000000000001</v>
      </c>
      <c r="C3201" s="2">
        <f>2*Table1[[#This Row],[Photon energy (eV)]]-Threshold</f>
        <v>13.612611200000003</v>
      </c>
      <c r="D3201" s="2" t="s">
        <v>19</v>
      </c>
      <c r="E3201" s="3">
        <f>Table1[[#This Row],[Polar ang (deg)]]/180*PI()</f>
        <v>0.3899999999999999</v>
      </c>
      <c r="F3201" s="2">
        <v>22.345354010102099</v>
      </c>
      <c r="G3201" s="1">
        <f>IF(Table1[[#This Row],[Phase shift (deg)]]="","",Table1[[#This Row],[Phase shift (deg)]]/180*PI())</f>
        <v>1.1073863163167403</v>
      </c>
      <c r="H3201" s="2">
        <v>63.448562215488401</v>
      </c>
      <c r="I3201" s="2"/>
    </row>
    <row r="3202" spans="1:9" x14ac:dyDescent="0.2">
      <c r="A3202" s="2" t="s">
        <v>47</v>
      </c>
      <c r="B3202" s="2">
        <v>19.100000000000001</v>
      </c>
      <c r="C3202" s="2">
        <f>2*Table1[[#This Row],[Photon energy (eV)]]-Threshold</f>
        <v>13.612611200000003</v>
      </c>
      <c r="D3202" s="2" t="s">
        <v>19</v>
      </c>
      <c r="E3202" s="3">
        <f>Table1[[#This Row],[Polar ang (deg)]]/180*PI()</f>
        <v>0.39999999999999947</v>
      </c>
      <c r="F3202" s="2">
        <v>22.9183118052329</v>
      </c>
      <c r="G3202" s="1">
        <f>IF(Table1[[#This Row],[Phase shift (deg)]]="","",Table1[[#This Row],[Phase shift (deg)]]/180*PI())</f>
        <v>1.1103745622692387</v>
      </c>
      <c r="H3202" s="2">
        <v>63.619776096713601</v>
      </c>
      <c r="I3202" s="2"/>
    </row>
    <row r="3203" spans="1:9" x14ac:dyDescent="0.2">
      <c r="A3203" s="2" t="s">
        <v>47</v>
      </c>
      <c r="B3203" s="2">
        <v>19.100000000000001</v>
      </c>
      <c r="C3203" s="2">
        <f>2*Table1[[#This Row],[Photon energy (eV)]]-Threshold</f>
        <v>13.612611200000003</v>
      </c>
      <c r="D3203" s="2" t="s">
        <v>19</v>
      </c>
      <c r="E3203" s="3">
        <f>Table1[[#This Row],[Polar ang (deg)]]/180*PI()</f>
        <v>0.41000000000000086</v>
      </c>
      <c r="F3203" s="2">
        <v>23.4912696003638</v>
      </c>
      <c r="G3203" s="1">
        <f>IF(Table1[[#This Row],[Phase shift (deg)]]="","",Table1[[#This Row],[Phase shift (deg)]]/180*PI())</f>
        <v>1.1134735857684488</v>
      </c>
      <c r="H3203" s="2">
        <v>63.797337063830199</v>
      </c>
      <c r="I3203" s="2"/>
    </row>
    <row r="3204" spans="1:9" x14ac:dyDescent="0.2">
      <c r="A3204" s="2" t="s">
        <v>47</v>
      </c>
      <c r="B3204" s="2">
        <v>19.100000000000001</v>
      </c>
      <c r="C3204" s="2">
        <f>2*Table1[[#This Row],[Photon energy (eV)]]-Threshold</f>
        <v>13.612611200000003</v>
      </c>
      <c r="D3204" s="2" t="s">
        <v>19</v>
      </c>
      <c r="E3204" s="3">
        <f>Table1[[#This Row],[Polar ang (deg)]]/180*PI()</f>
        <v>0.42000000000000048</v>
      </c>
      <c r="F3204" s="2">
        <v>24.064227395494601</v>
      </c>
      <c r="G3204" s="1">
        <f>IF(Table1[[#This Row],[Phase shift (deg)]]="","",Table1[[#This Row],[Phase shift (deg)]]/180*PI())</f>
        <v>1.1166865088581481</v>
      </c>
      <c r="H3204" s="2">
        <v>63.981423996770097</v>
      </c>
      <c r="I3204" s="2"/>
    </row>
    <row r="3205" spans="1:9" x14ac:dyDescent="0.2">
      <c r="A3205" s="2" t="s">
        <v>47</v>
      </c>
      <c r="B3205" s="2">
        <v>19.100000000000001</v>
      </c>
      <c r="C3205" s="2">
        <f>2*Table1[[#This Row],[Photon energy (eV)]]-Threshold</f>
        <v>13.612611200000003</v>
      </c>
      <c r="D3205" s="2" t="s">
        <v>19</v>
      </c>
      <c r="E3205" s="3">
        <f>Table1[[#This Row],[Polar ang (deg)]]/180*PI()</f>
        <v>0.43000000000000005</v>
      </c>
      <c r="F3205" s="2">
        <v>24.637185190625399</v>
      </c>
      <c r="G3205" s="1">
        <f>IF(Table1[[#This Row],[Phase shift (deg)]]="","",Table1[[#This Row],[Phase shift (deg)]]/180*PI())</f>
        <v>1.1200165970804652</v>
      </c>
      <c r="H3205" s="2">
        <v>64.172223997315101</v>
      </c>
      <c r="I3205" s="2"/>
    </row>
    <row r="3206" spans="1:9" x14ac:dyDescent="0.2">
      <c r="A3206" s="2" t="s">
        <v>47</v>
      </c>
      <c r="B3206" s="2">
        <v>19.100000000000001</v>
      </c>
      <c r="C3206" s="2">
        <f>2*Table1[[#This Row],[Photon energy (eV)]]-Threshold</f>
        <v>13.612611200000003</v>
      </c>
      <c r="D3206" s="2" t="s">
        <v>19</v>
      </c>
      <c r="E3206" s="3">
        <f>Table1[[#This Row],[Polar ang (deg)]]/180*PI()</f>
        <v>0.43999999999999956</v>
      </c>
      <c r="F3206" s="2">
        <v>25.2101429857562</v>
      </c>
      <c r="G3206" s="1">
        <f>IF(Table1[[#This Row],[Phase shift (deg)]]="","",Table1[[#This Row],[Phase shift (deg)]]/180*PI())</f>
        <v>1.1234672653824676</v>
      </c>
      <c r="H3206" s="2">
        <v>64.369932727519398</v>
      </c>
      <c r="I3206" s="2"/>
    </row>
    <row r="3207" spans="1:9" x14ac:dyDescent="0.2">
      <c r="A3207" s="2" t="s">
        <v>47</v>
      </c>
      <c r="B3207" s="2">
        <v>19.100000000000001</v>
      </c>
      <c r="C3207" s="2">
        <f>2*Table1[[#This Row],[Photon energy (eV)]]-Threshold</f>
        <v>13.612611200000003</v>
      </c>
      <c r="D3207" s="2" t="s">
        <v>19</v>
      </c>
      <c r="E3207" s="3">
        <f>Table1[[#This Row],[Polar ang (deg)]]/180*PI()</f>
        <v>0.44999999999999923</v>
      </c>
      <c r="F3207" s="2">
        <v>25.783100780887001</v>
      </c>
      <c r="G3207" s="1">
        <f>IF(Table1[[#This Row],[Phase shift (deg)]]="","",Table1[[#This Row],[Phase shift (deg)]]/180*PI())</f>
        <v>1.1270420842806383</v>
      </c>
      <c r="H3207" s="2">
        <v>64.574754762908199</v>
      </c>
      <c r="I3207" s="2"/>
    </row>
    <row r="3208" spans="1:9" x14ac:dyDescent="0.2">
      <c r="A3208" s="2" t="s">
        <v>47</v>
      </c>
      <c r="B3208" s="2">
        <v>19.100000000000001</v>
      </c>
      <c r="C3208" s="2">
        <f>2*Table1[[#This Row],[Photon energy (eV)]]-Threshold</f>
        <v>13.612611200000003</v>
      </c>
      <c r="D3208" s="2" t="s">
        <v>19</v>
      </c>
      <c r="E3208" s="3">
        <f>Table1[[#This Row],[Polar ang (deg)]]/180*PI()</f>
        <v>0.46000000000000058</v>
      </c>
      <c r="F3208" s="2">
        <v>26.356058576017901</v>
      </c>
      <c r="G3208" s="1">
        <f>IF(Table1[[#This Row],[Phase shift (deg)]]="","",Table1[[#This Row],[Phase shift (deg)]]/180*PI())</f>
        <v>1.1307447862871338</v>
      </c>
      <c r="H3208" s="2">
        <v>64.786903960675005</v>
      </c>
      <c r="I3208" s="2"/>
    </row>
    <row r="3209" spans="1:9" x14ac:dyDescent="0.2">
      <c r="A3209" s="2" t="s">
        <v>47</v>
      </c>
      <c r="B3209" s="2">
        <v>19.100000000000001</v>
      </c>
      <c r="C3209" s="2">
        <f>2*Table1[[#This Row],[Photon energy (eV)]]-Threshold</f>
        <v>13.612611200000003</v>
      </c>
      <c r="D3209" s="2" t="s">
        <v>19</v>
      </c>
      <c r="E3209" s="3">
        <f>Table1[[#This Row],[Polar ang (deg)]]/180*PI()</f>
        <v>0.47000000000000014</v>
      </c>
      <c r="F3209" s="2">
        <v>26.929016371148698</v>
      </c>
      <c r="G3209" s="1">
        <f>IF(Table1[[#This Row],[Phase shift (deg)]]="","",Table1[[#This Row],[Phase shift (deg)]]/180*PI())</f>
        <v>1.134579272600551</v>
      </c>
      <c r="H3209" s="2">
        <v>65.006603843034497</v>
      </c>
      <c r="I3209" s="2"/>
    </row>
    <row r="3210" spans="1:9" x14ac:dyDescent="0.2">
      <c r="A3210" s="2" t="s">
        <v>47</v>
      </c>
      <c r="B3210" s="2">
        <v>19.100000000000001</v>
      </c>
      <c r="C3210" s="2">
        <f>2*Table1[[#This Row],[Photon energy (eV)]]-Threshold</f>
        <v>13.612611200000003</v>
      </c>
      <c r="D3210" s="2" t="s">
        <v>19</v>
      </c>
      <c r="E3210" s="3">
        <f>Table1[[#This Row],[Polar ang (deg)]]/180*PI()</f>
        <v>0.4799999999999997</v>
      </c>
      <c r="F3210" s="2">
        <v>27.501974166279499</v>
      </c>
      <c r="G3210" s="1">
        <f>IF(Table1[[#This Row],[Phase shift (deg)]]="","",Table1[[#This Row],[Phase shift (deg)]]/180*PI())</f>
        <v>1.1385496200624974</v>
      </c>
      <c r="H3210" s="2">
        <v>65.234087995804501</v>
      </c>
      <c r="I3210" s="2"/>
    </row>
    <row r="3211" spans="1:9" x14ac:dyDescent="0.2">
      <c r="A3211" s="2" t="s">
        <v>47</v>
      </c>
      <c r="B3211" s="2">
        <v>19.100000000000001</v>
      </c>
      <c r="C3211" s="2">
        <f>2*Table1[[#This Row],[Photon energy (eV)]]-Threshold</f>
        <v>13.612611200000003</v>
      </c>
      <c r="D3211" s="2" t="s">
        <v>19</v>
      </c>
      <c r="E3211" s="3">
        <f>Table1[[#This Row],[Polar ang (deg)]]/180*PI()</f>
        <v>0.48999999999999932</v>
      </c>
      <c r="F3211" s="2">
        <v>28.0749319614103</v>
      </c>
      <c r="G3211" s="1">
        <f>IF(Table1[[#This Row],[Phase shift (deg)]]="","",Table1[[#This Row],[Phase shift (deg)]]/180*PI())</f>
        <v>1.1426600883794915</v>
      </c>
      <c r="H3211" s="2">
        <v>65.469600482190501</v>
      </c>
      <c r="I3211" s="2"/>
    </row>
    <row r="3212" spans="1:9" x14ac:dyDescent="0.2">
      <c r="A3212" s="2" t="s">
        <v>47</v>
      </c>
      <c r="B3212" s="2">
        <v>19.100000000000001</v>
      </c>
      <c r="C3212" s="2">
        <f>2*Table1[[#This Row],[Photon energy (eV)]]-Threshold</f>
        <v>13.612611200000003</v>
      </c>
      <c r="D3212" s="2" t="s">
        <v>19</v>
      </c>
      <c r="E3212" s="3">
        <f>Table1[[#This Row],[Polar ang (deg)]]/180*PI()</f>
        <v>0.50000000000000067</v>
      </c>
      <c r="F3212" s="2">
        <v>28.647889756541201</v>
      </c>
      <c r="G3212" s="1">
        <f>IF(Table1[[#This Row],[Phase shift (deg)]]="","",Table1[[#This Row],[Phase shift (deg)]]/180*PI())</f>
        <v>1.1469151276075804</v>
      </c>
      <c r="H3212" s="2">
        <v>65.713396271622599</v>
      </c>
      <c r="I3212" s="2"/>
    </row>
    <row r="3213" spans="1:9" x14ac:dyDescent="0.2">
      <c r="A3213" s="2" t="s">
        <v>47</v>
      </c>
      <c r="B3213" s="2">
        <v>19.100000000000001</v>
      </c>
      <c r="C3213" s="2">
        <f>2*Table1[[#This Row],[Photon energy (eV)]]-Threshold</f>
        <v>13.612611200000003</v>
      </c>
      <c r="D3213" s="2" t="s">
        <v>19</v>
      </c>
      <c r="E3213" s="3">
        <f>Table1[[#This Row],[Polar ang (deg)]]/180*PI()</f>
        <v>0.51000000000000023</v>
      </c>
      <c r="F3213" s="2">
        <v>29.220847551672001</v>
      </c>
      <c r="G3213" s="1">
        <f>IF(Table1[[#This Row],[Phase shift (deg)]]="","",Table1[[#This Row],[Phase shift (deg)]]/180*PI())</f>
        <v>1.1513193858945452</v>
      </c>
      <c r="H3213" s="2">
        <v>65.965741683351197</v>
      </c>
      <c r="I3213" s="2"/>
    </row>
    <row r="3214" spans="1:9" x14ac:dyDescent="0.2">
      <c r="A3214" s="2" t="s">
        <v>47</v>
      </c>
      <c r="B3214" s="2">
        <v>19.100000000000001</v>
      </c>
      <c r="C3214" s="2">
        <f>2*Table1[[#This Row],[Photon energy (eV)]]-Threshold</f>
        <v>13.612611200000003</v>
      </c>
      <c r="D3214" s="2" t="s">
        <v>19</v>
      </c>
      <c r="E3214" s="3">
        <f>Table1[[#This Row],[Polar ang (deg)]]/180*PI()</f>
        <v>0.5199999999999998</v>
      </c>
      <c r="F3214" s="2">
        <v>29.793805346802799</v>
      </c>
      <c r="G3214" s="1">
        <f>IF(Table1[[#This Row],[Phase shift (deg)]]="","",Table1[[#This Row],[Phase shift (deg)]]/180*PI())</f>
        <v>1.1558777174714785</v>
      </c>
      <c r="H3214" s="2">
        <v>66.226914844330693</v>
      </c>
      <c r="I3214" s="2"/>
    </row>
    <row r="3215" spans="1:9" x14ac:dyDescent="0.2">
      <c r="A3215" s="2" t="s">
        <v>47</v>
      </c>
      <c r="B3215" s="2">
        <v>19.100000000000001</v>
      </c>
      <c r="C3215" s="2">
        <f>2*Table1[[#This Row],[Photon energy (eV)]]-Threshold</f>
        <v>13.612611200000003</v>
      </c>
      <c r="D3215" s="2" t="s">
        <v>19</v>
      </c>
      <c r="E3215" s="3">
        <f>Table1[[#This Row],[Polar ang (deg)]]/180*PI()</f>
        <v>0.52999999999999947</v>
      </c>
      <c r="F3215" s="2">
        <v>30.3667631419336</v>
      </c>
      <c r="G3215" s="1">
        <f>IF(Table1[[#This Row],[Phase shift (deg)]]="","",Table1[[#This Row],[Phase shift (deg)]]/180*PI())</f>
        <v>1.1605951908819587</v>
      </c>
      <c r="H3215" s="2">
        <v>66.497206160716402</v>
      </c>
      <c r="I3215" s="2"/>
    </row>
    <row r="3216" spans="1:9" x14ac:dyDescent="0.2">
      <c r="A3216" s="2" t="s">
        <v>47</v>
      </c>
      <c r="B3216" s="2">
        <v>19.100000000000001</v>
      </c>
      <c r="C3216" s="2">
        <f>2*Table1[[#This Row],[Photon energy (eV)]]-Threshold</f>
        <v>13.612611200000003</v>
      </c>
      <c r="D3216" s="2" t="s">
        <v>19</v>
      </c>
      <c r="E3216" s="3">
        <f>Table1[[#This Row],[Polar ang (deg)]]/180*PI()</f>
        <v>0.54000000000000081</v>
      </c>
      <c r="F3216" s="2">
        <v>30.9397209370645</v>
      </c>
      <c r="G3216" s="1">
        <f>IF(Table1[[#This Row],[Phase shift (deg)]]="","",Table1[[#This Row],[Phase shift (deg)]]/180*PI())</f>
        <v>1.1654770974327149</v>
      </c>
      <c r="H3216" s="2">
        <v>66.776918802051995</v>
      </c>
      <c r="I3216" s="2"/>
    </row>
    <row r="3217" spans="1:9" x14ac:dyDescent="0.2">
      <c r="A3217" s="2" t="s">
        <v>47</v>
      </c>
      <c r="B3217" s="2">
        <v>19.100000000000001</v>
      </c>
      <c r="C3217" s="2">
        <f>2*Table1[[#This Row],[Photon energy (eV)]]-Threshold</f>
        <v>13.612611200000003</v>
      </c>
      <c r="D3217" s="2" t="s">
        <v>19</v>
      </c>
      <c r="E3217" s="3">
        <f>Table1[[#This Row],[Polar ang (deg)]]/180*PI()</f>
        <v>0.55000000000000038</v>
      </c>
      <c r="F3217" s="2">
        <v>31.512678732195301</v>
      </c>
      <c r="G3217" s="1">
        <f>IF(Table1[[#This Row],[Phase shift (deg)]]="","",Table1[[#This Row],[Phase shift (deg)]]/180*PI())</f>
        <v>1.1705289598447624</v>
      </c>
      <c r="H3217" s="2">
        <v>67.0663691969431</v>
      </c>
      <c r="I3217" s="2"/>
    </row>
    <row r="3218" spans="1:9" x14ac:dyDescent="0.2">
      <c r="A3218" s="2" t="s">
        <v>47</v>
      </c>
      <c r="B3218" s="2">
        <v>19.100000000000001</v>
      </c>
      <c r="C3218" s="2">
        <f>2*Table1[[#This Row],[Photon energy (eV)]]-Threshold</f>
        <v>13.612611200000003</v>
      </c>
      <c r="D3218" s="2" t="s">
        <v>19</v>
      </c>
      <c r="E3218" s="3">
        <f>Table1[[#This Row],[Polar ang (deg)]]/180*PI()</f>
        <v>0.56000000000000005</v>
      </c>
      <c r="F3218" s="2">
        <v>32.085636527326102</v>
      </c>
      <c r="G3218" s="1">
        <f>IF(Table1[[#This Row],[Phase shift (deg)]]="","",Table1[[#This Row],[Phase shift (deg)]]/180*PI())</f>
        <v>1.1757565410780488</v>
      </c>
      <c r="H3218" s="2">
        <v>67.365887538672197</v>
      </c>
      <c r="I3218" s="2"/>
    </row>
    <row r="3219" spans="1:9" x14ac:dyDescent="0.2">
      <c r="A3219" s="2" t="s">
        <v>47</v>
      </c>
      <c r="B3219" s="2">
        <v>19.100000000000001</v>
      </c>
      <c r="C3219" s="2">
        <f>2*Table1[[#This Row],[Photon energy (eV)]]-Threshold</f>
        <v>13.612611200000003</v>
      </c>
      <c r="D3219" s="2" t="s">
        <v>19</v>
      </c>
      <c r="E3219" s="3">
        <f>Table1[[#This Row],[Polar ang (deg)]]/180*PI()</f>
        <v>0.56999999999999951</v>
      </c>
      <c r="F3219" s="2">
        <v>32.658594322456899</v>
      </c>
      <c r="G3219" s="1">
        <f>IF(Table1[[#This Row],[Phase shift (deg)]]="","",Table1[[#This Row],[Phase shift (deg)]]/180*PI())</f>
        <v>1.1811658532958698</v>
      </c>
      <c r="H3219" s="2">
        <v>67.675818298821895</v>
      </c>
      <c r="I3219" s="2"/>
    </row>
    <row r="3220" spans="1:9" x14ac:dyDescent="0.2">
      <c r="A3220" s="2" t="s">
        <v>47</v>
      </c>
      <c r="B3220" s="2">
        <v>19.100000000000001</v>
      </c>
      <c r="C3220" s="2">
        <f>2*Table1[[#This Row],[Photon energy (eV)]]-Threshold</f>
        <v>13.612611200000003</v>
      </c>
      <c r="D3220" s="2" t="s">
        <v>19</v>
      </c>
      <c r="E3220" s="3">
        <f>Table1[[#This Row],[Polar ang (deg)]]/180*PI()</f>
        <v>0.57999999999999907</v>
      </c>
      <c r="F3220" s="2">
        <v>33.231552117587697</v>
      </c>
      <c r="G3220" s="1">
        <f>IF(Table1[[#This Row],[Phase shift (deg)]]="","",Table1[[#This Row],[Phase shift (deg)]]/180*PI())</f>
        <v>1.1867631669273562</v>
      </c>
      <c r="H3220" s="2">
        <v>67.996520746517106</v>
      </c>
      <c r="I3220" s="2"/>
    </row>
    <row r="3221" spans="1:9" x14ac:dyDescent="0.2">
      <c r="A3221" s="2" t="s">
        <v>47</v>
      </c>
      <c r="B3221" s="2">
        <v>19.100000000000001</v>
      </c>
      <c r="C3221" s="2">
        <f>2*Table1[[#This Row],[Photon energy (eV)]]-Threshold</f>
        <v>13.612611200000003</v>
      </c>
      <c r="D3221" s="2" t="s">
        <v>19</v>
      </c>
      <c r="E3221" s="3">
        <f>Table1[[#This Row],[Polar ang (deg)]]/180*PI()</f>
        <v>0.59000000000000052</v>
      </c>
      <c r="F3221" s="2">
        <v>33.804509912718601</v>
      </c>
      <c r="G3221" s="1">
        <f>IF(Table1[[#This Row],[Phase shift (deg)]]="","",Table1[[#This Row],[Phase shift (deg)]]/180*PI())</f>
        <v>1.1925550197771271</v>
      </c>
      <c r="H3221" s="2">
        <v>68.328369470369793</v>
      </c>
      <c r="I3221" s="2"/>
    </row>
    <row r="3222" spans="1:9" x14ac:dyDescent="0.2">
      <c r="A3222" s="2" t="s">
        <v>47</v>
      </c>
      <c r="B3222" s="2">
        <v>19.100000000000001</v>
      </c>
      <c r="C3222" s="2">
        <f>2*Table1[[#This Row],[Photon energy (eV)]]-Threshold</f>
        <v>13.612611200000003</v>
      </c>
      <c r="D3222" s="2" t="s">
        <v>19</v>
      </c>
      <c r="E3222" s="3">
        <f>Table1[[#This Row],[Polar ang (deg)]]/180*PI()</f>
        <v>0.6</v>
      </c>
      <c r="F3222" s="2">
        <v>34.377467707849398</v>
      </c>
      <c r="G3222" s="1">
        <f>IF(Table1[[#This Row],[Phase shift (deg)]]="","",Table1[[#This Row],[Phase shift (deg)]]/180*PI())</f>
        <v>1.19854822612061</v>
      </c>
      <c r="H3222" s="2">
        <v>68.671754899602405</v>
      </c>
      <c r="I3222" s="2"/>
    </row>
    <row r="3223" spans="1:9" x14ac:dyDescent="0.2">
      <c r="A3223" s="2" t="s">
        <v>47</v>
      </c>
      <c r="B3223" s="2">
        <v>19.100000000000001</v>
      </c>
      <c r="C3223" s="2">
        <f>2*Table1[[#This Row],[Photon energy (eV)]]-Threshold</f>
        <v>13.612611200000003</v>
      </c>
      <c r="D3223" s="2" t="s">
        <v>19</v>
      </c>
      <c r="E3223" s="3">
        <f>Table1[[#This Row],[Polar ang (deg)]]/180*PI()</f>
        <v>0.60999999999999976</v>
      </c>
      <c r="F3223" s="2">
        <v>34.950425502980202</v>
      </c>
      <c r="G3223" s="1">
        <f>IF(Table1[[#This Row],[Phase shift (deg)]]="","",Table1[[#This Row],[Phase shift (deg)]]/180*PI())</f>
        <v>1.2047498857112708</v>
      </c>
      <c r="H3223" s="2">
        <v>69.027083820124105</v>
      </c>
      <c r="I3223" s="2"/>
    </row>
    <row r="3224" spans="1:9" x14ac:dyDescent="0.2">
      <c r="A3224" s="2" t="s">
        <v>47</v>
      </c>
      <c r="B3224" s="2">
        <v>19.100000000000001</v>
      </c>
      <c r="C3224" s="2">
        <f>2*Table1[[#This Row],[Photon energy (eV)]]-Threshold</f>
        <v>13.612611200000003</v>
      </c>
      <c r="D3224" s="2" t="s">
        <v>19</v>
      </c>
      <c r="E3224" s="3">
        <f>Table1[[#This Row],[Polar ang (deg)]]/180*PI()</f>
        <v>0.61999999999999933</v>
      </c>
      <c r="F3224" s="2">
        <v>35.523383298111</v>
      </c>
      <c r="G3224" s="1">
        <f>IF(Table1[[#This Row],[Phase shift (deg)]]="","",Table1[[#This Row],[Phase shift (deg)]]/180*PI())</f>
        <v>1.2111673926119639</v>
      </c>
      <c r="H3224" s="2">
        <v>69.394779880529896</v>
      </c>
      <c r="I3224" s="2"/>
    </row>
    <row r="3225" spans="1:9" x14ac:dyDescent="0.2">
      <c r="A3225" s="2" t="s">
        <v>47</v>
      </c>
      <c r="B3225" s="2">
        <v>19.100000000000001</v>
      </c>
      <c r="C3225" s="2">
        <f>2*Table1[[#This Row],[Photon energy (eV)]]-Threshold</f>
        <v>13.612611200000003</v>
      </c>
      <c r="D3225" s="2" t="s">
        <v>19</v>
      </c>
      <c r="E3225" s="3">
        <f>Table1[[#This Row],[Polar ang (deg)]]/180*PI()</f>
        <v>0.63000000000000056</v>
      </c>
      <c r="F3225" s="2">
        <v>36.096341093241897</v>
      </c>
      <c r="G3225" s="1">
        <f>IF(Table1[[#This Row],[Phase shift (deg)]]="","",Table1[[#This Row],[Phase shift (deg)]]/180*PI())</f>
        <v>1.2178084437465839</v>
      </c>
      <c r="H3225" s="2">
        <v>69.775284082074194</v>
      </c>
      <c r="I3225" s="2"/>
    </row>
    <row r="3226" spans="1:9" x14ac:dyDescent="0.2">
      <c r="A3226" s="2" t="s">
        <v>47</v>
      </c>
      <c r="B3226" s="2">
        <v>19.100000000000001</v>
      </c>
      <c r="C3226" s="2">
        <f>2*Table1[[#This Row],[Photon energy (eV)]]-Threshold</f>
        <v>13.612611200000003</v>
      </c>
      <c r="D3226" s="2" t="s">
        <v>19</v>
      </c>
      <c r="E3226" s="3">
        <f>Table1[[#This Row],[Polar ang (deg)]]/180*PI()</f>
        <v>0.64000000000000024</v>
      </c>
      <c r="F3226" s="2">
        <v>36.669298888372701</v>
      </c>
      <c r="G3226" s="1">
        <f>IF(Table1[[#This Row],[Phase shift (deg)]]="","",Table1[[#This Row],[Phase shift (deg)]]/180*PI())</f>
        <v>1.2246810470498308</v>
      </c>
      <c r="H3226" s="2">
        <v>70.169055245617898</v>
      </c>
      <c r="I3226" s="2"/>
    </row>
    <row r="3227" spans="1:9" x14ac:dyDescent="0.2">
      <c r="A3227" s="2" t="s">
        <v>47</v>
      </c>
      <c r="B3227" s="2">
        <v>19.100000000000001</v>
      </c>
      <c r="C3227" s="2">
        <f>2*Table1[[#This Row],[Photon energy (eV)]]-Threshold</f>
        <v>13.612611200000003</v>
      </c>
      <c r="D3227" s="2" t="s">
        <v>19</v>
      </c>
      <c r="E3227" s="3">
        <f>Table1[[#This Row],[Polar ang (deg)]]/180*PI()</f>
        <v>0.6499999999999998</v>
      </c>
      <c r="F3227" s="2">
        <v>37.242256683503498</v>
      </c>
      <c r="G3227" s="1">
        <f>IF(Table1[[#This Row],[Phase shift (deg)]]="","",Table1[[#This Row],[Phase shift (deg)]]/180*PI())</f>
        <v>1.2317935290721191</v>
      </c>
      <c r="H3227" s="2">
        <v>70.576570447357696</v>
      </c>
      <c r="I3227" s="2"/>
    </row>
    <row r="3228" spans="1:9" x14ac:dyDescent="0.2">
      <c r="A3228" s="2" t="s">
        <v>47</v>
      </c>
      <c r="B3228" s="2">
        <v>19.100000000000001</v>
      </c>
      <c r="C3228" s="2">
        <f>2*Table1[[#This Row],[Photon energy (eV)]]-Threshold</f>
        <v>13.612611200000003</v>
      </c>
      <c r="D3228" s="2" t="s">
        <v>19</v>
      </c>
      <c r="E3228" s="3">
        <f>Table1[[#This Row],[Polar ang (deg)]]/180*PI()</f>
        <v>0.65999999999999948</v>
      </c>
      <c r="F3228" s="2">
        <v>37.815214478634303</v>
      </c>
      <c r="G3228" s="1">
        <f>IF(Table1[[#This Row],[Phase shift (deg)]]="","",Table1[[#This Row],[Phase shift (deg)]]/180*PI())</f>
        <v>1.239154541873055</v>
      </c>
      <c r="H3228" s="2">
        <v>70.998325413793097</v>
      </c>
      <c r="I3228" s="2"/>
    </row>
    <row r="3229" spans="1:9" x14ac:dyDescent="0.2">
      <c r="A3229" s="2" t="s">
        <v>47</v>
      </c>
      <c r="B3229" s="2">
        <v>19.100000000000001</v>
      </c>
      <c r="C3229" s="2">
        <f>2*Table1[[#This Row],[Photon energy (eV)]]-Threshold</f>
        <v>13.612611200000003</v>
      </c>
      <c r="D3229" s="2" t="s">
        <v>19</v>
      </c>
      <c r="E3229" s="3">
        <f>Table1[[#This Row],[Polar ang (deg)]]/180*PI()</f>
        <v>0.67000000000000082</v>
      </c>
      <c r="F3229" s="2">
        <v>38.3881722737652</v>
      </c>
      <c r="G3229" s="1">
        <f>IF(Table1[[#This Row],[Phase shift (deg)]]="","",Table1[[#This Row],[Phase shift (deg)]]/180*PI())</f>
        <v>1.2467730690102909</v>
      </c>
      <c r="H3229" s="2">
        <v>71.434834864862594</v>
      </c>
      <c r="I3229" s="2"/>
    </row>
    <row r="3230" spans="1:9" x14ac:dyDescent="0.2">
      <c r="A3230" s="2" t="s">
        <v>47</v>
      </c>
      <c r="B3230" s="2">
        <v>19.100000000000001</v>
      </c>
      <c r="C3230" s="2">
        <f>2*Table1[[#This Row],[Photon energy (eV)]]-Threshold</f>
        <v>13.612611200000003</v>
      </c>
      <c r="D3230" s="2" t="s">
        <v>19</v>
      </c>
      <c r="E3230" s="3">
        <f>Table1[[#This Row],[Polar ang (deg)]]/180*PI()</f>
        <v>0.68000000000000038</v>
      </c>
      <c r="F3230" s="2">
        <v>38.961130068895997</v>
      </c>
      <c r="G3230" s="1">
        <f>IF(Table1[[#This Row],[Phase shift (deg)]]="","",Table1[[#This Row],[Phase shift (deg)]]/180*PI())</f>
        <v>1.2546584304006223</v>
      </c>
      <c r="H3230" s="2">
        <v>71.886632792463999</v>
      </c>
      <c r="I3230" s="2"/>
    </row>
    <row r="3231" spans="1:9" x14ac:dyDescent="0.2">
      <c r="A3231" s="2" t="s">
        <v>47</v>
      </c>
      <c r="B3231" s="2">
        <v>19.100000000000001</v>
      </c>
      <c r="C3231" s="2">
        <f>2*Table1[[#This Row],[Photon energy (eV)]]-Threshold</f>
        <v>13.612611200000003</v>
      </c>
      <c r="D3231" s="2" t="s">
        <v>19</v>
      </c>
      <c r="E3231" s="3">
        <f>Table1[[#This Row],[Polar ang (deg)]]/180*PI()</f>
        <v>0.69</v>
      </c>
      <c r="F3231" s="2">
        <v>39.534087864026802</v>
      </c>
      <c r="G3231" s="1">
        <f>IF(Table1[[#This Row],[Phase shift (deg)]]="","",Table1[[#This Row],[Phase shift (deg)]]/180*PI())</f>
        <v>1.2628202857967763</v>
      </c>
      <c r="H3231" s="2">
        <v>72.354272659659699</v>
      </c>
      <c r="I3231" s="2"/>
    </row>
    <row r="3232" spans="1:9" x14ac:dyDescent="0.2">
      <c r="A3232" s="2" t="s">
        <v>47</v>
      </c>
      <c r="B3232" s="2">
        <v>19.100000000000001</v>
      </c>
      <c r="C3232" s="2">
        <f>2*Table1[[#This Row],[Photon energy (eV)]]-Threshold</f>
        <v>13.612611200000003</v>
      </c>
      <c r="D3232" s="2" t="s">
        <v>19</v>
      </c>
      <c r="E3232" s="3">
        <f>Table1[[#This Row],[Polar ang (deg)]]/180*PI()</f>
        <v>0.69999999999999951</v>
      </c>
      <c r="F3232" s="2">
        <v>40.107045659157599</v>
      </c>
      <c r="G3232" s="1">
        <f>IF(Table1[[#This Row],[Phase shift (deg)]]="","",Table1[[#This Row],[Phase shift (deg)]]/180*PI())</f>
        <v>1.2712686365859629</v>
      </c>
      <c r="H3232" s="2">
        <v>72.838327503726106</v>
      </c>
      <c r="I3232" s="2"/>
    </row>
    <row r="3233" spans="1:9" x14ac:dyDescent="0.2">
      <c r="A3233" s="2" t="s">
        <v>47</v>
      </c>
      <c r="B3233" s="2">
        <v>19.100000000000001</v>
      </c>
      <c r="C3233" s="2">
        <f>2*Table1[[#This Row],[Photon energy (eV)]]-Threshold</f>
        <v>13.612611200000003</v>
      </c>
      <c r="D3233" s="2" t="s">
        <v>19</v>
      </c>
      <c r="E3233" s="3">
        <f>Table1[[#This Row],[Polar ang (deg)]]/180*PI()</f>
        <v>0.70999999999999919</v>
      </c>
      <c r="F3233" s="2">
        <v>40.680003454288403</v>
      </c>
      <c r="G3233" s="1">
        <f>IF(Table1[[#This Row],[Phase shift (deg)]]="","",Table1[[#This Row],[Phase shift (deg)]]/180*PI())</f>
        <v>1.2800138255750906</v>
      </c>
      <c r="H3233" s="2">
        <v>73.339389923847406</v>
      </c>
      <c r="I3233" s="2"/>
    </row>
    <row r="3234" spans="1:9" x14ac:dyDescent="0.2">
      <c r="A3234" s="2" t="s">
        <v>47</v>
      </c>
      <c r="B3234" s="2">
        <v>19.100000000000001</v>
      </c>
      <c r="C3234" s="2">
        <f>2*Table1[[#This Row],[Photon energy (eV)]]-Threshold</f>
        <v>13.612611200000003</v>
      </c>
      <c r="D3234" s="2" t="s">
        <v>19</v>
      </c>
      <c r="E3234" s="3">
        <f>Table1[[#This Row],[Polar ang (deg)]]/180*PI()</f>
        <v>0.72000000000000042</v>
      </c>
      <c r="F3234" s="2">
        <v>41.2529612494193</v>
      </c>
      <c r="G3234" s="1">
        <f>IF(Table1[[#This Row],[Phase shift (deg)]]="","",Table1[[#This Row],[Phase shift (deg)]]/180*PI())</f>
        <v>1.2890665343820169</v>
      </c>
      <c r="H3234" s="2">
        <v>73.858071931645199</v>
      </c>
      <c r="I3234" s="2"/>
    </row>
    <row r="3235" spans="1:9" x14ac:dyDescent="0.2">
      <c r="A3235" s="2" t="s">
        <v>47</v>
      </c>
      <c r="B3235" s="2">
        <v>19.100000000000001</v>
      </c>
      <c r="C3235" s="2">
        <f>2*Table1[[#This Row],[Photon energy (eV)]]-Threshold</f>
        <v>13.612611200000003</v>
      </c>
      <c r="D3235" s="2" t="s">
        <v>19</v>
      </c>
      <c r="E3235" s="3">
        <f>Table1[[#This Row],[Polar ang (deg)]]/180*PI()</f>
        <v>0.73</v>
      </c>
      <c r="F3235" s="2">
        <v>41.825919044550098</v>
      </c>
      <c r="G3235" s="1">
        <f>IF(Table1[[#This Row],[Phase shift (deg)]]="","",Table1[[#This Row],[Phase shift (deg)]]/180*PI())</f>
        <v>1.2984377780026539</v>
      </c>
      <c r="H3235" s="2">
        <v>74.395004639896598</v>
      </c>
      <c r="I3235" s="2"/>
    </row>
    <row r="3236" spans="1:9" x14ac:dyDescent="0.2">
      <c r="A3236" s="2" t="s">
        <v>47</v>
      </c>
      <c r="B3236" s="2">
        <v>19.100000000000001</v>
      </c>
      <c r="C3236" s="2">
        <f>2*Table1[[#This Row],[Photon energy (eV)]]-Threshold</f>
        <v>13.612611200000003</v>
      </c>
      <c r="D3236" s="2" t="s">
        <v>19</v>
      </c>
      <c r="E3236" s="3">
        <f>Table1[[#This Row],[Polar ang (deg)]]/180*PI()</f>
        <v>0.73999999999999977</v>
      </c>
      <c r="F3236" s="2">
        <v>42.398876839680902</v>
      </c>
      <c r="G3236" s="1">
        <f>IF(Table1[[#This Row],[Phase shift (deg)]]="","",Table1[[#This Row],[Phase shift (deg)]]/180*PI())</f>
        <v>1.3081388960698788</v>
      </c>
      <c r="H3236" s="2">
        <v>74.950837761706694</v>
      </c>
      <c r="I3236" s="2"/>
    </row>
    <row r="3237" spans="1:9" x14ac:dyDescent="0.2">
      <c r="A3237" s="2" t="s">
        <v>47</v>
      </c>
      <c r="B3237" s="2">
        <v>19.100000000000001</v>
      </c>
      <c r="C3237" s="2">
        <f>2*Table1[[#This Row],[Photon energy (eV)]]-Threshold</f>
        <v>13.612611200000003</v>
      </c>
      <c r="D3237" s="2" t="s">
        <v>19</v>
      </c>
      <c r="E3237" s="3">
        <f>Table1[[#This Row],[Polar ang (deg)]]/180*PI()</f>
        <v>0.74999999999999922</v>
      </c>
      <c r="F3237" s="2">
        <v>42.9718346348117</v>
      </c>
      <c r="G3237" s="1">
        <f>IF(Table1[[#This Row],[Phase shift (deg)]]="","",Table1[[#This Row],[Phase shift (deg)]]/180*PI())</f>
        <v>1.3181815402625356</v>
      </c>
      <c r="H3237" s="2">
        <v>75.526238889097499</v>
      </c>
      <c r="I3237" s="2"/>
    </row>
    <row r="3238" spans="1:9" x14ac:dyDescent="0.2">
      <c r="A3238" s="2" t="s">
        <v>47</v>
      </c>
      <c r="B3238" s="2">
        <v>19.100000000000001</v>
      </c>
      <c r="C3238" s="2">
        <f>2*Table1[[#This Row],[Photon energy (eV)]]-Threshold</f>
        <v>13.612611200000003</v>
      </c>
      <c r="D3238" s="2" t="s">
        <v>19</v>
      </c>
      <c r="E3238" s="3">
        <f>Table1[[#This Row],[Polar ang (deg)]]/180*PI()</f>
        <v>0.76000000000000068</v>
      </c>
      <c r="F3238" s="2">
        <v>43.544792429942603</v>
      </c>
      <c r="G3238" s="1">
        <f>IF(Table1[[#This Row],[Phase shift (deg)]]="","",Table1[[#This Row],[Phase shift (deg)]]/180*PI())</f>
        <v>1.3285776572615338</v>
      </c>
      <c r="H3238" s="2">
        <v>76.1218925164643</v>
      </c>
      <c r="I3238" s="2"/>
    </row>
    <row r="3239" spans="1:9" x14ac:dyDescent="0.2">
      <c r="A3239" s="2" t="s">
        <v>47</v>
      </c>
      <c r="B3239" s="2">
        <v>19.100000000000001</v>
      </c>
      <c r="C3239" s="2">
        <f>2*Table1[[#This Row],[Photon energy (eV)]]-Threshold</f>
        <v>13.612611200000003</v>
      </c>
      <c r="D3239" s="2" t="s">
        <v>19</v>
      </c>
      <c r="E3239" s="3">
        <f>Table1[[#This Row],[Polar ang (deg)]]/180*PI()</f>
        <v>0.77000000000000024</v>
      </c>
      <c r="F3239" s="2">
        <v>44.117750225073401</v>
      </c>
      <c r="G3239" s="1">
        <f>IF(Table1[[#This Row],[Phase shift (deg)]]="","",Table1[[#This Row],[Phase shift (deg)]]/180*PI())</f>
        <v>1.3393394665859713</v>
      </c>
      <c r="H3239" s="2">
        <v>76.738498770679101</v>
      </c>
      <c r="I3239" s="2"/>
    </row>
    <row r="3240" spans="1:9" x14ac:dyDescent="0.2">
      <c r="A3240" s="2" t="s">
        <v>47</v>
      </c>
      <c r="B3240" s="2">
        <v>19.100000000000001</v>
      </c>
      <c r="C3240" s="2">
        <f>2*Table1[[#This Row],[Photon energy (eV)]]-Threshold</f>
        <v>13.612611200000003</v>
      </c>
      <c r="D3240" s="2" t="s">
        <v>19</v>
      </c>
      <c r="E3240" s="3">
        <f>Table1[[#This Row],[Polar ang (deg)]]/180*PI()</f>
        <v>0.7799999999999998</v>
      </c>
      <c r="F3240" s="2">
        <v>44.690708020204198</v>
      </c>
      <c r="G3240" s="1">
        <f>IF(Table1[[#This Row],[Phase shift (deg)]]="","",Table1[[#This Row],[Phase shift (deg)]]/180*PI())</f>
        <v>1.3504794325764078</v>
      </c>
      <c r="H3240" s="2">
        <v>77.376771805850396</v>
      </c>
      <c r="I3240" s="2"/>
    </row>
    <row r="3241" spans="1:9" x14ac:dyDescent="0.2">
      <c r="A3241" s="2" t="s">
        <v>47</v>
      </c>
      <c r="B3241" s="2">
        <v>19.100000000000001</v>
      </c>
      <c r="C3241" s="2">
        <f>2*Table1[[#This Row],[Photon energy (eV)]]-Threshold</f>
        <v>13.612611200000003</v>
      </c>
      <c r="D3241" s="2" t="s">
        <v>19</v>
      </c>
      <c r="E3241" s="3">
        <f>Table1[[#This Row],[Polar ang (deg)]]/180*PI()</f>
        <v>0.78999999999999937</v>
      </c>
      <c r="F3241" s="2">
        <v>45.263665815335003</v>
      </c>
      <c r="G3241" s="1">
        <f>IF(Table1[[#This Row],[Phase shift (deg)]]="","",Table1[[#This Row],[Phase shift (deg)]]/180*PI())</f>
        <v>1.3620102297262147</v>
      </c>
      <c r="H3241" s="2">
        <v>78.037437816955801</v>
      </c>
      <c r="I3241" s="2"/>
    </row>
    <row r="3242" spans="1:9" x14ac:dyDescent="0.2">
      <c r="A3242" s="2" t="s">
        <v>47</v>
      </c>
      <c r="B3242" s="2">
        <v>19.100000000000001</v>
      </c>
      <c r="C3242" s="2">
        <f>2*Table1[[#This Row],[Photon energy (eV)]]-Threshold</f>
        <v>13.612611200000003</v>
      </c>
      <c r="D3242" s="2" t="s">
        <v>19</v>
      </c>
      <c r="E3242" s="3">
        <f>Table1[[#This Row],[Polar ang (deg)]]/180*PI()</f>
        <v>0.80000000000000071</v>
      </c>
      <c r="F3242" s="2">
        <v>45.8366236104659</v>
      </c>
      <c r="G3242" s="1">
        <f>IF(Table1[[#This Row],[Phase shift (deg)]]="","",Table1[[#This Row],[Phase shift (deg)]]/180*PI())</f>
        <v>1.3739447004974339</v>
      </c>
      <c r="H3242" s="2">
        <v>78.721232622868897</v>
      </c>
      <c r="I3242" s="2"/>
    </row>
    <row r="3243" spans="1:9" x14ac:dyDescent="0.2">
      <c r="A3243" s="2" t="s">
        <v>47</v>
      </c>
      <c r="B3243" s="2">
        <v>19.100000000000001</v>
      </c>
      <c r="C3243" s="2">
        <f>2*Table1[[#This Row],[Photon energy (eV)]]-Threshold</f>
        <v>13.612611200000003</v>
      </c>
      <c r="D3243" s="2" t="s">
        <v>19</v>
      </c>
      <c r="E3243" s="3">
        <f>Table1[[#This Row],[Polar ang (deg)]]/180*PI()</f>
        <v>0.81000000000000028</v>
      </c>
      <c r="F3243" s="2">
        <v>46.409581405596697</v>
      </c>
      <c r="G3243" s="1">
        <f>IF(Table1[[#This Row],[Phase shift (deg)]]="","",Table1[[#This Row],[Phase shift (deg)]]/180*PI())</f>
        <v>1.3862958046973204</v>
      </c>
      <c r="H3243" s="2">
        <v>79.4288987658487</v>
      </c>
      <c r="I3243" s="2"/>
    </row>
    <row r="3244" spans="1:9" x14ac:dyDescent="0.2">
      <c r="A3244" s="2" t="s">
        <v>47</v>
      </c>
      <c r="B3244" s="2">
        <v>19.100000000000001</v>
      </c>
      <c r="C3244" s="2">
        <f>2*Table1[[#This Row],[Photon energy (eV)]]-Threshold</f>
        <v>13.612611200000003</v>
      </c>
      <c r="D3244" s="2" t="s">
        <v>19</v>
      </c>
      <c r="E3244" s="3">
        <f>Table1[[#This Row],[Polar ang (deg)]]/180*PI()</f>
        <v>0.82</v>
      </c>
      <c r="F3244" s="2">
        <v>46.982539200727501</v>
      </c>
      <c r="G3244" s="1">
        <f>IF(Table1[[#This Row],[Phase shift (deg)]]="","",Table1[[#This Row],[Phase shift (deg)]]/180*PI())</f>
        <v>1.3990765594391525</v>
      </c>
      <c r="H3244" s="2">
        <v>80.161182071547501</v>
      </c>
      <c r="I3244" s="2"/>
    </row>
    <row r="3245" spans="1:9" x14ac:dyDescent="0.2">
      <c r="A3245" s="2" t="s">
        <v>47</v>
      </c>
      <c r="B3245" s="2">
        <v>19.100000000000001</v>
      </c>
      <c r="C3245" s="2">
        <f>2*Table1[[#This Row],[Photon energy (eV)]]-Threshold</f>
        <v>13.612611200000003</v>
      </c>
      <c r="D3245" s="2" t="s">
        <v>19</v>
      </c>
      <c r="E3245" s="3">
        <f>Table1[[#This Row],[Polar ang (deg)]]/180*PI()</f>
        <v>0.82999999999999952</v>
      </c>
      <c r="F3245" s="2">
        <v>47.555496995858299</v>
      </c>
      <c r="G3245" s="1">
        <f>IF(Table1[[#This Row],[Phase shift (deg)]]="","",Table1[[#This Row],[Phase shift (deg)]]/180*PI())</f>
        <v>1.4122999686699407</v>
      </c>
      <c r="H3245" s="2">
        <v>80.918827611246002</v>
      </c>
      <c r="I3245" s="2"/>
    </row>
    <row r="3246" spans="1:9" x14ac:dyDescent="0.2">
      <c r="A3246" s="2" t="s">
        <v>47</v>
      </c>
      <c r="B3246" s="2">
        <v>19.100000000000001</v>
      </c>
      <c r="C3246" s="2">
        <f>2*Table1[[#This Row],[Photon energy (eV)]]-Threshold</f>
        <v>13.612611200000003</v>
      </c>
      <c r="D3246" s="2" t="s">
        <v>19</v>
      </c>
      <c r="E3246" s="3">
        <f>Table1[[#This Row],[Polar ang (deg)]]/180*PI()</f>
        <v>0.83999999999999919</v>
      </c>
      <c r="F3246" s="2">
        <v>48.128454790989103</v>
      </c>
      <c r="G3246" s="1">
        <f>IF(Table1[[#This Row],[Phase shift (deg)]]="","",Table1[[#This Row],[Phase shift (deg)]]/180*PI())</f>
        <v>1.4259789412237298</v>
      </c>
      <c r="H3246" s="2">
        <v>81.702575006653404</v>
      </c>
      <c r="I3246" s="2"/>
    </row>
    <row r="3247" spans="1:9" x14ac:dyDescent="0.2">
      <c r="A3247" s="2" t="s">
        <v>47</v>
      </c>
      <c r="B3247" s="2">
        <v>19.100000000000001</v>
      </c>
      <c r="C3247" s="2">
        <f>2*Table1[[#This Row],[Photon energy (eV)]]-Threshold</f>
        <v>13.612611200000003</v>
      </c>
      <c r="D3247" s="2" t="s">
        <v>19</v>
      </c>
      <c r="E3247" s="3">
        <f>Table1[[#This Row],[Polar ang (deg)]]/180*PI()</f>
        <v>0.85000000000000053</v>
      </c>
      <c r="F3247" s="2">
        <v>48.70141258612</v>
      </c>
      <c r="G3247" s="1">
        <f>IF(Table1[[#This Row],[Phase shift (deg)]]="","",Table1[[#This Row],[Phase shift (deg)]]/180*PI())</f>
        <v>1.4401261963582275</v>
      </c>
      <c r="H3247" s="2">
        <v>82.513153017554899</v>
      </c>
      <c r="I3247" s="2"/>
    </row>
    <row r="3248" spans="1:9" x14ac:dyDescent="0.2">
      <c r="A3248" s="2" t="s">
        <v>47</v>
      </c>
      <c r="B3248" s="2">
        <v>19.100000000000001</v>
      </c>
      <c r="C3248" s="2">
        <f>2*Table1[[#This Row],[Photon energy (eV)]]-Threshold</f>
        <v>13.612611200000003</v>
      </c>
      <c r="D3248" s="2" t="s">
        <v>19</v>
      </c>
      <c r="E3248" s="3">
        <f>Table1[[#This Row],[Polar ang (deg)]]/180*PI()</f>
        <v>0.8600000000000001</v>
      </c>
      <c r="F3248" s="2">
        <v>49.274370381250797</v>
      </c>
      <c r="G3248" s="1">
        <f>IF(Table1[[#This Row],[Phase shift (deg)]]="","",Table1[[#This Row],[Phase shift (deg)]]/180*PI())</f>
        <v>1.4547541557617336</v>
      </c>
      <c r="H3248" s="2">
        <v>83.351273354264507</v>
      </c>
      <c r="I3248" s="2"/>
    </row>
    <row r="3249" spans="1:9" x14ac:dyDescent="0.2">
      <c r="A3249" s="2" t="s">
        <v>47</v>
      </c>
      <c r="B3249" s="2">
        <v>19.100000000000001</v>
      </c>
      <c r="C3249" s="2">
        <f>2*Table1[[#This Row],[Photon energy (eV)]]-Threshold</f>
        <v>13.612611200000003</v>
      </c>
      <c r="D3249" s="2" t="s">
        <v>19</v>
      </c>
      <c r="E3249" s="3">
        <f>Table1[[#This Row],[Polar ang (deg)]]/180*PI()</f>
        <v>0.86999999999999966</v>
      </c>
      <c r="F3249" s="2">
        <v>49.847328176381602</v>
      </c>
      <c r="G3249" s="1">
        <f>IF(Table1[[#This Row],[Phase shift (deg)]]="","",Table1[[#This Row],[Phase shift (deg)]]/180*PI())</f>
        <v>1.4698748210852515</v>
      </c>
      <c r="H3249" s="2">
        <v>84.217623660731903</v>
      </c>
      <c r="I3249" s="2"/>
    </row>
    <row r="3250" spans="1:9" x14ac:dyDescent="0.2">
      <c r="A3250" s="2" t="s">
        <v>47</v>
      </c>
      <c r="B3250" s="2">
        <v>19.100000000000001</v>
      </c>
      <c r="C3250" s="2">
        <f>2*Table1[[#This Row],[Photon energy (eV)]]-Threshold</f>
        <v>13.612611200000003</v>
      </c>
      <c r="D3250" s="2" t="s">
        <v>19</v>
      </c>
      <c r="E3250" s="3">
        <f>Table1[[#This Row],[Polar ang (deg)]]/180*PI()</f>
        <v>0.88000000000000089</v>
      </c>
      <c r="F3250" s="2">
        <v>50.420285971512499</v>
      </c>
      <c r="G3250" s="1">
        <f>IF(Table1[[#This Row],[Phase shift (deg)]]="","",Table1[[#This Row],[Phase shift (deg)]]/180*PI())</f>
        <v>1.4854996361702506</v>
      </c>
      <c r="H3250" s="2">
        <v>85.112859620774699</v>
      </c>
      <c r="I3250" s="2"/>
    </row>
    <row r="3251" spans="1:9" x14ac:dyDescent="0.2">
      <c r="A3251" s="2" t="s">
        <v>47</v>
      </c>
      <c r="B3251" s="2">
        <v>19.100000000000001</v>
      </c>
      <c r="C3251" s="2">
        <f>2*Table1[[#This Row],[Photon energy (eV)]]-Threshold</f>
        <v>13.612611200000003</v>
      </c>
      <c r="D3251" s="2" t="s">
        <v>19</v>
      </c>
      <c r="E3251" s="3">
        <f>Table1[[#This Row],[Polar ang (deg)]]/180*PI()</f>
        <v>0.89000000000000068</v>
      </c>
      <c r="F3251" s="2">
        <v>50.993243766643303</v>
      </c>
      <c r="G3251" s="1">
        <f>IF(Table1[[#This Row],[Phase shift (deg)]]="","",Table1[[#This Row],[Phase shift (deg)]]/180*PI())</f>
        <v>1.5016393333161664</v>
      </c>
      <c r="H3251" s="2">
        <v>86.037596149855005</v>
      </c>
      <c r="I3251" s="2"/>
    </row>
    <row r="3252" spans="1:9" x14ac:dyDescent="0.2">
      <c r="A3252" s="2" t="s">
        <v>47</v>
      </c>
      <c r="B3252" s="2">
        <v>19.100000000000001</v>
      </c>
      <c r="C3252" s="2">
        <f>2*Table1[[#This Row],[Photon energy (eV)]]-Threshold</f>
        <v>13.612611200000003</v>
      </c>
      <c r="D3252" s="2" t="s">
        <v>19</v>
      </c>
      <c r="E3252" s="3">
        <f>Table1[[#This Row],[Polar ang (deg)]]/180*PI()</f>
        <v>0.90000000000000013</v>
      </c>
      <c r="F3252" s="2">
        <v>51.566201561774101</v>
      </c>
      <c r="G3252" s="1">
        <f>IF(Table1[[#This Row],[Phase shift (deg)]]="","",Table1[[#This Row],[Phase shift (deg)]]/180*PI())</f>
        <v>1.5183037631736813</v>
      </c>
      <c r="H3252" s="2">
        <v>86.992397648682399</v>
      </c>
      <c r="I3252" s="2"/>
    </row>
    <row r="3253" spans="1:9" x14ac:dyDescent="0.2">
      <c r="A3253" s="2" t="s">
        <v>47</v>
      </c>
      <c r="B3253" s="2">
        <v>19.100000000000001</v>
      </c>
      <c r="C3253" s="2">
        <f>2*Table1[[#This Row],[Photon energy (eV)]]-Threshold</f>
        <v>13.612611200000003</v>
      </c>
      <c r="D3253" s="2" t="s">
        <v>19</v>
      </c>
      <c r="E3253" s="3">
        <f>Table1[[#This Row],[Polar ang (deg)]]/180*PI()</f>
        <v>0.9099999999999997</v>
      </c>
      <c r="F3253" s="2">
        <v>52.139159356904898</v>
      </c>
      <c r="G3253" s="1">
        <f>IF(Table1[[#This Row],[Phase shift (deg)]]="","",Table1[[#This Row],[Phase shift (deg)]]/180*PI())</f>
        <v>1.5355017081706757</v>
      </c>
      <c r="H3253" s="2">
        <v>87.977767313308306</v>
      </c>
      <c r="I3253" s="2"/>
    </row>
    <row r="3254" spans="1:9" x14ac:dyDescent="0.2">
      <c r="A3254" s="2" t="s">
        <v>47</v>
      </c>
      <c r="B3254" s="2">
        <v>19.100000000000001</v>
      </c>
      <c r="C3254" s="2">
        <f>2*Table1[[#This Row],[Photon energy (eV)]]-Threshold</f>
        <v>13.612611200000003</v>
      </c>
      <c r="D3254" s="2" t="s">
        <v>19</v>
      </c>
      <c r="E3254" s="3">
        <f>Table1[[#This Row],[Polar ang (deg)]]/180*PI()</f>
        <v>0.91999999999999948</v>
      </c>
      <c r="F3254" s="2">
        <v>52.712117152035702</v>
      </c>
      <c r="G3254" s="1">
        <f>IF(Table1[[#This Row],[Phase shift (deg)]]="","",Table1[[#This Row],[Phase shift (deg)]]/180*PI())</f>
        <v>1.5532406797870268</v>
      </c>
      <c r="H3254" s="2">
        <v>88.994135519827594</v>
      </c>
      <c r="I3254" s="2"/>
    </row>
    <row r="3255" spans="1:9" x14ac:dyDescent="0.2">
      <c r="A3255" s="2" t="s">
        <v>47</v>
      </c>
      <c r="B3255" s="2">
        <v>19.100000000000001</v>
      </c>
      <c r="C3255" s="2">
        <f>2*Table1[[#This Row],[Photon energy (eV)]]-Threshold</f>
        <v>13.612611200000003</v>
      </c>
      <c r="D3255" s="2" t="s">
        <v>19</v>
      </c>
      <c r="E3255" s="3">
        <f>Table1[[#This Row],[Polar ang (deg)]]/180*PI()</f>
        <v>0.93000000000000071</v>
      </c>
      <c r="F3255" s="2">
        <v>53.285074947166599</v>
      </c>
      <c r="G3255" s="1">
        <f>IF(Table1[[#This Row],[Phase shift (deg)]]="","",Table1[[#This Row],[Phase shift (deg)]]/180*PI())</f>
        <v>1.5715267005000197</v>
      </c>
      <c r="H3255" s="2">
        <v>90.041847330770906</v>
      </c>
      <c r="I3255" s="2"/>
    </row>
    <row r="3256" spans="1:9" x14ac:dyDescent="0.2">
      <c r="A3256" s="2" t="s">
        <v>47</v>
      </c>
      <c r="B3256" s="2">
        <v>19.100000000000001</v>
      </c>
      <c r="C3256" s="2">
        <f>2*Table1[[#This Row],[Photon energy (eV)]]-Threshold</f>
        <v>13.612611200000003</v>
      </c>
      <c r="D3256" s="2" t="s">
        <v>19</v>
      </c>
      <c r="E3256" s="3">
        <f>Table1[[#This Row],[Polar ang (deg)]]/180*PI()</f>
        <v>0.94000000000000028</v>
      </c>
      <c r="F3256" s="2">
        <v>53.858032742297397</v>
      </c>
      <c r="G3256" s="1">
        <f>IF(Table1[[#This Row],[Phase shift (deg)]]="","",Table1[[#This Row],[Phase shift (deg)]]/180*PI())</f>
        <v>1.5903640718285827</v>
      </c>
      <c r="H3256" s="2">
        <v>91.121149205018298</v>
      </c>
      <c r="I3256" s="2"/>
    </row>
    <row r="3257" spans="1:9" x14ac:dyDescent="0.2">
      <c r="A3257" s="2" t="s">
        <v>47</v>
      </c>
      <c r="B3257" s="2">
        <v>19.100000000000001</v>
      </c>
      <c r="C3257" s="2">
        <f>2*Table1[[#This Row],[Photon energy (eV)]]-Threshold</f>
        <v>13.612611200000003</v>
      </c>
      <c r="D3257" s="2" t="s">
        <v>19</v>
      </c>
      <c r="E3257" s="3">
        <f>Table1[[#This Row],[Polar ang (deg)]]/180*PI()</f>
        <v>0.94999999999999984</v>
      </c>
      <c r="F3257" s="2">
        <v>54.430990537428201</v>
      </c>
      <c r="G3257" s="1">
        <f>IF(Table1[[#This Row],[Phase shift (deg)]]="","",Table1[[#This Row],[Phase shift (deg)]]/180*PI())</f>
        <v>1.6097551306121782</v>
      </c>
      <c r="H3257" s="2">
        <v>92.232175033608399</v>
      </c>
      <c r="I3257" s="2"/>
    </row>
    <row r="3258" spans="1:9" x14ac:dyDescent="0.2">
      <c r="A3258" s="2" t="s">
        <v>47</v>
      </c>
      <c r="B3258" s="2">
        <v>19.100000000000001</v>
      </c>
      <c r="C3258" s="2">
        <f>2*Table1[[#This Row],[Photon energy (eV)]]-Threshold</f>
        <v>13.612611200000003</v>
      </c>
      <c r="D3258" s="2" t="s">
        <v>19</v>
      </c>
      <c r="E3258" s="3">
        <f>Table1[[#This Row],[Polar ang (deg)]]/180*PI()</f>
        <v>0.95999999999999941</v>
      </c>
      <c r="F3258" s="2">
        <v>55.003948332558998</v>
      </c>
      <c r="G3258" s="1">
        <f>IF(Table1[[#This Row],[Phase shift (deg)]]="","",Table1[[#This Row],[Phase shift (deg)]]/180*PI())</f>
        <v>1.6296999964626511</v>
      </c>
      <c r="H3258" s="2">
        <v>93.374931669795103</v>
      </c>
      <c r="I3258" s="2"/>
    </row>
    <row r="3259" spans="1:9" x14ac:dyDescent="0.2">
      <c r="A3259" s="2" t="s">
        <v>47</v>
      </c>
      <c r="B3259" s="2">
        <v>19.100000000000001</v>
      </c>
      <c r="C3259" s="2">
        <f>2*Table1[[#This Row],[Photon energy (eV)]]-Threshold</f>
        <v>13.612611200000003</v>
      </c>
      <c r="D3259" s="2" t="s">
        <v>19</v>
      </c>
      <c r="E3259" s="3">
        <f>Table1[[#This Row],[Polar ang (deg)]]/180*PI()</f>
        <v>0.97000000000000086</v>
      </c>
      <c r="F3259" s="2">
        <v>55.576906127689902</v>
      </c>
      <c r="G3259" s="1">
        <f>IF(Table1[[#This Row],[Phase shift (deg)]]="","",Table1[[#This Row],[Phase shift (deg)]]/180*PI())</f>
        <v>1.650196314210461</v>
      </c>
      <c r="H3259" s="2">
        <v>94.5492841723037</v>
      </c>
      <c r="I3259" s="2"/>
    </row>
    <row r="3260" spans="1:9" x14ac:dyDescent="0.2">
      <c r="A3260" s="2" t="s">
        <v>47</v>
      </c>
      <c r="B3260" s="2">
        <v>19.100000000000001</v>
      </c>
      <c r="C3260" s="2">
        <f>2*Table1[[#This Row],[Photon energy (eV)]]-Threshold</f>
        <v>13.612611200000003</v>
      </c>
      <c r="D3260" s="2" t="s">
        <v>19</v>
      </c>
      <c r="E3260" s="3">
        <f>Table1[[#This Row],[Polar ang (deg)]]/180*PI()</f>
        <v>0.98000000000000043</v>
      </c>
      <c r="F3260" s="2">
        <v>56.1498639228207</v>
      </c>
      <c r="G3260" s="1">
        <f>IF(Table1[[#This Row],[Phase shift (deg)]]="","",Table1[[#This Row],[Phase shift (deg)]]/180*PI())</f>
        <v>1.6712389961064866</v>
      </c>
      <c r="H3260" s="2">
        <v>95.754941034582302</v>
      </c>
      <c r="I3260" s="2"/>
    </row>
    <row r="3261" spans="1:9" x14ac:dyDescent="0.2">
      <c r="A3261" s="2" t="s">
        <v>47</v>
      </c>
      <c r="B3261" s="2">
        <v>19.100000000000001</v>
      </c>
      <c r="C3261" s="2">
        <f>2*Table1[[#This Row],[Photon energy (eV)]]-Threshold</f>
        <v>13.612611200000003</v>
      </c>
      <c r="D3261" s="2" t="s">
        <v>19</v>
      </c>
      <c r="E3261" s="3">
        <f>Table1[[#This Row],[Polar ang (deg)]]/180*PI()</f>
        <v>0.99</v>
      </c>
      <c r="F3261" s="2">
        <v>56.722821717951497</v>
      </c>
      <c r="G3261" s="1">
        <f>IF(Table1[[#This Row],[Phase shift (deg)]]="","",Table1[[#This Row],[Phase shift (deg)]]/180*PI())</f>
        <v>1.6928199695016433</v>
      </c>
      <c r="H3261" s="2">
        <v>96.991439727908897</v>
      </c>
      <c r="I3261" s="2"/>
    </row>
    <row r="3262" spans="1:9" x14ac:dyDescent="0.2">
      <c r="A3262" s="2" t="s">
        <v>47</v>
      </c>
      <c r="B3262" s="2">
        <v>19.100000000000001</v>
      </c>
      <c r="C3262" s="2">
        <f>2*Table1[[#This Row],[Photon energy (eV)]]-Threshold</f>
        <v>13.612611200000003</v>
      </c>
      <c r="D3262" s="2" t="s">
        <v>19</v>
      </c>
      <c r="E3262" s="3">
        <f>Table1[[#This Row],[Polar ang (deg)]]/180*PI()</f>
        <v>0.99999999999999967</v>
      </c>
      <c r="F3262" s="2">
        <v>57.295779513082302</v>
      </c>
      <c r="G3262" s="1">
        <f>IF(Table1[[#This Row],[Phase shift (deg)]]="","",Table1[[#This Row],[Phase shift (deg)]]/180*PI())</f>
        <v>1.714927936661554</v>
      </c>
      <c r="H3262" s="2">
        <v>98.258132939785597</v>
      </c>
      <c r="I3262" s="2"/>
    </row>
    <row r="3263" spans="1:9" x14ac:dyDescent="0.2">
      <c r="A3263" s="2" t="s">
        <v>47</v>
      </c>
      <c r="B3263" s="2">
        <v>19.100000000000001</v>
      </c>
      <c r="C3263" s="2">
        <f>2*Table1[[#This Row],[Photon energy (eV)]]-Threshold</f>
        <v>13.612611200000003</v>
      </c>
      <c r="D3263" s="2" t="s">
        <v>19</v>
      </c>
      <c r="E3263" s="3">
        <f>Table1[[#This Row],[Polar ang (deg)]]/180*PI()</f>
        <v>1.0100000000000009</v>
      </c>
      <c r="F3263" s="2">
        <v>57.868737308213198</v>
      </c>
      <c r="G3263" s="1">
        <f>IF(Table1[[#This Row],[Phase shift (deg)]]="","",Table1[[#This Row],[Phase shift (deg)]]/180*PI())</f>
        <v>1.7375481542229798</v>
      </c>
      <c r="H3263" s="2">
        <v>99.554175937723002</v>
      </c>
      <c r="I3263" s="2"/>
    </row>
    <row r="3264" spans="1:9" x14ac:dyDescent="0.2">
      <c r="A3264" s="2" t="s">
        <v>47</v>
      </c>
      <c r="B3264" s="2">
        <v>19.100000000000001</v>
      </c>
      <c r="C3264" s="2">
        <f>2*Table1[[#This Row],[Photon energy (eV)]]-Threshold</f>
        <v>13.612611200000003</v>
      </c>
      <c r="D3264" s="2" t="s">
        <v>19</v>
      </c>
      <c r="E3264" s="3">
        <f>Table1[[#This Row],[Polar ang (deg)]]/180*PI()</f>
        <v>1.0200000000000005</v>
      </c>
      <c r="F3264" s="2">
        <v>58.441695103344003</v>
      </c>
      <c r="G3264" s="1">
        <f>IF(Table1[[#This Row],[Phase shift (deg)]]="","",Table1[[#This Row],[Phase shift (deg)]]/180*PI())</f>
        <v>1.7606622404929397</v>
      </c>
      <c r="H3264" s="2">
        <v>100.87851552829299</v>
      </c>
      <c r="I3264" s="2"/>
    </row>
    <row r="3265" spans="1:9" x14ac:dyDescent="0.2">
      <c r="A3265" s="2" t="s">
        <v>47</v>
      </c>
      <c r="B3265" s="2">
        <v>19.100000000000001</v>
      </c>
      <c r="C3265" s="2">
        <f>2*Table1[[#This Row],[Photon energy (eV)]]-Threshold</f>
        <v>13.612611200000003</v>
      </c>
      <c r="D3265" s="2" t="s">
        <v>19</v>
      </c>
      <c r="E3265" s="3">
        <f>Table1[[#This Row],[Polar ang (deg)]]/180*PI()</f>
        <v>1.03</v>
      </c>
      <c r="F3265" s="2">
        <v>59.0146528984748</v>
      </c>
      <c r="G3265" s="1">
        <f>IF(Table1[[#This Row],[Phase shift (deg)]]="","",Table1[[#This Row],[Phase shift (deg)]]/180*PI())</f>
        <v>1.7842480192524983</v>
      </c>
      <c r="H3265" s="2">
        <v>102.229881107745</v>
      </c>
      <c r="I3265" s="2"/>
    </row>
    <row r="3266" spans="1:9" x14ac:dyDescent="0.2">
      <c r="A3266" s="2" t="s">
        <v>47</v>
      </c>
      <c r="B3266" s="2">
        <v>19.100000000000001</v>
      </c>
      <c r="C3266" s="2">
        <f>2*Table1[[#This Row],[Photon energy (eV)]]-Threshold</f>
        <v>13.612611200000003</v>
      </c>
      <c r="D3266" s="2" t="s">
        <v>19</v>
      </c>
      <c r="E3266" s="3">
        <f>Table1[[#This Row],[Polar ang (deg)]]/180*PI()</f>
        <v>1.0399999999999996</v>
      </c>
      <c r="F3266" s="2">
        <v>59.587610693605598</v>
      </c>
      <c r="G3266" s="1">
        <f>IF(Table1[[#This Row],[Phase shift (deg)]]="","",Table1[[#This Row],[Phase shift (deg)]]/180*PI())</f>
        <v>1.8082794088754914</v>
      </c>
      <c r="H3266" s="2">
        <v>103.606778308977</v>
      </c>
      <c r="I3266" s="2"/>
    </row>
    <row r="3267" spans="1:9" x14ac:dyDescent="0.2">
      <c r="A3267" s="2" t="s">
        <v>47</v>
      </c>
      <c r="B3267" s="2">
        <v>19.100000000000001</v>
      </c>
      <c r="C3267" s="2">
        <f>2*Table1[[#This Row],[Photon energy (eV)]]-Threshold</f>
        <v>13.612611200000003</v>
      </c>
      <c r="D3267" s="2" t="s">
        <v>19</v>
      </c>
      <c r="E3267" s="3">
        <f>Table1[[#This Row],[Polar ang (deg)]]/180*PI()</f>
        <v>1.0499999999999994</v>
      </c>
      <c r="F3267" s="2">
        <v>60.160568488736402</v>
      </c>
      <c r="G3267" s="1">
        <f>IF(Table1[[#This Row],[Phase shift (deg)]]="","",Table1[[#This Row],[Phase shift (deg)]]/180*PI())</f>
        <v>1.8327263653305508</v>
      </c>
      <c r="H3267" s="2">
        <v>105.007485735792</v>
      </c>
      <c r="I3267" s="2"/>
    </row>
    <row r="3268" spans="1:9" x14ac:dyDescent="0.2">
      <c r="A3268" s="2" t="s">
        <v>47</v>
      </c>
      <c r="B3268" s="2">
        <v>19.100000000000001</v>
      </c>
      <c r="C3268" s="2">
        <f>2*Table1[[#This Row],[Photon energy (eV)]]-Threshold</f>
        <v>13.612611200000003</v>
      </c>
      <c r="D3268" s="2" t="s">
        <v>19</v>
      </c>
      <c r="E3268" s="3">
        <f>Table1[[#This Row],[Polar ang (deg)]]/180*PI()</f>
        <v>1.0600000000000007</v>
      </c>
      <c r="F3268" s="2">
        <v>60.733526283867299</v>
      </c>
      <c r="G3268" s="1">
        <f>IF(Table1[[#This Row],[Phase shift (deg)]]="","",Table1[[#This Row],[Phase shift (deg)]]/180*PI())</f>
        <v>1.857554886940457</v>
      </c>
      <c r="H3268" s="2">
        <v>106.43005523558899</v>
      </c>
      <c r="I3268" s="2"/>
    </row>
    <row r="3269" spans="1:9" x14ac:dyDescent="0.2">
      <c r="A3269" s="2" t="s">
        <v>47</v>
      </c>
      <c r="B3269" s="2">
        <v>19.100000000000001</v>
      </c>
      <c r="C3269" s="2">
        <f>2*Table1[[#This Row],[Photon energy (eV)]]-Threshold</f>
        <v>13.612611200000003</v>
      </c>
      <c r="D3269" s="2" t="s">
        <v>19</v>
      </c>
      <c r="E3269" s="3">
        <f>Table1[[#This Row],[Polar ang (deg)]]/180*PI()</f>
        <v>1.0700000000000003</v>
      </c>
      <c r="F3269" s="2">
        <v>61.306484078998103</v>
      </c>
      <c r="G3269" s="1">
        <f>IF(Table1[[#This Row],[Phase shift (deg)]]="","",Table1[[#This Row],[Phase shift (deg)]]/180*PI())</f>
        <v>1.8827270875812163</v>
      </c>
      <c r="H3269" s="2">
        <v>107.87231609336099</v>
      </c>
      <c r="I3269" s="2"/>
    </row>
    <row r="3270" spans="1:9" x14ac:dyDescent="0.2">
      <c r="A3270" s="2" t="s">
        <v>47</v>
      </c>
      <c r="B3270" s="2">
        <v>19.100000000000001</v>
      </c>
      <c r="C3270" s="2">
        <f>2*Table1[[#This Row],[Photon energy (eV)]]-Threshold</f>
        <v>13.612611200000003</v>
      </c>
      <c r="D3270" s="2" t="s">
        <v>19</v>
      </c>
      <c r="E3270" s="3">
        <f>Table1[[#This Row],[Polar ang (deg)]]/180*PI()</f>
        <v>1.0799999999999998</v>
      </c>
      <c r="F3270" s="2">
        <v>61.879441874128901</v>
      </c>
      <c r="G3270" s="1">
        <f>IF(Table1[[#This Row],[Phase shift (deg)]]="","",Table1[[#This Row],[Phase shift (deg)]]/180*PI())</f>
        <v>1.908201343304166</v>
      </c>
      <c r="H3270" s="2">
        <v>109.331883432523</v>
      </c>
      <c r="I3270" s="2"/>
    </row>
    <row r="3271" spans="1:9" x14ac:dyDescent="0.2">
      <c r="A3271" s="2" t="s">
        <v>47</v>
      </c>
      <c r="B3271" s="2">
        <v>19.100000000000001</v>
      </c>
      <c r="C3271" s="2">
        <f>2*Table1[[#This Row],[Photon energy (eV)]]-Threshold</f>
        <v>13.612611200000003</v>
      </c>
      <c r="D3271" s="2" t="s">
        <v>19</v>
      </c>
      <c r="E3271" s="3">
        <f>Table1[[#This Row],[Polar ang (deg)]]/180*PI()</f>
        <v>1.0899999999999994</v>
      </c>
      <c r="F3271" s="2">
        <v>62.452399669259698</v>
      </c>
      <c r="G3271" s="1">
        <f>IF(Table1[[#This Row],[Phase shift (deg)]]="","",Table1[[#This Row],[Phase shift (deg)]]/180*PI())</f>
        <v>1.9339325151830713</v>
      </c>
      <c r="H3271" s="2">
        <v>110.80617098310999</v>
      </c>
      <c r="I3271" s="2"/>
    </row>
    <row r="3272" spans="1:9" x14ac:dyDescent="0.2">
      <c r="A3272" s="2" t="s">
        <v>47</v>
      </c>
      <c r="B3272" s="2">
        <v>19.100000000000001</v>
      </c>
      <c r="C3272" s="2">
        <f>2*Table1[[#This Row],[Photon energy (eV)]]-Threshold</f>
        <v>13.612611200000003</v>
      </c>
      <c r="D3272" s="2" t="s">
        <v>19</v>
      </c>
      <c r="E3272" s="3">
        <f>Table1[[#This Row],[Polar ang (deg)]]/180*PI()</f>
        <v>1.1000000000000008</v>
      </c>
      <c r="F3272" s="2">
        <v>63.025357464390602</v>
      </c>
      <c r="G3272" s="1">
        <f>IF(Table1[[#This Row],[Phase shift (deg)]]="","",Table1[[#This Row],[Phase shift (deg)]]/180*PI())</f>
        <v>1.9598722485951574</v>
      </c>
      <c r="H3272" s="2">
        <v>112.292408229317</v>
      </c>
      <c r="I3272" s="2"/>
    </row>
    <row r="3273" spans="1:9" x14ac:dyDescent="0.2">
      <c r="A3273" s="2" t="s">
        <v>47</v>
      </c>
      <c r="B3273" s="2">
        <v>19.100000000000001</v>
      </c>
      <c r="C3273" s="2">
        <f>2*Table1[[#This Row],[Photon energy (eV)]]-Threshold</f>
        <v>13.612611200000003</v>
      </c>
      <c r="D3273" s="2" t="s">
        <v>19</v>
      </c>
      <c r="E3273" s="3">
        <f>Table1[[#This Row],[Polar ang (deg)]]/180*PI()</f>
        <v>1.1100000000000003</v>
      </c>
      <c r="F3273" s="2">
        <v>63.598315259521399</v>
      </c>
      <c r="G3273" s="1">
        <f>IF(Table1[[#This Row],[Phase shift (deg)]]="","",Table1[[#This Row],[Phase shift (deg)]]/180*PI())</f>
        <v>1.9859693462533816</v>
      </c>
      <c r="H3273" s="2">
        <v>113.78766178267399</v>
      </c>
      <c r="I3273" s="2"/>
    </row>
    <row r="3274" spans="1:9" x14ac:dyDescent="0.2">
      <c r="A3274" s="2" t="s">
        <v>47</v>
      </c>
      <c r="B3274" s="2">
        <v>19.100000000000001</v>
      </c>
      <c r="C3274" s="2">
        <f>2*Table1[[#This Row],[Photon energy (eV)]]-Threshold</f>
        <v>13.612611200000003</v>
      </c>
      <c r="D3274" s="2" t="s">
        <v>19</v>
      </c>
      <c r="E3274" s="3">
        <f>Table1[[#This Row],[Polar ang (deg)]]/180*PI()</f>
        <v>1.1200000000000001</v>
      </c>
      <c r="F3274" s="2">
        <v>64.171273054652204</v>
      </c>
      <c r="G3274" s="1">
        <f>IF(Table1[[#This Row],[Phase shift (deg)]]="","",Table1[[#This Row],[Phase shift (deg)]]/180*PI())</f>
        <v>2.0121702092741076</v>
      </c>
      <c r="H3274" s="2">
        <v>115.28886065336199</v>
      </c>
      <c r="I3274" s="2"/>
    </row>
    <row r="3275" spans="1:9" x14ac:dyDescent="0.2">
      <c r="A3275" s="2" t="s">
        <v>47</v>
      </c>
      <c r="B3275" s="2">
        <v>19.100000000000001</v>
      </c>
      <c r="C3275" s="2">
        <f>2*Table1[[#This Row],[Photon energy (eV)]]-Threshold</f>
        <v>13.612611200000003</v>
      </c>
      <c r="D3275" s="2" t="s">
        <v>19</v>
      </c>
      <c r="E3275" s="3">
        <f>Table1[[#This Row],[Polar ang (deg)]]/180*PI()</f>
        <v>1.1299999999999994</v>
      </c>
      <c r="F3275" s="2">
        <v>64.744230849782994</v>
      </c>
      <c r="G3275" s="1">
        <f>IF(Table1[[#This Row],[Phase shift (deg)]]="","",Table1[[#This Row],[Phase shift (deg)]]/180*PI())</f>
        <v>2.0384193375714128</v>
      </c>
      <c r="H3275" s="2">
        <v>116.792824920695</v>
      </c>
      <c r="I3275" s="2"/>
    </row>
    <row r="3276" spans="1:9" x14ac:dyDescent="0.2">
      <c r="A3276" s="2" t="s">
        <v>47</v>
      </c>
      <c r="B3276" s="2">
        <v>19.100000000000001</v>
      </c>
      <c r="C3276" s="2">
        <f>2*Table1[[#This Row],[Photon energy (eV)]]-Threshold</f>
        <v>13.612611200000003</v>
      </c>
      <c r="D3276" s="2" t="s">
        <v>19</v>
      </c>
      <c r="E3276" s="3">
        <f>Table1[[#This Row],[Polar ang (deg)]]/180*PI()</f>
        <v>1.1400000000000008</v>
      </c>
      <c r="F3276" s="2">
        <v>65.317188644913898</v>
      </c>
      <c r="G3276" s="1">
        <f>IF(Table1[[#This Row],[Phase shift (deg)]]="","",Table1[[#This Row],[Phase shift (deg)]]/180*PI())</f>
        <v>2.0646598781204202</v>
      </c>
      <c r="H3276" s="2">
        <v>118.296297146295</v>
      </c>
      <c r="I3276" s="2"/>
    </row>
    <row r="3277" spans="1:9" x14ac:dyDescent="0.2">
      <c r="A3277" s="2" t="s">
        <v>47</v>
      </c>
      <c r="B3277" s="2">
        <v>19.100000000000001</v>
      </c>
      <c r="C3277" s="2">
        <f>2*Table1[[#This Row],[Photon energy (eV)]]-Threshold</f>
        <v>13.612611200000003</v>
      </c>
      <c r="D3277" s="2" t="s">
        <v>19</v>
      </c>
      <c r="E3277" s="3">
        <f>Table1[[#This Row],[Polar ang (deg)]]/180*PI()</f>
        <v>1.1500000000000006</v>
      </c>
      <c r="F3277" s="2">
        <v>65.890146440044703</v>
      </c>
      <c r="G3277" s="1">
        <f>IF(Table1[[#This Row],[Phase shift (deg)]]="","",Table1[[#This Row],[Phase shift (deg)]]/180*PI())</f>
        <v>2.0908342073234913</v>
      </c>
      <c r="H3277" s="2">
        <v>119.79597574121701</v>
      </c>
      <c r="I3277" s="2"/>
    </row>
    <row r="3278" spans="1:9" x14ac:dyDescent="0.2">
      <c r="A3278" s="2" t="s">
        <v>47</v>
      </c>
      <c r="B3278" s="2">
        <v>19.100000000000001</v>
      </c>
      <c r="C3278" s="2">
        <f>2*Table1[[#This Row],[Photon energy (eV)]]-Threshold</f>
        <v>13.612611200000003</v>
      </c>
      <c r="D3278" s="2" t="s">
        <v>19</v>
      </c>
      <c r="E3278" s="3">
        <f>Table1[[#This Row],[Polar ang (deg)]]/180*PI()</f>
        <v>1.1600000000000004</v>
      </c>
      <c r="F3278" s="2">
        <v>66.463104235175507</v>
      </c>
      <c r="G3278" s="1">
        <f>IF(Table1[[#This Row],[Phase shift (deg)]]="","",Table1[[#This Row],[Phase shift (deg)]]/180*PI())</f>
        <v>2.1168845320193999</v>
      </c>
      <c r="H3278" s="2">
        <v>121.288549401238</v>
      </c>
      <c r="I3278" s="2"/>
    </row>
    <row r="3279" spans="1:9" x14ac:dyDescent="0.2">
      <c r="A3279" s="2" t="s">
        <v>47</v>
      </c>
      <c r="B3279" s="2">
        <v>19.100000000000001</v>
      </c>
      <c r="C3279" s="2">
        <f>2*Table1[[#This Row],[Photon energy (eV)]]-Threshold</f>
        <v>13.612611200000003</v>
      </c>
      <c r="D3279" s="2" t="s">
        <v>19</v>
      </c>
      <c r="E3279" s="3">
        <f>Table1[[#This Row],[Polar ang (deg)]]/180*PI()</f>
        <v>1.1699999999999997</v>
      </c>
      <c r="F3279" s="2">
        <v>67.036062030306297</v>
      </c>
      <c r="G3279" s="1">
        <f>IF(Table1[[#This Row],[Phase shift (deg)]]="","",Table1[[#This Row],[Phase shift (deg)]]/180*PI())</f>
        <v>2.1427534927308356</v>
      </c>
      <c r="H3279" s="2">
        <v>122.770731670393</v>
      </c>
      <c r="I3279" s="2"/>
    </row>
    <row r="3280" spans="1:9" x14ac:dyDescent="0.2">
      <c r="A3280" s="2" t="s">
        <v>47</v>
      </c>
      <c r="B3280" s="2">
        <v>19.100000000000001</v>
      </c>
      <c r="C3280" s="2">
        <f>2*Table1[[#This Row],[Photon energy (eV)]]-Threshold</f>
        <v>13.612611200000003</v>
      </c>
      <c r="D3280" s="2" t="s">
        <v>19</v>
      </c>
      <c r="E3280" s="3">
        <f>Table1[[#This Row],[Polar ang (deg)]]/180*PI()</f>
        <v>1.1799999999999995</v>
      </c>
      <c r="F3280" s="2">
        <v>67.609019825437102</v>
      </c>
      <c r="G3280" s="1">
        <f>IF(Table1[[#This Row],[Phase shift (deg)]]="","",Table1[[#This Row],[Phase shift (deg)]]/180*PI())</f>
        <v>2.1683847526239433</v>
      </c>
      <c r="H3280" s="2">
        <v>124.239294685871</v>
      </c>
      <c r="I3280" s="2"/>
    </row>
    <row r="3281" spans="1:9" x14ac:dyDescent="0.2">
      <c r="A3281" s="2" t="s">
        <v>47</v>
      </c>
      <c r="B3281" s="2">
        <v>19.100000000000001</v>
      </c>
      <c r="C3281" s="2">
        <f>2*Table1[[#This Row],[Photon energy (eV)]]-Threshold</f>
        <v>13.612611200000003</v>
      </c>
      <c r="D3281" s="2" t="s">
        <v>19</v>
      </c>
      <c r="E3281" s="3">
        <f>Table1[[#This Row],[Polar ang (deg)]]/180*PI()</f>
        <v>1.1900000000000006</v>
      </c>
      <c r="F3281" s="2">
        <v>68.181977620568006</v>
      </c>
      <c r="G3281" s="1">
        <f>IF(Table1[[#This Row],[Phase shift (deg)]]="","",Table1[[#This Row],[Phase shift (deg)]]/180*PI())</f>
        <v>2.193723556365561</v>
      </c>
      <c r="H3281" s="2">
        <v>125.691101198176</v>
      </c>
      <c r="I3281" s="2"/>
    </row>
    <row r="3282" spans="1:9" x14ac:dyDescent="0.2">
      <c r="A3282" s="2" t="s">
        <v>47</v>
      </c>
      <c r="B3282" s="2">
        <v>19.100000000000001</v>
      </c>
      <c r="C3282" s="2">
        <f>2*Table1[[#This Row],[Photon energy (eV)]]-Threshold</f>
        <v>13.612611200000003</v>
      </c>
      <c r="D3282" s="2" t="s">
        <v>19</v>
      </c>
      <c r="E3282" s="3">
        <f>Table1[[#This Row],[Polar ang (deg)]]/180*PI()</f>
        <v>1.2</v>
      </c>
      <c r="F3282" s="2">
        <v>68.754935415698796</v>
      </c>
      <c r="G3282" s="1">
        <f>IF(Table1[[#This Row],[Phase shift (deg)]]="","",Table1[[#This Row],[Phase shift (deg)]]/180*PI())</f>
        <v>2.2187172445521406</v>
      </c>
      <c r="H3282" s="2">
        <v>127.123134045733</v>
      </c>
      <c r="I3282" s="2"/>
    </row>
    <row r="3283" spans="1:9" x14ac:dyDescent="0.2">
      <c r="A3283" s="2" t="s">
        <v>47</v>
      </c>
      <c r="B3283" s="2">
        <v>19.100000000000001</v>
      </c>
      <c r="C3283" s="2">
        <f>2*Table1[[#This Row],[Photon energy (eV)]]-Threshold</f>
        <v>13.612611200000003</v>
      </c>
      <c r="D3283" s="2" t="s">
        <v>19</v>
      </c>
      <c r="E3283" s="3">
        <f>Table1[[#This Row],[Polar ang (deg)]]/180*PI()</f>
        <v>1.2099999999999997</v>
      </c>
      <c r="F3283" s="2">
        <v>69.3278932108296</v>
      </c>
      <c r="G3283" s="1">
        <f>IF(Table1[[#This Row],[Phase shift (deg)]]="","",Table1[[#This Row],[Phase shift (deg)]]/180*PI())</f>
        <v>2.2433157115315838</v>
      </c>
      <c r="H3283" s="2">
        <v>128.53252238614701</v>
      </c>
      <c r="I3283" s="2"/>
    </row>
    <row r="3284" spans="1:9" x14ac:dyDescent="0.2">
      <c r="A3284" s="2" t="s">
        <v>47</v>
      </c>
      <c r="B3284" s="2">
        <v>19.100000000000001</v>
      </c>
      <c r="C3284" s="2">
        <f>2*Table1[[#This Row],[Photon energy (eV)]]-Threshold</f>
        <v>13.612611200000003</v>
      </c>
      <c r="D3284" s="2" t="s">
        <v>19</v>
      </c>
      <c r="E3284" s="3">
        <f>Table1[[#This Row],[Polar ang (deg)]]/180*PI()</f>
        <v>1.2199999999999995</v>
      </c>
      <c r="F3284" s="2">
        <v>69.900851005960405</v>
      </c>
      <c r="G3284" s="1">
        <f>IF(Table1[[#This Row],[Phase shift (deg)]]="","",Table1[[#This Row],[Phase shift (deg)]]/180*PI())</f>
        <v>2.2674717970803977</v>
      </c>
      <c r="H3284" s="2">
        <v>129.91656413765099</v>
      </c>
      <c r="I3284" s="2"/>
    </row>
    <row r="3285" spans="1:9" x14ac:dyDescent="0.2">
      <c r="A3285" s="2" t="s">
        <v>47</v>
      </c>
      <c r="B3285" s="2">
        <v>19.100000000000001</v>
      </c>
      <c r="C3285" s="2">
        <f>2*Table1[[#This Row],[Photon energy (eV)]]-Threshold</f>
        <v>13.612611200000003</v>
      </c>
      <c r="D3285" s="2" t="s">
        <v>19</v>
      </c>
      <c r="E3285" s="3">
        <f>Table1[[#This Row],[Polar ang (deg)]]/180*PI()</f>
        <v>1.2300000000000006</v>
      </c>
      <c r="F3285" s="2">
        <v>70.473808801091295</v>
      </c>
      <c r="G3285" s="1">
        <f>IF(Table1[[#This Row],[Phase shift (deg)]]="","",Table1[[#This Row],[Phase shift (deg)]]/180*PI())</f>
        <v>2.2911416053413767</v>
      </c>
      <c r="H3285" s="2">
        <v>131.272744252889</v>
      </c>
      <c r="I3285" s="2"/>
    </row>
    <row r="3286" spans="1:9" x14ac:dyDescent="0.2">
      <c r="A3286" s="2" t="s">
        <v>47</v>
      </c>
      <c r="B3286" s="2">
        <v>19.100000000000001</v>
      </c>
      <c r="C3286" s="2">
        <f>2*Table1[[#This Row],[Photon energy (eV)]]-Threshold</f>
        <v>13.612611200000003</v>
      </c>
      <c r="D3286" s="2" t="s">
        <v>19</v>
      </c>
      <c r="E3286" s="3">
        <f>Table1[[#This Row],[Polar ang (deg)]]/180*PI()</f>
        <v>1.2400000000000004</v>
      </c>
      <c r="F3286" s="2">
        <v>71.046766596222099</v>
      </c>
      <c r="G3286" s="1">
        <f>IF(Table1[[#This Row],[Phase shift (deg)]]="","",Table1[[#This Row],[Phase shift (deg)]]/180*PI())</f>
        <v>2.314284747468577</v>
      </c>
      <c r="H3286" s="2">
        <v>132.598748621449</v>
      </c>
      <c r="I3286" s="2"/>
    </row>
    <row r="3287" spans="1:9" x14ac:dyDescent="0.2">
      <c r="A3287" s="2" t="s">
        <v>47</v>
      </c>
      <c r="B3287" s="2">
        <v>19.100000000000001</v>
      </c>
      <c r="C3287" s="2">
        <f>2*Table1[[#This Row],[Photon energy (eV)]]-Threshold</f>
        <v>13.612611200000003</v>
      </c>
      <c r="D3287" s="2" t="s">
        <v>19</v>
      </c>
      <c r="E3287" s="3">
        <f>Table1[[#This Row],[Polar ang (deg)]]/180*PI()</f>
        <v>1.25</v>
      </c>
      <c r="F3287" s="2">
        <v>71.619724391352904</v>
      </c>
      <c r="G3287" s="1">
        <f>IF(Table1[[#This Row],[Phase shift (deg)]]="","",Table1[[#This Row],[Phase shift (deg)]]/180*PI())</f>
        <v>2.3368645073760517</v>
      </c>
      <c r="H3287" s="2">
        <v>133.892473566566</v>
      </c>
      <c r="I3287" s="2"/>
    </row>
    <row r="3288" spans="1:9" x14ac:dyDescent="0.2">
      <c r="A3288" s="2" t="s">
        <v>47</v>
      </c>
      <c r="B3288" s="2">
        <v>19.100000000000001</v>
      </c>
      <c r="C3288" s="2">
        <f>2*Table1[[#This Row],[Photon energy (eV)]]-Threshold</f>
        <v>13.612611200000003</v>
      </c>
      <c r="D3288" s="2" t="s">
        <v>19</v>
      </c>
      <c r="E3288" s="3">
        <f>Table1[[#This Row],[Polar ang (deg)]]/180*PI()</f>
        <v>1.2599999999999993</v>
      </c>
      <c r="F3288" s="2">
        <v>72.192682186483694</v>
      </c>
      <c r="G3288" s="1">
        <f>IF(Table1[[#This Row],[Phase shift (deg)]]="","",Table1[[#This Row],[Phase shift (deg)]]/180*PI())</f>
        <v>2.3588479326793834</v>
      </c>
      <c r="H3288" s="2">
        <v>135.15203105568801</v>
      </c>
      <c r="I3288" s="2"/>
    </row>
    <row r="3289" spans="1:9" x14ac:dyDescent="0.2">
      <c r="A3289" s="2" t="s">
        <v>47</v>
      </c>
      <c r="B3289" s="2">
        <v>19.100000000000001</v>
      </c>
      <c r="C3289" s="2">
        <f>2*Table1[[#This Row],[Photon energy (eV)]]-Threshold</f>
        <v>13.612611200000003</v>
      </c>
      <c r="D3289" s="2" t="s">
        <v>19</v>
      </c>
      <c r="E3289" s="3">
        <f>Table1[[#This Row],[Polar ang (deg)]]/180*PI()</f>
        <v>1.2700000000000009</v>
      </c>
      <c r="F3289" s="2">
        <v>72.765639981614598</v>
      </c>
      <c r="G3289" s="1">
        <f>IF(Table1[[#This Row],[Phase shift (deg)]]="","",Table1[[#This Row],[Phase shift (deg)]]/180*PI())</f>
        <v>2.3802058552285756</v>
      </c>
      <c r="H3289" s="2">
        <v>136.375749876924</v>
      </c>
      <c r="I3289" s="2"/>
    </row>
    <row r="3290" spans="1:9" x14ac:dyDescent="0.2">
      <c r="A3290" s="2" t="s">
        <v>47</v>
      </c>
      <c r="B3290" s="2">
        <v>19.100000000000001</v>
      </c>
      <c r="C3290" s="2">
        <f>2*Table1[[#This Row],[Photon energy (eV)]]-Threshold</f>
        <v>13.612611200000003</v>
      </c>
      <c r="D3290" s="2" t="s">
        <v>19</v>
      </c>
      <c r="E3290" s="3">
        <f>Table1[[#This Row],[Polar ang (deg)]]/180*PI()</f>
        <v>1.2800000000000005</v>
      </c>
      <c r="F3290" s="2">
        <v>73.338597776745402</v>
      </c>
      <c r="G3290" s="1">
        <f>IF(Table1[[#This Row],[Phase shift (deg)]]="","",Table1[[#This Row],[Phase shift (deg)]]/180*PI())</f>
        <v>2.4009128474738963</v>
      </c>
      <c r="H3290" s="2">
        <v>137.562173138991</v>
      </c>
      <c r="I3290" s="2"/>
    </row>
    <row r="3291" spans="1:9" x14ac:dyDescent="0.2">
      <c r="A3291" s="2" t="s">
        <v>47</v>
      </c>
      <c r="B3291" s="2">
        <v>19.100000000000001</v>
      </c>
      <c r="C3291" s="2">
        <f>2*Table1[[#This Row],[Photon energy (eV)]]-Threshold</f>
        <v>13.612611200000003</v>
      </c>
      <c r="D3291" s="2" t="s">
        <v>19</v>
      </c>
      <c r="E3291" s="3">
        <f>Table1[[#This Row],[Polar ang (deg)]]/180*PI()</f>
        <v>1.2900000000000003</v>
      </c>
      <c r="F3291" s="2">
        <v>73.911555571876207</v>
      </c>
      <c r="G3291" s="1">
        <f>IF(Table1[[#This Row],[Phase shift (deg)]]="","",Table1[[#This Row],[Phase shift (deg)]]/180*PI())</f>
        <v>2.4209471222445522</v>
      </c>
      <c r="H3291" s="2">
        <v>138.710052528955</v>
      </c>
      <c r="I3291" s="2"/>
    </row>
    <row r="3292" spans="1:9" x14ac:dyDescent="0.2">
      <c r="A3292" s="2" t="s">
        <v>47</v>
      </c>
      <c r="B3292" s="2">
        <v>19.100000000000001</v>
      </c>
      <c r="C3292" s="2">
        <f>2*Table1[[#This Row],[Photon energy (eV)]]-Threshold</f>
        <v>13.612611200000003</v>
      </c>
      <c r="D3292" s="2" t="s">
        <v>19</v>
      </c>
      <c r="E3292" s="3">
        <f>Table1[[#This Row],[Polar ang (deg)]]/180*PI()</f>
        <v>1.2999999999999996</v>
      </c>
      <c r="F3292" s="2">
        <v>74.484513367006997</v>
      </c>
      <c r="G3292" s="1">
        <f>IF(Table1[[#This Row],[Phase shift (deg)]]="","",Table1[[#This Row],[Phase shift (deg)]]/180*PI())</f>
        <v>2.4402903843555763</v>
      </c>
      <c r="H3292" s="2">
        <v>139.81833980993201</v>
      </c>
      <c r="I3292" s="2"/>
    </row>
    <row r="3293" spans="1:9" x14ac:dyDescent="0.2">
      <c r="A3293" s="2" t="s">
        <v>47</v>
      </c>
      <c r="B3293" s="2">
        <v>19.100000000000001</v>
      </c>
      <c r="C3293" s="2">
        <f>2*Table1[[#This Row],[Photon energy (eV)]]-Threshold</f>
        <v>13.612611200000003</v>
      </c>
      <c r="D3293" s="2" t="s">
        <v>19</v>
      </c>
      <c r="E3293" s="3">
        <f>Table1[[#This Row],[Polar ang (deg)]]/180*PI()</f>
        <v>1.3099999999999994</v>
      </c>
      <c r="F3293" s="2">
        <v>75.057471162137801</v>
      </c>
      <c r="G3293" s="1">
        <f>IF(Table1[[#This Row],[Phase shift (deg)]]="","",Table1[[#This Row],[Phase shift (deg)]]/180*PI())</f>
        <v>2.4589276428252194</v>
      </c>
      <c r="H3293" s="2">
        <v>140.88617606193699</v>
      </c>
      <c r="I3293" s="2"/>
    </row>
    <row r="3294" spans="1:9" x14ac:dyDescent="0.2">
      <c r="A3294" s="2" t="s">
        <v>47</v>
      </c>
      <c r="B3294" s="2">
        <v>19.100000000000001</v>
      </c>
      <c r="C3294" s="2">
        <f>2*Table1[[#This Row],[Photon energy (eV)]]-Threshold</f>
        <v>13.612611200000003</v>
      </c>
      <c r="D3294" s="2" t="s">
        <v>19</v>
      </c>
      <c r="E3294" s="3">
        <f>Table1[[#This Row],[Polar ang (deg)]]/180*PI()</f>
        <v>1.3200000000000007</v>
      </c>
      <c r="F3294" s="2">
        <v>75.630428957268705</v>
      </c>
      <c r="G3294" s="1">
        <f>IF(Table1[[#This Row],[Phase shift (deg)]]="","",Table1[[#This Row],[Phase shift (deg)]]/180*PI())</f>
        <v>2.4768469924431011</v>
      </c>
      <c r="H3294" s="2">
        <v>141.91287916666101</v>
      </c>
      <c r="I3294" s="2"/>
    </row>
    <row r="3295" spans="1:9" x14ac:dyDescent="0.2">
      <c r="A3295" s="2" t="s">
        <v>47</v>
      </c>
      <c r="B3295" s="2">
        <v>19.100000000000001</v>
      </c>
      <c r="C3295" s="2">
        <f>2*Table1[[#This Row],[Photon energy (eV)]]-Threshold</f>
        <v>13.612611200000003</v>
      </c>
      <c r="D3295" s="2" t="s">
        <v>19</v>
      </c>
      <c r="E3295" s="3">
        <f>Table1[[#This Row],[Polar ang (deg)]]/180*PI()</f>
        <v>1.33</v>
      </c>
      <c r="F3295" s="2">
        <v>76.203386752399496</v>
      </c>
      <c r="G3295" s="1">
        <f>IF(Table1[[#This Row],[Phase shift (deg)]]="","",Table1[[#This Row],[Phase shift (deg)]]/180*PI())</f>
        <v>2.4940393730512067</v>
      </c>
      <c r="H3295" s="2">
        <v>142.89793001528801</v>
      </c>
      <c r="I3295" s="2"/>
    </row>
    <row r="3296" spans="1:9" x14ac:dyDescent="0.2">
      <c r="A3296" s="2" t="s">
        <v>47</v>
      </c>
      <c r="B3296" s="2">
        <v>19.100000000000001</v>
      </c>
      <c r="C3296" s="2">
        <f>2*Table1[[#This Row],[Photon energy (eV)]]-Threshold</f>
        <v>13.612611200000003</v>
      </c>
      <c r="D3296" s="2" t="s">
        <v>19</v>
      </c>
      <c r="E3296" s="3">
        <f>Table1[[#This Row],[Polar ang (deg)]]/180*PI()</f>
        <v>1.3399999999999999</v>
      </c>
      <c r="F3296" s="2">
        <v>76.7763445475303</v>
      </c>
      <c r="G3296" s="1">
        <f>IF(Table1[[#This Row],[Phase shift (deg)]]="","",Table1[[#This Row],[Phase shift (deg)]]/180*PI())</f>
        <v>2.5104983142658672</v>
      </c>
      <c r="H3296" s="2">
        <v>143.84095788214199</v>
      </c>
      <c r="I3296" s="2"/>
    </row>
    <row r="3297" spans="1:9" x14ac:dyDescent="0.2">
      <c r="A3297" s="2" t="s">
        <v>47</v>
      </c>
      <c r="B3297" s="2">
        <v>19.100000000000001</v>
      </c>
      <c r="C3297" s="2">
        <f>2*Table1[[#This Row],[Photon energy (eV)]]-Threshold</f>
        <v>13.612611200000003</v>
      </c>
      <c r="D3297" s="2" t="s">
        <v>19</v>
      </c>
      <c r="E3297" s="3">
        <f>Table1[[#This Row],[Polar ang (deg)]]/180*PI()</f>
        <v>1.3500000000000012</v>
      </c>
      <c r="F3297" s="2">
        <v>77.349302342661204</v>
      </c>
      <c r="G3297" s="1">
        <f>IF(Table1[[#This Row],[Phase shift (deg)]]="","",Table1[[#This Row],[Phase shift (deg)]]/180*PI())</f>
        <v>2.5262196725589394</v>
      </c>
      <c r="H3297" s="2">
        <v>144.741725360548</v>
      </c>
      <c r="I3297" s="2"/>
    </row>
    <row r="3298" spans="1:9" x14ac:dyDescent="0.2">
      <c r="A3298" s="2" t="s">
        <v>47</v>
      </c>
      <c r="B3298" s="2">
        <v>19.100000000000001</v>
      </c>
      <c r="C3298" s="2">
        <f>2*Table1[[#This Row],[Photon energy (eV)]]-Threshold</f>
        <v>13.612611200000003</v>
      </c>
      <c r="D3298" s="2" t="s">
        <v>19</v>
      </c>
      <c r="E3298" s="3">
        <f>Table1[[#This Row],[Polar ang (deg)]]/180*PI()</f>
        <v>1.3600000000000008</v>
      </c>
      <c r="F3298" s="2">
        <v>77.922260137791994</v>
      </c>
      <c r="G3298" s="1">
        <f>IF(Table1[[#This Row],[Phase shift (deg)]]="","",Table1[[#This Row],[Phase shift (deg)]]/180*PI())</f>
        <v>2.5412013667004598</v>
      </c>
      <c r="H3298" s="2">
        <v>145.600113204813</v>
      </c>
      <c r="I3298" s="2"/>
    </row>
    <row r="3299" spans="1:9" x14ac:dyDescent="0.2">
      <c r="A3299" s="2" t="s">
        <v>47</v>
      </c>
      <c r="B3299" s="2">
        <v>19.100000000000001</v>
      </c>
      <c r="C3299" s="2">
        <f>2*Table1[[#This Row],[Photon energy (eV)]]-Threshold</f>
        <v>13.612611200000003</v>
      </c>
      <c r="D3299" s="2" t="s">
        <v>19</v>
      </c>
      <c r="E3299" s="3">
        <f>Table1[[#This Row],[Polar ang (deg)]]/180*PI()</f>
        <v>1.3700000000000003</v>
      </c>
      <c r="F3299" s="2">
        <v>78.495217932922799</v>
      </c>
      <c r="G3299" s="1">
        <f>IF(Table1[[#This Row],[Phase shift (deg)]]="","",Table1[[#This Row],[Phase shift (deg)]]/180*PI())</f>
        <v>2.5554431166095206</v>
      </c>
      <c r="H3299" s="2">
        <v>146.416105367483</v>
      </c>
      <c r="I3299" s="2"/>
    </row>
    <row r="3300" spans="1:9" x14ac:dyDescent="0.2">
      <c r="A3300" s="2" t="s">
        <v>47</v>
      </c>
      <c r="B3300" s="2">
        <v>19.100000000000001</v>
      </c>
      <c r="C3300" s="2">
        <f>2*Table1[[#This Row],[Photon energy (eV)]]-Threshold</f>
        <v>13.612611200000003</v>
      </c>
      <c r="D3300" s="2" t="s">
        <v>19</v>
      </c>
      <c r="E3300" s="3">
        <f>Table1[[#This Row],[Polar ang (deg)]]/180*PI()</f>
        <v>1.38</v>
      </c>
      <c r="F3300" s="2">
        <v>79.068175728053603</v>
      </c>
      <c r="G3300" s="1">
        <f>IF(Table1[[#This Row],[Phase shift (deg)]]="","",Table1[[#This Row],[Phase shift (deg)]]/180*PI())</f>
        <v>2.5689461897125461</v>
      </c>
      <c r="H3300" s="2">
        <v>147.18977446674299</v>
      </c>
      <c r="I3300" s="2"/>
    </row>
    <row r="3301" spans="1:9" x14ac:dyDescent="0.2">
      <c r="A3301" s="2" t="s">
        <v>47</v>
      </c>
      <c r="B3301" s="2">
        <v>19.100000000000001</v>
      </c>
      <c r="C3301" s="2">
        <f>2*Table1[[#This Row],[Photon energy (eV)]]-Threshold</f>
        <v>13.612611200000003</v>
      </c>
      <c r="D3301" s="2" t="s">
        <v>19</v>
      </c>
      <c r="E3301" s="3">
        <f>Table1[[#This Row],[Polar ang (deg)]]/180*PI()</f>
        <v>1.3899999999999992</v>
      </c>
      <c r="F3301" s="2">
        <v>79.641133523184394</v>
      </c>
      <c r="G3301" s="1">
        <f>IF(Table1[[#This Row],[Phase shift (deg)]]="","",Table1[[#This Row],[Phase shift (deg)]]/180*PI())</f>
        <v>2.5817131580092423</v>
      </c>
      <c r="H3301" s="2">
        <v>147.92126786732101</v>
      </c>
      <c r="I3301" s="2"/>
    </row>
    <row r="3302" spans="1:9" x14ac:dyDescent="0.2">
      <c r="A3302" s="2" t="s">
        <v>47</v>
      </c>
      <c r="B3302" s="2">
        <v>19.100000000000001</v>
      </c>
      <c r="C3302" s="2">
        <f>2*Table1[[#This Row],[Photon energy (eV)]]-Threshold</f>
        <v>13.612611200000003</v>
      </c>
      <c r="D3302" s="2" t="s">
        <v>19</v>
      </c>
      <c r="E3302" s="3">
        <f>Table1[[#This Row],[Polar ang (deg)]]/180*PI()</f>
        <v>1.4000000000000008</v>
      </c>
      <c r="F3302" s="2">
        <v>80.214091318315297</v>
      </c>
      <c r="G3302" s="1">
        <f>IF(Table1[[#This Row],[Phase shift (deg)]]="","",Table1[[#This Row],[Phase shift (deg)]]/180*PI())</f>
        <v>2.5937476682233593</v>
      </c>
      <c r="H3302" s="2">
        <v>148.610794511097</v>
      </c>
      <c r="I3302" s="2"/>
    </row>
    <row r="3303" spans="1:9" x14ac:dyDescent="0.2">
      <c r="A3303" s="2" t="s">
        <v>47</v>
      </c>
      <c r="B3303" s="2">
        <v>19.100000000000001</v>
      </c>
      <c r="C3303" s="2">
        <f>2*Table1[[#This Row],[Photon energy (eV)]]-Threshold</f>
        <v>13.612611200000003</v>
      </c>
      <c r="D3303" s="2" t="s">
        <v>19</v>
      </c>
      <c r="E3303" s="3">
        <f>Table1[[#This Row],[Polar ang (deg)]]/180*PI()</f>
        <v>1.4100000000000006</v>
      </c>
      <c r="F3303" s="2">
        <v>80.787049113446102</v>
      </c>
      <c r="G3303" s="1">
        <f>IF(Table1[[#This Row],[Phase shift (deg)]]="","",Table1[[#This Row],[Phase shift (deg)]]/180*PI())</f>
        <v>2.6050542266841457</v>
      </c>
      <c r="H3303" s="2">
        <v>149.25861259171799</v>
      </c>
      <c r="I3303" s="2"/>
    </row>
    <row r="3304" spans="1:9" x14ac:dyDescent="0.2">
      <c r="A3304" s="2" t="s">
        <v>47</v>
      </c>
      <c r="B3304" s="2">
        <v>19.100000000000001</v>
      </c>
      <c r="C3304" s="2">
        <f>2*Table1[[#This Row],[Photon energy (eV)]]-Threshold</f>
        <v>13.612611200000003</v>
      </c>
      <c r="D3304" s="2" t="s">
        <v>19</v>
      </c>
      <c r="E3304" s="3">
        <f>Table1[[#This Row],[Polar ang (deg)]]/180*PI()</f>
        <v>1.4200000000000002</v>
      </c>
      <c r="F3304" s="2">
        <v>81.360006908576906</v>
      </c>
      <c r="G3304" s="1">
        <f>IF(Table1[[#This Row],[Phase shift (deg)]]="","",Table1[[#This Row],[Phase shift (deg)]]/180*PI())</f>
        <v>2.6156379999545405</v>
      </c>
      <c r="H3304" s="2">
        <v>149.86501813143499</v>
      </c>
      <c r="I3304" s="2"/>
    </row>
    <row r="3305" spans="1:9" x14ac:dyDescent="0.2">
      <c r="A3305" s="2" t="s">
        <v>47</v>
      </c>
      <c r="B3305" s="2">
        <v>19.100000000000001</v>
      </c>
      <c r="C3305" s="2">
        <f>2*Table1[[#This Row],[Photon energy (eV)]]-Threshold</f>
        <v>13.612611200000003</v>
      </c>
      <c r="D3305" s="2" t="s">
        <v>19</v>
      </c>
      <c r="E3305" s="3">
        <f>Table1[[#This Row],[Polar ang (deg)]]/180*PI()</f>
        <v>1.4299999999999997</v>
      </c>
      <c r="F3305" s="2">
        <v>81.932964703707697</v>
      </c>
      <c r="G3305" s="1">
        <f>IF(Table1[[#This Row],[Phase shift (deg)]]="","",Table1[[#This Row],[Phase shift (deg)]]/180*PI())</f>
        <v>2.625504631694509</v>
      </c>
      <c r="H3305" s="2">
        <v>150.43033448814501</v>
      </c>
      <c r="I3305" s="2"/>
    </row>
    <row r="3306" spans="1:9" x14ac:dyDescent="0.2">
      <c r="A3306" s="2" t="s">
        <v>47</v>
      </c>
      <c r="B3306" s="2">
        <v>19.100000000000001</v>
      </c>
      <c r="C3306" s="2">
        <f>2*Table1[[#This Row],[Photon energy (eV)]]-Threshold</f>
        <v>13.612611200000003</v>
      </c>
      <c r="D3306" s="2" t="s">
        <v>19</v>
      </c>
      <c r="E3306" s="3">
        <f>Table1[[#This Row],[Polar ang (deg)]]/180*PI()</f>
        <v>1.4399999999999991</v>
      </c>
      <c r="F3306" s="2">
        <v>82.505922498838501</v>
      </c>
      <c r="G3306" s="1">
        <f>IF(Table1[[#This Row],[Phase shift (deg)]]="","",Table1[[#This Row],[Phase shift (deg)]]/180*PI())</f>
        <v>2.634660075819538</v>
      </c>
      <c r="H3306" s="2">
        <v>150.95490279607699</v>
      </c>
      <c r="I3306" s="2"/>
    </row>
    <row r="3307" spans="1:9" x14ac:dyDescent="0.2">
      <c r="A3307" s="2" t="s">
        <v>47</v>
      </c>
      <c r="B3307" s="2">
        <v>19.100000000000001</v>
      </c>
      <c r="C3307" s="2">
        <f>2*Table1[[#This Row],[Photon energy (eV)]]-Threshold</f>
        <v>13.612611200000003</v>
      </c>
      <c r="D3307" s="2" t="s">
        <v>19</v>
      </c>
      <c r="E3307" s="3">
        <f>Table1[[#This Row],[Polar ang (deg)]]/180*PI()</f>
        <v>1.4500000000000006</v>
      </c>
      <c r="F3307" s="2">
        <v>83.078880293969405</v>
      </c>
      <c r="G3307" s="1">
        <f>IF(Table1[[#This Row],[Phase shift (deg)]]="","",Table1[[#This Row],[Phase shift (deg)]]/180*PI())</f>
        <v>2.6431104456780443</v>
      </c>
      <c r="H3307" s="2">
        <v>151.43907332429399</v>
      </c>
      <c r="I3307" s="2"/>
    </row>
    <row r="3308" spans="1:9" x14ac:dyDescent="0.2">
      <c r="A3308" s="2" t="s">
        <v>47</v>
      </c>
      <c r="B3308" s="2">
        <v>19.100000000000001</v>
      </c>
      <c r="C3308" s="2">
        <f>2*Table1[[#This Row],[Photon energy (eV)]]-Threshold</f>
        <v>13.612611200000003</v>
      </c>
      <c r="D3308" s="2" t="s">
        <v>19</v>
      </c>
      <c r="E3308" s="3">
        <f>Table1[[#This Row],[Polar ang (deg)]]/180*PI()</f>
        <v>1.46</v>
      </c>
      <c r="F3308" s="2">
        <v>83.651838089100195</v>
      </c>
      <c r="G3308" s="1">
        <f>IF(Table1[[#This Row],[Phase shift (deg)]]="","",Table1[[#This Row],[Phase shift (deg)]]/180*PI())</f>
        <v>2.6508618787185285</v>
      </c>
      <c r="H3308" s="2">
        <v>151.88319772269199</v>
      </c>
      <c r="I3308" s="2"/>
    </row>
    <row r="3309" spans="1:9" x14ac:dyDescent="0.2">
      <c r="A3309" s="2" t="s">
        <v>47</v>
      </c>
      <c r="B3309" s="2">
        <v>19.100000000000001</v>
      </c>
      <c r="C3309" s="2">
        <f>2*Table1[[#This Row],[Photon energy (eV)]]-Threshold</f>
        <v>13.612611200000003</v>
      </c>
      <c r="D3309" s="2" t="s">
        <v>19</v>
      </c>
      <c r="E3309" s="3">
        <f>Table1[[#This Row],[Polar ang (deg)]]/180*PI()</f>
        <v>1.4699999999999998</v>
      </c>
      <c r="F3309" s="2">
        <v>84.224795884231</v>
      </c>
      <c r="G3309" s="1">
        <f>IF(Table1[[#This Row],[Phase shift (deg)]]="","",Table1[[#This Row],[Phase shift (deg)]]/180*PI())</f>
        <v>2.6579204159375163</v>
      </c>
      <c r="H3309" s="2">
        <v>152.287622114876</v>
      </c>
      <c r="I3309" s="2"/>
    </row>
    <row r="3310" spans="1:9" x14ac:dyDescent="0.2">
      <c r="A3310" s="2" t="s">
        <v>47</v>
      </c>
      <c r="B3310" s="2">
        <v>19.100000000000001</v>
      </c>
      <c r="C3310" s="2">
        <f>2*Table1[[#This Row],[Photon energy (eV)]]-Threshold</f>
        <v>13.612611200000003</v>
      </c>
      <c r="D3310" s="2" t="s">
        <v>19</v>
      </c>
      <c r="E3310" s="3">
        <f>Table1[[#This Row],[Polar ang (deg)]]/180*PI()</f>
        <v>1.4799999999999995</v>
      </c>
      <c r="F3310" s="2">
        <v>84.797753679361804</v>
      </c>
      <c r="G3310" s="1">
        <f>IF(Table1[[#This Row],[Phase shift (deg)]]="","",Table1[[#This Row],[Phase shift (deg)]]/180*PI())</f>
        <v>2.6642918952819179</v>
      </c>
      <c r="H3310" s="2">
        <v>152.65268099056499</v>
      </c>
      <c r="I3310" s="2"/>
    </row>
    <row r="3311" spans="1:9" x14ac:dyDescent="0.2">
      <c r="A3311" s="2" t="s">
        <v>47</v>
      </c>
      <c r="B3311" s="2">
        <v>19.100000000000001</v>
      </c>
      <c r="C3311" s="2">
        <f>2*Table1[[#This Row],[Photon energy (eV)]]-Threshold</f>
        <v>13.612611200000003</v>
      </c>
      <c r="D3311" s="2" t="s">
        <v>19</v>
      </c>
      <c r="E3311" s="3">
        <f>Table1[[#This Row],[Polar ang (deg)]]/180*PI()</f>
        <v>1.4900000000000007</v>
      </c>
      <c r="F3311" s="2">
        <v>85.370711474492694</v>
      </c>
      <c r="G3311" s="1">
        <f>IF(Table1[[#This Row],[Phase shift (deg)]]="","",Table1[[#This Row],[Phase shift (deg)]]/180*PI())</f>
        <v>2.6699818581153507</v>
      </c>
      <c r="H3311" s="2">
        <v>152.97869184650699</v>
      </c>
      <c r="I3311" s="2"/>
    </row>
    <row r="3312" spans="1:9" x14ac:dyDescent="0.2">
      <c r="A3312" s="2" t="s">
        <v>47</v>
      </c>
      <c r="B3312" s="2">
        <v>19.100000000000001</v>
      </c>
      <c r="C3312" s="2">
        <f>2*Table1[[#This Row],[Photon energy (eV)]]-Threshold</f>
        <v>13.612611200000003</v>
      </c>
      <c r="D3312" s="2" t="s">
        <v>19</v>
      </c>
      <c r="E3312" s="3">
        <f>Table1[[#This Row],[Polar ang (deg)]]/180*PI()</f>
        <v>1.5000000000000002</v>
      </c>
      <c r="F3312" s="2">
        <v>85.943669269623499</v>
      </c>
      <c r="G3312" s="1">
        <f>IF(Table1[[#This Row],[Phase shift (deg)]]="","",Table1[[#This Row],[Phase shift (deg)]]/180*PI())</f>
        <v>2.6749954678366987</v>
      </c>
      <c r="H3312" s="2">
        <v>153.26595052366599</v>
      </c>
      <c r="I3312" s="2"/>
    </row>
    <row r="3313" spans="1:9" x14ac:dyDescent="0.2">
      <c r="A3313" s="2" t="s">
        <v>47</v>
      </c>
      <c r="B3313" s="2">
        <v>19.100000000000001</v>
      </c>
      <c r="C3313" s="2">
        <f>2*Table1[[#This Row],[Photon energy (eV)]]-Threshold</f>
        <v>13.612611200000003</v>
      </c>
      <c r="D3313" s="2" t="s">
        <v>19</v>
      </c>
      <c r="E3313" s="3">
        <f>Table1[[#This Row],[Polar ang (deg)]]/180*PI()</f>
        <v>1.5099999999999998</v>
      </c>
      <c r="F3313" s="2">
        <v>86.516627064754303</v>
      </c>
      <c r="G3313" s="1">
        <f>IF(Table1[[#This Row],[Phase shift (deg)]]="","",Table1[[#This Row],[Phase shift (deg)]]/180*PI())</f>
        <v>2.6793374397534993</v>
      </c>
      <c r="H3313" s="2">
        <v>153.514727189263</v>
      </c>
      <c r="I3313" s="2"/>
    </row>
    <row r="3314" spans="1:9" x14ac:dyDescent="0.2">
      <c r="A3314" s="2" t="s">
        <v>47</v>
      </c>
      <c r="B3314" s="2">
        <v>19.100000000000001</v>
      </c>
      <c r="C3314" s="2">
        <f>2*Table1[[#This Row],[Photon energy (eV)]]-Threshold</f>
        <v>13.612611200000003</v>
      </c>
      <c r="D3314" s="2" t="s">
        <v>19</v>
      </c>
      <c r="E3314" s="3">
        <f>Table1[[#This Row],[Polar ang (deg)]]/180*PI()</f>
        <v>1.5199999999999994</v>
      </c>
      <c r="F3314" s="2">
        <v>87.089584859885093</v>
      </c>
      <c r="G3314" s="1">
        <f>IF(Table1[[#This Row],[Phase shift (deg)]]="","",Table1[[#This Row],[Phase shift (deg)]]/180*PI())</f>
        <v>2.6830119813544897</v>
      </c>
      <c r="H3314" s="2">
        <v>153.72526291464499</v>
      </c>
      <c r="I3314" s="2"/>
    </row>
    <row r="3315" spans="1:9" x14ac:dyDescent="0.2">
      <c r="A3315" s="2" t="s">
        <v>47</v>
      </c>
      <c r="B3315" s="2">
        <v>19.100000000000001</v>
      </c>
      <c r="C3315" s="2">
        <f>2*Table1[[#This Row],[Photon energy (eV)]]-Threshold</f>
        <v>13.612611200000003</v>
      </c>
      <c r="D3315" s="2" t="s">
        <v>19</v>
      </c>
      <c r="E3315" s="3">
        <f>Table1[[#This Row],[Polar ang (deg)]]/180*PI()</f>
        <v>1.5299999999999989</v>
      </c>
      <c r="F3315" s="2">
        <v>87.662542655015898</v>
      </c>
      <c r="G3315" s="1">
        <f>IF(Table1[[#This Row],[Phase shift (deg)]]="","",Table1[[#This Row],[Phase shift (deg)]]/180*PI())</f>
        <v>2.686022742189127</v>
      </c>
      <c r="H3315" s="2">
        <v>153.89776680359299</v>
      </c>
      <c r="I3315" s="2"/>
    </row>
    <row r="3316" spans="1:9" x14ac:dyDescent="0.2">
      <c r="A3316" s="2" t="s">
        <v>47</v>
      </c>
      <c r="B3316" s="2">
        <v>19.100000000000001</v>
      </c>
      <c r="C3316" s="2">
        <f>2*Table1[[#This Row],[Photon energy (eV)]]-Threshold</f>
        <v>13.612611200000003</v>
      </c>
      <c r="D3316" s="2" t="s">
        <v>19</v>
      </c>
      <c r="E3316" s="3">
        <f>Table1[[#This Row],[Polar ang (deg)]]/180*PI()</f>
        <v>1.5400000000000005</v>
      </c>
      <c r="F3316" s="2">
        <v>88.235500450146802</v>
      </c>
      <c r="G3316" s="1">
        <f>IF(Table1[[#This Row],[Phase shift (deg)]]="","",Table1[[#This Row],[Phase shift (deg)]]/180*PI())</f>
        <v>2.6883727726421425</v>
      </c>
      <c r="H3316" s="2">
        <v>154.032413630278</v>
      </c>
      <c r="I3316" s="2"/>
    </row>
    <row r="3317" spans="1:9" x14ac:dyDescent="0.2">
      <c r="A3317" s="2" t="s">
        <v>47</v>
      </c>
      <c r="B3317" s="2">
        <v>19.100000000000001</v>
      </c>
      <c r="C3317" s="2">
        <f>2*Table1[[#This Row],[Photon energy (eV)]]-Threshold</f>
        <v>13.612611200000003</v>
      </c>
      <c r="D3317" s="2" t="s">
        <v>19</v>
      </c>
      <c r="E3317" s="3">
        <f>Table1[[#This Row],[Polar ang (deg)]]/180*PI()</f>
        <v>1.55</v>
      </c>
      <c r="F3317" s="2">
        <v>88.808458245277606</v>
      </c>
      <c r="G3317" s="1">
        <f>IF(Table1[[#This Row],[Phase shift (deg)]]="","",Table1[[#This Row],[Phase shift (deg)]]/180*PI())</f>
        <v>2.6900644909830698</v>
      </c>
      <c r="H3317" s="2">
        <v>154.12934195133801</v>
      </c>
      <c r="I3317" s="2"/>
    </row>
    <row r="3318" spans="1:9" x14ac:dyDescent="0.2">
      <c r="A3318" s="2" t="s">
        <v>47</v>
      </c>
      <c r="B3318" s="2">
        <v>19.100000000000001</v>
      </c>
      <c r="C3318" s="2">
        <f>2*Table1[[#This Row],[Photon energy (eV)]]-Threshold</f>
        <v>13.612611200000003</v>
      </c>
      <c r="D3318" s="2" t="s">
        <v>19</v>
      </c>
      <c r="E3318" s="3">
        <f>Table1[[#This Row],[Polar ang (deg)]]/180*PI()</f>
        <v>1.5599999999999996</v>
      </c>
      <c r="F3318" s="2">
        <v>89.381416040408396</v>
      </c>
      <c r="G3318" s="1">
        <f>IF(Table1[[#This Row],[Phase shift (deg)]]="","",Table1[[#This Row],[Phase shift (deg)]]/180*PI())</f>
        <v>2.6910996581722944</v>
      </c>
      <c r="H3318" s="2">
        <v>154.188652662371</v>
      </c>
      <c r="I3318" s="2"/>
    </row>
    <row r="3319" spans="1:9" x14ac:dyDescent="0.2">
      <c r="A3319" s="2" t="s">
        <v>47</v>
      </c>
      <c r="B3319" s="2">
        <v>19.100000000000001</v>
      </c>
      <c r="C3319" s="2">
        <f>2*Table1[[#This Row],[Photon energy (eV)]]-Threshold</f>
        <v>13.612611200000003</v>
      </c>
      <c r="D3319" s="2" t="s">
        <v>19</v>
      </c>
      <c r="E3319" s="3">
        <f>Table1[[#This Row],[Polar ang (deg)]]/180*PI()</f>
        <v>1.570000000000001</v>
      </c>
      <c r="F3319" s="2">
        <v>89.9543738355393</v>
      </c>
      <c r="G3319" s="1">
        <f>IF(Table1[[#This Row],[Phase shift (deg)]]="","",Table1[[#This Row],[Phase shift (deg)]]/180*PI())</f>
        <v>2.6914793600127598</v>
      </c>
      <c r="H3319" s="2">
        <v>154.21040797530301</v>
      </c>
      <c r="I3319" s="2"/>
    </row>
    <row r="3320" spans="1:9" x14ac:dyDescent="0.2">
      <c r="A3320" s="2" t="s">
        <v>47</v>
      </c>
      <c r="B3320" s="7">
        <v>19.100000000000001</v>
      </c>
      <c r="C3320" s="2">
        <f>2*Table1[[#This Row],[Photon energy (eV)]]-Threshold</f>
        <v>13.612611200000003</v>
      </c>
      <c r="D3320" s="2" t="s">
        <v>19</v>
      </c>
      <c r="E3320" s="3">
        <f>Table1[[#This Row],[Polar ang (deg)]]/180*PI()</f>
        <v>1.5707963267948966</v>
      </c>
      <c r="F3320" s="2">
        <v>90</v>
      </c>
      <c r="G3320" s="1" t="str">
        <f>IF(Table1[[#This Row],[Phase shift (deg)]]="","",Table1[[#This Row],[Phase shift (deg)]]/180*PI())</f>
        <v/>
      </c>
      <c r="I3320" s="2"/>
    </row>
    <row r="3321" spans="1:9" x14ac:dyDescent="0.2">
      <c r="A3321" s="2" t="s">
        <v>47</v>
      </c>
      <c r="B3321" s="2">
        <v>19.100000000000001</v>
      </c>
      <c r="C3321" s="2">
        <f>2*Table1[[#This Row],[Photon energy (eV)]]-Threshold</f>
        <v>13.612611200000003</v>
      </c>
      <c r="D3321" s="2" t="s">
        <v>19</v>
      </c>
      <c r="E3321" s="3">
        <f>Table1[[#This Row],[Polar ang (deg)]]/180*PI()</f>
        <v>1.5800000000000005</v>
      </c>
      <c r="F3321" s="2">
        <v>90.527331630670105</v>
      </c>
      <c r="G3321" s="1">
        <f>IF(Table1[[#This Row],[Phase shift (deg)]]="","",Table1[[#This Row],[Phase shift (deg)]]/180*PI())</f>
        <v>5.8327966499380368</v>
      </c>
      <c r="H3321" s="2">
        <v>334.19463079949497</v>
      </c>
      <c r="I3321" s="2"/>
    </row>
    <row r="3322" spans="1:9" x14ac:dyDescent="0.2">
      <c r="A3322" s="2" t="s">
        <v>47</v>
      </c>
      <c r="B3322" s="2">
        <v>19.100000000000001</v>
      </c>
      <c r="C3322" s="2">
        <f>2*Table1[[#This Row],[Photon energy (eV)]]-Threshold</f>
        <v>13.612611200000003</v>
      </c>
      <c r="D3322" s="2" t="s">
        <v>19</v>
      </c>
      <c r="E3322" s="3">
        <f>Table1[[#This Row],[Polar ang (deg)]]/180*PI()</f>
        <v>1.59</v>
      </c>
      <c r="F3322" s="2">
        <v>91.100289425800895</v>
      </c>
      <c r="G3322" s="1">
        <f>IF(Table1[[#This Row],[Phase shift (deg)]]="","",Table1[[#This Row],[Phase shift (deg)]]/180*PI())</f>
        <v>5.8318659307139304</v>
      </c>
      <c r="H3322" s="2">
        <v>334.141304516042</v>
      </c>
      <c r="I3322" s="2"/>
    </row>
    <row r="3323" spans="1:9" x14ac:dyDescent="0.2">
      <c r="A3323" s="2" t="s">
        <v>47</v>
      </c>
      <c r="B3323" s="2">
        <v>19.100000000000001</v>
      </c>
      <c r="C3323" s="2">
        <f>2*Table1[[#This Row],[Photon energy (eV)]]-Threshold</f>
        <v>13.612611200000003</v>
      </c>
      <c r="D3323" s="2" t="s">
        <v>19</v>
      </c>
      <c r="E3323" s="3">
        <f>Table1[[#This Row],[Polar ang (deg)]]/180*PI()</f>
        <v>1.5999999999999996</v>
      </c>
      <c r="F3323" s="2">
        <v>91.6732472209317</v>
      </c>
      <c r="G3323" s="1">
        <f>IF(Table1[[#This Row],[Phase shift (deg)]]="","",Table1[[#This Row],[Phase shift (deg)]]/180*PI())</f>
        <v>5.8302788788328019</v>
      </c>
      <c r="H3323" s="2">
        <v>334.05037314138502</v>
      </c>
      <c r="I3323" s="2"/>
    </row>
    <row r="3324" spans="1:9" x14ac:dyDescent="0.2">
      <c r="A3324" s="2" t="s">
        <v>47</v>
      </c>
      <c r="B3324" s="2">
        <v>19.100000000000001</v>
      </c>
      <c r="C3324" s="2">
        <f>2*Table1[[#This Row],[Photon energy (eV)]]-Threshold</f>
        <v>13.612611200000003</v>
      </c>
      <c r="D3324" s="2" t="s">
        <v>19</v>
      </c>
      <c r="E3324" s="3">
        <f>Table1[[#This Row],[Polar ang (deg)]]/180*PI()</f>
        <v>1.6100000000000012</v>
      </c>
      <c r="F3324" s="2">
        <v>92.246205016062603</v>
      </c>
      <c r="G3324" s="1">
        <f>IF(Table1[[#This Row],[Phase shift (deg)]]="","",Table1[[#This Row],[Phase shift (deg)]]/180*PI())</f>
        <v>5.8280338398537674</v>
      </c>
      <c r="H3324" s="2">
        <v>333.92174188304398</v>
      </c>
      <c r="I3324" s="2"/>
    </row>
    <row r="3325" spans="1:9" x14ac:dyDescent="0.2">
      <c r="A3325" s="2" t="s">
        <v>47</v>
      </c>
      <c r="B3325" s="2">
        <v>19.100000000000001</v>
      </c>
      <c r="C3325" s="2">
        <f>2*Table1[[#This Row],[Photon energy (eV)]]-Threshold</f>
        <v>13.612611200000003</v>
      </c>
      <c r="D3325" s="2" t="s">
        <v>19</v>
      </c>
      <c r="E3325" s="3">
        <f>Table1[[#This Row],[Polar ang (deg)]]/180*PI()</f>
        <v>1.6200000000000006</v>
      </c>
      <c r="F3325" s="2">
        <v>92.819162811193394</v>
      </c>
      <c r="G3325" s="1">
        <f>IF(Table1[[#This Row],[Phase shift (deg)]]="","",Table1[[#This Row],[Phase shift (deg)]]/180*PI())</f>
        <v>5.8251284987015284</v>
      </c>
      <c r="H3325" s="2">
        <v>333.75527809697502</v>
      </c>
      <c r="I3325" s="2"/>
    </row>
    <row r="3326" spans="1:9" x14ac:dyDescent="0.2">
      <c r="A3326" s="2" t="s">
        <v>47</v>
      </c>
      <c r="B3326" s="2">
        <v>19.100000000000001</v>
      </c>
      <c r="C3326" s="2">
        <f>2*Table1[[#This Row],[Photon energy (eV)]]-Threshold</f>
        <v>13.612611200000003</v>
      </c>
      <c r="D3326" s="2" t="s">
        <v>19</v>
      </c>
      <c r="E3326" s="3">
        <f>Table1[[#This Row],[Polar ang (deg)]]/180*PI()</f>
        <v>1.6300000000000003</v>
      </c>
      <c r="F3326" s="2">
        <v>93.392120606324198</v>
      </c>
      <c r="G3326" s="1">
        <f>IF(Table1[[#This Row],[Phase shift (deg)]]="","",Table1[[#This Row],[Phase shift (deg)]]/180*PI())</f>
        <v>5.8215599036656531</v>
      </c>
      <c r="H3326" s="2">
        <v>333.550812662628</v>
      </c>
      <c r="I3326" s="2"/>
    </row>
    <row r="3327" spans="1:9" x14ac:dyDescent="0.2">
      <c r="A3327" s="2" t="s">
        <v>47</v>
      </c>
      <c r="B3327" s="2">
        <v>19.100000000000001</v>
      </c>
      <c r="C3327" s="2">
        <f>2*Table1[[#This Row],[Photon energy (eV)]]-Threshold</f>
        <v>13.612611200000003</v>
      </c>
      <c r="D3327" s="2" t="s">
        <v>19</v>
      </c>
      <c r="E3327" s="3">
        <f>Table1[[#This Row],[Polar ang (deg)]]/180*PI()</f>
        <v>1.64</v>
      </c>
      <c r="F3327" s="2">
        <v>93.965078401455003</v>
      </c>
      <c r="G3327" s="1">
        <f>IF(Table1[[#This Row],[Phase shift (deg)]]="","",Table1[[#This Row],[Phase shift (deg)]]/180*PI())</f>
        <v>5.8173244980837877</v>
      </c>
      <c r="H3327" s="2">
        <v>333.30814179826098</v>
      </c>
      <c r="I3327" s="2"/>
    </row>
    <row r="3328" spans="1:9" x14ac:dyDescent="0.2">
      <c r="A3328" s="2" t="s">
        <v>47</v>
      </c>
      <c r="B3328" s="2">
        <v>19.100000000000001</v>
      </c>
      <c r="C3328" s="2">
        <f>2*Table1[[#This Row],[Photon energy (eV)]]-Threshold</f>
        <v>13.612611200000003</v>
      </c>
      <c r="D3328" s="2" t="s">
        <v>19</v>
      </c>
      <c r="E3328" s="3">
        <f>Table1[[#This Row],[Polar ang (deg)]]/180*PI()</f>
        <v>1.6499999999999995</v>
      </c>
      <c r="F3328" s="2">
        <v>94.538036196585793</v>
      </c>
      <c r="G3328" s="1">
        <f>IF(Table1[[#This Row],[Phase shift (deg)]]="","",Table1[[#This Row],[Phase shift (deg)]]/180*PI())</f>
        <v>5.8124181602101963</v>
      </c>
      <c r="H3328" s="2">
        <v>333.02702934523899</v>
      </c>
      <c r="I3328" s="2"/>
    </row>
    <row r="3329" spans="1:9" x14ac:dyDescent="0.2">
      <c r="A3329" s="2" t="s">
        <v>47</v>
      </c>
      <c r="B3329" s="2">
        <v>19.100000000000001</v>
      </c>
      <c r="C3329" s="2">
        <f>2*Table1[[#This Row],[Photon energy (eV)]]-Threshold</f>
        <v>13.612611200000003</v>
      </c>
      <c r="D3329" s="2" t="s">
        <v>19</v>
      </c>
      <c r="E3329" s="3">
        <f>Table1[[#This Row],[Polar ang (deg)]]/180*PI()</f>
        <v>1.6600000000000008</v>
      </c>
      <c r="F3329" s="2">
        <v>95.110993991716697</v>
      </c>
      <c r="G3329" s="1">
        <f>IF(Table1[[#This Row],[Phase shift (deg)]]="","",Table1[[#This Row],[Phase shift (deg)]]/180*PI())</f>
        <v>5.8068362518741212</v>
      </c>
      <c r="H3329" s="2">
        <v>332.707209555953</v>
      </c>
      <c r="I3329" s="2"/>
    </row>
    <row r="3330" spans="1:9" x14ac:dyDescent="0.2">
      <c r="A3330" s="2" t="s">
        <v>47</v>
      </c>
      <c r="B3330" s="2">
        <v>19.100000000000001</v>
      </c>
      <c r="C3330" s="2">
        <f>2*Table1[[#This Row],[Photon energy (eV)]]-Threshold</f>
        <v>13.612611200000003</v>
      </c>
      <c r="D3330" s="2" t="s">
        <v>19</v>
      </c>
      <c r="E3330" s="3">
        <f>Table1[[#This Row],[Polar ang (deg)]]/180*PI()</f>
        <v>1.6700000000000004</v>
      </c>
      <c r="F3330" s="2">
        <v>95.683951786847501</v>
      </c>
      <c r="G3330" s="1">
        <f>IF(Table1[[#This Row],[Phase shift (deg)]]="","",Table1[[#This Row],[Phase shift (deg)]]/180*PI())</f>
        <v>5.8005736766260778</v>
      </c>
      <c r="H3330" s="2">
        <v>332.34839042535702</v>
      </c>
      <c r="I3330" s="2"/>
    </row>
    <row r="3331" spans="1:9" x14ac:dyDescent="0.2">
      <c r="A3331" s="2" t="s">
        <v>47</v>
      </c>
      <c r="B3331" s="2">
        <v>19.100000000000001</v>
      </c>
      <c r="C3331" s="2">
        <f>2*Table1[[#This Row],[Photon energy (eV)]]-Threshold</f>
        <v>13.612611200000003</v>
      </c>
      <c r="D3331" s="2" t="s">
        <v>19</v>
      </c>
      <c r="E3331" s="3">
        <f>Table1[[#This Row],[Polar ang (deg)]]/180*PI()</f>
        <v>1.6800000000000002</v>
      </c>
      <c r="F3331" s="2">
        <v>96.256909581978306</v>
      </c>
      <c r="G3331" s="1">
        <f>IF(Table1[[#This Row],[Phase shift (deg)]]="","",Table1[[#This Row],[Phase shift (deg)]]/180*PI())</f>
        <v>5.7936249481523667</v>
      </c>
      <c r="H3331" s="2">
        <v>331.95025761083099</v>
      </c>
      <c r="I3331" s="2"/>
    </row>
    <row r="3332" spans="1:9" x14ac:dyDescent="0.2">
      <c r="A3332" s="2" t="s">
        <v>47</v>
      </c>
      <c r="B3332" s="2">
        <v>19.100000000000001</v>
      </c>
      <c r="C3332" s="2">
        <f>2*Table1[[#This Row],[Photon energy (eV)]]-Threshold</f>
        <v>13.612611200000003</v>
      </c>
      <c r="D3332" s="2" t="s">
        <v>19</v>
      </c>
      <c r="E3332" s="3">
        <f>Table1[[#This Row],[Polar ang (deg)]]/180*PI()</f>
        <v>1.6899999999999995</v>
      </c>
      <c r="F3332" s="2">
        <v>96.829867377109096</v>
      </c>
      <c r="G3332" s="1">
        <f>IF(Table1[[#This Row],[Phase shift (deg)]]="","",Table1[[#This Row],[Phase shift (deg)]]/180*PI())</f>
        <v>5.7859842698046871</v>
      </c>
      <c r="H3332" s="2">
        <v>331.51247898889198</v>
      </c>
      <c r="I3332" s="2"/>
    </row>
    <row r="3333" spans="1:9" x14ac:dyDescent="0.2">
      <c r="A3333" s="2" t="s">
        <v>47</v>
      </c>
      <c r="B3333" s="2">
        <v>19.100000000000001</v>
      </c>
      <c r="C3333" s="2">
        <f>2*Table1[[#This Row],[Photon energy (eV)]]-Threshold</f>
        <v>13.612611200000003</v>
      </c>
      <c r="D3333" s="2" t="s">
        <v>19</v>
      </c>
      <c r="E3333" s="3">
        <f>Table1[[#This Row],[Polar ang (deg)]]/180*PI()</f>
        <v>1.7000000000000011</v>
      </c>
      <c r="F3333" s="2">
        <v>97.40282517224</v>
      </c>
      <c r="G3333" s="1">
        <f>IF(Table1[[#This Row],[Phase shift (deg)]]="","",Table1[[#This Row],[Phase shift (deg)]]/180*PI())</f>
        <v>5.7776456261373488</v>
      </c>
      <c r="H3333" s="2">
        <v>331.03470989989</v>
      </c>
      <c r="I3333" s="2"/>
    </row>
    <row r="3334" spans="1:9" x14ac:dyDescent="0.2">
      <c r="A3334" s="2" t="s">
        <v>47</v>
      </c>
      <c r="B3334" s="2">
        <v>19.100000000000001</v>
      </c>
      <c r="C3334" s="2">
        <f>2*Table1[[#This Row],[Photon energy (eV)]]-Threshold</f>
        <v>13.612611200000003</v>
      </c>
      <c r="D3334" s="2" t="s">
        <v>19</v>
      </c>
      <c r="E3334" s="3">
        <f>Table1[[#This Row],[Polar ang (deg)]]/180*PI()</f>
        <v>1.7100000000000006</v>
      </c>
      <c r="F3334" s="2">
        <v>97.975782967370804</v>
      </c>
      <c r="G3334" s="1">
        <f>IF(Table1[[#This Row],[Phase shift (deg)]]="","",Table1[[#This Row],[Phase shift (deg)]]/180*PI())</f>
        <v>5.7686028873636719</v>
      </c>
      <c r="H3334" s="2">
        <v>330.516599132919</v>
      </c>
      <c r="I3334" s="2"/>
    </row>
    <row r="3335" spans="1:9" x14ac:dyDescent="0.2">
      <c r="A3335" s="2" t="s">
        <v>47</v>
      </c>
      <c r="B3335" s="2">
        <v>19.100000000000001</v>
      </c>
      <c r="C3335" s="2">
        <f>2*Table1[[#This Row],[Photon energy (eV)]]-Threshold</f>
        <v>13.612611200000003</v>
      </c>
      <c r="D3335" s="2" t="s">
        <v>19</v>
      </c>
      <c r="E3335" s="3">
        <f>Table1[[#This Row],[Polar ang (deg)]]/180*PI()</f>
        <v>1.7200000000000002</v>
      </c>
      <c r="F3335" s="2">
        <v>98.548740762501595</v>
      </c>
      <c r="G3335" s="1">
        <f>IF(Table1[[#This Row],[Phase shift (deg)]]="","",Table1[[#This Row],[Phase shift (deg)]]/180*PI())</f>
        <v>5.758849927627983</v>
      </c>
      <c r="H3335" s="2">
        <v>329.95779570230297</v>
      </c>
      <c r="I3335" s="2"/>
    </row>
    <row r="3336" spans="1:9" x14ac:dyDescent="0.2">
      <c r="A3336" s="2" t="s">
        <v>47</v>
      </c>
      <c r="B3336" s="2">
        <v>19.100000000000001</v>
      </c>
      <c r="C3336" s="2">
        <f>2*Table1[[#This Row],[Photon energy (eV)]]-Threshold</f>
        <v>13.612611200000003</v>
      </c>
      <c r="D3336" s="2" t="s">
        <v>19</v>
      </c>
      <c r="E3336" s="3">
        <f>Table1[[#This Row],[Polar ang (deg)]]/180*PI()</f>
        <v>1.7299999999999998</v>
      </c>
      <c r="F3336" s="2">
        <v>99.121698557632399</v>
      </c>
      <c r="G3336" s="1">
        <f>IF(Table1[[#This Row],[Phase shift (deg)]]="","",Table1[[#This Row],[Phase shift (deg)]]/180*PI())</f>
        <v>5.7483807579331883</v>
      </c>
      <c r="H3336" s="2">
        <v>329.357956463785</v>
      </c>
      <c r="I3336" s="2"/>
    </row>
    <row r="3337" spans="1:9" x14ac:dyDescent="0.2">
      <c r="A3337" s="2" t="s">
        <v>47</v>
      </c>
      <c r="B3337" s="2">
        <v>19.100000000000001</v>
      </c>
      <c r="C3337" s="2">
        <f>2*Table1[[#This Row],[Photon energy (eV)]]-Threshold</f>
        <v>13.612611200000003</v>
      </c>
      <c r="D3337" s="2" t="s">
        <v>19</v>
      </c>
      <c r="E3337" s="3">
        <f>Table1[[#This Row],[Polar ang (deg)]]/180*PI()</f>
        <v>1.7399999999999993</v>
      </c>
      <c r="F3337" s="2">
        <v>99.694656352763204</v>
      </c>
      <c r="G3337" s="1">
        <f>IF(Table1[[#This Row],[Phase shift (deg)]]="","",Table1[[#This Row],[Phase shift (deg)]]/180*PI())</f>
        <v>5.7371896744555544</v>
      </c>
      <c r="H3337" s="2">
        <v>328.71675461233798</v>
      </c>
      <c r="I3337" s="2"/>
    </row>
    <row r="3338" spans="1:9" x14ac:dyDescent="0.2">
      <c r="A3338" s="2" t="s">
        <v>47</v>
      </c>
      <c r="B3338" s="2">
        <v>19.100000000000001</v>
      </c>
      <c r="C3338" s="2">
        <f>2*Table1[[#This Row],[Photon energy (eV)]]-Threshold</f>
        <v>13.612611200000003</v>
      </c>
      <c r="D3338" s="2" t="s">
        <v>19</v>
      </c>
      <c r="E3338" s="3">
        <f>Table1[[#This Row],[Polar ang (deg)]]/180*PI()</f>
        <v>1.7499999999999987</v>
      </c>
      <c r="F3338" s="2">
        <v>100.26761414789399</v>
      </c>
      <c r="G3338" s="1">
        <f>IF(Table1[[#This Row],[Phase shift (deg)]]="","",Table1[[#This Row],[Phase shift (deg)]]/180*PI())</f>
        <v>5.7252714228089205</v>
      </c>
      <c r="H3338" s="2">
        <v>328.03388909381101</v>
      </c>
      <c r="I3338" s="2"/>
    </row>
    <row r="3339" spans="1:9" x14ac:dyDescent="0.2">
      <c r="A3339" s="2" t="s">
        <v>47</v>
      </c>
      <c r="B3339" s="2">
        <v>19.100000000000001</v>
      </c>
      <c r="C3339" s="2">
        <f>2*Table1[[#This Row],[Photon energy (eV)]]-Threshold</f>
        <v>13.612611200000003</v>
      </c>
      <c r="D3339" s="2" t="s">
        <v>19</v>
      </c>
      <c r="E3339" s="3">
        <f>Table1[[#This Row],[Polar ang (deg)]]/180*PI()</f>
        <v>1.7600000000000018</v>
      </c>
      <c r="F3339" s="2">
        <v>100.840571943025</v>
      </c>
      <c r="G3339" s="1">
        <f>IF(Table1[[#This Row],[Phase shift (deg)]]="","",Table1[[#This Row],[Phase shift (deg)]]/180*PI())</f>
        <v>5.7126213785804003</v>
      </c>
      <c r="H3339" s="2">
        <v>327.30909494886299</v>
      </c>
      <c r="I3339" s="2"/>
    </row>
    <row r="3340" spans="1:9" x14ac:dyDescent="0.2">
      <c r="A3340" s="2" t="s">
        <v>47</v>
      </c>
      <c r="B3340" s="2">
        <v>19.100000000000001</v>
      </c>
      <c r="C3340" s="2">
        <f>2*Table1[[#This Row],[Photon energy (eV)]]-Threshold</f>
        <v>13.612611200000003</v>
      </c>
      <c r="D3340" s="2" t="s">
        <v>19</v>
      </c>
      <c r="E3340" s="3">
        <f>Table1[[#This Row],[Polar ang (deg)]]/180*PI()</f>
        <v>1.7700000000000051</v>
      </c>
      <c r="F3340" s="2">
        <v>101.413529738156</v>
      </c>
      <c r="G3340" s="1">
        <f>IF(Table1[[#This Row],[Phase shift (deg)]]="","",Table1[[#This Row],[Phase shift (deg)]]/180*PI())</f>
        <v>5.6992357441369261</v>
      </c>
      <c r="H3340" s="2">
        <v>326.542154589147</v>
      </c>
      <c r="I3340" s="2"/>
    </row>
    <row r="3341" spans="1:9" x14ac:dyDescent="0.2">
      <c r="A3341" s="2" t="s">
        <v>47</v>
      </c>
      <c r="B3341" s="2">
        <v>19.100000000000001</v>
      </c>
      <c r="C3341" s="2">
        <f>2*Table1[[#This Row],[Photon energy (eV)]]-Threshold</f>
        <v>13.612611200000003</v>
      </c>
      <c r="D3341" s="2" t="s">
        <v>19</v>
      </c>
      <c r="E3341" s="3">
        <f>Table1[[#This Row],[Polar ang (deg)]]/180*PI()</f>
        <v>1.7800000000000082</v>
      </c>
      <c r="F3341" s="2">
        <v>101.986487533287</v>
      </c>
      <c r="G3341" s="1">
        <f>IF(Table1[[#This Row],[Phase shift (deg)]]="","",Table1[[#This Row],[Phase shift (deg)]]/180*PI())</f>
        <v>5.6851117612890762</v>
      </c>
      <c r="H3341" s="2">
        <v>325.73290998204999</v>
      </c>
      <c r="I3341" s="2"/>
    </row>
    <row r="3342" spans="1:9" x14ac:dyDescent="0.2">
      <c r="A3342" s="2" t="s">
        <v>47</v>
      </c>
      <c r="B3342" s="2">
        <v>19.100000000000001</v>
      </c>
      <c r="C3342" s="2">
        <f>2*Table1[[#This Row],[Photon energy (eV)]]-Threshold</f>
        <v>13.612611200000003</v>
      </c>
      <c r="D3342" s="2" t="s">
        <v>19</v>
      </c>
      <c r="E3342" s="3">
        <f>Table1[[#This Row],[Polar ang (deg)]]/180*PI()</f>
        <v>1.7899999999999938</v>
      </c>
      <c r="F3342" s="2">
        <v>102.559445328417</v>
      </c>
      <c r="G3342" s="1">
        <f>IF(Table1[[#This Row],[Phase shift (deg)]]="","",Table1[[#This Row],[Phase shift (deg)]]/180*PI())</f>
        <v>5.6702479388868943</v>
      </c>
      <c r="H3342" s="2">
        <v>324.88127569097298</v>
      </c>
      <c r="I3342" s="2"/>
    </row>
    <row r="3343" spans="1:9" x14ac:dyDescent="0.2">
      <c r="A3343" s="2" t="s">
        <v>47</v>
      </c>
      <c r="B3343" s="2">
        <v>19.100000000000001</v>
      </c>
      <c r="C3343" s="2">
        <f>2*Table1[[#This Row],[Photon energy (eV)]]-Threshold</f>
        <v>13.612611200000003</v>
      </c>
      <c r="D3343" s="2" t="s">
        <v>19</v>
      </c>
      <c r="E3343" s="3">
        <f>Table1[[#This Row],[Polar ang (deg)]]/180*PI()</f>
        <v>1.7999999999999969</v>
      </c>
      <c r="F3343" s="2">
        <v>103.132403123548</v>
      </c>
      <c r="G3343" s="1">
        <f>IF(Table1[[#This Row],[Phase shift (deg)]]="","",Table1[[#This Row],[Phase shift (deg)]]/180*PI())</f>
        <v>5.6546442938090076</v>
      </c>
      <c r="H3343" s="2">
        <v>323.98725268299</v>
      </c>
      <c r="I3343" s="2"/>
    </row>
    <row r="3344" spans="1:9" x14ac:dyDescent="0.2">
      <c r="A3344" s="2" t="s">
        <v>47</v>
      </c>
      <c r="B3344" s="2">
        <v>19.100000000000001</v>
      </c>
      <c r="C3344" s="2">
        <f>2*Table1[[#This Row],[Photon energy (eV)]]-Threshold</f>
        <v>13.612611200000003</v>
      </c>
      <c r="D3344" s="2" t="s">
        <v>19</v>
      </c>
      <c r="E3344" s="3">
        <f>Table1[[#This Row],[Polar ang (deg)]]/180*PI()</f>
        <v>1.8099999999999998</v>
      </c>
      <c r="F3344" s="2">
        <v>103.70536091867901</v>
      </c>
      <c r="G3344" s="1">
        <f>IF(Table1[[#This Row],[Phase shift (deg)]]="","",Table1[[#This Row],[Phase shift (deg)]]/180*PI())</f>
        <v>5.6383026030910157</v>
      </c>
      <c r="H3344" s="2">
        <v>323.05094277474097</v>
      </c>
      <c r="I3344" s="2"/>
    </row>
    <row r="3345" spans="1:9" x14ac:dyDescent="0.2">
      <c r="A3345" s="2" t="s">
        <v>47</v>
      </c>
      <c r="B3345" s="2">
        <v>19.100000000000001</v>
      </c>
      <c r="C3345" s="2">
        <f>2*Table1[[#This Row],[Photon energy (eV)]]-Threshold</f>
        <v>13.612611200000003</v>
      </c>
      <c r="D3345" s="2" t="s">
        <v>19</v>
      </c>
      <c r="E3345" s="3">
        <f>Table1[[#This Row],[Polar ang (deg)]]/180*PI()</f>
        <v>1.8200000000000029</v>
      </c>
      <c r="F3345" s="2">
        <v>104.27831871380999</v>
      </c>
      <c r="G3345" s="1">
        <f>IF(Table1[[#This Row],[Phase shift (deg)]]="","",Table1[[#This Row],[Phase shift (deg)]]/180*PI())</f>
        <v>5.6212266641293755</v>
      </c>
      <c r="H3345" s="2">
        <v>322.072563541016</v>
      </c>
      <c r="I3345" s="2"/>
    </row>
    <row r="3346" spans="1:9" x14ac:dyDescent="0.2">
      <c r="A3346" s="2" t="s">
        <v>47</v>
      </c>
      <c r="B3346" s="2">
        <v>19.100000000000001</v>
      </c>
      <c r="C3346" s="2">
        <f>2*Table1[[#This Row],[Photon energy (eV)]]-Threshold</f>
        <v>13.612611200000003</v>
      </c>
      <c r="D3346" s="2" t="s">
        <v>19</v>
      </c>
      <c r="E3346" s="3">
        <f>Table1[[#This Row],[Polar ang (deg)]]/180*PI()</f>
        <v>1.8300000000000061</v>
      </c>
      <c r="F3346" s="2">
        <v>104.851276508941</v>
      </c>
      <c r="G3346" s="1">
        <f>IF(Table1[[#This Row],[Phase shift (deg)]]="","",Table1[[#This Row],[Phase shift (deg)]]/180*PI())</f>
        <v>5.6034225590088216</v>
      </c>
      <c r="H3346" s="2">
        <v>321.05246345960097</v>
      </c>
      <c r="I3346" s="2"/>
    </row>
    <row r="3347" spans="1:9" x14ac:dyDescent="0.2">
      <c r="A3347" s="2" t="s">
        <v>47</v>
      </c>
      <c r="B3347" s="2">
        <v>19.100000000000001</v>
      </c>
      <c r="C3347" s="2">
        <f>2*Table1[[#This Row],[Photon energy (eV)]]-Threshold</f>
        <v>13.612611200000003</v>
      </c>
      <c r="D3347" s="2" t="s">
        <v>19</v>
      </c>
      <c r="E3347" s="3">
        <f>Table1[[#This Row],[Polar ang (deg)]]/180*PI()</f>
        <v>1.8399999999999919</v>
      </c>
      <c r="F3347" s="2">
        <v>105.42423430407101</v>
      </c>
      <c r="G3347" s="1">
        <f>IF(Table1[[#This Row],[Phase shift (deg)]]="","",Table1[[#This Row],[Phase shift (deg)]]/180*PI())</f>
        <v>5.584898918059725</v>
      </c>
      <c r="H3347" s="2">
        <v>319.99113701200201</v>
      </c>
      <c r="I3347" s="2"/>
    </row>
    <row r="3348" spans="1:9" x14ac:dyDescent="0.2">
      <c r="A3348" s="2" t="s">
        <v>47</v>
      </c>
      <c r="B3348" s="2">
        <v>19.100000000000001</v>
      </c>
      <c r="C3348" s="2">
        <f>2*Table1[[#This Row],[Photon energy (eV)]]-Threshold</f>
        <v>13.612611200000003</v>
      </c>
      <c r="D3348" s="2" t="s">
        <v>19</v>
      </c>
      <c r="E3348" s="3">
        <f>Table1[[#This Row],[Polar ang (deg)]]/180*PI()</f>
        <v>1.8499999999999945</v>
      </c>
      <c r="F3348" s="2">
        <v>105.997192099202</v>
      </c>
      <c r="G3348" s="1">
        <f>IF(Table1[[#This Row],[Phase shift (deg)]]="","",Table1[[#This Row],[Phase shift (deg)]]/180*PI())</f>
        <v>5.565667176793208</v>
      </c>
      <c r="H3348" s="2">
        <v>318.88923940474302</v>
      </c>
      <c r="I3348" s="2"/>
    </row>
    <row r="3349" spans="1:9" x14ac:dyDescent="0.2">
      <c r="A3349" s="2" t="s">
        <v>47</v>
      </c>
      <c r="B3349" s="2">
        <v>19.100000000000001</v>
      </c>
      <c r="C3349" s="2">
        <f>2*Table1[[#This Row],[Photon energy (eV)]]-Threshold</f>
        <v>13.612611200000003</v>
      </c>
      <c r="D3349" s="2" t="s">
        <v>19</v>
      </c>
      <c r="E3349" s="3">
        <f>Table1[[#This Row],[Polar ang (deg)]]/180*PI()</f>
        <v>1.8599999999999981</v>
      </c>
      <c r="F3349" s="2">
        <v>106.570149894333</v>
      </c>
      <c r="G3349" s="1">
        <f>IF(Table1[[#This Row],[Phase shift (deg)]]="","",Table1[[#This Row],[Phase shift (deg)]]/180*PI())</f>
        <v>5.5457418194370804</v>
      </c>
      <c r="H3349" s="2">
        <v>317.74760052294698</v>
      </c>
      <c r="I3349" s="2"/>
    </row>
    <row r="3350" spans="1:9" x14ac:dyDescent="0.2">
      <c r="A3350" s="2" t="s">
        <v>47</v>
      </c>
      <c r="B3350" s="2">
        <v>19.100000000000001</v>
      </c>
      <c r="C3350" s="2">
        <f>2*Table1[[#This Row],[Photon energy (eV)]]-Threshold</f>
        <v>13.612611200000003</v>
      </c>
      <c r="D3350" s="2" t="s">
        <v>19</v>
      </c>
      <c r="E3350" s="3">
        <f>Table1[[#This Row],[Polar ang (deg)]]/180*PI()</f>
        <v>1.870000000000001</v>
      </c>
      <c r="F3350" s="2">
        <v>107.143107689464</v>
      </c>
      <c r="G3350" s="1">
        <f>IF(Table1[[#This Row],[Phase shift (deg)]]="","",Table1[[#This Row],[Phase shift (deg)]]/180*PI())</f>
        <v>5.5251406014634163</v>
      </c>
      <c r="H3350" s="2">
        <v>316.56723768022698</v>
      </c>
      <c r="I3350" s="2"/>
    </row>
    <row r="3351" spans="1:9" x14ac:dyDescent="0.2">
      <c r="A3351" s="2" t="s">
        <v>47</v>
      </c>
      <c r="B3351" s="2">
        <v>19.100000000000001</v>
      </c>
      <c r="C3351" s="2">
        <f>2*Table1[[#This Row],[Photon energy (eV)]]-Threshold</f>
        <v>13.612611200000003</v>
      </c>
      <c r="D3351" s="2" t="s">
        <v>19</v>
      </c>
      <c r="E3351" s="3">
        <f>Table1[[#This Row],[Polar ang (deg)]]/180*PI()</f>
        <v>1.8800000000000041</v>
      </c>
      <c r="F3351" s="2">
        <v>107.71606548459501</v>
      </c>
      <c r="G3351" s="1">
        <f>IF(Table1[[#This Row],[Phase shift (deg)]]="","",Table1[[#This Row],[Phase shift (deg)]]/180*PI())</f>
        <v>5.5038847428314233</v>
      </c>
      <c r="H3351" s="2">
        <v>315.34936669068702</v>
      </c>
      <c r="I3351" s="2"/>
    </row>
    <row r="3352" spans="1:9" x14ac:dyDescent="0.2">
      <c r="A3352" s="2" t="s">
        <v>47</v>
      </c>
      <c r="B3352" s="2">
        <v>19.100000000000001</v>
      </c>
      <c r="C3352" s="2">
        <f>2*Table1[[#This Row],[Photon energy (eV)]]-Threshold</f>
        <v>13.612611200000003</v>
      </c>
      <c r="D3352" s="2" t="s">
        <v>19</v>
      </c>
      <c r="E3352" s="3">
        <f>Table1[[#This Row],[Polar ang (deg)]]/180*PI()</f>
        <v>1.890000000000007</v>
      </c>
      <c r="F3352" s="2">
        <v>108.289023279726</v>
      </c>
      <c r="G3352" s="1">
        <f>IF(Table1[[#This Row],[Phase shift (deg)]]="","",Table1[[#This Row],[Phase shift (deg)]]/180*PI())</f>
        <v>5.4819990832453325</v>
      </c>
      <c r="H3352" s="2">
        <v>314.095410764544</v>
      </c>
      <c r="I3352" s="2"/>
    </row>
    <row r="3353" spans="1:9" x14ac:dyDescent="0.2">
      <c r="A3353" s="2" t="s">
        <v>47</v>
      </c>
      <c r="B3353" s="2">
        <v>19.100000000000001</v>
      </c>
      <c r="C3353" s="2">
        <f>2*Table1[[#This Row],[Photon energy (eV)]]-Threshold</f>
        <v>13.612611200000003</v>
      </c>
      <c r="D3353" s="2" t="s">
        <v>19</v>
      </c>
      <c r="E3353" s="3">
        <f>Table1[[#This Row],[Polar ang (deg)]]/180*PI()</f>
        <v>1.8999999999999928</v>
      </c>
      <c r="F3353" s="2">
        <v>108.861981074856</v>
      </c>
      <c r="G3353" s="1">
        <f>IF(Table1[[#This Row],[Phase shift (deg)]]="","",Table1[[#This Row],[Phase shift (deg)]]/180*PI())</f>
        <v>5.459512190626115</v>
      </c>
      <c r="H3353" s="2">
        <v>312.80700672309899</v>
      </c>
      <c r="I3353" s="2"/>
    </row>
    <row r="3354" spans="1:9" x14ac:dyDescent="0.2">
      <c r="A3354" s="2" t="s">
        <v>47</v>
      </c>
      <c r="B3354" s="2">
        <v>19.100000000000001</v>
      </c>
      <c r="C3354" s="2">
        <f>2*Table1[[#This Row],[Photon energy (eV)]]-Threshold</f>
        <v>13.612611200000003</v>
      </c>
      <c r="D3354" s="2" t="s">
        <v>19</v>
      </c>
      <c r="E3354" s="3">
        <f>Table1[[#This Row],[Polar ang (deg)]]/180*PI()</f>
        <v>1.9099999999999957</v>
      </c>
      <c r="F3354" s="2">
        <v>109.43493886998699</v>
      </c>
      <c r="G3354" s="1">
        <f>IF(Table1[[#This Row],[Phase shift (deg)]]="","",Table1[[#This Row],[Phase shift (deg)]]/180*PI())</f>
        <v>5.4364564142928975</v>
      </c>
      <c r="H3354" s="2">
        <v>311.48600804580798</v>
      </c>
      <c r="I3354" s="2"/>
    </row>
    <row r="3355" spans="1:9" x14ac:dyDescent="0.2">
      <c r="A3355" s="2" t="s">
        <v>47</v>
      </c>
      <c r="B3355" s="2">
        <v>19.100000000000001</v>
      </c>
      <c r="C3355" s="2">
        <f>2*Table1[[#This Row],[Photon energy (eV)]]-Threshold</f>
        <v>13.612611200000003</v>
      </c>
      <c r="D3355" s="2" t="s">
        <v>19</v>
      </c>
      <c r="E3355" s="3">
        <f>Table1[[#This Row],[Polar ang (deg)]]/180*PI()</f>
        <v>1.9199999999999988</v>
      </c>
      <c r="F3355" s="2">
        <v>110.007896665118</v>
      </c>
      <c r="G3355" s="1">
        <f>IF(Table1[[#This Row],[Phase shift (deg)]]="","",Table1[[#This Row],[Phase shift (deg)]]/180*PI())</f>
        <v>5.412867875108307</v>
      </c>
      <c r="H3355" s="2">
        <v>310.13448430565199</v>
      </c>
      <c r="I3355" s="2"/>
    </row>
    <row r="3356" spans="1:9" x14ac:dyDescent="0.2">
      <c r="A3356" s="2" t="s">
        <v>47</v>
      </c>
      <c r="B3356" s="2">
        <v>19.100000000000001</v>
      </c>
      <c r="C3356" s="2">
        <f>2*Table1[[#This Row],[Photon energy (eV)]]-Threshold</f>
        <v>13.612611200000003</v>
      </c>
      <c r="D3356" s="2" t="s">
        <v>19</v>
      </c>
      <c r="E3356" s="3">
        <f>Table1[[#This Row],[Polar ang (deg)]]/180*PI()</f>
        <v>1.9300000000000022</v>
      </c>
      <c r="F3356" s="2">
        <v>110.580854460249</v>
      </c>
      <c r="G3356" s="1">
        <f>IF(Table1[[#This Row],[Phase shift (deg)]]="","",Table1[[#This Row],[Phase shift (deg)]]/180*PI())</f>
        <v>5.3887863860986158</v>
      </c>
      <c r="H3356" s="2">
        <v>308.75471662100603</v>
      </c>
      <c r="I3356" s="2"/>
    </row>
    <row r="3357" spans="1:9" x14ac:dyDescent="0.2">
      <c r="A3357" s="2" t="s">
        <v>47</v>
      </c>
      <c r="B3357" s="2">
        <v>19.100000000000001</v>
      </c>
      <c r="C3357" s="2">
        <f>2*Table1[[#This Row],[Photon energy (eV)]]-Threshold</f>
        <v>13.612611200000003</v>
      </c>
      <c r="D3357" s="2" t="s">
        <v>19</v>
      </c>
      <c r="E3357" s="3">
        <f>Table1[[#This Row],[Polar ang (deg)]]/180*PI()</f>
        <v>1.9400000000000053</v>
      </c>
      <c r="F3357" s="2">
        <v>111.15381225538</v>
      </c>
      <c r="G3357" s="1">
        <f>IF(Table1[[#This Row],[Phase shift (deg)]]="","",Table1[[#This Row],[Phase shift (deg)]]/180*PI())</f>
        <v>5.364255298823835</v>
      </c>
      <c r="H3357" s="2">
        <v>307.34918885329398</v>
      </c>
      <c r="I3357" s="2"/>
    </row>
    <row r="3358" spans="1:9" x14ac:dyDescent="0.2">
      <c r="A3358" s="2" t="s">
        <v>47</v>
      </c>
      <c r="B3358" s="2">
        <v>19.100000000000001</v>
      </c>
      <c r="C3358" s="2">
        <f>2*Table1[[#This Row],[Photon energy (eV)]]-Threshold</f>
        <v>13.612611200000003</v>
      </c>
      <c r="D3358" s="2" t="s">
        <v>19</v>
      </c>
      <c r="E3358" s="3">
        <f>Table1[[#This Row],[Polar ang (deg)]]/180*PI()</f>
        <v>1.9500000000000082</v>
      </c>
      <c r="F3358" s="2">
        <v>111.72677005051101</v>
      </c>
      <c r="G3358" s="1">
        <f>IF(Table1[[#This Row],[Phase shift (deg)]]="","",Table1[[#This Row],[Phase shift (deg)]]/180*PI())</f>
        <v>5.3393212730128097</v>
      </c>
      <c r="H3358" s="2">
        <v>305.920574408052</v>
      </c>
      <c r="I3358" s="2"/>
    </row>
    <row r="3359" spans="1:9" x14ac:dyDescent="0.2">
      <c r="A3359" s="2" t="s">
        <v>47</v>
      </c>
      <c r="B3359" s="2">
        <v>19.100000000000001</v>
      </c>
      <c r="C3359" s="2">
        <f>2*Table1[[#This Row],[Photon energy (eV)]]-Threshold</f>
        <v>13.612611200000003</v>
      </c>
      <c r="D3359" s="2" t="s">
        <v>19</v>
      </c>
      <c r="E3359" s="3">
        <f>Table1[[#This Row],[Polar ang (deg)]]/180*PI()</f>
        <v>1.9599999999999937</v>
      </c>
      <c r="F3359" s="2">
        <v>112.299727845641</v>
      </c>
      <c r="G3359" s="1">
        <f>IF(Table1[[#This Row],[Phase shift (deg)]]="","",Table1[[#This Row],[Phase shift (deg)]]/180*PI())</f>
        <v>5.3140339696167507</v>
      </c>
      <c r="H3359" s="2">
        <v>304.47171864819097</v>
      </c>
      <c r="I3359" s="2"/>
    </row>
    <row r="3360" spans="1:9" x14ac:dyDescent="0.2">
      <c r="A3360" s="2" t="s">
        <v>47</v>
      </c>
      <c r="B3360" s="2">
        <v>19.100000000000001</v>
      </c>
      <c r="C3360" s="2">
        <f>2*Table1[[#This Row],[Photon energy (eV)]]-Threshold</f>
        <v>13.612611200000003</v>
      </c>
      <c r="D3360" s="2" t="s">
        <v>19</v>
      </c>
      <c r="E3360" s="3">
        <f>Table1[[#This Row],[Polar ang (deg)]]/180*PI()</f>
        <v>1.9699999999999969</v>
      </c>
      <c r="F3360" s="2">
        <v>112.872685640772</v>
      </c>
      <c r="G3360" s="1">
        <f>IF(Table1[[#This Row],[Phase shift (deg)]]="","",Table1[[#This Row],[Phase shift (deg)]]/180*PI())</f>
        <v>5.2884456703539016</v>
      </c>
      <c r="H3360" s="2">
        <v>303.00561709551198</v>
      </c>
      <c r="I3360" s="2"/>
    </row>
    <row r="3361" spans="1:9" x14ac:dyDescent="0.2">
      <c r="A3361" s="2" t="s">
        <v>47</v>
      </c>
      <c r="B3361" s="2">
        <v>19.100000000000001</v>
      </c>
      <c r="C3361" s="2">
        <f>2*Table1[[#This Row],[Photon energy (eV)]]-Threshold</f>
        <v>13.612611200000003</v>
      </c>
      <c r="D3361" s="2" t="s">
        <v>19</v>
      </c>
      <c r="E3361" s="3">
        <f>Table1[[#This Row],[Polar ang (deg)]]/180*PI()</f>
        <v>1.98</v>
      </c>
      <c r="F3361" s="2">
        <v>113.44564343590299</v>
      </c>
      <c r="G3361" s="1">
        <f>IF(Table1[[#This Row],[Phase shift (deg)]]="","",Table1[[#This Row],[Phase shift (deg)]]/180*PI())</f>
        <v>5.2626108298573691</v>
      </c>
      <c r="H3361" s="2">
        <v>301.525389770667</v>
      </c>
      <c r="I3361" s="2"/>
    </row>
    <row r="3362" spans="1:9" x14ac:dyDescent="0.2">
      <c r="A3362" s="2" t="s">
        <v>47</v>
      </c>
      <c r="B3362" s="2">
        <v>19.100000000000001</v>
      </c>
      <c r="C3362" s="2">
        <f>2*Table1[[#This Row],[Photon energy (eV)]]-Threshold</f>
        <v>13.612611200000003</v>
      </c>
      <c r="D3362" s="2" t="s">
        <v>19</v>
      </c>
      <c r="E3362" s="3">
        <f>Table1[[#This Row],[Polar ang (deg)]]/180*PI()</f>
        <v>1.9900000000000029</v>
      </c>
      <c r="F3362" s="2">
        <v>114.018601231034</v>
      </c>
      <c r="G3362" s="1">
        <f>IF(Table1[[#This Row],[Phase shift (deg)]]="","",Table1[[#This Row],[Phase shift (deg)]]/180*PI())</f>
        <v>5.2365855695097636</v>
      </c>
      <c r="H3362" s="2">
        <v>300.03425219202001</v>
      </c>
      <c r="I3362" s="2"/>
    </row>
    <row r="3363" spans="1:9" x14ac:dyDescent="0.2">
      <c r="A3363" s="2" t="s">
        <v>47</v>
      </c>
      <c r="B3363" s="2">
        <v>19.100000000000001</v>
      </c>
      <c r="C3363" s="2">
        <f>2*Table1[[#This Row],[Photon energy (eV)]]-Threshold</f>
        <v>13.612611200000003</v>
      </c>
      <c r="D3363" s="2" t="s">
        <v>19</v>
      </c>
      <c r="E3363" s="3">
        <f>Table1[[#This Row],[Polar ang (deg)]]/180*PI()</f>
        <v>2.0000000000000062</v>
      </c>
      <c r="F3363" s="2">
        <v>114.591559026165</v>
      </c>
      <c r="G3363" s="1">
        <f>IF(Table1[[#This Row],[Phase shift (deg)]]="","",Table1[[#This Row],[Phase shift (deg)]]/180*PI())</f>
        <v>5.2104271247511438</v>
      </c>
      <c r="H3363" s="2">
        <v>298.535483708725</v>
      </c>
      <c r="I3363" s="2"/>
    </row>
    <row r="3364" spans="1:9" x14ac:dyDescent="0.2">
      <c r="A3364" s="2" t="s">
        <v>47</v>
      </c>
      <c r="B3364" s="2">
        <v>19.100000000000001</v>
      </c>
      <c r="C3364" s="2">
        <f>2*Table1[[#This Row],[Photon energy (eV)]]-Threshold</f>
        <v>13.612611200000003</v>
      </c>
      <c r="D3364" s="2" t="s">
        <v>19</v>
      </c>
      <c r="E3364" s="3">
        <f>Table1[[#This Row],[Polar ang (deg)]]/180*PI()</f>
        <v>2.0099999999999918</v>
      </c>
      <c r="F3364" s="2">
        <v>115.164516821295</v>
      </c>
      <c r="G3364" s="1">
        <f>IF(Table1[[#This Row],[Phase shift (deg)]]="","",Table1[[#This Row],[Phase shift (deg)]]/180*PI())</f>
        <v>5.1841932598847658</v>
      </c>
      <c r="H3364" s="2">
        <v>297.032393971565</v>
      </c>
      <c r="I3364" s="2"/>
    </row>
    <row r="3365" spans="1:9" x14ac:dyDescent="0.2">
      <c r="A3365" s="2" t="s">
        <v>47</v>
      </c>
      <c r="B3365" s="2">
        <v>19.100000000000001</v>
      </c>
      <c r="C3365" s="2">
        <f>2*Table1[[#This Row],[Photon energy (eV)]]-Threshold</f>
        <v>13.612611200000003</v>
      </c>
      <c r="D3365" s="2" t="s">
        <v>19</v>
      </c>
      <c r="E3365" s="3">
        <f>Table1[[#This Row],[Polar ang (deg)]]/180*PI()</f>
        <v>2.0199999999999951</v>
      </c>
      <c r="F3365" s="2">
        <v>115.737474616426</v>
      </c>
      <c r="G3365" s="1">
        <f>IF(Table1[[#This Row],[Phase shift (deg)]]="","",Table1[[#This Row],[Phase shift (deg)]]/180*PI())</f>
        <v>5.1579416660073392</v>
      </c>
      <c r="H3365" s="2">
        <v>295.52828843689701</v>
      </c>
      <c r="I3365" s="2"/>
    </row>
    <row r="3366" spans="1:9" x14ac:dyDescent="0.2">
      <c r="A3366" s="2" t="s">
        <v>47</v>
      </c>
      <c r="B3366" s="2">
        <v>19.100000000000001</v>
      </c>
      <c r="C3366" s="2">
        <f>2*Table1[[#This Row],[Photon energy (eV)]]-Threshold</f>
        <v>13.612611200000003</v>
      </c>
      <c r="D3366" s="2" t="s">
        <v>19</v>
      </c>
      <c r="E3366" s="3">
        <f>Table1[[#This Row],[Polar ang (deg)]]/180*PI()</f>
        <v>2.029999999999998</v>
      </c>
      <c r="F3366" s="2">
        <v>116.310432411557</v>
      </c>
      <c r="G3366" s="1">
        <f>IF(Table1[[#This Row],[Phase shift (deg)]]="","",Table1[[#This Row],[Phase shift (deg)]]/180*PI())</f>
        <v>5.1317293585317749</v>
      </c>
      <c r="H3366" s="2">
        <v>294.02643384724797</v>
      </c>
      <c r="I3366" s="2"/>
    </row>
    <row r="3367" spans="1:9" x14ac:dyDescent="0.2">
      <c r="A3367" s="2" t="s">
        <v>47</v>
      </c>
      <c r="B3367" s="2">
        <v>19.100000000000001</v>
      </c>
      <c r="C3367" s="2">
        <f>2*Table1[[#This Row],[Photon energy (eV)]]-Threshold</f>
        <v>13.612611200000003</v>
      </c>
      <c r="D3367" s="2" t="s">
        <v>19</v>
      </c>
      <c r="E3367" s="3">
        <f>Table1[[#This Row],[Polar ang (deg)]]/180*PI()</f>
        <v>2.0400000000000009</v>
      </c>
      <c r="F3367" s="2">
        <v>116.88339020668801</v>
      </c>
      <c r="G3367" s="1">
        <f>IF(Table1[[#This Row],[Phase shift (deg)]]="","",Table1[[#This Row],[Phase shift (deg)]]/180*PI())</f>
        <v>5.1056120907831044</v>
      </c>
      <c r="H3367" s="2">
        <v>292.53002463283599</v>
      </c>
      <c r="I3367" s="2"/>
    </row>
    <row r="3368" spans="1:9" x14ac:dyDescent="0.2">
      <c r="A3368" s="2" t="s">
        <v>47</v>
      </c>
      <c r="B3368" s="2">
        <v>19.100000000000001</v>
      </c>
      <c r="C3368" s="2">
        <f>2*Table1[[#This Row],[Photon energy (eV)]]-Threshold</f>
        <v>13.612611200000003</v>
      </c>
      <c r="D3368" s="2" t="s">
        <v>19</v>
      </c>
      <c r="E3368" s="3">
        <f>Table1[[#This Row],[Polar ang (deg)]]/180*PI()</f>
        <v>2.0500000000000043</v>
      </c>
      <c r="F3368" s="2">
        <v>117.45634800181899</v>
      </c>
      <c r="G3368" s="1">
        <f>IF(Table1[[#This Row],[Phase shift (deg)]]="","",Table1[[#This Row],[Phase shift (deg)]]/180*PI())</f>
        <v>5.079643799329939</v>
      </c>
      <c r="H3368" s="2">
        <v>291.04215113140401</v>
      </c>
      <c r="I3368" s="2"/>
    </row>
    <row r="3369" spans="1:9" x14ac:dyDescent="0.2">
      <c r="A3369" s="2" t="s">
        <v>47</v>
      </c>
      <c r="B3369" s="2">
        <v>19.100000000000001</v>
      </c>
      <c r="C3369" s="2">
        <f>2*Table1[[#This Row],[Photon energy (eV)]]-Threshold</f>
        <v>13.612611200000003</v>
      </c>
      <c r="D3369" s="2" t="s">
        <v>19</v>
      </c>
      <c r="E3369" s="3">
        <f>Table1[[#This Row],[Polar ang (deg)]]/180*PI()</f>
        <v>2.0600000000000072</v>
      </c>
      <c r="F3369" s="2">
        <v>118.02930579695</v>
      </c>
      <c r="G3369" s="1">
        <f>IF(Table1[[#This Row],[Phase shift (deg)]]="","",Table1[[#This Row],[Phase shift (deg)]]/180*PI())</f>
        <v>5.0538760951333872</v>
      </c>
      <c r="H3369" s="2">
        <v>289.56577043319999</v>
      </c>
      <c r="I3369" s="2"/>
    </row>
    <row r="3370" spans="1:9" x14ac:dyDescent="0.2">
      <c r="A3370" s="2" t="s">
        <v>47</v>
      </c>
      <c r="B3370" s="2">
        <v>19.100000000000001</v>
      </c>
      <c r="C3370" s="2">
        <f>2*Table1[[#This Row],[Photon energy (eV)]]-Threshold</f>
        <v>13.612611200000003</v>
      </c>
      <c r="D3370" s="2" t="s">
        <v>19</v>
      </c>
      <c r="E3370" s="3">
        <f>Table1[[#This Row],[Polar ang (deg)]]/180*PI()</f>
        <v>2.0699999999999932</v>
      </c>
      <c r="F3370" s="2">
        <v>118.60226359208001</v>
      </c>
      <c r="G3370" s="1">
        <f>IF(Table1[[#This Row],[Phase shift (deg)]]="","",Table1[[#This Row],[Phase shift (deg)]]/180*PI())</f>
        <v>5.0283578123725912</v>
      </c>
      <c r="H3370" s="2">
        <v>288.103680530585</v>
      </c>
      <c r="I3370" s="2"/>
    </row>
    <row r="3371" spans="1:9" x14ac:dyDescent="0.2">
      <c r="A3371" s="2" t="s">
        <v>47</v>
      </c>
      <c r="B3371" s="2">
        <v>19.100000000000001</v>
      </c>
      <c r="C3371" s="2">
        <f>2*Table1[[#This Row],[Photon energy (eV)]]-Threshold</f>
        <v>13.612611200000003</v>
      </c>
      <c r="D3371" s="2" t="s">
        <v>19</v>
      </c>
      <c r="E3371" s="3">
        <f>Table1[[#This Row],[Polar ang (deg)]]/180*PI()</f>
        <v>2.0799999999999956</v>
      </c>
      <c r="F3371" s="2">
        <v>119.175221387211</v>
      </c>
      <c r="G3371" s="1">
        <f>IF(Table1[[#This Row],[Phase shift (deg)]]="","",Table1[[#This Row],[Phase shift (deg)]]/180*PI())</f>
        <v>5.0031346241150692</v>
      </c>
      <c r="H3371" s="2">
        <v>286.65849829756502</v>
      </c>
      <c r="I3371" s="2"/>
    </row>
    <row r="3372" spans="1:9" x14ac:dyDescent="0.2">
      <c r="A3372" s="2" t="s">
        <v>47</v>
      </c>
      <c r="B3372" s="2">
        <v>19.100000000000001</v>
      </c>
      <c r="C3372" s="2">
        <f>2*Table1[[#This Row],[Photon energy (eV)]]-Threshold</f>
        <v>13.612611200000003</v>
      </c>
      <c r="D3372" s="2" t="s">
        <v>19</v>
      </c>
      <c r="E3372" s="3">
        <f>Table1[[#This Row],[Polar ang (deg)]]/180*PI()</f>
        <v>2.089999999999999</v>
      </c>
      <c r="F3372" s="2">
        <v>119.748179182342</v>
      </c>
      <c r="G3372" s="1">
        <f>IF(Table1[[#This Row],[Phase shift (deg)]]="","",Table1[[#This Row],[Phase shift (deg)]]/180*PI())</f>
        <v>4.9782487310324486</v>
      </c>
      <c r="H3372" s="2">
        <v>285.23264165451701</v>
      </c>
      <c r="I3372" s="2"/>
    </row>
    <row r="3373" spans="1:9" x14ac:dyDescent="0.2">
      <c r="A3373" s="2" t="s">
        <v>47</v>
      </c>
      <c r="B3373" s="2">
        <v>19.100000000000001</v>
      </c>
      <c r="C3373" s="2">
        <f>2*Table1[[#This Row],[Photon energy (eV)]]-Threshold</f>
        <v>13.612611200000003</v>
      </c>
      <c r="D3373" s="2" t="s">
        <v>19</v>
      </c>
      <c r="E3373" s="3">
        <f>Table1[[#This Row],[Polar ang (deg)]]/180*PI()</f>
        <v>2.1000000000000023</v>
      </c>
      <c r="F3373" s="2">
        <v>120.321136977473</v>
      </c>
      <c r="G3373" s="1">
        <f>IF(Table1[[#This Row],[Phase shift (deg)]]="","",Table1[[#This Row],[Phase shift (deg)]]/180*PI())</f>
        <v>4.9537386263221803</v>
      </c>
      <c r="H3373" s="2">
        <v>283.82831609919498</v>
      </c>
      <c r="I3373" s="2"/>
    </row>
    <row r="3374" spans="1:9" x14ac:dyDescent="0.2">
      <c r="A3374" s="2" t="s">
        <v>47</v>
      </c>
      <c r="B3374" s="2">
        <v>19.100000000000001</v>
      </c>
      <c r="C3374" s="2">
        <f>2*Table1[[#This Row],[Photon energy (eV)]]-Threshold</f>
        <v>13.612611200000003</v>
      </c>
      <c r="D3374" s="2" t="s">
        <v>19</v>
      </c>
      <c r="E3374" s="3">
        <f>Table1[[#This Row],[Polar ang (deg)]]/180*PI()</f>
        <v>2.1100000000000052</v>
      </c>
      <c r="F3374" s="2">
        <v>120.89409477260401</v>
      </c>
      <c r="G3374" s="1">
        <f>IF(Table1[[#This Row],[Phase shift (deg)]]="","",Table1[[#This Row],[Phase shift (deg)]]/180*PI())</f>
        <v>4.9296389370702229</v>
      </c>
      <c r="H3374" s="2">
        <v>282.447505617481</v>
      </c>
      <c r="I3374" s="2"/>
    </row>
    <row r="3375" spans="1:9" x14ac:dyDescent="0.2">
      <c r="A3375" s="2" t="s">
        <v>47</v>
      </c>
      <c r="B3375" s="2">
        <v>19.100000000000001</v>
      </c>
      <c r="C3375" s="2">
        <f>2*Table1[[#This Row],[Photon energy (eV)]]-Threshold</f>
        <v>13.612611200000003</v>
      </c>
      <c r="D3375" s="2" t="s">
        <v>19</v>
      </c>
      <c r="E3375" s="3">
        <f>Table1[[#This Row],[Polar ang (deg)]]/180*PI()</f>
        <v>2.1200000000000081</v>
      </c>
      <c r="F3375" s="2">
        <v>121.467052567735</v>
      </c>
      <c r="G3375" s="1">
        <f>IF(Table1[[#This Row],[Phase shift (deg)]]="","",Table1[[#This Row],[Phase shift (deg)]]/180*PI())</f>
        <v>4.9059803396410269</v>
      </c>
      <c r="H3375" s="2">
        <v>281.091967835589</v>
      </c>
      <c r="I3375" s="2"/>
    </row>
    <row r="3376" spans="1:9" x14ac:dyDescent="0.2">
      <c r="A3376" s="2" t="s">
        <v>47</v>
      </c>
      <c r="B3376" s="2">
        <v>19.100000000000001</v>
      </c>
      <c r="C3376" s="2">
        <f>2*Table1[[#This Row],[Photon energy (eV)]]-Threshold</f>
        <v>13.612611200000003</v>
      </c>
      <c r="D3376" s="2" t="s">
        <v>19</v>
      </c>
      <c r="E3376" s="3">
        <f>Table1[[#This Row],[Polar ang (deg)]]/180*PI()</f>
        <v>2.1299999999999937</v>
      </c>
      <c r="F3376" s="2">
        <v>122.040010362865</v>
      </c>
      <c r="G3376" s="1">
        <f>IF(Table1[[#This Row],[Phase shift (deg)]]="","",Table1[[#This Row],[Phase shift (deg)]]/180*PI())</f>
        <v>4.8827895444275047</v>
      </c>
      <c r="H3376" s="2">
        <v>279.76323314630201</v>
      </c>
      <c r="I3376" s="2"/>
    </row>
    <row r="3377" spans="1:9" x14ac:dyDescent="0.2">
      <c r="A3377" s="2" t="s">
        <v>47</v>
      </c>
      <c r="B3377" s="2">
        <v>19.100000000000001</v>
      </c>
      <c r="C3377" s="2">
        <f>2*Table1[[#This Row],[Photon energy (eV)]]-Threshold</f>
        <v>13.612611200000003</v>
      </c>
      <c r="D3377" s="2" t="s">
        <v>19</v>
      </c>
      <c r="E3377" s="3">
        <f>Table1[[#This Row],[Polar ang (deg)]]/180*PI()</f>
        <v>2.139999999999997</v>
      </c>
      <c r="F3377" s="2">
        <v>122.61296815799599</v>
      </c>
      <c r="G3377" s="1">
        <f>IF(Table1[[#This Row],[Phase shift (deg)]]="","",Table1[[#This Row],[Phase shift (deg)]]/180*PI())</f>
        <v>4.8600893435155852</v>
      </c>
      <c r="H3377" s="2">
        <v>278.46260743994998</v>
      </c>
      <c r="I3377" s="2"/>
    </row>
    <row r="3378" spans="1:9" x14ac:dyDescent="0.2">
      <c r="A3378" s="2" t="s">
        <v>47</v>
      </c>
      <c r="B3378" s="2">
        <v>19.100000000000001</v>
      </c>
      <c r="C3378" s="2">
        <f>2*Table1[[#This Row],[Photon energy (eV)]]-Threshold</f>
        <v>13.612611200000003</v>
      </c>
      <c r="D3378" s="2" t="s">
        <v>19</v>
      </c>
      <c r="E3378" s="3">
        <f>Table1[[#This Row],[Polar ang (deg)]]/180*PI()</f>
        <v>2.15</v>
      </c>
      <c r="F3378" s="2">
        <v>123.185925953127</v>
      </c>
      <c r="G3378" s="1">
        <f>IF(Table1[[#This Row],[Phase shift (deg)]]="","",Table1[[#This Row],[Phase shift (deg)]]/180*PI())</f>
        <v>4.8378987135451057</v>
      </c>
      <c r="H3378" s="2">
        <v>277.19117799790502</v>
      </c>
      <c r="I3378" s="2"/>
    </row>
    <row r="3379" spans="1:9" x14ac:dyDescent="0.2">
      <c r="A3379" s="2" t="s">
        <v>47</v>
      </c>
      <c r="B3379" s="2">
        <v>19.100000000000001</v>
      </c>
      <c r="C3379" s="2">
        <f>2*Table1[[#This Row],[Photon energy (eV)]]-Threshold</f>
        <v>13.612611200000003</v>
      </c>
      <c r="D3379" s="2" t="s">
        <v>19</v>
      </c>
      <c r="E3379" s="3">
        <f>Table1[[#This Row],[Polar ang (deg)]]/180*PI()</f>
        <v>2.1600000000000033</v>
      </c>
      <c r="F3379" s="2">
        <v>123.758883748258</v>
      </c>
      <c r="G3379" s="1">
        <f>IF(Table1[[#This Row],[Phase shift (deg)]]="","",Table1[[#This Row],[Phase shift (deg)]]/180*PI())</f>
        <v>4.8162329652775817</v>
      </c>
      <c r="H3379" s="2">
        <v>275.94982206218299</v>
      </c>
      <c r="I3379" s="2"/>
    </row>
    <row r="3380" spans="1:9" x14ac:dyDescent="0.2">
      <c r="A3380" s="2" t="s">
        <v>47</v>
      </c>
      <c r="B3380" s="2">
        <v>19.100000000000001</v>
      </c>
      <c r="C3380" s="2">
        <f>2*Table1[[#This Row],[Photon energy (eV)]]-Threshold</f>
        <v>13.612611200000003</v>
      </c>
      <c r="D3380" s="2" t="s">
        <v>19</v>
      </c>
      <c r="E3380" s="3">
        <f>Table1[[#This Row],[Polar ang (deg)]]/180*PI()</f>
        <v>2.1700000000000061</v>
      </c>
      <c r="F3380" s="2">
        <v>124.331841543389</v>
      </c>
      <c r="G3380" s="1">
        <f>IF(Table1[[#This Row],[Phase shift (deg)]]="","",Table1[[#This Row],[Phase shift (deg)]]/180*PI())</f>
        <v>4.7951039310709591</v>
      </c>
      <c r="H3380" s="2">
        <v>274.73921757695598</v>
      </c>
      <c r="I3380" s="2"/>
    </row>
    <row r="3381" spans="1:9" x14ac:dyDescent="0.2">
      <c r="A3381" s="2" t="s">
        <v>47</v>
      </c>
      <c r="B3381" s="2">
        <v>19.100000000000001</v>
      </c>
      <c r="C3381" s="2">
        <f>2*Table1[[#This Row],[Photon energy (eV)]]-Threshold</f>
        <v>13.612611200000003</v>
      </c>
      <c r="D3381" s="2" t="s">
        <v>19</v>
      </c>
      <c r="E3381" s="3">
        <f>Table1[[#This Row],[Polar ang (deg)]]/180*PI()</f>
        <v>2.1799999999999917</v>
      </c>
      <c r="F3381" s="2">
        <v>124.904799338519</v>
      </c>
      <c r="G3381" s="1">
        <f>IF(Table1[[#This Row],[Phase shift (deg)]]="","",Table1[[#This Row],[Phase shift (deg)]]/180*PI())</f>
        <v>4.7745201815530613</v>
      </c>
      <c r="H3381" s="2">
        <v>273.55985560302599</v>
      </c>
      <c r="I3381" s="2"/>
    </row>
    <row r="3382" spans="1:9" x14ac:dyDescent="0.2">
      <c r="A3382" s="2" t="s">
        <v>47</v>
      </c>
      <c r="B3382" s="2">
        <v>19.100000000000001</v>
      </c>
      <c r="C3382" s="2">
        <f>2*Table1[[#This Row],[Photon energy (eV)]]-Threshold</f>
        <v>13.612611200000003</v>
      </c>
      <c r="D3382" s="2" t="s">
        <v>19</v>
      </c>
      <c r="E3382" s="3">
        <f>Table1[[#This Row],[Polar ang (deg)]]/180*PI()</f>
        <v>2.1899999999999951</v>
      </c>
      <c r="F3382" s="2">
        <v>125.47775713365</v>
      </c>
      <c r="G3382" s="1">
        <f>IF(Table1[[#This Row],[Phase shift (deg)]]="","",Table1[[#This Row],[Phase shift (deg)]]/180*PI())</f>
        <v>4.7544872632013719</v>
      </c>
      <c r="H3382" s="2">
        <v>272.412053930144</v>
      </c>
      <c r="I3382" s="2"/>
    </row>
    <row r="3383" spans="1:9" x14ac:dyDescent="0.2">
      <c r="A3383" s="2" t="s">
        <v>47</v>
      </c>
      <c r="B3383" s="2">
        <v>19.100000000000001</v>
      </c>
      <c r="C3383" s="2">
        <f>2*Table1[[#This Row],[Photon energy (eV)]]-Threshold</f>
        <v>13.612611200000003</v>
      </c>
      <c r="D3383" s="2" t="s">
        <v>19</v>
      </c>
      <c r="E3383" s="3">
        <f>Table1[[#This Row],[Polar ang (deg)]]/180*PI()</f>
        <v>2.199999999999998</v>
      </c>
      <c r="F3383" s="2">
        <v>126.05071492878101</v>
      </c>
      <c r="G3383" s="1">
        <f>IF(Table1[[#This Row],[Phase shift (deg)]]="","",Table1[[#This Row],[Phase shift (deg)]]/180*PI())</f>
        <v>4.7350079491997672</v>
      </c>
      <c r="H3383" s="2">
        <v>271.29597145004198</v>
      </c>
      <c r="I3383" s="2"/>
    </row>
    <row r="3384" spans="1:9" x14ac:dyDescent="0.2">
      <c r="A3384" s="2" t="s">
        <v>47</v>
      </c>
      <c r="B3384" s="2">
        <v>19.100000000000001</v>
      </c>
      <c r="C3384" s="2">
        <f>2*Table1[[#This Row],[Photon energy (eV)]]-Threshold</f>
        <v>13.612611200000003</v>
      </c>
      <c r="D3384" s="2" t="s">
        <v>19</v>
      </c>
      <c r="E3384" s="3">
        <f>Table1[[#This Row],[Polar ang (deg)]]/180*PI()</f>
        <v>2.2100000000000009</v>
      </c>
      <c r="F3384" s="2">
        <v>126.62367272391199</v>
      </c>
      <c r="G3384" s="1">
        <f>IF(Table1[[#This Row],[Phase shift (deg)]]="","",Table1[[#This Row],[Phase shift (deg)]]/180*PI())</f>
        <v>4.7160824967722217</v>
      </c>
      <c r="H3384" s="2">
        <v>270.21162290056799</v>
      </c>
      <c r="I3384" s="2"/>
    </row>
    <row r="3385" spans="1:9" x14ac:dyDescent="0.2">
      <c r="A3385" s="2" t="s">
        <v>47</v>
      </c>
      <c r="B3385" s="2">
        <v>19.100000000000001</v>
      </c>
      <c r="C3385" s="2">
        <f>2*Table1[[#This Row],[Photon energy (eV)]]-Threshold</f>
        <v>13.612611200000003</v>
      </c>
      <c r="D3385" s="2" t="s">
        <v>19</v>
      </c>
      <c r="E3385" s="3">
        <f>Table1[[#This Row],[Polar ang (deg)]]/180*PI()</f>
        <v>2.2200000000000042</v>
      </c>
      <c r="F3385" s="2">
        <v>127.196630519043</v>
      </c>
      <c r="G3385" s="1">
        <f>IF(Table1[[#This Row],[Phase shift (deg)]]="","",Table1[[#This Row],[Phase shift (deg)]]/180*PI())</f>
        <v>4.69770890511899</v>
      </c>
      <c r="H3385" s="2">
        <v>269.15889364434099</v>
      </c>
      <c r="I3385" s="2"/>
    </row>
    <row r="3386" spans="1:9" x14ac:dyDescent="0.2">
      <c r="A3386" s="2" t="s">
        <v>47</v>
      </c>
      <c r="B3386" s="2">
        <v>19.100000000000001</v>
      </c>
      <c r="C3386" s="2">
        <f>2*Table1[[#This Row],[Photon energy (eV)]]-Threshold</f>
        <v>13.612611200000003</v>
      </c>
      <c r="D3386" s="2" t="s">
        <v>19</v>
      </c>
      <c r="E3386" s="3">
        <f>Table1[[#This Row],[Polar ang (deg)]]/180*PI()</f>
        <v>2.2300000000000075</v>
      </c>
      <c r="F3386" s="2">
        <v>127.769588314174</v>
      </c>
      <c r="G3386" s="1">
        <f>IF(Table1[[#This Row],[Phase shift (deg)]]="","",Table1[[#This Row],[Phase shift (deg)]]/180*PI())</f>
        <v>4.6798831690417133</v>
      </c>
      <c r="H3386" s="2">
        <v>268.13755420039899</v>
      </c>
      <c r="I3386" s="2"/>
    </row>
    <row r="3387" spans="1:9" x14ac:dyDescent="0.2">
      <c r="A3387" s="2" t="s">
        <v>47</v>
      </c>
      <c r="B3387" s="2">
        <v>19.100000000000001</v>
      </c>
      <c r="C3387" s="2">
        <f>2*Table1[[#This Row],[Photon energy (eV)]]-Threshold</f>
        <v>13.612611200000003</v>
      </c>
      <c r="D3387" s="2" t="s">
        <v>19</v>
      </c>
      <c r="E3387" s="3">
        <f>Table1[[#This Row],[Polar ang (deg)]]/180*PI()</f>
        <v>2.2399999999999931</v>
      </c>
      <c r="F3387" s="2">
        <v>128.34254610930401</v>
      </c>
      <c r="G3387" s="1">
        <f>IF(Table1[[#This Row],[Phase shift (deg)]]="","",Table1[[#This Row],[Phase shift (deg)]]/180*PI())</f>
        <v>4.6625995242890159</v>
      </c>
      <c r="H3387" s="2">
        <v>267.14727430146598</v>
      </c>
      <c r="I3387" s="2"/>
    </row>
    <row r="3388" spans="1:9" x14ac:dyDescent="0.2">
      <c r="A3388" s="2" t="s">
        <v>47</v>
      </c>
      <c r="B3388" s="2">
        <v>19.100000000000001</v>
      </c>
      <c r="C3388" s="2">
        <f>2*Table1[[#This Row],[Photon energy (eV)]]-Threshold</f>
        <v>13.612611200000003</v>
      </c>
      <c r="D3388" s="2" t="s">
        <v>19</v>
      </c>
      <c r="E3388" s="3">
        <f>Table1[[#This Row],[Polar ang (deg)]]/180*PI()</f>
        <v>2.2499999999999964</v>
      </c>
      <c r="F3388" s="2">
        <v>128.91550390443501</v>
      </c>
      <c r="G3388" s="1">
        <f>IF(Table1[[#This Row],[Phase shift (deg)]]="","",Table1[[#This Row],[Phase shift (deg)]]/180*PI())</f>
        <v>4.6458506815487777</v>
      </c>
      <c r="H3388" s="2">
        <v>266.18763630072198</v>
      </c>
      <c r="I3388" s="2"/>
    </row>
    <row r="3389" spans="1:9" x14ac:dyDescent="0.2">
      <c r="A3389" s="2" t="s">
        <v>47</v>
      </c>
      <c r="B3389" s="2">
        <v>19.100000000000001</v>
      </c>
      <c r="C3389" s="2">
        <f>2*Table1[[#This Row],[Photon energy (eV)]]-Threshold</f>
        <v>13.612611200000003</v>
      </c>
      <c r="D3389" s="2" t="s">
        <v>19</v>
      </c>
      <c r="E3389" s="3">
        <f>Table1[[#This Row],[Polar ang (deg)]]/180*PI()</f>
        <v>2.2599999999999989</v>
      </c>
      <c r="F3389" s="2">
        <v>129.48846169956599</v>
      </c>
      <c r="G3389" s="1">
        <f>IF(Table1[[#This Row],[Phase shift (deg)]]="","",Table1[[#This Row],[Phase shift (deg)]]/180*PI())</f>
        <v>4.6296280468294126</v>
      </c>
      <c r="H3389" s="2">
        <v>265.25814779872002</v>
      </c>
      <c r="I3389" s="2"/>
    </row>
    <row r="3390" spans="1:9" x14ac:dyDescent="0.2">
      <c r="A3390" s="2" t="s">
        <v>47</v>
      </c>
      <c r="B3390" s="2">
        <v>19.100000000000001</v>
      </c>
      <c r="C3390" s="2">
        <f>2*Table1[[#This Row],[Photon energy (eV)]]-Threshold</f>
        <v>13.612611200000003</v>
      </c>
      <c r="D3390" s="2" t="s">
        <v>19</v>
      </c>
      <c r="E3390" s="3">
        <f>Table1[[#This Row],[Polar ang (deg)]]/180*PI()</f>
        <v>2.2700000000000022</v>
      </c>
      <c r="F3390" s="2">
        <v>130.06141949469699</v>
      </c>
      <c r="G3390" s="1">
        <f>IF(Table1[[#This Row],[Phase shift (deg)]]="","",Table1[[#This Row],[Phase shift (deg)]]/180*PI())</f>
        <v>4.613921926696035</v>
      </c>
      <c r="H3390" s="2">
        <v>264.35825340255201</v>
      </c>
      <c r="I3390" s="2"/>
    </row>
    <row r="3391" spans="1:9" x14ac:dyDescent="0.2">
      <c r="A3391" s="2" t="s">
        <v>47</v>
      </c>
      <c r="B3391" s="2">
        <v>19.100000000000001</v>
      </c>
      <c r="C3391" s="2">
        <f>2*Table1[[#This Row],[Photon energy (eV)]]-Threshold</f>
        <v>13.612611200000003</v>
      </c>
      <c r="D3391" s="2" t="s">
        <v>19</v>
      </c>
      <c r="E3391" s="3">
        <f>Table1[[#This Row],[Polar ang (deg)]]/180*PI()</f>
        <v>2.2800000000000051</v>
      </c>
      <c r="F3391" s="2">
        <v>130.634377289828</v>
      </c>
      <c r="G3391" s="1">
        <f>IF(Table1[[#This Row],[Phase shift (deg)]]="","",Table1[[#This Row],[Phase shift (deg)]]/180*PI())</f>
        <v>4.5987217174499051</v>
      </c>
      <c r="H3391" s="2">
        <v>263.48734556503302</v>
      </c>
      <c r="I3391" s="2"/>
    </row>
    <row r="3392" spans="1:9" x14ac:dyDescent="0.2">
      <c r="A3392" s="2" t="s">
        <v>47</v>
      </c>
      <c r="B3392" s="2">
        <v>19.100000000000001</v>
      </c>
      <c r="C3392" s="2">
        <f>2*Table1[[#This Row],[Photon energy (eV)]]-Threshold</f>
        <v>13.612611200000003</v>
      </c>
      <c r="D3392" s="2" t="s">
        <v>19</v>
      </c>
      <c r="E3392" s="3">
        <f>Table1[[#This Row],[Polar ang (deg)]]/180*PI()</f>
        <v>2.290000000000008</v>
      </c>
      <c r="F3392" s="2">
        <v>131.207335084959</v>
      </c>
      <c r="G3392" s="1">
        <f>IF(Table1[[#This Row],[Phase shift (deg)]]="","",Table1[[#This Row],[Phase shift (deg)]]/180*PI())</f>
        <v>4.5840160778610128</v>
      </c>
      <c r="H3392" s="2">
        <v>262.64477448154901</v>
      </c>
      <c r="I3392" s="2"/>
    </row>
    <row r="3393" spans="1:9" x14ac:dyDescent="0.2">
      <c r="A3393" s="2" t="s">
        <v>47</v>
      </c>
      <c r="B3393" s="2">
        <v>19.100000000000001</v>
      </c>
      <c r="C3393" s="2">
        <f>2*Table1[[#This Row],[Photon energy (eV)]]-Threshold</f>
        <v>13.612611200000003</v>
      </c>
      <c r="D3393" s="2" t="s">
        <v>19</v>
      </c>
      <c r="E3393" s="3">
        <f>Table1[[#This Row],[Polar ang (deg)]]/180*PI()</f>
        <v>2.299999999999994</v>
      </c>
      <c r="F3393" s="2">
        <v>131.78029288008901</v>
      </c>
      <c r="G3393" s="1">
        <f>IF(Table1[[#This Row],[Phase shift (deg)]]="","",Table1[[#This Row],[Phase shift (deg)]]/180*PI())</f>
        <v>4.5697930854880768</v>
      </c>
      <c r="H3393" s="2">
        <v>261.82985704653299</v>
      </c>
      <c r="I3393" s="2"/>
    </row>
    <row r="3394" spans="1:9" x14ac:dyDescent="0.2">
      <c r="A3394" s="2" t="s">
        <v>47</v>
      </c>
      <c r="B3394" s="2">
        <v>19.100000000000001</v>
      </c>
      <c r="C3394" s="2">
        <f>2*Table1[[#This Row],[Photon energy (eV)]]-Threshold</f>
        <v>13.612611200000003</v>
      </c>
      <c r="D3394" s="2" t="s">
        <v>19</v>
      </c>
      <c r="E3394" s="3">
        <f>Table1[[#This Row],[Polar ang (deg)]]/180*PI()</f>
        <v>2.3099999999999974</v>
      </c>
      <c r="F3394" s="2">
        <v>132.35325067522001</v>
      </c>
      <c r="G3394" s="1">
        <f>IF(Table1[[#This Row],[Phase shift (deg)]]="","",Table1[[#This Row],[Phase shift (deg)]]/180*PI())</f>
        <v>4.5560403769541935</v>
      </c>
      <c r="H3394" s="2">
        <v>261.04188489066797</v>
      </c>
      <c r="I3394" s="2"/>
    </row>
    <row r="3395" spans="1:9" x14ac:dyDescent="0.2">
      <c r="A3395" s="2" t="s">
        <v>47</v>
      </c>
      <c r="B3395" s="2">
        <v>19.100000000000001</v>
      </c>
      <c r="C3395" s="2">
        <f>2*Table1[[#This Row],[Photon energy (eV)]]-Threshold</f>
        <v>13.612611200000003</v>
      </c>
      <c r="D3395" s="2" t="s">
        <v>19</v>
      </c>
      <c r="E3395" s="3">
        <f>Table1[[#This Row],[Polar ang (deg)]]/180*PI()</f>
        <v>2.3200000000000007</v>
      </c>
      <c r="F3395" s="2">
        <v>132.92620847035101</v>
      </c>
      <c r="G3395" s="1">
        <f>IF(Table1[[#This Row],[Phase shift (deg)]]="","",Table1[[#This Row],[Phase shift (deg)]]/180*PI())</f>
        <v>4.5427452728002997</v>
      </c>
      <c r="H3395" s="2">
        <v>260.28013153446301</v>
      </c>
      <c r="I3395" s="2"/>
    </row>
    <row r="3396" spans="1:9" x14ac:dyDescent="0.2">
      <c r="A3396" s="2" t="s">
        <v>47</v>
      </c>
      <c r="B3396" s="2">
        <v>19.100000000000001</v>
      </c>
      <c r="C3396" s="2">
        <f>2*Table1[[#This Row],[Photon energy (eV)]]-Threshold</f>
        <v>13.612611200000003</v>
      </c>
      <c r="D3396" s="2" t="s">
        <v>19</v>
      </c>
      <c r="E3396" s="3">
        <f>Table1[[#This Row],[Polar ang (deg)]]/180*PI()</f>
        <v>2.3300000000000027</v>
      </c>
      <c r="F3396" s="2">
        <v>133.49916626548199</v>
      </c>
      <c r="G3396" s="1">
        <f>IF(Table1[[#This Row],[Phase shift (deg)]]="","",Table1[[#This Row],[Phase shift (deg)]]/180*PI())</f>
        <v>4.5298948877227936</v>
      </c>
      <c r="H3396" s="2">
        <v>259.54385870440399</v>
      </c>
      <c r="I3396" s="2"/>
    </row>
    <row r="3397" spans="1:9" x14ac:dyDescent="0.2">
      <c r="A3397" s="2" t="s">
        <v>47</v>
      </c>
      <c r="B3397" s="2">
        <v>19.100000000000001</v>
      </c>
      <c r="C3397" s="2">
        <f>2*Table1[[#This Row],[Photon energy (eV)]]-Threshold</f>
        <v>13.612611200000003</v>
      </c>
      <c r="D3397" s="2" t="s">
        <v>19</v>
      </c>
      <c r="E3397" s="3">
        <f>Table1[[#This Row],[Polar ang (deg)]]/180*PI()</f>
        <v>2.3400000000000065</v>
      </c>
      <c r="F3397" s="2">
        <v>134.07212406061299</v>
      </c>
      <c r="G3397" s="1">
        <f>IF(Table1[[#This Row],[Phase shift (deg)]]="","",Table1[[#This Row],[Phase shift (deg)]]/180*PI())</f>
        <v>4.5174762271250346</v>
      </c>
      <c r="H3397" s="2">
        <v>258.832321864947</v>
      </c>
      <c r="I3397" s="2"/>
    </row>
    <row r="3398" spans="1:9" x14ac:dyDescent="0.2">
      <c r="A3398" s="2" t="s">
        <v>47</v>
      </c>
      <c r="B3398" s="2">
        <v>19.100000000000001</v>
      </c>
      <c r="C3398" s="2">
        <f>2*Table1[[#This Row],[Photon energy (eV)]]-Threshold</f>
        <v>13.612611200000003</v>
      </c>
      <c r="D3398" s="2" t="s">
        <v>19</v>
      </c>
      <c r="E3398" s="3">
        <f>Table1[[#This Row],[Polar ang (deg)]]/180*PI()</f>
        <v>2.3499999999999921</v>
      </c>
      <c r="F3398" s="2">
        <v>134.645081855743</v>
      </c>
      <c r="G3398" s="1">
        <f>IF(Table1[[#This Row],[Phase shift (deg)]]="","",Table1[[#This Row],[Phase shift (deg)]]/180*PI())</f>
        <v>4.5054762709881953</v>
      </c>
      <c r="H3398" s="2">
        <v>258.14477502396397</v>
      </c>
      <c r="I3398" s="2"/>
    </row>
    <row r="3399" spans="1:9" x14ac:dyDescent="0.2">
      <c r="A3399" s="2" t="s">
        <v>47</v>
      </c>
      <c r="B3399" s="2">
        <v>19.100000000000001</v>
      </c>
      <c r="C3399" s="2">
        <f>2*Table1[[#This Row],[Photon energy (eV)]]-Threshold</f>
        <v>13.612611200000003</v>
      </c>
      <c r="D3399" s="2" t="s">
        <v>19</v>
      </c>
      <c r="E3399" s="3">
        <f>Table1[[#This Row],[Polar ang (deg)]]/180*PI()</f>
        <v>2.3599999999999954</v>
      </c>
      <c r="F3399" s="2">
        <v>135.218039650874</v>
      </c>
      <c r="G3399" s="1">
        <f>IF(Table1[[#This Row],[Phase shift (deg)]]="","",Table1[[#This Row],[Phase shift (deg)]]/180*PI())</f>
        <v>4.4938820461008753</v>
      </c>
      <c r="H3399" s="2">
        <v>257.48047487119499</v>
      </c>
      <c r="I3399" s="2"/>
    </row>
    <row r="3400" spans="1:9" x14ac:dyDescent="0.2">
      <c r="A3400" s="2" t="s">
        <v>47</v>
      </c>
      <c r="B3400" s="2">
        <v>19.100000000000001</v>
      </c>
      <c r="C3400" s="2">
        <f>2*Table1[[#This Row],[Photon energy (eV)]]-Threshold</f>
        <v>13.612611200000003</v>
      </c>
      <c r="D3400" s="2" t="s">
        <v>19</v>
      </c>
      <c r="E3400" s="3">
        <f>Table1[[#This Row],[Polar ang (deg)]]/180*PI()</f>
        <v>2.3699999999999983</v>
      </c>
      <c r="F3400" s="2">
        <v>135.79099744600501</v>
      </c>
      <c r="G3400" s="1">
        <f>IF(Table1[[#This Row],[Phase shift (deg)]]="","",Table1[[#This Row],[Phase shift (deg)]]/180*PI())</f>
        <v>4.4826806876910741</v>
      </c>
      <c r="H3400" s="2">
        <v>256.83868430950002</v>
      </c>
      <c r="I3400" s="2"/>
    </row>
    <row r="3401" spans="1:9" x14ac:dyDescent="0.2">
      <c r="A3401" s="2" t="s">
        <v>47</v>
      </c>
      <c r="B3401" s="2">
        <v>19.100000000000001</v>
      </c>
      <c r="C3401" s="2">
        <f>2*Table1[[#This Row],[Photon energy (eV)]]-Threshold</f>
        <v>13.612611200000003</v>
      </c>
      <c r="D3401" s="2" t="s">
        <v>19</v>
      </c>
      <c r="E3401" s="3">
        <f>Table1[[#This Row],[Polar ang (deg)]]/180*PI()</f>
        <v>2.3800000000000012</v>
      </c>
      <c r="F3401" s="2">
        <v>136.36395524113601</v>
      </c>
      <c r="G3401" s="1">
        <f>IF(Table1[[#This Row],[Phase shift (deg)]]="","",Table1[[#This Row],[Phase shift (deg)]]/180*PI())</f>
        <v>4.4718594914825394</v>
      </c>
      <c r="H3401" s="2">
        <v>256.21867543746799</v>
      </c>
      <c r="I3401" s="2"/>
    </row>
    <row r="3402" spans="1:9" x14ac:dyDescent="0.2">
      <c r="A3402" s="2" t="s">
        <v>47</v>
      </c>
      <c r="B3402" s="2">
        <v>19.100000000000001</v>
      </c>
      <c r="C3402" s="2">
        <f>2*Table1[[#This Row],[Photon energy (eV)]]-Threshold</f>
        <v>13.612611200000003</v>
      </c>
      <c r="D3402" s="2" t="s">
        <v>19</v>
      </c>
      <c r="E3402" s="3">
        <f>Table1[[#This Row],[Polar ang (deg)]]/180*PI()</f>
        <v>2.3900000000000041</v>
      </c>
      <c r="F3402" s="2">
        <v>136.93691303626699</v>
      </c>
      <c r="G3402" s="1">
        <f>IF(Table1[[#This Row],[Phase shift (deg)]]="","",Table1[[#This Row],[Phase shift (deg)]]/180*PI())</f>
        <v>4.4614059571597666</v>
      </c>
      <c r="H3402" s="2">
        <v>255.619732039778</v>
      </c>
      <c r="I3402" s="2"/>
    </row>
    <row r="3403" spans="1:9" x14ac:dyDescent="0.2">
      <c r="A3403" s="2" t="s">
        <v>47</v>
      </c>
      <c r="B3403" s="2">
        <v>19.100000000000001</v>
      </c>
      <c r="C3403" s="2">
        <f>2*Table1[[#This Row],[Photon energy (eV)]]-Threshold</f>
        <v>13.612611200000003</v>
      </c>
      <c r="D3403" s="2" t="s">
        <v>19</v>
      </c>
      <c r="E3403" s="3">
        <f>Table1[[#This Row],[Polar ang (deg)]]/180*PI()</f>
        <v>2.400000000000007</v>
      </c>
      <c r="F3403" s="2">
        <v>137.50987083139799</v>
      </c>
      <c r="G3403" s="1">
        <f>IF(Table1[[#This Row],[Phase shift (deg)]]="","",Table1[[#This Row],[Phase shift (deg)]]/180*PI())</f>
        <v>4.4513078241741093</v>
      </c>
      <c r="H3403" s="2">
        <v>255.041151638738</v>
      </c>
      <c r="I3403" s="2"/>
    </row>
    <row r="3404" spans="1:9" x14ac:dyDescent="0.2">
      <c r="A3404" s="2" t="s">
        <v>47</v>
      </c>
      <c r="B3404" s="2">
        <v>19.100000000000001</v>
      </c>
      <c r="C3404" s="2">
        <f>2*Table1[[#This Row],[Photon energy (eV)]]-Threshold</f>
        <v>13.612611200000003</v>
      </c>
      <c r="D3404" s="2" t="s">
        <v>19</v>
      </c>
      <c r="E3404" s="3">
        <f>Table1[[#This Row],[Polar ang (deg)]]/180*PI()</f>
        <v>2.409999999999993</v>
      </c>
      <c r="F3404" s="2">
        <v>138.082828626528</v>
      </c>
      <c r="G3404" s="1">
        <f>IF(Table1[[#This Row],[Phase shift (deg)]]="","",Table1[[#This Row],[Phase shift (deg)]]/180*PI())</f>
        <v>4.4415531007647813</v>
      </c>
      <c r="H3404" s="2">
        <v>254.48224715706601</v>
      </c>
      <c r="I3404" s="2"/>
    </row>
    <row r="3405" spans="1:9" x14ac:dyDescent="0.2">
      <c r="A3405" s="2" t="s">
        <v>47</v>
      </c>
      <c r="B3405" s="2">
        <v>19.100000000000001</v>
      </c>
      <c r="C3405" s="2">
        <f>2*Table1[[#This Row],[Photon energy (eV)]]-Threshold</f>
        <v>13.612611200000003</v>
      </c>
      <c r="D3405" s="2" t="s">
        <v>19</v>
      </c>
      <c r="E3405" s="3">
        <f>Table1[[#This Row],[Polar ang (deg)]]/180*PI()</f>
        <v>2.4199999999999959</v>
      </c>
      <c r="F3405" s="2">
        <v>138.655786421659</v>
      </c>
      <c r="G3405" s="1">
        <f>IF(Table1[[#This Row],[Phase shift (deg)]]="","",Table1[[#This Row],[Phase shift (deg)]]/180*PI())</f>
        <v>4.432130087004043</v>
      </c>
      <c r="H3405" s="2">
        <v>253.94234823828199</v>
      </c>
      <c r="I3405" s="2"/>
    </row>
    <row r="3406" spans="1:9" x14ac:dyDescent="0.2">
      <c r="A3406" s="2" t="s">
        <v>47</v>
      </c>
      <c r="B3406" s="2">
        <v>19.100000000000001</v>
      </c>
      <c r="C3406" s="2">
        <f>2*Table1[[#This Row],[Photon energy (eV)]]-Threshold</f>
        <v>13.612611200000003</v>
      </c>
      <c r="D3406" s="2" t="s">
        <v>19</v>
      </c>
      <c r="E3406" s="3">
        <f>Table1[[#This Row],[Polar ang (deg)]]/180*PI()</f>
        <v>2.4299999999999993</v>
      </c>
      <c r="F3406" s="2">
        <v>139.22874421679001</v>
      </c>
      <c r="G3406" s="1">
        <f>IF(Table1[[#This Row],[Phase shift (deg)]]="","",Table1[[#This Row],[Phase shift (deg)]]/180*PI())</f>
        <v>4.423027392610245</v>
      </c>
      <c r="H3406" s="2">
        <v>253.42080226732</v>
      </c>
      <c r="I3406" s="2"/>
    </row>
    <row r="3407" spans="1:9" x14ac:dyDescent="0.2">
      <c r="A3407" s="2" t="s">
        <v>47</v>
      </c>
      <c r="B3407" s="2">
        <v>19.100000000000001</v>
      </c>
      <c r="C3407" s="2">
        <f>2*Table1[[#This Row],[Photon energy (eV)]]-Threshold</f>
        <v>13.612611200000003</v>
      </c>
      <c r="D3407" s="2" t="s">
        <v>19</v>
      </c>
      <c r="E3407" s="3">
        <f>Table1[[#This Row],[Polar ang (deg)]]/180*PI()</f>
        <v>2.4400000000000026</v>
      </c>
      <c r="F3407" s="2">
        <v>139.80170201192101</v>
      </c>
      <c r="G3407" s="1">
        <f>IF(Table1[[#This Row],[Phase shift (deg)]]="","",Table1[[#This Row],[Phase shift (deg)]]/180*PI())</f>
        <v>4.4142339502059933</v>
      </c>
      <c r="H3407" s="2">
        <v>252.91697513016501</v>
      </c>
      <c r="I3407" s="2"/>
    </row>
    <row r="3408" spans="1:9" x14ac:dyDescent="0.2">
      <c r="A3408" s="2" t="s">
        <v>47</v>
      </c>
      <c r="B3408" s="2">
        <v>19.100000000000001</v>
      </c>
      <c r="C3408" s="2">
        <f>2*Table1[[#This Row],[Photon energy (eV)]]-Threshold</f>
        <v>13.612611200000003</v>
      </c>
      <c r="D3408" s="2" t="s">
        <v>19</v>
      </c>
      <c r="E3408" s="3">
        <f>Table1[[#This Row],[Polar ang (deg)]]/180*PI()</f>
        <v>2.4500000000000055</v>
      </c>
      <c r="F3408" s="2">
        <v>140.37465980705201</v>
      </c>
      <c r="G3408" s="1">
        <f>IF(Table1[[#This Row],[Phase shift (deg)]]="","",Table1[[#This Row],[Phase shift (deg)]]/180*PI())</f>
        <v>4.4057390246345758</v>
      </c>
      <c r="H3408" s="2">
        <v>252.430251747645</v>
      </c>
      <c r="I3408" s="2"/>
    </row>
    <row r="3409" spans="1:9" x14ac:dyDescent="0.2">
      <c r="A3409" s="2" t="s">
        <v>47</v>
      </c>
      <c r="B3409" s="2">
        <v>19.100000000000001</v>
      </c>
      <c r="C3409" s="2">
        <f>2*Table1[[#This Row],[Photon energy (eV)]]-Threshold</f>
        <v>13.612611200000003</v>
      </c>
      <c r="D3409" s="2" t="s">
        <v>19</v>
      </c>
      <c r="E3409" s="3">
        <f>Table1[[#This Row],[Polar ang (deg)]]/180*PI()</f>
        <v>2.4600000000000084</v>
      </c>
      <c r="F3409" s="2">
        <v>140.94761760218299</v>
      </c>
      <c r="G3409" s="1">
        <f>IF(Table1[[#This Row],[Phase shift (deg)]]="","",Table1[[#This Row],[Phase shift (deg)]]/180*PI())</f>
        <v>4.3975322188859316</v>
      </c>
      <c r="H3409" s="2">
        <v>251.96003641496401</v>
      </c>
      <c r="I3409" s="2"/>
    </row>
    <row r="3410" spans="1:9" x14ac:dyDescent="0.2">
      <c r="A3410" s="2" t="s">
        <v>47</v>
      </c>
      <c r="B3410" s="2">
        <v>19.100000000000001</v>
      </c>
      <c r="C3410" s="2">
        <f>2*Table1[[#This Row],[Photon energy (eV)]]-Threshold</f>
        <v>13.612611200000003</v>
      </c>
      <c r="D3410" s="2" t="s">
        <v>19</v>
      </c>
      <c r="E3410" s="3">
        <f>Table1[[#This Row],[Polar ang (deg)]]/180*PI()</f>
        <v>2.469999999999994</v>
      </c>
      <c r="F3410" s="2">
        <v>141.520575397313</v>
      </c>
      <c r="G3410" s="1">
        <f>IF(Table1[[#This Row],[Phase shift (deg)]]="","",Table1[[#This Row],[Phase shift (deg)]]/180*PI())</f>
        <v>4.3896034771249735</v>
      </c>
      <c r="H3410" s="2">
        <v>251.505752975212</v>
      </c>
      <c r="I3410" s="2"/>
    </row>
    <row r="3411" spans="1:9" x14ac:dyDescent="0.2">
      <c r="A3411" s="2" t="s">
        <v>47</v>
      </c>
      <c r="B3411" s="2">
        <v>19.100000000000001</v>
      </c>
      <c r="C3411" s="2">
        <f>2*Table1[[#This Row],[Photon energy (eV)]]-Threshold</f>
        <v>13.612611200000003</v>
      </c>
      <c r="D3411" s="2" t="s">
        <v>19</v>
      </c>
      <c r="E3411" s="3">
        <f>Table1[[#This Row],[Polar ang (deg)]]/180*PI()</f>
        <v>2.4799999999999973</v>
      </c>
      <c r="F3411" s="2">
        <v>142.093533192444</v>
      </c>
      <c r="G3411" s="1">
        <f>IF(Table1[[#This Row],[Phase shift (deg)]]="","",Table1[[#This Row],[Phase shift (deg)]]/180*PI())</f>
        <v>4.3819430852609491</v>
      </c>
      <c r="H3411" s="2">
        <v>251.06684485198701</v>
      </c>
      <c r="I3411" s="2"/>
    </row>
    <row r="3412" spans="1:9" x14ac:dyDescent="0.2">
      <c r="A3412" s="2" t="s">
        <v>47</v>
      </c>
      <c r="B3412" s="2">
        <v>19.100000000000001</v>
      </c>
      <c r="C3412" s="2">
        <f>2*Table1[[#This Row],[Photon energy (eV)]]-Threshold</f>
        <v>13.612611200000003</v>
      </c>
      <c r="D3412" s="2" t="s">
        <v>19</v>
      </c>
      <c r="E3412" s="3">
        <f>Table1[[#This Row],[Polar ang (deg)]]/180*PI()</f>
        <v>2.4900000000000002</v>
      </c>
      <c r="F3412" s="2">
        <v>142.666490987575</v>
      </c>
      <c r="G3412" s="1">
        <f>IF(Table1[[#This Row],[Phase shift (deg)]]="","",Table1[[#This Row],[Phase shift (deg)]]/180*PI())</f>
        <v>4.3745416694460513</v>
      </c>
      <c r="H3412" s="2">
        <v>250.64277496337201</v>
      </c>
      <c r="I3412" s="2"/>
    </row>
    <row r="3413" spans="1:9" x14ac:dyDescent="0.2">
      <c r="A3413" s="2" t="s">
        <v>47</v>
      </c>
      <c r="B3413" s="2">
        <v>19.100000000000001</v>
      </c>
      <c r="C3413" s="2">
        <f>2*Table1[[#This Row],[Photon energy (eV)]]-Threshold</f>
        <v>13.612611200000003</v>
      </c>
      <c r="D3413" s="2" t="s">
        <v>19</v>
      </c>
      <c r="E3413" s="3">
        <f>Table1[[#This Row],[Polar ang (deg)]]/180*PI()</f>
        <v>2.5000000000000036</v>
      </c>
      <c r="F3413" s="2">
        <v>143.23944878270601</v>
      </c>
      <c r="G3413" s="1">
        <f>IF(Table1[[#This Row],[Phase shift (deg)]]="","",Table1[[#This Row],[Phase shift (deg)]]/180*PI())</f>
        <v>4.3673901928451535</v>
      </c>
      <c r="H3413" s="2">
        <v>250.233025536854</v>
      </c>
      <c r="I3413" s="2"/>
    </row>
    <row r="3414" spans="1:9" x14ac:dyDescent="0.2">
      <c r="A3414" s="2" t="s">
        <v>47</v>
      </c>
      <c r="B3414" s="2">
        <v>19.100000000000001</v>
      </c>
      <c r="C3414" s="2">
        <f>2*Table1[[#This Row],[Photon energy (eV)]]-Threshold</f>
        <v>13.612611200000003</v>
      </c>
      <c r="D3414" s="2" t="s">
        <v>19</v>
      </c>
      <c r="E3414" s="3">
        <f>Table1[[#This Row],[Polar ang (deg)]]/180*PI()</f>
        <v>2.5100000000000064</v>
      </c>
      <c r="F3414" s="2">
        <v>143.81240657783701</v>
      </c>
      <c r="G3414" s="1">
        <f>IF(Table1[[#This Row],[Phase shift (deg)]]="","",Table1[[#This Row],[Phase shift (deg)]]/180*PI())</f>
        <v>4.3604799509770666</v>
      </c>
      <c r="H3414" s="2">
        <v>249.83709784239801</v>
      </c>
      <c r="I3414" s="2"/>
    </row>
    <row r="3415" spans="1:9" x14ac:dyDescent="0.2">
      <c r="A3415" s="2" t="s">
        <v>47</v>
      </c>
      <c r="B3415" s="2">
        <v>19.100000000000001</v>
      </c>
      <c r="C3415" s="2">
        <f>2*Table1[[#This Row],[Photon energy (eV)]]-Threshold</f>
        <v>13.612611200000003</v>
      </c>
      <c r="D3415" s="2" t="s">
        <v>19</v>
      </c>
      <c r="E3415" s="3">
        <f>Table1[[#This Row],[Polar ang (deg)]]/180*PI()</f>
        <v>2.519999999999992</v>
      </c>
      <c r="F3415" s="2">
        <v>144.38536437296699</v>
      </c>
      <c r="G3415" s="1">
        <f>IF(Table1[[#This Row],[Phase shift (deg)]]="","",Table1[[#This Row],[Phase shift (deg)]]/180*PI())</f>
        <v>4.3538025658895894</v>
      </c>
      <c r="H3415" s="2">
        <v>249.45451185870201</v>
      </c>
      <c r="I3415" s="2"/>
    </row>
    <row r="3416" spans="1:9" x14ac:dyDescent="0.2">
      <c r="A3416" s="2" t="s">
        <v>47</v>
      </c>
      <c r="B3416" s="2">
        <v>19.100000000000001</v>
      </c>
      <c r="C3416" s="2">
        <f>2*Table1[[#This Row],[Photon energy (eV)]]-Threshold</f>
        <v>13.612611200000003</v>
      </c>
      <c r="D3416" s="2" t="s">
        <v>19</v>
      </c>
      <c r="E3416" s="3">
        <f>Table1[[#This Row],[Polar ang (deg)]]/180*PI()</f>
        <v>2.5299999999999949</v>
      </c>
      <c r="F3416" s="2">
        <v>144.95832216809799</v>
      </c>
      <c r="G3416" s="1">
        <f>IF(Table1[[#This Row],[Phase shift (deg)]]="","",Table1[[#This Row],[Phase shift (deg)]]/180*PI())</f>
        <v>4.3473499793964674</v>
      </c>
      <c r="H3416" s="2">
        <v>249.08480588570299</v>
      </c>
      <c r="I3416" s="2"/>
    </row>
    <row r="3417" spans="1:9" x14ac:dyDescent="0.2">
      <c r="A3417" s="2" t="s">
        <v>47</v>
      </c>
      <c r="B3417" s="2">
        <v>19.100000000000001</v>
      </c>
      <c r="C3417" s="2">
        <f>2*Table1[[#This Row],[Photon energy (eV)]]-Threshold</f>
        <v>13.612611200000003</v>
      </c>
      <c r="D3417" s="2" t="s">
        <v>19</v>
      </c>
      <c r="E3417" s="3">
        <f>Table1[[#This Row],[Polar ang (deg)]]/180*PI()</f>
        <v>2.5399999999999983</v>
      </c>
      <c r="F3417" s="2">
        <v>145.531279963229</v>
      </c>
      <c r="G3417" s="1">
        <f>IF(Table1[[#This Row],[Phase shift (deg)]]="","",Table1[[#This Row],[Phase shift (deg)]]/180*PI())</f>
        <v>4.3411144455738686</v>
      </c>
      <c r="H3417" s="2">
        <v>248.727536114657</v>
      </c>
      <c r="I3417" s="2"/>
    </row>
    <row r="3418" spans="1:9" x14ac:dyDescent="0.2">
      <c r="A3418" s="2" t="s">
        <v>47</v>
      </c>
      <c r="B3418" s="2">
        <v>19.100000000000001</v>
      </c>
      <c r="C3418" s="2">
        <f>2*Table1[[#This Row],[Photon energy (eV)]]-Threshold</f>
        <v>13.612611200000003</v>
      </c>
      <c r="D3418" s="2" t="s">
        <v>19</v>
      </c>
      <c r="E3418" s="3">
        <f>Table1[[#This Row],[Polar ang (deg)]]/180*PI()</f>
        <v>2.5500000000000012</v>
      </c>
      <c r="F3418" s="2">
        <v>146.10423775836</v>
      </c>
      <c r="G3418" s="1">
        <f>IF(Table1[[#This Row],[Phase shift (deg)]]="","",Table1[[#This Row],[Phase shift (deg)]]/180*PI())</f>
        <v>4.3350885226873821</v>
      </c>
      <c r="H3418" s="2">
        <v>248.38227616559001</v>
      </c>
      <c r="I3418" s="2"/>
    </row>
    <row r="3419" spans="1:9" x14ac:dyDescent="0.2">
      <c r="A3419" s="2" t="s">
        <v>47</v>
      </c>
      <c r="B3419" s="2">
        <v>19.100000000000001</v>
      </c>
      <c r="C3419" s="2">
        <f>2*Table1[[#This Row],[Photon energy (eV)]]-Threshold</f>
        <v>13.612611200000003</v>
      </c>
      <c r="D3419" s="2" t="s">
        <v>19</v>
      </c>
      <c r="E3419" s="3">
        <f>Table1[[#This Row],[Polar ang (deg)]]/180*PI()</f>
        <v>2.5600000000000045</v>
      </c>
      <c r="F3419" s="2">
        <v>146.677195553491</v>
      </c>
      <c r="G3419" s="1">
        <f>IF(Table1[[#This Row],[Phase shift (deg)]]="","",Table1[[#This Row],[Phase shift (deg)]]/180*PI())</f>
        <v>4.3292650646955799</v>
      </c>
      <c r="H3419" s="2">
        <v>248.048616600488</v>
      </c>
      <c r="I3419" s="2"/>
    </row>
    <row r="3420" spans="1:9" x14ac:dyDescent="0.2">
      <c r="A3420" s="2" t="s">
        <v>47</v>
      </c>
      <c r="B3420" s="2">
        <v>19.100000000000001</v>
      </c>
      <c r="C3420" s="2">
        <f>2*Table1[[#This Row],[Photon energy (eV)]]-Threshold</f>
        <v>13.612611200000003</v>
      </c>
      <c r="D3420" s="2" t="s">
        <v>19</v>
      </c>
      <c r="E3420" s="3">
        <f>Table1[[#This Row],[Polar ang (deg)]]/180*PI()</f>
        <v>2.5700000000000074</v>
      </c>
      <c r="F3420" s="2">
        <v>147.25015334862201</v>
      </c>
      <c r="G3420" s="1">
        <f>IF(Table1[[#This Row],[Phase shift (deg)]]="","",Table1[[#This Row],[Phase shift (deg)]]/180*PI())</f>
        <v>4.3236372124558979</v>
      </c>
      <c r="H3420" s="2">
        <v>247.726164419431</v>
      </c>
      <c r="I3420" s="2"/>
    </row>
    <row r="3421" spans="1:9" x14ac:dyDescent="0.2">
      <c r="A3421" s="2" t="s">
        <v>47</v>
      </c>
      <c r="B3421" s="2">
        <v>19.100000000000001</v>
      </c>
      <c r="C3421" s="2">
        <f>2*Table1[[#This Row],[Photon energy (eV)]]-Threshold</f>
        <v>13.612611200000003</v>
      </c>
      <c r="D3421" s="2" t="s">
        <v>19</v>
      </c>
      <c r="E3421" s="3">
        <f>Table1[[#This Row],[Polar ang (deg)]]/180*PI()</f>
        <v>2.579999999999993</v>
      </c>
      <c r="F3421" s="2">
        <v>147.82311114375199</v>
      </c>
      <c r="G3421" s="1">
        <f>IF(Table1[[#This Row],[Phase shift (deg)]]="","",Table1[[#This Row],[Phase shift (deg)]]/180*PI())</f>
        <v>4.3181983847390706</v>
      </c>
      <c r="H3421" s="2">
        <v>247.414542545758</v>
      </c>
      <c r="I3421" s="2"/>
    </row>
    <row r="3422" spans="1:9" x14ac:dyDescent="0.2">
      <c r="A3422" s="2" t="s">
        <v>47</v>
      </c>
      <c r="B3422" s="2">
        <v>19.100000000000001</v>
      </c>
      <c r="C3422" s="2">
        <f>2*Table1[[#This Row],[Photon energy (eV)]]-Threshold</f>
        <v>13.612611200000003</v>
      </c>
      <c r="D3422" s="2" t="s">
        <v>19</v>
      </c>
      <c r="E3422" s="3">
        <f>Table1[[#This Row],[Polar ang (deg)]]/180*PI()</f>
        <v>2.5899999999999959</v>
      </c>
      <c r="F3422" s="2">
        <v>148.39606893888299</v>
      </c>
      <c r="G3422" s="1">
        <f>IF(Table1[[#This Row],[Phase shift (deg)]]="","",Table1[[#This Row],[Phase shift (deg)]]/180*PI())</f>
        <v>4.3129422691426456</v>
      </c>
      <c r="H3422" s="2">
        <v>247.11338930545</v>
      </c>
      <c r="I3422" s="2"/>
    </row>
    <row r="3423" spans="1:9" x14ac:dyDescent="0.2">
      <c r="A3423" s="2" t="s">
        <v>47</v>
      </c>
      <c r="B3423" s="2">
        <v>19.100000000000001</v>
      </c>
      <c r="C3423" s="2">
        <f>2*Table1[[#This Row],[Photon energy (eV)]]-Threshold</f>
        <v>13.612611200000003</v>
      </c>
      <c r="D3423" s="2" t="s">
        <v>19</v>
      </c>
      <c r="E3423" s="3">
        <f>Table1[[#This Row],[Polar ang (deg)]]/180*PI()</f>
        <v>2.5999999999999992</v>
      </c>
      <c r="F3423" s="2">
        <v>148.96902673401399</v>
      </c>
      <c r="G3423" s="1">
        <f>IF(Table1[[#This Row],[Phase shift (deg)]]="","",Table1[[#This Row],[Phase shift (deg)]]/180*PI())</f>
        <v>4.307862812979133</v>
      </c>
      <c r="H3423" s="2">
        <v>246.82235790505899</v>
      </c>
      <c r="I3423" s="2"/>
    </row>
    <row r="3424" spans="1:9" x14ac:dyDescent="0.2">
      <c r="A3424" s="2" t="s">
        <v>47</v>
      </c>
      <c r="B3424" s="2">
        <v>19.100000000000001</v>
      </c>
      <c r="C3424" s="2">
        <f>2*Table1[[#This Row],[Photon energy (eV)]]-Threshold</f>
        <v>13.612611200000003</v>
      </c>
      <c r="D3424" s="2" t="s">
        <v>19</v>
      </c>
      <c r="E3424" s="3">
        <f>Table1[[#This Row],[Polar ang (deg)]]/180*PI()</f>
        <v>2.6100000000000025</v>
      </c>
      <c r="F3424" s="2">
        <v>149.541984529145</v>
      </c>
      <c r="G3424" s="1">
        <f>IF(Table1[[#This Row],[Phase shift (deg)]]="","",Table1[[#This Row],[Phase shift (deg)]]/180*PI())</f>
        <v>4.3029542142023631</v>
      </c>
      <c r="H3424" s="2">
        <v>246.54111591182701</v>
      </c>
      <c r="I3424" s="2"/>
    </row>
    <row r="3425" spans="1:9" x14ac:dyDescent="0.2">
      <c r="A3425" s="2" t="s">
        <v>47</v>
      </c>
      <c r="B3425" s="2">
        <v>19.100000000000001</v>
      </c>
      <c r="C3425" s="2">
        <f>2*Table1[[#This Row],[Photon energy (eV)]]-Threshold</f>
        <v>13.612611200000003</v>
      </c>
      <c r="D3425" s="2" t="s">
        <v>19</v>
      </c>
      <c r="E3425" s="3">
        <f>Table1[[#This Row],[Polar ang (deg)]]/180*PI()</f>
        <v>2.6200000000000054</v>
      </c>
      <c r="F3425" s="2">
        <v>150.114942324276</v>
      </c>
      <c r="G3425" s="1">
        <f>IF(Table1[[#This Row],[Phase shift (deg)]]="","",Table1[[#This Row],[Phase shift (deg)]]/180*PI())</f>
        <v>4.2982109124244383</v>
      </c>
      <c r="H3425" s="2">
        <v>246.26934473899499</v>
      </c>
      <c r="I3425" s="2"/>
    </row>
    <row r="3426" spans="1:9" x14ac:dyDescent="0.2">
      <c r="A3426" s="2" t="s">
        <v>47</v>
      </c>
      <c r="B3426" s="2">
        <v>19.100000000000001</v>
      </c>
      <c r="C3426" s="2">
        <f>2*Table1[[#This Row],[Photon energy (eV)]]-Threshold</f>
        <v>13.612611200000003</v>
      </c>
      <c r="D3426" s="2" t="s">
        <v>19</v>
      </c>
      <c r="E3426" s="3">
        <f>Table1[[#This Row],[Polar ang (deg)]]/180*PI()</f>
        <v>2.6300000000000088</v>
      </c>
      <c r="F3426" s="2">
        <v>150.687900119407</v>
      </c>
      <c r="G3426" s="1">
        <f>IF(Table1[[#This Row],[Phase shift (deg)]]="","",Table1[[#This Row],[Phase shift (deg)]]/180*PI())</f>
        <v>4.2936275800664054</v>
      </c>
      <c r="H3426" s="2">
        <v>246.00673913877401</v>
      </c>
      <c r="I3426" s="2"/>
    </row>
    <row r="3427" spans="1:9" x14ac:dyDescent="0.2">
      <c r="A3427" s="2" t="s">
        <v>47</v>
      </c>
      <c r="B3427" s="2">
        <v>19.100000000000001</v>
      </c>
      <c r="C3427" s="2">
        <f>2*Table1[[#This Row],[Photon energy (eV)]]-Threshold</f>
        <v>13.612611200000003</v>
      </c>
      <c r="D3427" s="2" t="s">
        <v>19</v>
      </c>
      <c r="E3427" s="3">
        <f>Table1[[#This Row],[Polar ang (deg)]]/180*PI()</f>
        <v>2.6399999999999944</v>
      </c>
      <c r="F3427" s="2">
        <v>151.26085791453701</v>
      </c>
      <c r="G3427" s="1">
        <f>IF(Table1[[#This Row],[Phase shift (deg)]]="","",Table1[[#This Row],[Phase shift (deg)]]/180*PI())</f>
        <v>4.2891991136774452</v>
      </c>
      <c r="H3427" s="2">
        <v>245.753006704971</v>
      </c>
      <c r="I3427" s="2"/>
    </row>
    <row r="3428" spans="1:9" x14ac:dyDescent="0.2">
      <c r="A3428" s="2" t="s">
        <v>47</v>
      </c>
      <c r="B3428" s="2">
        <v>19.100000000000001</v>
      </c>
      <c r="C3428" s="2">
        <f>2*Table1[[#This Row],[Photon energy (eV)]]-Threshold</f>
        <v>13.612611200000003</v>
      </c>
      <c r="D3428" s="2" t="s">
        <v>19</v>
      </c>
      <c r="E3428" s="3">
        <f>Table1[[#This Row],[Polar ang (deg)]]/180*PI()</f>
        <v>2.6499999999999972</v>
      </c>
      <c r="F3428" s="2">
        <v>151.83381570966799</v>
      </c>
      <c r="G3428" s="1">
        <f>IF(Table1[[#This Row],[Phase shift (deg)]]="","",Table1[[#This Row],[Phase shift (deg)]]/180*PI())</f>
        <v>4.2849206254508205</v>
      </c>
      <c r="H3428" s="2">
        <v>245.50786738688899</v>
      </c>
      <c r="I3428" s="2"/>
    </row>
    <row r="3429" spans="1:9" x14ac:dyDescent="0.2">
      <c r="A3429" s="2" t="s">
        <v>47</v>
      </c>
      <c r="B3429" s="2">
        <v>19.100000000000001</v>
      </c>
      <c r="C3429" s="2">
        <f>2*Table1[[#This Row],[Photon energy (eV)]]-Threshold</f>
        <v>13.612611200000003</v>
      </c>
      <c r="D3429" s="2" t="s">
        <v>19</v>
      </c>
      <c r="E3429" s="3">
        <f>Table1[[#This Row],[Polar ang (deg)]]/180*PI()</f>
        <v>2.66</v>
      </c>
      <c r="F3429" s="2">
        <v>152.40677350479899</v>
      </c>
      <c r="G3429" s="1">
        <f>IF(Table1[[#This Row],[Phase shift (deg)]]="","",Table1[[#This Row],[Phase shift (deg)]]/180*PI())</f>
        <v>4.2807874349581425</v>
      </c>
      <c r="H3429" s="2">
        <v>245.27105301573499</v>
      </c>
      <c r="I3429" s="2"/>
    </row>
    <row r="3430" spans="1:9" x14ac:dyDescent="0.2">
      <c r="A3430" s="2" t="s">
        <v>47</v>
      </c>
      <c r="B3430" s="2">
        <v>19.100000000000001</v>
      </c>
      <c r="C3430" s="2">
        <f>2*Table1[[#This Row],[Photon energy (eV)]]-Threshold</f>
        <v>13.612611200000003</v>
      </c>
      <c r="D3430" s="2" t="s">
        <v>19</v>
      </c>
      <c r="E3430" s="3">
        <f>Table1[[#This Row],[Polar ang (deg)]]/180*PI()</f>
        <v>2.6700000000000035</v>
      </c>
      <c r="F3430" s="2">
        <v>152.97973129992999</v>
      </c>
      <c r="G3430" s="1">
        <f>IF(Table1[[#This Row],[Phase shift (deg)]]="","",Table1[[#This Row],[Phase shift (deg)]]/180*PI())</f>
        <v>4.2767950611191452</v>
      </c>
      <c r="H3430" s="2">
        <v>245.04230684452199</v>
      </c>
      <c r="I3430" s="2"/>
    </row>
    <row r="3431" spans="1:9" x14ac:dyDescent="0.2">
      <c r="A3431" s="2" t="s">
        <v>47</v>
      </c>
      <c r="B3431" s="2">
        <v>19.100000000000001</v>
      </c>
      <c r="C3431" s="2">
        <f>2*Table1[[#This Row],[Photon energy (eV)]]-Threshold</f>
        <v>13.612611200000003</v>
      </c>
      <c r="D3431" s="2" t="s">
        <v>19</v>
      </c>
      <c r="E3431" s="3">
        <f>Table1[[#This Row],[Polar ang (deg)]]/180*PI()</f>
        <v>2.6800000000000068</v>
      </c>
      <c r="F3431" s="2">
        <v>153.552689095061</v>
      </c>
      <c r="G3431" s="1">
        <f>IF(Table1[[#This Row],[Phase shift (deg)]]="","",Table1[[#This Row],[Phase shift (deg)]]/180*PI())</f>
        <v>4.272939214419031</v>
      </c>
      <c r="H3431" s="2">
        <v>244.82138310215601</v>
      </c>
      <c r="I3431" s="2"/>
    </row>
    <row r="3432" spans="1:9" x14ac:dyDescent="0.2">
      <c r="A3432" s="2" t="s">
        <v>47</v>
      </c>
      <c r="B3432" s="2">
        <v>19.100000000000001</v>
      </c>
      <c r="C3432" s="2">
        <f>2*Table1[[#This Row],[Photon energy (eV)]]-Threshold</f>
        <v>13.612611200000003</v>
      </c>
      <c r="D3432" s="2" t="s">
        <v>19</v>
      </c>
      <c r="E3432" s="3">
        <f>Table1[[#This Row],[Polar ang (deg)]]/180*PI()</f>
        <v>2.6899999999999924</v>
      </c>
      <c r="F3432" s="2">
        <v>154.12564689019101</v>
      </c>
      <c r="G3432" s="1">
        <f>IF(Table1[[#This Row],[Phase shift (deg)]]="","",Table1[[#This Row],[Phase shift (deg)]]/180*PI())</f>
        <v>4.2692157893824927</v>
      </c>
      <c r="H3432" s="2">
        <v>244.60804656222899</v>
      </c>
      <c r="I3432" s="2"/>
    </row>
    <row r="3433" spans="1:9" x14ac:dyDescent="0.2">
      <c r="A3433" s="2" t="s">
        <v>47</v>
      </c>
      <c r="B3433" s="2">
        <v>19.100000000000001</v>
      </c>
      <c r="C3433" s="2">
        <f>2*Table1[[#This Row],[Photon energy (eV)]]-Threshold</f>
        <v>13.612611200000003</v>
      </c>
      <c r="D3433" s="2" t="s">
        <v>19</v>
      </c>
      <c r="E3433" s="3">
        <f>Table1[[#This Row],[Polar ang (deg)]]/180*PI()</f>
        <v>2.6999999999999953</v>
      </c>
      <c r="F3433" s="2">
        <v>154.69860468532201</v>
      </c>
      <c r="G3433" s="1">
        <f>IF(Table1[[#This Row],[Phase shift (deg)]]="","",Table1[[#This Row],[Phase shift (deg)]]/180*PI())</f>
        <v>4.2656208573097389</v>
      </c>
      <c r="H3433" s="2">
        <v>244.40207212682401</v>
      </c>
      <c r="I3433" s="2"/>
    </row>
    <row r="3434" spans="1:9" x14ac:dyDescent="0.2">
      <c r="A3434" s="2" t="s">
        <v>47</v>
      </c>
      <c r="B3434" s="2">
        <v>19.100000000000001</v>
      </c>
      <c r="C3434" s="2">
        <f>2*Table1[[#This Row],[Photon energy (eV)]]-Threshold</f>
        <v>13.612611200000003</v>
      </c>
      <c r="D3434" s="2" t="s">
        <v>19</v>
      </c>
      <c r="E3434" s="3">
        <f>Table1[[#This Row],[Polar ang (deg)]]/180*PI()</f>
        <v>2.7099999999999986</v>
      </c>
      <c r="F3434" s="2">
        <v>155.27156248045301</v>
      </c>
      <c r="G3434" s="1">
        <f>IF(Table1[[#This Row],[Phase shift (deg)]]="","",Table1[[#This Row],[Phase shift (deg)]]/180*PI())</f>
        <v>4.2621506592774807</v>
      </c>
      <c r="H3434" s="2">
        <v>244.203244425501</v>
      </c>
      <c r="I3434" s="2"/>
    </row>
    <row r="3435" spans="1:9" x14ac:dyDescent="0.2">
      <c r="A3435" s="2" t="s">
        <v>47</v>
      </c>
      <c r="B3435" s="2">
        <v>19.100000000000001</v>
      </c>
      <c r="C3435" s="2">
        <f>2*Table1[[#This Row],[Photon energy (eV)]]-Threshold</f>
        <v>13.612611200000003</v>
      </c>
      <c r="D3435" s="2" t="s">
        <v>19</v>
      </c>
      <c r="E3435" s="3">
        <f>Table1[[#This Row],[Polar ang (deg)]]/180*PI()</f>
        <v>2.7200000000000015</v>
      </c>
      <c r="F3435" s="2">
        <v>155.84452027558399</v>
      </c>
      <c r="G3435" s="1">
        <f>IF(Table1[[#This Row],[Phase shift (deg)]]="","",Table1[[#This Row],[Phase shift (deg)]]/180*PI())</f>
        <v>4.2588015994060253</v>
      </c>
      <c r="H3435" s="2">
        <v>244.01135742952999</v>
      </c>
      <c r="I3435" s="2"/>
    </row>
    <row r="3436" spans="1:9" x14ac:dyDescent="0.2">
      <c r="A3436" s="2" t="s">
        <v>47</v>
      </c>
      <c r="B3436" s="2">
        <v>19.100000000000001</v>
      </c>
      <c r="C3436" s="2">
        <f>2*Table1[[#This Row],[Photon energy (eV)]]-Threshold</f>
        <v>13.612611200000003</v>
      </c>
      <c r="D3436" s="2" t="s">
        <v>19</v>
      </c>
      <c r="E3436" s="3">
        <f>Table1[[#This Row],[Polar ang (deg)]]/180*PI()</f>
        <v>2.7300000000000044</v>
      </c>
      <c r="F3436" s="2">
        <v>156.41747807071499</v>
      </c>
      <c r="G3436" s="1">
        <f>IF(Table1[[#This Row],[Phase shift (deg)]]="","",Table1[[#This Row],[Phase shift (deg)]]/180*PI())</f>
        <v>4.2555702383909315</v>
      </c>
      <c r="H3436" s="2">
        <v>243.82621408128199</v>
      </c>
      <c r="I3436" s="2"/>
    </row>
    <row r="3437" spans="1:9" x14ac:dyDescent="0.2">
      <c r="A3437" s="2" t="s">
        <v>47</v>
      </c>
      <c r="B3437" s="2">
        <v>19.100000000000001</v>
      </c>
      <c r="C3437" s="2">
        <f>2*Table1[[#This Row],[Photon energy (eV)]]-Threshold</f>
        <v>13.612611200000003</v>
      </c>
      <c r="D3437" s="2" t="s">
        <v>19</v>
      </c>
      <c r="E3437" s="3">
        <f>Table1[[#This Row],[Polar ang (deg)]]/180*PI()</f>
        <v>2.7400000000000073</v>
      </c>
      <c r="F3437" s="2">
        <v>156.990435865846</v>
      </c>
      <c r="G3437" s="1">
        <f>IF(Table1[[#This Row],[Phase shift (deg)]]="","",Table1[[#This Row],[Phase shift (deg)]]/180*PI())</f>
        <v>4.2524532872970697</v>
      </c>
      <c r="H3437" s="2">
        <v>243.64762593865501</v>
      </c>
      <c r="I3437" s="2"/>
    </row>
    <row r="3438" spans="1:9" x14ac:dyDescent="0.2">
      <c r="A3438" s="2" t="s">
        <v>47</v>
      </c>
      <c r="B3438" s="2">
        <v>19.100000000000001</v>
      </c>
      <c r="C3438" s="2">
        <f>2*Table1[[#This Row],[Photon energy (eV)]]-Threshold</f>
        <v>13.612611200000003</v>
      </c>
      <c r="D3438" s="2" t="s">
        <v>19</v>
      </c>
      <c r="E3438" s="3">
        <f>Table1[[#This Row],[Polar ang (deg)]]/180*PI()</f>
        <v>2.7499999999999933</v>
      </c>
      <c r="F3438" s="2">
        <v>157.563393660976</v>
      </c>
      <c r="G3438" s="1">
        <f>IF(Table1[[#This Row],[Phase shift (deg)]]="","",Table1[[#This Row],[Phase shift (deg)]]/180*PI())</f>
        <v>4.2494476016113598</v>
      </c>
      <c r="H3438" s="2">
        <v>243.47541283432099</v>
      </c>
      <c r="I3438" s="2"/>
    </row>
    <row r="3439" spans="1:9" x14ac:dyDescent="0.2">
      <c r="A3439" s="2" t="s">
        <v>47</v>
      </c>
      <c r="B3439" s="2">
        <v>19.100000000000001</v>
      </c>
      <c r="C3439" s="2">
        <f>2*Table1[[#This Row],[Photon energy (eV)]]-Threshold</f>
        <v>13.612611200000003</v>
      </c>
      <c r="D3439" s="2" t="s">
        <v>19</v>
      </c>
      <c r="E3439" s="3">
        <f>Table1[[#This Row],[Polar ang (deg)]]/180*PI()</f>
        <v>2.7599999999999962</v>
      </c>
      <c r="F3439" s="2">
        <v>158.13635145610701</v>
      </c>
      <c r="G3439" s="1">
        <f>IF(Table1[[#This Row],[Phase shift (deg)]]="","",Table1[[#This Row],[Phase shift (deg)]]/180*PI())</f>
        <v>4.2465501755491823</v>
      </c>
      <c r="H3439" s="2">
        <v>243.30940254950701</v>
      </c>
      <c r="I3439" s="2"/>
    </row>
    <row r="3440" spans="1:9" x14ac:dyDescent="0.2">
      <c r="A3440" s="2" t="s">
        <v>47</v>
      </c>
      <c r="B3440" s="2">
        <v>19.100000000000001</v>
      </c>
      <c r="C3440" s="2">
        <f>2*Table1[[#This Row],[Photon energy (eV)]]-Threshold</f>
        <v>13.612611200000003</v>
      </c>
      <c r="D3440" s="2" t="s">
        <v>19</v>
      </c>
      <c r="E3440" s="3">
        <f>Table1[[#This Row],[Polar ang (deg)]]/180*PI()</f>
        <v>2.7699999999999996</v>
      </c>
      <c r="F3440" s="2">
        <v>158.70930925123801</v>
      </c>
      <c r="G3440" s="1">
        <f>IF(Table1[[#This Row],[Phase shift (deg)]]="","",Table1[[#This Row],[Phase shift (deg)]]/180*PI())</f>
        <v>4.2437581366093786</v>
      </c>
      <c r="H3440" s="2">
        <v>243.14943050202001</v>
      </c>
      <c r="I3440" s="2"/>
    </row>
    <row r="3441" spans="1:9" x14ac:dyDescent="0.2">
      <c r="A3441" s="2" t="s">
        <v>47</v>
      </c>
      <c r="B3441" s="2">
        <v>19.100000000000001</v>
      </c>
      <c r="C3441" s="2">
        <f>2*Table1[[#This Row],[Photon energy (eV)]]-Threshold</f>
        <v>13.612611200000003</v>
      </c>
      <c r="D3441" s="2" t="s">
        <v>19</v>
      </c>
      <c r="E3441" s="3">
        <f>Table1[[#This Row],[Polar ang (deg)]]/180*PI()</f>
        <v>2.780000000000002</v>
      </c>
      <c r="F3441" s="2">
        <v>159.28226704636899</v>
      </c>
      <c r="G3441" s="1">
        <f>IF(Table1[[#This Row],[Phase shift (deg)]]="","",Table1[[#This Row],[Phase shift (deg)]]/180*PI())</f>
        <v>4.2410687403714435</v>
      </c>
      <c r="H3441" s="2">
        <v>242.995339448148</v>
      </c>
      <c r="I3441" s="2"/>
    </row>
    <row r="3442" spans="1:9" x14ac:dyDescent="0.2">
      <c r="A3442" s="2" t="s">
        <v>47</v>
      </c>
      <c r="B3442" s="2">
        <v>19.100000000000001</v>
      </c>
      <c r="C3442" s="2">
        <f>2*Table1[[#This Row],[Photon energy (eV)]]-Threshold</f>
        <v>13.612611200000003</v>
      </c>
      <c r="D3442" s="2" t="s">
        <v>19</v>
      </c>
      <c r="E3442" s="3">
        <f>Table1[[#This Row],[Polar ang (deg)]]/180*PI()</f>
        <v>2.7900000000000054</v>
      </c>
      <c r="F3442" s="2">
        <v>159.85522484149999</v>
      </c>
      <c r="G3442" s="1">
        <f>IF(Table1[[#This Row],[Phase shift (deg)]]="","",Table1[[#This Row],[Phase shift (deg)]]/180*PI())</f>
        <v>4.2384793655288142</v>
      </c>
      <c r="H3442" s="2">
        <v>242.84697919808801</v>
      </c>
      <c r="I3442" s="2"/>
    </row>
    <row r="3443" spans="1:9" x14ac:dyDescent="0.2">
      <c r="A3443" s="2" t="s">
        <v>47</v>
      </c>
      <c r="B3443" s="2">
        <v>19.100000000000001</v>
      </c>
      <c r="C3443" s="2">
        <f>2*Table1[[#This Row],[Photon energy (eV)]]-Threshold</f>
        <v>13.612611200000003</v>
      </c>
      <c r="D3443" s="2" t="s">
        <v>19</v>
      </c>
      <c r="E3443" s="3">
        <f>Table1[[#This Row],[Polar ang (deg)]]/180*PI()</f>
        <v>2.8000000000000087</v>
      </c>
      <c r="F3443" s="2">
        <v>160.42818263663099</v>
      </c>
      <c r="G3443" s="1">
        <f>IF(Table1[[#This Row],[Phase shift (deg)]]="","",Table1[[#This Row],[Phase shift (deg)]]/180*PI())</f>
        <v>4.2359875091509043</v>
      </c>
      <c r="H3443" s="2">
        <v>242.70420634448101</v>
      </c>
      <c r="I3443" s="2"/>
    </row>
    <row r="3444" spans="1:9" x14ac:dyDescent="0.2">
      <c r="A3444" s="2" t="s">
        <v>47</v>
      </c>
      <c r="B3444" s="2">
        <v>19.100000000000001</v>
      </c>
      <c r="C3444" s="2">
        <f>2*Table1[[#This Row],[Photon energy (eV)]]-Threshold</f>
        <v>13.612611200000003</v>
      </c>
      <c r="D3444" s="2" t="s">
        <v>19</v>
      </c>
      <c r="E3444" s="3">
        <f>Table1[[#This Row],[Polar ang (deg)]]/180*PI()</f>
        <v>2.8099999999999943</v>
      </c>
      <c r="F3444" s="2">
        <v>161.001140431761</v>
      </c>
      <c r="G3444" s="1">
        <f>IF(Table1[[#This Row],[Phase shift (deg)]]="","",Table1[[#This Row],[Phase shift (deg)]]/180*PI())</f>
        <v>4.233590782167469</v>
      </c>
      <c r="H3444" s="2">
        <v>242.566884003685</v>
      </c>
      <c r="I3444" s="2"/>
    </row>
    <row r="3445" spans="1:9" x14ac:dyDescent="0.2">
      <c r="A3445" s="2" t="s">
        <v>47</v>
      </c>
      <c r="B3445" s="2">
        <v>19.100000000000001</v>
      </c>
      <c r="C3445" s="2">
        <f>2*Table1[[#This Row],[Photon energy (eV)]]-Threshold</f>
        <v>13.612611200000003</v>
      </c>
      <c r="D3445" s="2" t="s">
        <v>19</v>
      </c>
      <c r="E3445" s="3">
        <f>Table1[[#This Row],[Polar ang (deg)]]/180*PI()</f>
        <v>2.8199999999999976</v>
      </c>
      <c r="F3445" s="2">
        <v>161.574098226892</v>
      </c>
      <c r="G3445" s="1">
        <f>IF(Table1[[#This Row],[Phase shift (deg)]]="","",Table1[[#This Row],[Phase shift (deg)]]/180*PI())</f>
        <v>4.2312869050677095</v>
      </c>
      <c r="H3445" s="2">
        <v>242.434881569352</v>
      </c>
      <c r="I3445" s="2"/>
    </row>
    <row r="3446" spans="1:9" x14ac:dyDescent="0.2">
      <c r="A3446" s="2" t="s">
        <v>47</v>
      </c>
      <c r="B3446" s="2">
        <v>19.100000000000001</v>
      </c>
      <c r="C3446" s="2">
        <f>2*Table1[[#This Row],[Photon energy (eV)]]-Threshold</f>
        <v>13.612611200000003</v>
      </c>
      <c r="D3446" s="2" t="s">
        <v>19</v>
      </c>
      <c r="E3446" s="3">
        <f>Table1[[#This Row],[Polar ang (deg)]]/180*PI()</f>
        <v>2.8300000000000005</v>
      </c>
      <c r="F3446" s="2">
        <v>162.14705602202301</v>
      </c>
      <c r="G3446" s="1">
        <f>IF(Table1[[#This Row],[Phase shift (deg)]]="","",Table1[[#This Row],[Phase shift (deg)]]/180*PI())</f>
        <v>4.2290737038072219</v>
      </c>
      <c r="H3446" s="2">
        <v>242.30807447791301</v>
      </c>
      <c r="I3446" s="2"/>
    </row>
    <row r="3447" spans="1:9" x14ac:dyDescent="0.2">
      <c r="A3447" s="2" t="s">
        <v>47</v>
      </c>
      <c r="B3447" s="2">
        <v>19.100000000000001</v>
      </c>
      <c r="C3447" s="2">
        <f>2*Table1[[#This Row],[Photon energy (eV)]]-Threshold</f>
        <v>13.612611200000003</v>
      </c>
      <c r="D3447" s="2" t="s">
        <v>19</v>
      </c>
      <c r="E3447" s="3">
        <f>Table1[[#This Row],[Polar ang (deg)]]/180*PI()</f>
        <v>2.8400000000000034</v>
      </c>
      <c r="F3447" s="2">
        <v>162.72001381715401</v>
      </c>
      <c r="G3447" s="1">
        <f>IF(Table1[[#This Row],[Phase shift (deg)]]="","",Table1[[#This Row],[Phase shift (deg)]]/180*PI())</f>
        <v>4.2269491059153443</v>
      </c>
      <c r="H3447" s="2">
        <v>242.18634398554599</v>
      </c>
      <c r="I3447" s="2"/>
    </row>
    <row r="3448" spans="1:9" x14ac:dyDescent="0.2">
      <c r="A3448" s="2" t="s">
        <v>47</v>
      </c>
      <c r="B3448" s="2">
        <v>19.100000000000001</v>
      </c>
      <c r="C3448" s="2">
        <f>2*Table1[[#This Row],[Photon energy (eV)]]-Threshold</f>
        <v>13.612611200000003</v>
      </c>
      <c r="D3448" s="2" t="s">
        <v>19</v>
      </c>
      <c r="E3448" s="3">
        <f>Table1[[#This Row],[Polar ang (deg)]]/180*PI()</f>
        <v>2.8500000000000063</v>
      </c>
      <c r="F3448" s="2">
        <v>163.29297161228499</v>
      </c>
      <c r="G3448" s="1">
        <f>IF(Table1[[#This Row],[Phase shift (deg)]]="","",Table1[[#This Row],[Phase shift (deg)]]/180*PI())</f>
        <v>4.2249111367962859</v>
      </c>
      <c r="H3448" s="2">
        <v>242.06957695624601</v>
      </c>
      <c r="I3448" s="2"/>
    </row>
    <row r="3449" spans="1:9" x14ac:dyDescent="0.2">
      <c r="A3449" s="2" t="s">
        <v>47</v>
      </c>
      <c r="B3449" s="2">
        <v>19.100000000000001</v>
      </c>
      <c r="C3449" s="2">
        <f>2*Table1[[#This Row],[Photon energy (eV)]]-Threshold</f>
        <v>13.612611200000003</v>
      </c>
      <c r="D3449" s="2" t="s">
        <v>19</v>
      </c>
      <c r="E3449" s="3">
        <f>Table1[[#This Row],[Polar ang (deg)]]/180*PI()</f>
        <v>2.8599999999999923</v>
      </c>
      <c r="F3449" s="2">
        <v>163.865929407415</v>
      </c>
      <c r="G3449" s="1">
        <f>IF(Table1[[#This Row],[Phase shift (deg)]]="","",Table1[[#This Row],[Phase shift (deg)]]/180*PI())</f>
        <v>4.2229579162166022</v>
      </c>
      <c r="H3449" s="2">
        <v>241.95766566057199</v>
      </c>
      <c r="I3449" s="2"/>
    </row>
    <row r="3450" spans="1:9" x14ac:dyDescent="0.2">
      <c r="A3450" s="2" t="s">
        <v>47</v>
      </c>
      <c r="B3450" s="2">
        <v>19.100000000000001</v>
      </c>
      <c r="C3450" s="2">
        <f>2*Table1[[#This Row],[Photon energy (eV)]]-Threshold</f>
        <v>13.612611200000003</v>
      </c>
      <c r="D3450" s="2" t="s">
        <v>19</v>
      </c>
      <c r="E3450" s="3">
        <f>Table1[[#This Row],[Polar ang (deg)]]/180*PI()</f>
        <v>2.8699999999999952</v>
      </c>
      <c r="F3450" s="2">
        <v>164.438887202546</v>
      </c>
      <c r="G3450" s="1">
        <f>IF(Table1[[#This Row],[Phase shift (deg)]]="","",Table1[[#This Row],[Phase shift (deg)]]/180*PI())</f>
        <v>4.2210876549723588</v>
      </c>
      <c r="H3450" s="2">
        <v>241.85050758469001</v>
      </c>
      <c r="I3450" s="2"/>
    </row>
    <row r="3451" spans="1:9" x14ac:dyDescent="0.2">
      <c r="A3451" s="2" t="s">
        <v>47</v>
      </c>
      <c r="B3451" s="2">
        <v>19.100000000000001</v>
      </c>
      <c r="C3451" s="2">
        <f>2*Table1[[#This Row],[Photon energy (eV)]]-Threshold</f>
        <v>13.612611200000003</v>
      </c>
      <c r="D3451" s="2" t="s">
        <v>19</v>
      </c>
      <c r="E3451" s="3">
        <f>Table1[[#This Row],[Polar ang (deg)]]/180*PI()</f>
        <v>2.8799999999999981</v>
      </c>
      <c r="F3451" s="2">
        <v>165.011844997677</v>
      </c>
      <c r="G3451" s="1">
        <f>IF(Table1[[#This Row],[Phase shift (deg)]]="","",Table1[[#This Row],[Phase shift (deg)]]/180*PI())</f>
        <v>4.2192986517296402</v>
      </c>
      <c r="H3451" s="2">
        <v>241.74800524934699</v>
      </c>
      <c r="I3451" s="2"/>
    </row>
    <row r="3452" spans="1:9" x14ac:dyDescent="0.2">
      <c r="A3452" s="2" t="s">
        <v>47</v>
      </c>
      <c r="B3452" s="2">
        <v>19.100000000000001</v>
      </c>
      <c r="C3452" s="2">
        <f>2*Table1[[#This Row],[Photon energy (eV)]]-Threshold</f>
        <v>13.612611200000003</v>
      </c>
      <c r="D3452" s="2" t="s">
        <v>19</v>
      </c>
      <c r="E3452" s="3">
        <f>Table1[[#This Row],[Polar ang (deg)]]/180*PI()</f>
        <v>2.8900000000000019</v>
      </c>
      <c r="F3452" s="2">
        <v>165.58480279280801</v>
      </c>
      <c r="G3452" s="1">
        <f>IF(Table1[[#This Row],[Phase shift (deg)]]="","",Table1[[#This Row],[Phase shift (deg)]]/180*PI())</f>
        <v>4.2175892900313912</v>
      </c>
      <c r="H3452" s="2">
        <v>241.650066038376</v>
      </c>
      <c r="I3452" s="2"/>
    </row>
    <row r="3453" spans="1:9" x14ac:dyDescent="0.2">
      <c r="A3453" s="2" t="s">
        <v>47</v>
      </c>
      <c r="B3453" s="2">
        <v>19.100000000000001</v>
      </c>
      <c r="C3453" s="2">
        <f>2*Table1[[#This Row],[Photon energy (eV)]]-Threshold</f>
        <v>13.612611200000003</v>
      </c>
      <c r="D3453" s="2" t="s">
        <v>19</v>
      </c>
      <c r="E3453" s="3">
        <f>Table1[[#This Row],[Polar ang (deg)]]/180*PI()</f>
        <v>2.9000000000000048</v>
      </c>
      <c r="F3453" s="2">
        <v>166.15776058793901</v>
      </c>
      <c r="G3453" s="1">
        <f>IF(Table1[[#This Row],[Phase shift (deg)]]="","",Table1[[#This Row],[Phase shift (deg)]]/180*PI())</f>
        <v>4.2159580354649941</v>
      </c>
      <c r="H3453" s="2">
        <v>241.55660203641</v>
      </c>
      <c r="I3453" s="2"/>
    </row>
    <row r="3454" spans="1:9" x14ac:dyDescent="0.2">
      <c r="A3454" s="2" t="s">
        <v>47</v>
      </c>
      <c r="B3454" s="2">
        <v>19.100000000000001</v>
      </c>
      <c r="C3454" s="2">
        <f>2*Table1[[#This Row],[Photon energy (eV)]]-Threshold</f>
        <v>13.612611200000003</v>
      </c>
      <c r="D3454" s="2" t="s">
        <v>19</v>
      </c>
      <c r="E3454" s="3">
        <f>Table1[[#This Row],[Polar ang (deg)]]/180*PI()</f>
        <v>2.9100000000000077</v>
      </c>
      <c r="F3454" s="2">
        <v>166.73071838307001</v>
      </c>
      <c r="G3454" s="1">
        <f>IF(Table1[[#This Row],[Phase shift (deg)]]="","",Table1[[#This Row],[Phase shift (deg)]]/180*PI())</f>
        <v>4.2144034329840085</v>
      </c>
      <c r="H3454" s="2">
        <v>241.46752987542899</v>
      </c>
      <c r="I3454" s="2"/>
    </row>
    <row r="3455" spans="1:9" x14ac:dyDescent="0.2">
      <c r="A3455" s="2" t="s">
        <v>47</v>
      </c>
      <c r="B3455" s="2">
        <v>19.100000000000001</v>
      </c>
      <c r="C3455" s="2">
        <f>2*Table1[[#This Row],[Photon energy (eV)]]-Threshold</f>
        <v>13.612611200000003</v>
      </c>
      <c r="D3455" s="2" t="s">
        <v>19</v>
      </c>
      <c r="E3455" s="3">
        <f>Table1[[#This Row],[Polar ang (deg)]]/180*PI()</f>
        <v>2.9199999999999928</v>
      </c>
      <c r="F3455" s="2">
        <v>167.30367617819999</v>
      </c>
      <c r="G3455" s="1">
        <f>IF(Table1[[#This Row],[Phase shift (deg)]]="","",Table1[[#This Row],[Phase shift (deg)]]/180*PI())</f>
        <v>4.2129241043789127</v>
      </c>
      <c r="H3455" s="2">
        <v>241.382770589844</v>
      </c>
      <c r="I3455" s="2"/>
    </row>
    <row r="3456" spans="1:9" x14ac:dyDescent="0.2">
      <c r="A3456" s="2" t="s">
        <v>47</v>
      </c>
      <c r="B3456" s="2">
        <v>19.100000000000001</v>
      </c>
      <c r="C3456" s="2">
        <f>2*Table1[[#This Row],[Photon energy (eV)]]-Threshold</f>
        <v>13.612611200000003</v>
      </c>
      <c r="D3456" s="2" t="s">
        <v>19</v>
      </c>
      <c r="E3456" s="3">
        <f>Table1[[#This Row],[Polar ang (deg)]]/180*PI()</f>
        <v>2.9299999999999966</v>
      </c>
      <c r="F3456" s="2">
        <v>167.876633973331</v>
      </c>
      <c r="G3456" s="1">
        <f>IF(Table1[[#This Row],[Phase shift (deg)]]="","",Table1[[#This Row],[Phase shift (deg)]]/180*PI())</f>
        <v>4.2115187458907783</v>
      </c>
      <c r="H3456" s="2">
        <v>241.30224947977101</v>
      </c>
      <c r="I3456" s="2"/>
    </row>
    <row r="3457" spans="1:9" x14ac:dyDescent="0.2">
      <c r="A3457" s="2" t="s">
        <v>47</v>
      </c>
      <c r="B3457" s="2">
        <v>19.100000000000001</v>
      </c>
      <c r="C3457" s="2">
        <f>2*Table1[[#This Row],[Photon energy (eV)]]-Threshold</f>
        <v>13.612611200000003</v>
      </c>
      <c r="D3457" s="2" t="s">
        <v>19</v>
      </c>
      <c r="E3457" s="3">
        <f>Table1[[#This Row],[Polar ang (deg)]]/180*PI()</f>
        <v>2.9399999999999995</v>
      </c>
      <c r="F3457" s="2">
        <v>168.449591768462</v>
      </c>
      <c r="G3457" s="1">
        <f>IF(Table1[[#This Row],[Phase shift (deg)]]="","",Table1[[#This Row],[Phase shift (deg)]]/180*PI())</f>
        <v>4.2101861259630127</v>
      </c>
      <c r="H3457" s="2">
        <v>241.22589598221501</v>
      </c>
      <c r="I3457" s="2"/>
    </row>
    <row r="3458" spans="1:9" x14ac:dyDescent="0.2">
      <c r="A3458" s="2" t="s">
        <v>47</v>
      </c>
      <c r="B3458" s="2">
        <v>19.100000000000001</v>
      </c>
      <c r="C3458" s="2">
        <f>2*Table1[[#This Row],[Photon energy (eV)]]-Threshold</f>
        <v>13.612611200000003</v>
      </c>
      <c r="D3458" s="2" t="s">
        <v>19</v>
      </c>
      <c r="E3458" s="3">
        <f>Table1[[#This Row],[Polar ang (deg)]]/180*PI()</f>
        <v>2.9500000000000024</v>
      </c>
      <c r="F3458" s="2">
        <v>169.022549563593</v>
      </c>
      <c r="G3458" s="1">
        <f>IF(Table1[[#This Row],[Phase shift (deg)]]="","",Table1[[#This Row],[Phase shift (deg)]]/180*PI())</f>
        <v>4.2089250831261049</v>
      </c>
      <c r="H3458" s="2">
        <v>241.153643549875</v>
      </c>
      <c r="I3458" s="2"/>
    </row>
    <row r="3459" spans="1:9" x14ac:dyDescent="0.2">
      <c r="A3459" s="2" t="s">
        <v>47</v>
      </c>
      <c r="B3459" s="2">
        <v>19.100000000000001</v>
      </c>
      <c r="C3459" s="2">
        <f>2*Table1[[#This Row],[Photon energy (eV)]]-Threshold</f>
        <v>13.612611200000003</v>
      </c>
      <c r="D3459" s="2" t="s">
        <v>19</v>
      </c>
      <c r="E3459" s="3">
        <f>Table1[[#This Row],[Polar ang (deg)]]/180*PI()</f>
        <v>2.9600000000000057</v>
      </c>
      <c r="F3459" s="2">
        <v>169.59550735872401</v>
      </c>
      <c r="G3459" s="1">
        <f>IF(Table1[[#This Row],[Phase shift (deg)]]="","",Table1[[#This Row],[Phase shift (deg)]]/180*PI())</f>
        <v>4.2077345240103954</v>
      </c>
      <c r="H3459" s="2">
        <v>241.085429537284</v>
      </c>
      <c r="I3459" s="2"/>
    </row>
    <row r="3460" spans="1:9" x14ac:dyDescent="0.2">
      <c r="A3460" s="2" t="s">
        <v>47</v>
      </c>
      <c r="B3460" s="2">
        <v>19.100000000000001</v>
      </c>
      <c r="C3460" s="2">
        <f>2*Table1[[#This Row],[Photon energy (eV)]]-Threshold</f>
        <v>13.612611200000003</v>
      </c>
      <c r="D3460" s="2" t="s">
        <v>19</v>
      </c>
      <c r="E3460" s="3">
        <f>Table1[[#This Row],[Polar ang (deg)]]/180*PI()</f>
        <v>2.9700000000000091</v>
      </c>
      <c r="F3460" s="2">
        <v>170.16846515385501</v>
      </c>
      <c r="G3460" s="1">
        <f>IF(Table1[[#This Row],[Phase shift (deg)]]="","",Table1[[#This Row],[Phase shift (deg)]]/180*PI())</f>
        <v>4.2066134214827242</v>
      </c>
      <c r="H3460" s="2">
        <v>241.02119509404699</v>
      </c>
      <c r="I3460" s="2"/>
    </row>
    <row r="3461" spans="1:9" x14ac:dyDescent="0.2">
      <c r="A3461" s="2" t="s">
        <v>47</v>
      </c>
      <c r="B3461" s="2">
        <v>19.100000000000001</v>
      </c>
      <c r="C3461" s="2">
        <f>2*Table1[[#This Row],[Photon energy (eV)]]-Threshold</f>
        <v>13.612611200000003</v>
      </c>
      <c r="D3461" s="2" t="s">
        <v>19</v>
      </c>
      <c r="E3461" s="3">
        <f>Table1[[#This Row],[Polar ang (deg)]]/180*PI()</f>
        <v>2.9799999999999942</v>
      </c>
      <c r="F3461" s="2">
        <v>170.74142294898499</v>
      </c>
      <c r="G3461" s="1">
        <f>IF(Table1[[#This Row],[Phase shift (deg)]]="","",Table1[[#This Row],[Phase shift (deg)]]/180*PI())</f>
        <v>4.2055608129024495</v>
      </c>
      <c r="H3461" s="2">
        <v>240.96088506491799</v>
      </c>
      <c r="I3461" s="2"/>
    </row>
    <row r="3462" spans="1:9" x14ac:dyDescent="0.2">
      <c r="A3462" s="2" t="s">
        <v>47</v>
      </c>
      <c r="B3462" s="2">
        <v>19.100000000000001</v>
      </c>
      <c r="C3462" s="2">
        <f>2*Table1[[#This Row],[Photon energy (eV)]]-Threshold</f>
        <v>13.612611200000003</v>
      </c>
      <c r="D3462" s="2" t="s">
        <v>19</v>
      </c>
      <c r="E3462" s="3">
        <f>Table1[[#This Row],[Polar ang (deg)]]/180*PI()</f>
        <v>2.9899999999999971</v>
      </c>
      <c r="F3462" s="2">
        <v>171.31438074411599</v>
      </c>
      <c r="G3462" s="1">
        <f>IF(Table1[[#This Row],[Phase shift (deg)]]="","",Table1[[#This Row],[Phase shift (deg)]]/180*PI())</f>
        <v>4.2045757984929484</v>
      </c>
      <c r="H3462" s="2">
        <v>240.90444789649399</v>
      </c>
      <c r="I3462" s="2"/>
    </row>
    <row r="3463" spans="1:9" x14ac:dyDescent="0.2">
      <c r="A3463" s="2" t="s">
        <v>47</v>
      </c>
      <c r="B3463" s="2">
        <v>19.100000000000001</v>
      </c>
      <c r="C3463" s="2">
        <f>2*Table1[[#This Row],[Photon energy (eV)]]-Threshold</f>
        <v>13.612611200000003</v>
      </c>
      <c r="D3463" s="2" t="s">
        <v>19</v>
      </c>
      <c r="E3463" s="3">
        <f>Table1[[#This Row],[Polar ang (deg)]]/180*PI()</f>
        <v>3.0000000000000004</v>
      </c>
      <c r="F3463" s="2">
        <v>171.887338539247</v>
      </c>
      <c r="G3463" s="1">
        <f>IF(Table1[[#This Row],[Phase shift (deg)]]="","",Table1[[#This Row],[Phase shift (deg)]]/180*PI())</f>
        <v>4.2036575398249081</v>
      </c>
      <c r="H3463" s="2">
        <v>240.85183555031401</v>
      </c>
      <c r="I3463" s="2"/>
    </row>
    <row r="3464" spans="1:9" x14ac:dyDescent="0.2">
      <c r="A3464" s="2" t="s">
        <v>47</v>
      </c>
      <c r="B3464" s="2">
        <v>19.100000000000001</v>
      </c>
      <c r="C3464" s="2">
        <f>2*Table1[[#This Row],[Photon energy (eV)]]-Threshold</f>
        <v>13.612611200000003</v>
      </c>
      <c r="D3464" s="2" t="s">
        <v>19</v>
      </c>
      <c r="E3464" s="3">
        <f>Table1[[#This Row],[Polar ang (deg)]]/180*PI()</f>
        <v>3.0100000000000038</v>
      </c>
      <c r="F3464" s="2">
        <v>172.460296334378</v>
      </c>
      <c r="G3464" s="1">
        <f>IF(Table1[[#This Row],[Phase shift (deg)]]="","",Table1[[#This Row],[Phase shift (deg)]]/180*PI())</f>
        <v>4.2028052584076727</v>
      </c>
      <c r="H3464" s="2">
        <v>240.803003422149</v>
      </c>
      <c r="I3464" s="2"/>
    </row>
    <row r="3465" spans="1:9" x14ac:dyDescent="0.2">
      <c r="A3465" s="2" t="s">
        <v>47</v>
      </c>
      <c r="B3465" s="2">
        <v>19.100000000000001</v>
      </c>
      <c r="C3465" s="2">
        <f>2*Table1[[#This Row],[Photon energy (eV)]]-Threshold</f>
        <v>13.612611200000003</v>
      </c>
      <c r="D3465" s="2" t="s">
        <v>19</v>
      </c>
      <c r="E3465" s="3">
        <f>Table1[[#This Row],[Polar ang (deg)]]/180*PI()</f>
        <v>3.0200000000000067</v>
      </c>
      <c r="F3465" s="2">
        <v>173.033254129509</v>
      </c>
      <c r="G3465" s="1">
        <f>IF(Table1[[#This Row],[Phase shift (deg)]]="","",Table1[[#This Row],[Phase shift (deg)]]/180*PI())</f>
        <v>4.2020182343856902</v>
      </c>
      <c r="H3465" s="2">
        <v>240.757910267314</v>
      </c>
      <c r="I3465" s="2"/>
    </row>
    <row r="3466" spans="1:9" x14ac:dyDescent="0.2">
      <c r="A3466" s="2" t="s">
        <v>47</v>
      </c>
      <c r="B3466" s="2">
        <v>19.100000000000001</v>
      </c>
      <c r="C3466" s="2">
        <f>2*Table1[[#This Row],[Photon energy (eV)]]-Threshold</f>
        <v>13.612611200000003</v>
      </c>
      <c r="D3466" s="2" t="s">
        <v>19</v>
      </c>
      <c r="E3466" s="3">
        <f>Table1[[#This Row],[Polar ang (deg)]]/180*PI()</f>
        <v>3.0299999999999927</v>
      </c>
      <c r="F3466" s="2">
        <v>173.60621192463901</v>
      </c>
      <c r="G3466" s="1">
        <f>IF(Table1[[#This Row],[Phase shift (deg)]]="","",Table1[[#This Row],[Phase shift (deg)]]/180*PI())</f>
        <v>4.2012958053368541</v>
      </c>
      <c r="H3466" s="2">
        <v>240.71651813181799</v>
      </c>
      <c r="I3466" s="2"/>
    </row>
    <row r="3467" spans="1:9" x14ac:dyDescent="0.2">
      <c r="A3467" s="2" t="s">
        <v>47</v>
      </c>
      <c r="B3467" s="2">
        <v>19.100000000000001</v>
      </c>
      <c r="C3467" s="2">
        <f>2*Table1[[#This Row],[Photon energy (eV)]]-Threshold</f>
        <v>13.612611200000003</v>
      </c>
      <c r="D3467" s="2" t="s">
        <v>19</v>
      </c>
      <c r="E3467" s="3">
        <f>Table1[[#This Row],[Polar ang (deg)]]/180*PI()</f>
        <v>3.0399999999999952</v>
      </c>
      <c r="F3467" s="2">
        <v>174.17916971976999</v>
      </c>
      <c r="G3467" s="1">
        <f>IF(Table1[[#This Row],[Phase shift (deg)]]="","",Table1[[#This Row],[Phase shift (deg)]]/180*PI())</f>
        <v>4.2006373651698015</v>
      </c>
      <c r="H3467" s="2">
        <v>240.678792289184</v>
      </c>
      <c r="I3467" s="2"/>
    </row>
    <row r="3468" spans="1:9" x14ac:dyDescent="0.2">
      <c r="A3468" s="2" t="s">
        <v>47</v>
      </c>
      <c r="B3468" s="2">
        <v>19.100000000000001</v>
      </c>
      <c r="C3468" s="2">
        <f>2*Table1[[#This Row],[Photon energy (eV)]]-Threshold</f>
        <v>13.612611200000003</v>
      </c>
      <c r="D3468" s="2" t="s">
        <v>19</v>
      </c>
      <c r="E3468" s="3">
        <f>Table1[[#This Row],[Polar ang (deg)]]/180*PI()</f>
        <v>3.0499999999999985</v>
      </c>
      <c r="F3468" s="2">
        <v>174.75212751490099</v>
      </c>
      <c r="G3468" s="1">
        <f>IF(Table1[[#This Row],[Phase shift (deg)]]="","",Table1[[#This Row],[Phase shift (deg)]]/180*PI())</f>
        <v>4.2000423631179098</v>
      </c>
      <c r="H3468" s="2">
        <v>240.644701182809</v>
      </c>
      <c r="I3468" s="2"/>
    </row>
    <row r="3469" spans="1:9" x14ac:dyDescent="0.2">
      <c r="A3469" s="2" t="s">
        <v>47</v>
      </c>
      <c r="B3469" s="2">
        <v>19.100000000000001</v>
      </c>
      <c r="C3469" s="2">
        <f>2*Table1[[#This Row],[Photon energy (eV)]]-Threshold</f>
        <v>13.612611200000003</v>
      </c>
      <c r="D3469" s="2" t="s">
        <v>19</v>
      </c>
      <c r="E3469" s="3">
        <f>Table1[[#This Row],[Polar ang (deg)]]/180*PI()</f>
        <v>3.0600000000000014</v>
      </c>
      <c r="F3469" s="2">
        <v>175.32508531003199</v>
      </c>
      <c r="G3469" s="1">
        <f>IF(Table1[[#This Row],[Phase shift (deg)]]="","",Table1[[#This Row],[Phase shift (deg)]]/180*PI())</f>
        <v>4.1995103028273952</v>
      </c>
      <c r="H3469" s="2">
        <v>240.614216373716</v>
      </c>
      <c r="I3469" s="2"/>
    </row>
    <row r="3470" spans="1:9" x14ac:dyDescent="0.2">
      <c r="A3470" s="2" t="s">
        <v>47</v>
      </c>
      <c r="B3470" s="2">
        <v>19.100000000000001</v>
      </c>
      <c r="C3470" s="2">
        <f>2*Table1[[#This Row],[Photon energy (eV)]]-Threshold</f>
        <v>13.612611200000003</v>
      </c>
      <c r="D3470" s="2" t="s">
        <v>19</v>
      </c>
      <c r="E3470" s="3">
        <f>Table1[[#This Row],[Polar ang (deg)]]/180*PI()</f>
        <v>3.0700000000000047</v>
      </c>
      <c r="F3470" s="2">
        <v>175.898043105163</v>
      </c>
      <c r="G3470" s="1">
        <f>IF(Table1[[#This Row],[Phase shift (deg)]]="","",Table1[[#This Row],[Phase shift (deg)]]/180*PI())</f>
        <v>4.1990407415373383</v>
      </c>
      <c r="H3470" s="2">
        <v>240.58731249357299</v>
      </c>
      <c r="I3470" s="2"/>
    </row>
    <row r="3471" spans="1:9" x14ac:dyDescent="0.2">
      <c r="A3471" s="2" t="s">
        <v>47</v>
      </c>
      <c r="B3471" s="2">
        <v>19.100000000000001</v>
      </c>
      <c r="C3471" s="2">
        <f>2*Table1[[#This Row],[Photon energy (eV)]]-Threshold</f>
        <v>13.612611200000003</v>
      </c>
      <c r="D3471" s="2" t="s">
        <v>19</v>
      </c>
      <c r="E3471" s="3">
        <f>Table1[[#This Row],[Polar ang (deg)]]/180*PI()</f>
        <v>3.0800000000000076</v>
      </c>
      <c r="F3471" s="2">
        <v>176.471000900294</v>
      </c>
      <c r="G3471" s="1">
        <f>IF(Table1[[#This Row],[Phase shift (deg)]]="","",Table1[[#This Row],[Phase shift (deg)]]/180*PI())</f>
        <v>4.1986332893499103</v>
      </c>
      <c r="H3471" s="2">
        <v>240.56396720288001</v>
      </c>
      <c r="I3471" s="2"/>
    </row>
    <row r="3472" spans="1:9" x14ac:dyDescent="0.2">
      <c r="A3472" s="2" t="s">
        <v>47</v>
      </c>
      <c r="B3472" s="2">
        <v>19.100000000000001</v>
      </c>
      <c r="C3472" s="2">
        <f>2*Table1[[#This Row],[Photon energy (eV)]]-Threshold</f>
        <v>13.612611200000003</v>
      </c>
      <c r="D3472" s="2" t="s">
        <v>19</v>
      </c>
      <c r="E3472" s="3">
        <f>Table1[[#This Row],[Polar ang (deg)]]/180*PI()</f>
        <v>3.0899999999999936</v>
      </c>
      <c r="F3472" s="2">
        <v>177.04395869542401</v>
      </c>
      <c r="G3472" s="1">
        <f>IF(Table1[[#This Row],[Phase shift (deg)]]="","",Table1[[#This Row],[Phase shift (deg)]]/180*PI())</f>
        <v>4.1982876085890002</v>
      </c>
      <c r="H3472" s="2">
        <v>240.544161154221</v>
      </c>
      <c r="I3472" s="2"/>
    </row>
    <row r="3473" spans="1:9" x14ac:dyDescent="0.2">
      <c r="A3473" s="2" t="s">
        <v>47</v>
      </c>
      <c r="B3473" s="2">
        <v>19.100000000000001</v>
      </c>
      <c r="C3473" s="2">
        <f>2*Table1[[#This Row],[Photon energy (eV)]]-Threshold</f>
        <v>13.612611200000003</v>
      </c>
      <c r="D3473" s="2" t="s">
        <v>19</v>
      </c>
      <c r="E3473" s="3">
        <f>Table1[[#This Row],[Polar ang (deg)]]/180*PI()</f>
        <v>3.099999999999997</v>
      </c>
      <c r="F3473" s="2">
        <v>177.61691649055501</v>
      </c>
      <c r="G3473" s="1">
        <f>IF(Table1[[#This Row],[Phase shift (deg)]]="","",Table1[[#This Row],[Phase shift (deg)]]/180*PI())</f>
        <v>4.1980034132454795</v>
      </c>
      <c r="H3473" s="2">
        <v>240.52787796048</v>
      </c>
      <c r="I3473" s="2"/>
    </row>
    <row r="3474" spans="1:9" x14ac:dyDescent="0.2">
      <c r="A3474" s="2" t="s">
        <v>47</v>
      </c>
      <c r="B3474" s="2">
        <v>19.100000000000001</v>
      </c>
      <c r="C3474" s="2">
        <f>2*Table1[[#This Row],[Photon energy (eV)]]-Threshold</f>
        <v>13.612611200000003</v>
      </c>
      <c r="D3474" s="2" t="s">
        <v>19</v>
      </c>
      <c r="E3474" s="3">
        <f>Table1[[#This Row],[Polar ang (deg)]]/180*PI()</f>
        <v>3.1099999999999994</v>
      </c>
      <c r="F3474" s="2">
        <v>178.18987428568599</v>
      </c>
      <c r="G3474" s="1">
        <f>IF(Table1[[#This Row],[Phase shift (deg)]]="","",Table1[[#This Row],[Phase shift (deg)]]/180*PI())</f>
        <v>4.197780468508336</v>
      </c>
      <c r="H3474" s="2">
        <v>240.515104167977</v>
      </c>
      <c r="I3474" s="2"/>
    </row>
    <row r="3475" spans="1:9" x14ac:dyDescent="0.2">
      <c r="A3475" s="2" t="s">
        <v>47</v>
      </c>
      <c r="B3475" s="2">
        <v>19.100000000000001</v>
      </c>
      <c r="C3475" s="2">
        <f>2*Table1[[#This Row],[Photon energy (eV)]]-Threshold</f>
        <v>13.612611200000003</v>
      </c>
      <c r="D3475" s="2" t="s">
        <v>19</v>
      </c>
      <c r="E3475" s="3">
        <f>Table1[[#This Row],[Polar ang (deg)]]/180*PI()</f>
        <v>3.1200000000000023</v>
      </c>
      <c r="F3475" s="2">
        <v>178.76283208081699</v>
      </c>
      <c r="G3475" s="1">
        <f>IF(Table1[[#This Row],[Phase shift (deg)]]="","",Table1[[#This Row],[Phase shift (deg)]]/180*PI())</f>
        <v>4.1976185903799665</v>
      </c>
      <c r="H3475" s="2">
        <v>240.50582923442599</v>
      </c>
      <c r="I3475" s="2"/>
    </row>
    <row r="3476" spans="1:9" x14ac:dyDescent="0.2">
      <c r="A3476" s="2" t="s">
        <v>47</v>
      </c>
      <c r="B3476" s="2">
        <v>19.100000000000001</v>
      </c>
      <c r="C3476" s="2">
        <f>2*Table1[[#This Row],[Photon energy (eV)]]-Threshold</f>
        <v>13.612611200000003</v>
      </c>
      <c r="D3476" s="2" t="s">
        <v>19</v>
      </c>
      <c r="E3476" s="3">
        <f>Table1[[#This Row],[Polar ang (deg)]]/180*PI()</f>
        <v>3.1300000000000057</v>
      </c>
      <c r="F3476" s="2">
        <v>179.335789875948</v>
      </c>
      <c r="G3476" s="1">
        <f>IF(Table1[[#This Row],[Phase shift (deg)]]="","",Table1[[#This Row],[Phase shift (deg)]]/180*PI())</f>
        <v>4.1975176453750969</v>
      </c>
      <c r="H3476" s="2">
        <v>240.50004551168399</v>
      </c>
      <c r="I3476" s="2"/>
    </row>
    <row r="3477" spans="1:9" x14ac:dyDescent="0.2">
      <c r="A3477" s="2" t="s">
        <v>47</v>
      </c>
      <c r="B3477" s="2">
        <v>19.100000000000001</v>
      </c>
      <c r="C3477" s="2">
        <f>2*Table1[[#This Row],[Photon energy (eV)]]-Threshold</f>
        <v>13.612611200000003</v>
      </c>
      <c r="D3477" s="2" t="s">
        <v>19</v>
      </c>
      <c r="E3477" s="3">
        <f>Table1[[#This Row],[Polar ang (deg)]]/180*PI()</f>
        <v>3.140000000000009</v>
      </c>
      <c r="F3477" s="2">
        <v>179.908747671079</v>
      </c>
      <c r="G3477" s="1">
        <f>IF(Table1[[#This Row],[Phase shift (deg)]]="","",Table1[[#This Row],[Phase shift (deg)]]/180*PI())</f>
        <v>4.19747755030264</v>
      </c>
      <c r="H3477" s="2">
        <v>240.49774823325299</v>
      </c>
      <c r="I347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F67A-41F3-4E44-90F7-3BC970B1B65B}">
  <dimension ref="A1:N868"/>
  <sheetViews>
    <sheetView tabSelected="1" workbookViewId="0">
      <selection activeCell="K11" sqref="K11"/>
    </sheetView>
  </sheetViews>
  <sheetFormatPr baseColWidth="10" defaultRowHeight="16" x14ac:dyDescent="0.2"/>
  <cols>
    <col min="1" max="4" width="10.83203125" customWidth="1"/>
    <col min="5" max="5" width="10.83203125" style="1" customWidth="1"/>
    <col min="6" max="6" width="10.83203125" style="2" customWidth="1"/>
    <col min="7" max="7" width="10.83203125" style="4" customWidth="1"/>
    <col min="8" max="8" width="10.83203125" style="5" customWidth="1"/>
    <col min="9" max="9" width="10.83203125" style="1" customWidth="1"/>
    <col min="10" max="10" width="10.83203125" style="3" customWidth="1"/>
    <col min="11" max="11" width="10.83203125" style="2" customWidth="1"/>
    <col min="12" max="12" width="10.83203125" customWidth="1"/>
    <col min="13" max="13" width="10.83203125" style="1" customWidth="1"/>
    <col min="14" max="14" width="20.83203125" style="2" customWidth="1"/>
  </cols>
  <sheetData>
    <row r="1" spans="1:14" x14ac:dyDescent="0.2">
      <c r="A1" t="s">
        <v>45</v>
      </c>
      <c r="B1" t="s">
        <v>13</v>
      </c>
      <c r="C1" t="s">
        <v>0</v>
      </c>
      <c r="D1" t="s">
        <v>31</v>
      </c>
      <c r="E1" t="s">
        <v>14</v>
      </c>
      <c r="F1" s="1" t="s">
        <v>2</v>
      </c>
      <c r="G1" s="2" t="s">
        <v>1</v>
      </c>
      <c r="H1" s="5" t="s">
        <v>15</v>
      </c>
      <c r="I1" s="1" t="s">
        <v>32</v>
      </c>
      <c r="J1" s="3" t="s">
        <v>37</v>
      </c>
      <c r="K1" s="2" t="s">
        <v>38</v>
      </c>
      <c r="L1" t="s">
        <v>39</v>
      </c>
      <c r="M1" t="s">
        <v>44</v>
      </c>
      <c r="N1"/>
    </row>
    <row r="2" spans="1:14" x14ac:dyDescent="0.2">
      <c r="A2" s="1" t="s">
        <v>48</v>
      </c>
      <c r="B2" t="s">
        <v>16</v>
      </c>
      <c r="C2" s="3">
        <v>14.3</v>
      </c>
      <c r="D2" s="2">
        <f>2*Table3[[#This Row],[Photon energy (eV)]]-Threshold</f>
        <v>4.012611200000002</v>
      </c>
      <c r="E2" t="s">
        <v>17</v>
      </c>
      <c r="F2" s="1">
        <v>0</v>
      </c>
      <c r="G2" s="2">
        <f>Table3[[#This Row],[Polar ang (rad)]]/PI()*180</f>
        <v>0</v>
      </c>
      <c r="H2" s="5">
        <v>3.25546942456922E-3</v>
      </c>
      <c r="I2" s="1">
        <v>1</v>
      </c>
      <c r="J2" s="1">
        <v>1.03361548130891</v>
      </c>
      <c r="K2" s="2">
        <f>IF(Table3[[#This Row],[Phase shift (rad)]]="","",Table3[[#This Row],[Phase shift (rad)]]/PI()*180)</f>
        <v>59.221804718383765</v>
      </c>
      <c r="L2" s="1">
        <v>0</v>
      </c>
      <c r="M2" s="1">
        <f>IF(Table3[[#This Row],[Rel phase shift (rad)]]="","",COS(Table3[[#This Row],[Rel phase shift (rad)]]))</f>
        <v>1</v>
      </c>
      <c r="N2"/>
    </row>
    <row r="3" spans="1:14" x14ac:dyDescent="0.2">
      <c r="A3" s="1" t="s">
        <v>48</v>
      </c>
      <c r="B3" t="s">
        <v>16</v>
      </c>
      <c r="C3" s="3">
        <v>14.3</v>
      </c>
      <c r="D3" s="2">
        <f>2*Table3[[#This Row],[Photon energy (eV)]]-Threshold</f>
        <v>4.012611200000002</v>
      </c>
      <c r="E3" t="s">
        <v>18</v>
      </c>
      <c r="F3" s="1">
        <v>0</v>
      </c>
      <c r="G3" s="2">
        <f>Table3[[#This Row],[Polar ang (rad)]]/PI()*180</f>
        <v>0</v>
      </c>
      <c r="H3" s="5">
        <v>0</v>
      </c>
      <c r="I3" s="1">
        <v>0</v>
      </c>
      <c r="J3" s="1"/>
      <c r="K3" s="2" t="str">
        <f>IF(Table3[[#This Row],[Phase shift (rad)]]="","",Table3[[#This Row],[Phase shift (rad)]]/PI()*180)</f>
        <v/>
      </c>
      <c r="L3" s="1"/>
      <c r="M3" s="1" t="str">
        <f>IF(Table3[[#This Row],[Rel phase shift (rad)]]="","",COS(Table3[[#This Row],[Rel phase shift (rad)]]))</f>
        <v/>
      </c>
      <c r="N3"/>
    </row>
    <row r="4" spans="1:14" x14ac:dyDescent="0.2">
      <c r="A4" s="1" t="s">
        <v>48</v>
      </c>
      <c r="B4" t="s">
        <v>16</v>
      </c>
      <c r="C4" s="3">
        <v>14.3</v>
      </c>
      <c r="D4" s="2">
        <f>2*Table3[[#This Row],[Photon energy (eV)]]-Threshold</f>
        <v>4.012611200000002</v>
      </c>
      <c r="E4" t="s">
        <v>19</v>
      </c>
      <c r="F4" s="1">
        <v>0</v>
      </c>
      <c r="G4" s="2">
        <f>Table3[[#This Row],[Polar ang (rad)]]/PI()*180</f>
        <v>0</v>
      </c>
      <c r="H4" s="5">
        <v>3.25546942456922E-3</v>
      </c>
      <c r="I4" s="1">
        <v>1</v>
      </c>
      <c r="J4" s="1">
        <v>1.03361548130891</v>
      </c>
      <c r="K4" s="2">
        <f>IF(Table3[[#This Row],[Phase shift (rad)]]="","",Table3[[#This Row],[Phase shift (rad)]]/PI()*180)</f>
        <v>59.221804718383765</v>
      </c>
      <c r="L4" s="1">
        <v>0</v>
      </c>
      <c r="M4" s="1">
        <f>IF(Table3[[#This Row],[Rel phase shift (rad)]]="","",COS(Table3[[#This Row],[Rel phase shift (rad)]]))</f>
        <v>1</v>
      </c>
      <c r="N4"/>
    </row>
    <row r="5" spans="1:14" x14ac:dyDescent="0.2">
      <c r="A5" s="1" t="s">
        <v>48</v>
      </c>
      <c r="B5" t="s">
        <v>16</v>
      </c>
      <c r="C5" s="3">
        <v>14.3</v>
      </c>
      <c r="D5" s="2">
        <f>2*Table3[[#This Row],[Photon energy (eV)]]-Threshold</f>
        <v>4.012611200000002</v>
      </c>
      <c r="E5" t="s">
        <v>17</v>
      </c>
      <c r="F5" s="1">
        <v>0.16308800000000001</v>
      </c>
      <c r="G5" s="2">
        <f>Table3[[#This Row],[Polar ang (rad)]]/PI()*180</f>
        <v>9.3442540892295707</v>
      </c>
      <c r="H5" s="5">
        <v>2.6940832154327401E-3</v>
      </c>
      <c r="I5" s="1">
        <v>0.85335574526735003</v>
      </c>
      <c r="J5" s="1">
        <v>1.0420968206839401</v>
      </c>
      <c r="K5" s="2">
        <f>IF(Table3[[#This Row],[Phase shift (rad)]]="","",Table3[[#This Row],[Phase shift (rad)]]/PI()*180)</f>
        <v>59.707749669191124</v>
      </c>
      <c r="L5" s="1">
        <v>-2.6600198536509859E-2</v>
      </c>
      <c r="M5" s="1">
        <f>IF(Table3[[#This Row],[Rel phase shift (rad)]]="","",COS(Table3[[#This Row],[Rel phase shift (rad)]]))</f>
        <v>0.99964623557908794</v>
      </c>
      <c r="N5"/>
    </row>
    <row r="6" spans="1:14" x14ac:dyDescent="0.2">
      <c r="A6" s="1" t="s">
        <v>48</v>
      </c>
      <c r="B6" t="s">
        <v>16</v>
      </c>
      <c r="C6" s="3">
        <v>14.3</v>
      </c>
      <c r="D6" s="2">
        <f>2*Table3[[#This Row],[Photon energy (eV)]]-Threshold</f>
        <v>4.012611200000002</v>
      </c>
      <c r="E6" t="s">
        <v>18</v>
      </c>
      <c r="F6" s="1">
        <v>0.16308800000000001</v>
      </c>
      <c r="G6" s="2">
        <f>Table3[[#This Row],[Polar ang (rad)]]/PI()*180</f>
        <v>9.3442540892295707</v>
      </c>
      <c r="H6" s="5">
        <v>2.3148131802352899E-4</v>
      </c>
      <c r="I6" s="1">
        <v>7.3322127366324902E-2</v>
      </c>
      <c r="J6" s="1">
        <v>1.2240959709868</v>
      </c>
      <c r="K6" s="2">
        <f>IF(Table3[[#This Row],[Phase shift (rad)]]="","",Table3[[#This Row],[Phase shift (rad)]]/PI()*180)</f>
        <v>70.135532856512114</v>
      </c>
      <c r="L6" s="1">
        <v>0.1553989517663501</v>
      </c>
      <c r="M6" s="1">
        <f>IF(Table3[[#This Row],[Rel phase shift (rad)]]="","",COS(Table3[[#This Row],[Rel phase shift (rad)]]))</f>
        <v>0.98794986193537471</v>
      </c>
      <c r="N6"/>
    </row>
    <row r="7" spans="1:14" x14ac:dyDescent="0.2">
      <c r="A7" s="1" t="s">
        <v>48</v>
      </c>
      <c r="B7" t="s">
        <v>16</v>
      </c>
      <c r="C7" s="3">
        <v>14.3</v>
      </c>
      <c r="D7" s="2">
        <f>2*Table3[[#This Row],[Photon energy (eV)]]-Threshold</f>
        <v>4.012611200000002</v>
      </c>
      <c r="E7" t="s">
        <v>19</v>
      </c>
      <c r="F7" s="1">
        <v>0.16308800000000001</v>
      </c>
      <c r="G7" s="2">
        <f>Table3[[#This Row],[Polar ang (rad)]]/PI()*180</f>
        <v>9.3442540892295707</v>
      </c>
      <c r="H7" s="5">
        <v>3.1505140170928702E-3</v>
      </c>
      <c r="I7" s="1">
        <v>0.997931029609892</v>
      </c>
      <c r="J7" s="1">
        <v>1.0686970192204499</v>
      </c>
      <c r="K7" s="2">
        <f>IF(Table3[[#This Row],[Phase shift (rad)]]="","",Table3[[#This Row],[Phase shift (rad)]]/PI()*180)</f>
        <v>61.2318287795432</v>
      </c>
      <c r="L7" s="1">
        <v>0</v>
      </c>
      <c r="M7" s="1">
        <f>IF(Table3[[#This Row],[Rel phase shift (rad)]]="","",COS(Table3[[#This Row],[Rel phase shift (rad)]]))</f>
        <v>1</v>
      </c>
      <c r="N7"/>
    </row>
    <row r="8" spans="1:14" x14ac:dyDescent="0.2">
      <c r="A8" s="1" t="s">
        <v>48</v>
      </c>
      <c r="B8" t="s">
        <v>16</v>
      </c>
      <c r="C8" s="3">
        <v>14.3</v>
      </c>
      <c r="D8" s="2">
        <f>2*Table3[[#This Row],[Photon energy (eV)]]-Threshold</f>
        <v>4.012611200000002</v>
      </c>
      <c r="E8" t="s">
        <v>17</v>
      </c>
      <c r="F8" s="1">
        <v>0.29860399999999998</v>
      </c>
      <c r="G8" s="2">
        <f>Table3[[#This Row],[Polar ang (rad)]]/PI()*180</f>
        <v>17.108748945724432</v>
      </c>
      <c r="H8" s="5">
        <v>1.6000855544673299E-3</v>
      </c>
      <c r="I8" s="1">
        <v>0.54529294858621702</v>
      </c>
      <c r="J8" s="1">
        <v>1.0884587597673501</v>
      </c>
      <c r="K8" s="2">
        <f>IF(Table3[[#This Row],[Phase shift (rad)]]="","",Table3[[#This Row],[Phase shift (rad)]]/PI()*180)</f>
        <v>62.364093108713128</v>
      </c>
      <c r="L8" s="1">
        <v>-6.5409187267859936E-2</v>
      </c>
      <c r="M8" s="1">
        <f>IF(Table3[[#This Row],[Rel phase shift (rad)]]="","",COS(Table3[[#This Row],[Rel phase shift (rad)]]))</f>
        <v>0.99786158168419925</v>
      </c>
      <c r="N8"/>
    </row>
    <row r="9" spans="1:14" x14ac:dyDescent="0.2">
      <c r="A9" s="1" t="s">
        <v>48</v>
      </c>
      <c r="B9" t="s">
        <v>16</v>
      </c>
      <c r="C9" s="3">
        <v>14.3</v>
      </c>
      <c r="D9" s="2">
        <f>2*Table3[[#This Row],[Photon energy (eV)]]-Threshold</f>
        <v>4.012611200000002</v>
      </c>
      <c r="E9" t="s">
        <v>18</v>
      </c>
      <c r="F9" s="1">
        <v>0.29860399999999998</v>
      </c>
      <c r="G9" s="2">
        <f>Table3[[#This Row],[Polar ang (rad)]]/PI()*180</f>
        <v>17.108748945724432</v>
      </c>
      <c r="H9" s="5">
        <v>6.6713698239451104E-4</v>
      </c>
      <c r="I9" s="1">
        <v>0.22735352570689099</v>
      </c>
      <c r="J9" s="1">
        <v>1.2323324006843701</v>
      </c>
      <c r="K9" s="2">
        <f>IF(Table3[[#This Row],[Phase shift (rad)]]="","",Table3[[#This Row],[Phase shift (rad)]]/PI()*180)</f>
        <v>70.607445516439086</v>
      </c>
      <c r="L9" s="1">
        <v>7.8464453649160104E-2</v>
      </c>
      <c r="M9" s="1">
        <f>IF(Table3[[#This Row],[Rel phase shift (rad)]]="","",COS(Table3[[#This Row],[Rel phase shift (rad)]]))</f>
        <v>0.99692324379066377</v>
      </c>
      <c r="N9"/>
    </row>
    <row r="10" spans="1:14" x14ac:dyDescent="0.2">
      <c r="A10" s="1" t="s">
        <v>48</v>
      </c>
      <c r="B10" t="s">
        <v>16</v>
      </c>
      <c r="C10" s="3">
        <v>14.3</v>
      </c>
      <c r="D10" s="2">
        <f>2*Table3[[#This Row],[Photon energy (eV)]]-Threshold</f>
        <v>4.012611200000002</v>
      </c>
      <c r="E10" t="s">
        <v>19</v>
      </c>
      <c r="F10" s="1">
        <v>0.29860399999999998</v>
      </c>
      <c r="G10" s="2">
        <f>Table3[[#This Row],[Polar ang (rad)]]/PI()*180</f>
        <v>17.108748945724432</v>
      </c>
      <c r="H10" s="5">
        <v>2.9268326286599998E-3</v>
      </c>
      <c r="I10" s="1">
        <v>0.997434911929857</v>
      </c>
      <c r="J10" s="1">
        <v>1.15386794703521</v>
      </c>
      <c r="K10" s="2">
        <f>IF(Table3[[#This Row],[Phase shift (rad)]]="","",Table3[[#This Row],[Phase shift (rad)]]/PI()*180)</f>
        <v>66.111763480542336</v>
      </c>
      <c r="L10" s="1">
        <v>0</v>
      </c>
      <c r="M10" s="1">
        <f>IF(Table3[[#This Row],[Rel phase shift (rad)]]="","",COS(Table3[[#This Row],[Rel phase shift (rad)]]))</f>
        <v>1</v>
      </c>
      <c r="N10"/>
    </row>
    <row r="11" spans="1:14" x14ac:dyDescent="0.2">
      <c r="A11" s="1" t="s">
        <v>48</v>
      </c>
      <c r="B11" t="s">
        <v>16</v>
      </c>
      <c r="C11" s="3">
        <v>14.3</v>
      </c>
      <c r="D11" s="2">
        <f>2*Table3[[#This Row],[Photon energy (eV)]]-Threshold</f>
        <v>4.012611200000002</v>
      </c>
      <c r="E11" t="s">
        <v>17</v>
      </c>
      <c r="F11" s="1">
        <v>0.43301299999999998</v>
      </c>
      <c r="G11" s="2">
        <f>Table3[[#This Row],[Polar ang (rad)]]/PI()*180</f>
        <v>24.809817374298316</v>
      </c>
      <c r="H11" s="5">
        <v>4.6749001949897197E-4</v>
      </c>
      <c r="I11" s="1">
        <v>0.17642958397820499</v>
      </c>
      <c r="J11" s="1">
        <v>1.5061123704307999</v>
      </c>
      <c r="K11" s="2">
        <f>IF(Table3[[#This Row],[Phase shift (rad)]]="","",Table3[[#This Row],[Phase shift (rad)]]/PI()*180)</f>
        <v>86.293882298128878</v>
      </c>
      <c r="L11" s="1">
        <v>0.21259898804752991</v>
      </c>
      <c r="M11" s="1">
        <f>IF(Table3[[#This Row],[Rel phase shift (rad)]]="","",COS(Table3[[#This Row],[Rel phase shift (rad)]]))</f>
        <v>0.97748582737613543</v>
      </c>
      <c r="N11"/>
    </row>
    <row r="12" spans="1:14" x14ac:dyDescent="0.2">
      <c r="A12" s="1" t="s">
        <v>48</v>
      </c>
      <c r="B12" t="s">
        <v>16</v>
      </c>
      <c r="C12" s="3">
        <v>14.3</v>
      </c>
      <c r="D12" s="2">
        <f>2*Table3[[#This Row],[Photon energy (eV)]]-Threshold</f>
        <v>4.012611200000002</v>
      </c>
      <c r="E12" t="s">
        <v>18</v>
      </c>
      <c r="F12" s="1">
        <v>0.43301299999999998</v>
      </c>
      <c r="G12" s="2">
        <f>Table3[[#This Row],[Polar ang (rad)]]/PI()*180</f>
        <v>24.809817374298316</v>
      </c>
      <c r="H12" s="5">
        <v>1.0911178872709999E-3</v>
      </c>
      <c r="I12" s="1">
        <v>0.41178520801089702</v>
      </c>
      <c r="J12" s="1">
        <v>1.24829621418668</v>
      </c>
      <c r="K12" s="2">
        <f>IF(Table3[[#This Row],[Phase shift (rad)]]="","",Table3[[#This Row],[Phase shift (rad)]]/PI()*180)</f>
        <v>71.522104655055401</v>
      </c>
      <c r="L12" s="1">
        <v>-4.5217168196590052E-2</v>
      </c>
      <c r="M12" s="1">
        <f>IF(Table3[[#This Row],[Rel phase shift (rad)]]="","",COS(Table3[[#This Row],[Rel phase shift (rad)]]))</f>
        <v>0.99897787801983973</v>
      </c>
      <c r="N12"/>
    </row>
    <row r="13" spans="1:14" x14ac:dyDescent="0.2">
      <c r="A13" s="1" t="s">
        <v>48</v>
      </c>
      <c r="B13" t="s">
        <v>16</v>
      </c>
      <c r="C13" s="3">
        <v>14.3</v>
      </c>
      <c r="D13" s="2">
        <f>2*Table3[[#This Row],[Photon energy (eV)]]-Threshold</f>
        <v>4.012611200000002</v>
      </c>
      <c r="E13" t="s">
        <v>19</v>
      </c>
      <c r="F13" s="1">
        <v>0.43301299999999998</v>
      </c>
      <c r="G13" s="2">
        <f>Table3[[#This Row],[Polar ang (rad)]]/PI()*180</f>
        <v>24.809817374298316</v>
      </c>
      <c r="H13" s="5">
        <v>2.6369701325048502E-3</v>
      </c>
      <c r="I13" s="1">
        <v>0.99518604469759797</v>
      </c>
      <c r="J13" s="1">
        <v>1.2935133823832701</v>
      </c>
      <c r="K13" s="2">
        <f>IF(Table3[[#This Row],[Phase shift (rad)]]="","",Table3[[#This Row],[Phase shift (rad)]]/PI()*180)</f>
        <v>74.112857554253196</v>
      </c>
      <c r="L13" s="1">
        <v>0</v>
      </c>
      <c r="M13" s="1">
        <f>IF(Table3[[#This Row],[Rel phase shift (rad)]]="","",COS(Table3[[#This Row],[Rel phase shift (rad)]]))</f>
        <v>1</v>
      </c>
      <c r="N13"/>
    </row>
    <row r="14" spans="1:14" x14ac:dyDescent="0.2">
      <c r="A14" s="1" t="s">
        <v>48</v>
      </c>
      <c r="B14" t="s">
        <v>16</v>
      </c>
      <c r="C14" s="3">
        <v>14.3</v>
      </c>
      <c r="D14" s="2">
        <f>2*Table3[[#This Row],[Photon energy (eV)]]-Threshold</f>
        <v>4.012611200000002</v>
      </c>
      <c r="E14" t="s">
        <v>17</v>
      </c>
      <c r="F14" s="1">
        <v>0.56709699999999996</v>
      </c>
      <c r="G14" s="2">
        <f>Table3[[#This Row],[Polar ang (rad)]]/PI()*180</f>
        <v>32.492264674530446</v>
      </c>
      <c r="H14" s="5">
        <v>5.5788325983141497E-4</v>
      </c>
      <c r="I14" s="1">
        <v>0.17848827837860201</v>
      </c>
      <c r="J14" s="1">
        <v>3.3577718077665102</v>
      </c>
      <c r="K14" s="2">
        <f>IF(Table3[[#This Row],[Phase shift (rad)]]="","",Table3[[#This Row],[Phase shift (rad)]]/PI()*180)</f>
        <v>192.38615315303383</v>
      </c>
      <c r="L14" s="1">
        <v>1.8696532902621901</v>
      </c>
      <c r="M14" s="1">
        <f>IF(Table3[[#This Row],[Rel phase shift (rad)]]="","",COS(Table3[[#This Row],[Rel phase shift (rad)]]))</f>
        <v>-0.29442802933766848</v>
      </c>
      <c r="N14"/>
    </row>
    <row r="15" spans="1:14" x14ac:dyDescent="0.2">
      <c r="A15" s="1" t="s">
        <v>48</v>
      </c>
      <c r="B15" t="s">
        <v>16</v>
      </c>
      <c r="C15" s="3">
        <v>14.3</v>
      </c>
      <c r="D15" s="2">
        <f>2*Table3[[#This Row],[Photon energy (eV)]]-Threshold</f>
        <v>4.012611200000002</v>
      </c>
      <c r="E15" t="s">
        <v>18</v>
      </c>
      <c r="F15" s="1">
        <v>0.56709699999999996</v>
      </c>
      <c r="G15" s="2">
        <f>Table3[[#This Row],[Polar ang (rad)]]/PI()*180</f>
        <v>32.492264674530446</v>
      </c>
      <c r="H15" s="5">
        <v>1.28385920187912E-3</v>
      </c>
      <c r="I15" s="1">
        <v>0.41075586081069798</v>
      </c>
      <c r="J15" s="1">
        <v>1.27895943307674</v>
      </c>
      <c r="K15" s="2">
        <f>IF(Table3[[#This Row],[Phase shift (rad)]]="","",Table3[[#This Row],[Phase shift (rad)]]/PI()*180)</f>
        <v>73.278977683741658</v>
      </c>
      <c r="L15" s="1">
        <v>-0.20915908442757991</v>
      </c>
      <c r="M15" s="1">
        <f>IF(Table3[[#This Row],[Rel phase shift (rad)]]="","",COS(Table3[[#This Row],[Rel phase shift (rad)]]))</f>
        <v>0.97820586607761295</v>
      </c>
      <c r="N15"/>
    </row>
    <row r="16" spans="1:14" x14ac:dyDescent="0.2">
      <c r="A16" s="1" t="s">
        <v>48</v>
      </c>
      <c r="B16" t="s">
        <v>16</v>
      </c>
      <c r="C16" s="3">
        <v>14.3</v>
      </c>
      <c r="D16" s="2">
        <f>2*Table3[[#This Row],[Photon energy (eV)]]-Threshold</f>
        <v>4.012611200000002</v>
      </c>
      <c r="E16" t="s">
        <v>19</v>
      </c>
      <c r="F16" s="1">
        <v>0.56709699999999996</v>
      </c>
      <c r="G16" s="2">
        <f>Table3[[#This Row],[Polar ang (rad)]]/PI()*180</f>
        <v>32.492264674530446</v>
      </c>
      <c r="H16" s="5">
        <v>2.3475007364643901E-3</v>
      </c>
      <c r="I16" s="1">
        <v>0.75105563316355395</v>
      </c>
      <c r="J16" s="1">
        <v>1.4881185175043199</v>
      </c>
      <c r="K16" s="2">
        <f>IF(Table3[[#This Row],[Phase shift (rad)]]="","",Table3[[#This Row],[Phase shift (rad)]]/PI()*180)</f>
        <v>85.262910468262447</v>
      </c>
      <c r="L16" s="1">
        <v>0</v>
      </c>
      <c r="M16" s="1">
        <f>IF(Table3[[#This Row],[Rel phase shift (rad)]]="","",COS(Table3[[#This Row],[Rel phase shift (rad)]]))</f>
        <v>1</v>
      </c>
      <c r="N16"/>
    </row>
    <row r="17" spans="1:14" x14ac:dyDescent="0.2">
      <c r="A17" s="1" t="s">
        <v>48</v>
      </c>
      <c r="B17" t="s">
        <v>16</v>
      </c>
      <c r="C17" s="3">
        <v>14.3</v>
      </c>
      <c r="D17" s="2">
        <f>2*Table3[[#This Row],[Photon energy (eV)]]-Threshold</f>
        <v>4.012611200000002</v>
      </c>
      <c r="E17" t="s">
        <v>17</v>
      </c>
      <c r="F17" s="1">
        <v>0.70104200000000005</v>
      </c>
      <c r="G17" s="2">
        <f>Table3[[#This Row],[Polar ang (rad)]]/PI()*180</f>
        <v>40.166747861410258</v>
      </c>
      <c r="H17" s="5">
        <v>8.2577760292412705E-4</v>
      </c>
      <c r="I17" s="1">
        <v>0.26911576524777697</v>
      </c>
      <c r="J17" s="1">
        <v>3.26056066030851</v>
      </c>
      <c r="K17" s="2">
        <f>IF(Table3[[#This Row],[Phase shift (rad)]]="","",Table3[[#This Row],[Phase shift (rad)]]/PI()*180)</f>
        <v>186.81636468206651</v>
      </c>
      <c r="L17" s="1">
        <v>1.53747319358793</v>
      </c>
      <c r="M17" s="1">
        <f>IF(Table3[[#This Row],[Rel phase shift (rad)]]="","",COS(Table3[[#This Row],[Rel phase shift (rad)]]))</f>
        <v>3.3316966374865552E-2</v>
      </c>
      <c r="N17"/>
    </row>
    <row r="18" spans="1:14" x14ac:dyDescent="0.2">
      <c r="A18" s="1" t="s">
        <v>48</v>
      </c>
      <c r="B18" t="s">
        <v>16</v>
      </c>
      <c r="C18" s="3">
        <v>14.3</v>
      </c>
      <c r="D18" s="2">
        <f>2*Table3[[#This Row],[Photon energy (eV)]]-Threshold</f>
        <v>4.012611200000002</v>
      </c>
      <c r="E18" t="s">
        <v>18</v>
      </c>
      <c r="F18" s="1">
        <v>0.70104200000000005</v>
      </c>
      <c r="G18" s="2">
        <f>Table3[[#This Row],[Polar ang (rad)]]/PI()*180</f>
        <v>40.166747861410258</v>
      </c>
      <c r="H18" s="5">
        <v>1.1213535387513099E-3</v>
      </c>
      <c r="I18" s="1">
        <v>0.36544211737611099</v>
      </c>
      <c r="J18" s="1">
        <v>1.3462288869332</v>
      </c>
      <c r="K18" s="2">
        <f>IF(Table3[[#This Row],[Phase shift (rad)]]="","",Table3[[#This Row],[Phase shift (rad)]]/PI()*180)</f>
        <v>77.13323347986686</v>
      </c>
      <c r="L18" s="1">
        <v>-0.37685857978738002</v>
      </c>
      <c r="M18" s="1">
        <f>IF(Table3[[#This Row],[Rel phase shift (rad)]]="","",COS(Table3[[#This Row],[Rel phase shift (rad)]]))</f>
        <v>0.9298252684504662</v>
      </c>
      <c r="N18"/>
    </row>
    <row r="19" spans="1:14" x14ac:dyDescent="0.2">
      <c r="A19" s="1" t="s">
        <v>48</v>
      </c>
      <c r="B19" t="s">
        <v>16</v>
      </c>
      <c r="C19" s="3">
        <v>14.3</v>
      </c>
      <c r="D19" s="2">
        <f>2*Table3[[#This Row],[Photon energy (eV)]]-Threshold</f>
        <v>4.012611200000002</v>
      </c>
      <c r="E19" t="s">
        <v>19</v>
      </c>
      <c r="F19" s="1">
        <v>0.70104200000000005</v>
      </c>
      <c r="G19" s="2">
        <f>Table3[[#This Row],[Polar ang (rad)]]/PI()*180</f>
        <v>40.166747861410258</v>
      </c>
      <c r="H19" s="5">
        <v>2.1128381148720599E-3</v>
      </c>
      <c r="I19" s="1">
        <v>0.68856075063676603</v>
      </c>
      <c r="J19" s="1">
        <v>1.72308746672058</v>
      </c>
      <c r="K19" s="2">
        <f>IF(Table3[[#This Row],[Phase shift (rad)]]="","",Table3[[#This Row],[Phase shift (rad)]]/PI()*180)</f>
        <v>98.725639574977919</v>
      </c>
      <c r="L19" s="1">
        <v>0</v>
      </c>
      <c r="M19" s="1">
        <f>IF(Table3[[#This Row],[Rel phase shift (rad)]]="","",COS(Table3[[#This Row],[Rel phase shift (rad)]]))</f>
        <v>1</v>
      </c>
      <c r="N19"/>
    </row>
    <row r="20" spans="1:14" x14ac:dyDescent="0.2">
      <c r="A20" s="1" t="s">
        <v>48</v>
      </c>
      <c r="B20" t="s">
        <v>16</v>
      </c>
      <c r="C20" s="3">
        <v>14.3</v>
      </c>
      <c r="D20" s="2">
        <f>2*Table3[[#This Row],[Photon energy (eV)]]-Threshold</f>
        <v>4.012611200000002</v>
      </c>
      <c r="E20" t="s">
        <v>17</v>
      </c>
      <c r="F20" s="1">
        <v>0.83491599999999999</v>
      </c>
      <c r="G20" s="2">
        <f>Table3[[#This Row],[Polar ang (rad)]]/PI()*180</f>
        <v>47.837163047944635</v>
      </c>
      <c r="H20" s="5">
        <v>9.0917125482814498E-4</v>
      </c>
      <c r="I20" s="1">
        <v>0.41322994107991101</v>
      </c>
      <c r="J20" s="1">
        <v>2.5574007770721998</v>
      </c>
      <c r="K20" s="2">
        <f>IF(Table3[[#This Row],[Phase shift (rad)]]="","",Table3[[#This Row],[Phase shift (rad)]]/PI()*180)</f>
        <v>146.52827104971416</v>
      </c>
      <c r="L20" s="1">
        <v>0.5930657956674199</v>
      </c>
      <c r="M20" s="1">
        <f>IF(Table3[[#This Row],[Rel phase shift (rad)]]="","",COS(Table3[[#This Row],[Rel phase shift (rad)]]))</f>
        <v>0.82923108751309926</v>
      </c>
      <c r="N20"/>
    </row>
    <row r="21" spans="1:14" x14ac:dyDescent="0.2">
      <c r="A21" s="1" t="s">
        <v>48</v>
      </c>
      <c r="B21" t="s">
        <v>16</v>
      </c>
      <c r="C21" s="3">
        <v>14.3</v>
      </c>
      <c r="D21" s="2">
        <f>2*Table3[[#This Row],[Photon energy (eV)]]-Threshold</f>
        <v>4.012611200000002</v>
      </c>
      <c r="E21" t="s">
        <v>18</v>
      </c>
      <c r="F21" s="1">
        <v>0.83491599999999999</v>
      </c>
      <c r="G21" s="2">
        <f>Table3[[#This Row],[Polar ang (rad)]]/PI()*180</f>
        <v>47.837163047944635</v>
      </c>
      <c r="H21" s="5">
        <v>6.4549348647124905E-4</v>
      </c>
      <c r="I21" s="1">
        <v>0.29338502946004402</v>
      </c>
      <c r="J21" s="1">
        <v>1.55978321887702</v>
      </c>
      <c r="K21" s="2">
        <f>IF(Table3[[#This Row],[Phase shift (rad)]]="","",Table3[[#This Row],[Phase shift (rad)]]/PI()*180)</f>
        <v>89.368995396983564</v>
      </c>
      <c r="L21" s="1">
        <v>-0.40455176252775987</v>
      </c>
      <c r="M21" s="1">
        <f>IF(Table3[[#This Row],[Rel phase shift (rad)]]="","",COS(Table3[[#This Row],[Rel phase shift (rad)]]))</f>
        <v>0.91927891880145518</v>
      </c>
      <c r="N21"/>
    </row>
    <row r="22" spans="1:14" x14ac:dyDescent="0.2">
      <c r="A22" s="1" t="s">
        <v>48</v>
      </c>
      <c r="B22" t="s">
        <v>16</v>
      </c>
      <c r="C22" s="3">
        <v>14.3</v>
      </c>
      <c r="D22" s="2">
        <f>2*Table3[[#This Row],[Photon energy (eV)]]-Threshold</f>
        <v>4.012611200000002</v>
      </c>
      <c r="E22" t="s">
        <v>19</v>
      </c>
      <c r="F22" s="1">
        <v>0.83491599999999999</v>
      </c>
      <c r="G22" s="2">
        <f>Table3[[#This Row],[Polar ang (rad)]]/PI()*180</f>
        <v>47.837163047944635</v>
      </c>
      <c r="H22" s="5">
        <v>1.94069017314824E-3</v>
      </c>
      <c r="I22" s="1">
        <v>0.88206845701033298</v>
      </c>
      <c r="J22" s="1">
        <v>1.9643349814047799</v>
      </c>
      <c r="K22" s="2">
        <f>IF(Table3[[#This Row],[Phase shift (rad)]]="","",Table3[[#This Row],[Phase shift (rad)]]/PI()*180)</f>
        <v>112.54810398440294</v>
      </c>
      <c r="L22" s="1">
        <v>0</v>
      </c>
      <c r="M22" s="1">
        <f>IF(Table3[[#This Row],[Rel phase shift (rad)]]="","",COS(Table3[[#This Row],[Rel phase shift (rad)]]))</f>
        <v>1</v>
      </c>
      <c r="N22"/>
    </row>
    <row r="23" spans="1:14" x14ac:dyDescent="0.2">
      <c r="A23" s="1" t="s">
        <v>48</v>
      </c>
      <c r="B23" t="s">
        <v>16</v>
      </c>
      <c r="C23" s="3">
        <v>14.3</v>
      </c>
      <c r="D23" s="2">
        <f>2*Table3[[#This Row],[Photon energy (eV)]]-Threshold</f>
        <v>4.012611200000002</v>
      </c>
      <c r="E23" t="s">
        <v>17</v>
      </c>
      <c r="F23" s="1">
        <v>0.96874899999999997</v>
      </c>
      <c r="G23" s="2">
        <f>Table3[[#This Row],[Polar ang (rad)]]/PI()*180</f>
        <v>55.505229107518979</v>
      </c>
      <c r="H23" s="5">
        <v>1.45717795110966E-3</v>
      </c>
      <c r="I23" s="1">
        <v>0.72065011824277203</v>
      </c>
      <c r="J23" s="1">
        <v>1.88788009392839</v>
      </c>
      <c r="K23" s="2">
        <f>IF(Table3[[#This Row],[Phase shift (rad)]]="","",Table3[[#This Row],[Phase shift (rad)]]/PI()*180)</f>
        <v>108.16756160885816</v>
      </c>
      <c r="L23" s="1">
        <v>-0.28750442816213001</v>
      </c>
      <c r="M23" s="1">
        <f>IF(Table3[[#This Row],[Rel phase shift (rad)]]="","",COS(Table3[[#This Row],[Rel phase shift (rad)]]))</f>
        <v>0.95895450518011882</v>
      </c>
      <c r="N23"/>
    </row>
    <row r="24" spans="1:14" x14ac:dyDescent="0.2">
      <c r="A24" s="1" t="s">
        <v>48</v>
      </c>
      <c r="B24" t="s">
        <v>16</v>
      </c>
      <c r="C24" s="3">
        <v>14.3</v>
      </c>
      <c r="D24" s="2">
        <f>2*Table3[[#This Row],[Photon energy (eV)]]-Threshold</f>
        <v>4.012611200000002</v>
      </c>
      <c r="E24" t="s">
        <v>18</v>
      </c>
      <c r="F24" s="1">
        <v>0.96874899999999997</v>
      </c>
      <c r="G24" s="2">
        <f>Table3[[#This Row],[Polar ang (rad)]]/PI()*180</f>
        <v>55.505229107518979</v>
      </c>
      <c r="H24" s="5">
        <v>2.8242726812721598E-4</v>
      </c>
      <c r="I24" s="1">
        <v>0.13967494087861301</v>
      </c>
      <c r="J24" s="1">
        <v>2.9959200219792401</v>
      </c>
      <c r="K24" s="2">
        <f>IF(Table3[[#This Row],[Phase shift (rad)]]="","",Table3[[#This Row],[Phase shift (rad)]]/PI()*180)</f>
        <v>171.65357301815129</v>
      </c>
      <c r="L24" s="1">
        <v>0.82053549988872021</v>
      </c>
      <c r="M24" s="1">
        <f>IF(Table3[[#This Row],[Rel phase shift (rad)]]="","",COS(Table3[[#This Row],[Rel phase shift (rad)]]))</f>
        <v>0.68182958097895008</v>
      </c>
      <c r="N24"/>
    </row>
    <row r="25" spans="1:14" x14ac:dyDescent="0.2">
      <c r="A25" s="1" t="s">
        <v>48</v>
      </c>
      <c r="B25" t="s">
        <v>16</v>
      </c>
      <c r="C25" s="3">
        <v>14.3</v>
      </c>
      <c r="D25" s="2">
        <f>2*Table3[[#This Row],[Photon energy (eV)]]-Threshold</f>
        <v>4.012611200000002</v>
      </c>
      <c r="E25" t="s">
        <v>19</v>
      </c>
      <c r="F25" s="1">
        <v>0.96874899999999997</v>
      </c>
      <c r="G25" s="2">
        <f>Table3[[#This Row],[Polar ang (rad)]]/PI()*180</f>
        <v>55.505229107518979</v>
      </c>
      <c r="H25" s="5">
        <v>1.7825018929495901E-3</v>
      </c>
      <c r="I25" s="1">
        <v>0.88153969042962499</v>
      </c>
      <c r="J25" s="1">
        <v>2.1753845220905199</v>
      </c>
      <c r="K25" s="2">
        <f>IF(Table3[[#This Row],[Phase shift (rad)]]="","",Table3[[#This Row],[Phase shift (rad)]]/PI()*180)</f>
        <v>124.64035193387038</v>
      </c>
      <c r="L25" s="1">
        <v>0</v>
      </c>
      <c r="M25" s="1">
        <f>IF(Table3[[#This Row],[Rel phase shift (rad)]]="","",COS(Table3[[#This Row],[Rel phase shift (rad)]]))</f>
        <v>1</v>
      </c>
      <c r="N25"/>
    </row>
    <row r="26" spans="1:14" x14ac:dyDescent="0.2">
      <c r="A26" s="1" t="s">
        <v>48</v>
      </c>
      <c r="B26" t="s">
        <v>16</v>
      </c>
      <c r="C26" s="3">
        <v>14.3</v>
      </c>
      <c r="D26" s="2">
        <f>2*Table3[[#This Row],[Photon energy (eV)]]-Threshold</f>
        <v>4.012611200000002</v>
      </c>
      <c r="E26" t="s">
        <v>17</v>
      </c>
      <c r="F26" s="1">
        <v>1.10256</v>
      </c>
      <c r="G26" s="2">
        <f>Table3[[#This Row],[Polar ang (rad)]]/PI()*180</f>
        <v>63.172034659944046</v>
      </c>
      <c r="H26" s="5">
        <v>2.1185449344172098E-3</v>
      </c>
      <c r="I26" s="1">
        <v>0.60041835000742605</v>
      </c>
      <c r="J26" s="1">
        <v>1.6098328147116101</v>
      </c>
      <c r="K26" s="2">
        <f>IF(Table3[[#This Row],[Phase shift (rad)]]="","",Table3[[#This Row],[Phase shift (rad)]]/PI()*180)</f>
        <v>92.236626004641124</v>
      </c>
      <c r="L26" s="1">
        <v>-0.72812747768622987</v>
      </c>
      <c r="M26" s="1">
        <f>IF(Table3[[#This Row],[Rel phase shift (rad)]]="","",COS(Table3[[#This Row],[Rel phase shift (rad)]]))</f>
        <v>0.7464218234700899</v>
      </c>
      <c r="N26"/>
    </row>
    <row r="27" spans="1:14" x14ac:dyDescent="0.2">
      <c r="A27" s="1" t="s">
        <v>48</v>
      </c>
      <c r="B27" t="s">
        <v>16</v>
      </c>
      <c r="C27" s="3">
        <v>14.3</v>
      </c>
      <c r="D27" s="2">
        <f>2*Table3[[#This Row],[Photon energy (eV)]]-Threshold</f>
        <v>4.012611200000002</v>
      </c>
      <c r="E27" t="s">
        <v>18</v>
      </c>
      <c r="F27" s="1">
        <v>1.10256</v>
      </c>
      <c r="G27" s="2">
        <f>Table3[[#This Row],[Polar ang (rad)]]/PI()*180</f>
        <v>63.172034659944046</v>
      </c>
      <c r="H27" s="5">
        <v>7.0495153959515501E-4</v>
      </c>
      <c r="I27" s="1">
        <v>0.199790824996286</v>
      </c>
      <c r="J27" s="1">
        <v>3.91860627948817</v>
      </c>
      <c r="K27" s="2">
        <f>IF(Table3[[#This Row],[Phase shift (rad)]]="","",Table3[[#This Row],[Phase shift (rad)]]/PI()*180)</f>
        <v>224.51960138813402</v>
      </c>
      <c r="L27" s="1">
        <v>1.58064598709033</v>
      </c>
      <c r="M27" s="1">
        <f>IF(Table3[[#This Row],[Rel phase shift (rad)]]="","",COS(Table3[[#This Row],[Rel phase shift (rad)]]))</f>
        <v>-9.8495010340806793E-3</v>
      </c>
      <c r="N27"/>
    </row>
    <row r="28" spans="1:14" x14ac:dyDescent="0.2">
      <c r="A28" s="1" t="s">
        <v>48</v>
      </c>
      <c r="B28" t="s">
        <v>16</v>
      </c>
      <c r="C28" s="3">
        <v>14.3</v>
      </c>
      <c r="D28" s="2">
        <f>2*Table3[[#This Row],[Photon energy (eV)]]-Threshold</f>
        <v>4.012611200000002</v>
      </c>
      <c r="E28" t="s">
        <v>19</v>
      </c>
      <c r="F28" s="1">
        <v>1.10256</v>
      </c>
      <c r="G28" s="2">
        <f>Table3[[#This Row],[Polar ang (rad)]]/PI()*180</f>
        <v>63.172034659944046</v>
      </c>
      <c r="H28" s="5">
        <v>1.5674413309849601E-3</v>
      </c>
      <c r="I28" s="1">
        <v>0.44422967971756899</v>
      </c>
      <c r="J28" s="1">
        <v>2.33796029239784</v>
      </c>
      <c r="K28" s="2">
        <f>IF(Table3[[#This Row],[Phase shift (rad)]]="","",Table3[[#This Row],[Phase shift (rad)]]/PI()*180)</f>
        <v>133.9552574235681</v>
      </c>
      <c r="L28" s="1">
        <v>0</v>
      </c>
      <c r="M28" s="1">
        <f>IF(Table3[[#This Row],[Rel phase shift (rad)]]="","",COS(Table3[[#This Row],[Rel phase shift (rad)]]))</f>
        <v>1</v>
      </c>
      <c r="N28"/>
    </row>
    <row r="29" spans="1:14" x14ac:dyDescent="0.2">
      <c r="A29" s="1" t="s">
        <v>48</v>
      </c>
      <c r="B29" t="s">
        <v>16</v>
      </c>
      <c r="C29" s="3">
        <v>14.3</v>
      </c>
      <c r="D29" s="2">
        <f>2*Table3[[#This Row],[Photon energy (eV)]]-Threshold</f>
        <v>4.012611200000002</v>
      </c>
      <c r="E29" t="s">
        <v>17</v>
      </c>
      <c r="F29" s="1">
        <v>1.2363500000000001</v>
      </c>
      <c r="G29" s="2">
        <f>Table3[[#This Row],[Polar ang (rad)]]/PI()*180</f>
        <v>70.837637000999337</v>
      </c>
      <c r="H29" s="5">
        <v>2.3171299672823898E-3</v>
      </c>
      <c r="I29" s="1">
        <v>0.54959122345316003</v>
      </c>
      <c r="J29" s="1">
        <v>1.4923537222710099</v>
      </c>
      <c r="K29" s="2">
        <f>IF(Table3[[#This Row],[Phase shift (rad)]]="","",Table3[[#This Row],[Phase shift (rad)]]/PI()*180)</f>
        <v>85.505569826767484</v>
      </c>
      <c r="L29" s="1">
        <v>-0.95915973054619985</v>
      </c>
      <c r="M29" s="1">
        <f>IF(Table3[[#This Row],[Rel phase shift (rad)]]="","",COS(Table3[[#This Row],[Rel phase shift (rad)]]))</f>
        <v>0.57420812517543851</v>
      </c>
      <c r="N29"/>
    </row>
    <row r="30" spans="1:14" x14ac:dyDescent="0.2">
      <c r="A30" s="1" t="s">
        <v>48</v>
      </c>
      <c r="B30" t="s">
        <v>16</v>
      </c>
      <c r="C30" s="3">
        <v>14.3</v>
      </c>
      <c r="D30" s="2">
        <f>2*Table3[[#This Row],[Photon energy (eV)]]-Threshold</f>
        <v>4.012611200000002</v>
      </c>
      <c r="E30" t="s">
        <v>18</v>
      </c>
      <c r="F30" s="1">
        <v>1.2363500000000001</v>
      </c>
      <c r="G30" s="2">
        <f>Table3[[#This Row],[Polar ang (rad)]]/PI()*180</f>
        <v>70.837637000999337</v>
      </c>
      <c r="H30" s="5">
        <v>9.4948356990331995E-4</v>
      </c>
      <c r="I30" s="1">
        <v>0.22520438827341899</v>
      </c>
      <c r="J30" s="1">
        <v>4.0671778852217599</v>
      </c>
      <c r="K30" s="2">
        <f>IF(Table3[[#This Row],[Phase shift (rad)]]="","",Table3[[#This Row],[Phase shift (rad)]]/PI()*180)</f>
        <v>233.03212735215041</v>
      </c>
      <c r="L30" s="1">
        <v>1.6156644324045499</v>
      </c>
      <c r="M30" s="1">
        <f>IF(Table3[[#This Row],[Rel phase shift (rad)]]="","",COS(Table3[[#This Row],[Rel phase shift (rad)]]))</f>
        <v>-4.4853052776951084E-2</v>
      </c>
      <c r="N30"/>
    </row>
    <row r="31" spans="1:14" x14ac:dyDescent="0.2">
      <c r="A31" s="1" t="s">
        <v>48</v>
      </c>
      <c r="B31" t="s">
        <v>16</v>
      </c>
      <c r="C31" s="3">
        <v>14.3</v>
      </c>
      <c r="D31" s="2">
        <f>2*Table3[[#This Row],[Photon energy (eV)]]-Threshold</f>
        <v>4.012611200000002</v>
      </c>
      <c r="E31" t="s">
        <v>19</v>
      </c>
      <c r="F31" s="1">
        <v>1.2363500000000001</v>
      </c>
      <c r="G31" s="2">
        <f>Table3[[#This Row],[Polar ang (rad)]]/PI()*180</f>
        <v>70.837637000999337</v>
      </c>
      <c r="H31" s="5">
        <v>1.2453403809970999E-3</v>
      </c>
      <c r="I31" s="1">
        <v>0.295377537415626</v>
      </c>
      <c r="J31" s="1">
        <v>2.4515134528172098</v>
      </c>
      <c r="K31" s="2">
        <f>IF(Table3[[#This Row],[Phase shift (rad)]]="","",Table3[[#This Row],[Phase shift (rad)]]/PI()*180)</f>
        <v>140.46137426596999</v>
      </c>
      <c r="L31" s="1">
        <v>0</v>
      </c>
      <c r="M31" s="1">
        <f>IF(Table3[[#This Row],[Rel phase shift (rad)]]="","",COS(Table3[[#This Row],[Rel phase shift (rad)]]))</f>
        <v>1</v>
      </c>
      <c r="N31"/>
    </row>
    <row r="32" spans="1:14" x14ac:dyDescent="0.2">
      <c r="A32" s="1" t="s">
        <v>48</v>
      </c>
      <c r="B32" t="s">
        <v>16</v>
      </c>
      <c r="C32" s="3">
        <v>14.3</v>
      </c>
      <c r="D32" s="2">
        <f>2*Table3[[#This Row],[Photon energy (eV)]]-Threshold</f>
        <v>4.012611200000002</v>
      </c>
      <c r="E32" t="s">
        <v>17</v>
      </c>
      <c r="F32" s="1">
        <v>1.3701300000000001</v>
      </c>
      <c r="G32" s="2">
        <f>Table3[[#This Row],[Polar ang (rad)]]/PI()*180</f>
        <v>78.502666384259484</v>
      </c>
      <c r="H32" s="5">
        <v>1.8052962339936099E-3</v>
      </c>
      <c r="I32" s="1">
        <v>0.53071639040318397</v>
      </c>
      <c r="J32" s="1">
        <v>1.4378978519785499</v>
      </c>
      <c r="K32" s="2">
        <f>IF(Table3[[#This Row],[Phase shift (rad)]]="","",Table3[[#This Row],[Phase shift (rad)]]/PI()*180)</f>
        <v>82.38547828929768</v>
      </c>
      <c r="L32" s="1">
        <v>-1.0843522690577001</v>
      </c>
      <c r="M32" s="1">
        <f>IF(Table3[[#This Row],[Rel phase shift (rad)]]="","",COS(Table3[[#This Row],[Rel phase shift (rad)]]))</f>
        <v>0.46748539461713146</v>
      </c>
      <c r="N32"/>
    </row>
    <row r="33" spans="1:14" x14ac:dyDescent="0.2">
      <c r="A33" s="1" t="s">
        <v>48</v>
      </c>
      <c r="B33" t="s">
        <v>16</v>
      </c>
      <c r="C33" s="3">
        <v>14.3</v>
      </c>
      <c r="D33" s="2">
        <f>2*Table3[[#This Row],[Photon energy (eV)]]-Threshold</f>
        <v>4.012611200000002</v>
      </c>
      <c r="E33" t="s">
        <v>18</v>
      </c>
      <c r="F33" s="1">
        <v>1.3701300000000001</v>
      </c>
      <c r="G33" s="2">
        <f>Table3[[#This Row],[Polar ang (rad)]]/PI()*180</f>
        <v>78.502666384259484</v>
      </c>
      <c r="H33" s="5">
        <v>7.9816258589304702E-4</v>
      </c>
      <c r="I33" s="1">
        <v>0.23464180479840699</v>
      </c>
      <c r="J33" s="1">
        <v>4.11657577652322</v>
      </c>
      <c r="K33" s="2">
        <f>IF(Table3[[#This Row],[Phase shift (rad)]]="","",Table3[[#This Row],[Phase shift (rad)]]/PI()*180)</f>
        <v>235.86241804057005</v>
      </c>
      <c r="L33" s="1">
        <v>1.59432565548697</v>
      </c>
      <c r="M33" s="1">
        <f>IF(Table3[[#This Row],[Rel phase shift (rad)]]="","",COS(Table3[[#This Row],[Rel phase shift (rad)]]))</f>
        <v>-2.3527157664508511E-2</v>
      </c>
      <c r="N33"/>
    </row>
    <row r="34" spans="1:14" x14ac:dyDescent="0.2">
      <c r="A34" s="1" t="s">
        <v>48</v>
      </c>
      <c r="B34" t="s">
        <v>16</v>
      </c>
      <c r="C34" s="3">
        <v>14.3</v>
      </c>
      <c r="D34" s="2">
        <f>2*Table3[[#This Row],[Photon energy (eV)]]-Threshold</f>
        <v>4.012611200000002</v>
      </c>
      <c r="E34" t="s">
        <v>19</v>
      </c>
      <c r="F34" s="1">
        <v>1.3701300000000001</v>
      </c>
      <c r="G34" s="2">
        <f>Table3[[#This Row],[Polar ang (rad)]]/PI()*180</f>
        <v>78.502666384259484</v>
      </c>
      <c r="H34" s="5">
        <v>8.0639262922121903E-4</v>
      </c>
      <c r="I34" s="1">
        <v>0.23706125198150299</v>
      </c>
      <c r="J34" s="1">
        <v>2.52225012103625</v>
      </c>
      <c r="K34" s="2">
        <f>IF(Table3[[#This Row],[Phase shift (rad)]]="","",Table3[[#This Row],[Phase shift (rad)]]/PI()*180)</f>
        <v>144.51428681173817</v>
      </c>
      <c r="L34" s="1">
        <v>0</v>
      </c>
      <c r="M34" s="1">
        <f>IF(Table3[[#This Row],[Rel phase shift (rad)]]="","",COS(Table3[[#This Row],[Rel phase shift (rad)]]))</f>
        <v>1</v>
      </c>
      <c r="N34"/>
    </row>
    <row r="35" spans="1:14" x14ac:dyDescent="0.2">
      <c r="A35" s="1" t="s">
        <v>48</v>
      </c>
      <c r="B35" t="s">
        <v>16</v>
      </c>
      <c r="C35" s="3">
        <v>14.3</v>
      </c>
      <c r="D35" s="2">
        <f>2*Table3[[#This Row],[Photon energy (eV)]]-Threshold</f>
        <v>4.012611200000002</v>
      </c>
      <c r="E35" t="s">
        <v>17</v>
      </c>
      <c r="F35" s="1">
        <v>1.5039100000000001</v>
      </c>
      <c r="G35" s="2">
        <f>Table3[[#This Row],[Polar ang (rad)]]/PI()*180</f>
        <v>86.167695767519632</v>
      </c>
      <c r="H35" s="5">
        <v>6.8147103140248002E-4</v>
      </c>
      <c r="I35" s="1">
        <v>0.523873853600065</v>
      </c>
      <c r="J35" s="1">
        <v>1.4155661296842501</v>
      </c>
      <c r="K35" s="2">
        <f>IF(Table3[[#This Row],[Phase shift (rad)]]="","",Table3[[#This Row],[Phase shift (rad)]]/PI()*180)</f>
        <v>81.105964852576093</v>
      </c>
      <c r="L35" s="1">
        <v>-1.1404717220268199</v>
      </c>
      <c r="M35" s="1">
        <f>IF(Table3[[#This Row],[Rel phase shift (rad)]]="","",COS(Table3[[#This Row],[Rel phase shift (rad)]]))</f>
        <v>0.41716583507791771</v>
      </c>
      <c r="N35"/>
    </row>
    <row r="36" spans="1:14" x14ac:dyDescent="0.2">
      <c r="A36" s="1" t="s">
        <v>48</v>
      </c>
      <c r="B36" t="s">
        <v>16</v>
      </c>
      <c r="C36" s="3">
        <v>14.3</v>
      </c>
      <c r="D36" s="2">
        <f>2*Table3[[#This Row],[Photon energy (eV)]]-Threshold</f>
        <v>4.012611200000002</v>
      </c>
      <c r="E36" t="s">
        <v>18</v>
      </c>
      <c r="F36" s="1">
        <v>1.5039100000000001</v>
      </c>
      <c r="G36" s="2">
        <f>Table3[[#This Row],[Polar ang (rad)]]/PI()*180</f>
        <v>86.167695767519632</v>
      </c>
      <c r="H36" s="5">
        <v>3.0967968131556602E-4</v>
      </c>
      <c r="I36" s="1">
        <v>0.238063073199967</v>
      </c>
      <c r="J36" s="1">
        <v>4.1344116787291396</v>
      </c>
      <c r="K36" s="2">
        <f>IF(Table3[[#This Row],[Phase shift (rad)]]="","",Table3[[#This Row],[Phase shift (rad)]]/PI()*180)</f>
        <v>236.88433996077734</v>
      </c>
      <c r="L36" s="1">
        <v>1.5783738270180701</v>
      </c>
      <c r="M36" s="1">
        <f>IF(Table3[[#This Row],[Rel phase shift (rad)]]="","",COS(Table3[[#This Row],[Rel phase shift (rad)]]))</f>
        <v>-7.5774277085866922E-3</v>
      </c>
      <c r="N36"/>
    </row>
    <row r="37" spans="1:14" x14ac:dyDescent="0.2">
      <c r="A37" s="1" t="s">
        <v>48</v>
      </c>
      <c r="B37" t="s">
        <v>16</v>
      </c>
      <c r="C37" s="3">
        <v>14.3</v>
      </c>
      <c r="D37" s="2">
        <f>2*Table3[[#This Row],[Photon energy (eV)]]-Threshold</f>
        <v>4.012611200000002</v>
      </c>
      <c r="E37" t="s">
        <v>19</v>
      </c>
      <c r="F37" s="1">
        <v>1.5039100000000001</v>
      </c>
      <c r="G37" s="2">
        <f>Table3[[#This Row],[Polar ang (rad)]]/PI()*180</f>
        <v>86.167695767519632</v>
      </c>
      <c r="H37" s="5">
        <v>2.7959327958115799E-4</v>
      </c>
      <c r="I37" s="1">
        <v>0.21493446099010299</v>
      </c>
      <c r="J37" s="1">
        <v>2.55603785171107</v>
      </c>
      <c r="K37" s="2">
        <f>IF(Table3[[#This Row],[Phase shift (rad)]]="","",Table3[[#This Row],[Phase shift (rad)]]/PI()*180)</f>
        <v>146.45018117873008</v>
      </c>
      <c r="L37" s="1">
        <v>0</v>
      </c>
      <c r="M37" s="1">
        <f>IF(Table3[[#This Row],[Rel phase shift (rad)]]="","",COS(Table3[[#This Row],[Rel phase shift (rad)]]))</f>
        <v>1</v>
      </c>
      <c r="N37"/>
    </row>
    <row r="38" spans="1:14" x14ac:dyDescent="0.2">
      <c r="A38" s="1" t="s">
        <v>48</v>
      </c>
      <c r="B38" t="s">
        <v>16</v>
      </c>
      <c r="C38" s="3">
        <v>14.3</v>
      </c>
      <c r="D38" s="2">
        <f>2*Table3[[#This Row],[Photon energy (eV)]]-Threshold</f>
        <v>4.012611200000002</v>
      </c>
      <c r="E38" s="2" t="s">
        <v>19</v>
      </c>
      <c r="F38" s="1">
        <f>PI()/2</f>
        <v>1.5707963267948966</v>
      </c>
      <c r="G38" s="2">
        <f>Table3[[#This Row],[Polar ang (rad)]]/PI()*180</f>
        <v>90</v>
      </c>
      <c r="H38" s="5">
        <v>0</v>
      </c>
      <c r="I38" s="1">
        <v>0</v>
      </c>
      <c r="J38" s="1"/>
      <c r="K38" s="2" t="str">
        <f>IF(Table3[[#This Row],[Phase shift (rad)]]="","",Table3[[#This Row],[Phase shift (rad)]]/PI()*180)</f>
        <v/>
      </c>
      <c r="L38" s="1"/>
      <c r="M38" s="1" t="str">
        <f>IF(Table3[[#This Row],[Rel phase shift (rad)]]="","",COS(Table3[[#This Row],[Rel phase shift (rad)]]))</f>
        <v/>
      </c>
      <c r="N38"/>
    </row>
    <row r="39" spans="1:14" x14ac:dyDescent="0.2">
      <c r="A39" s="1" t="s">
        <v>48</v>
      </c>
      <c r="B39" t="s">
        <v>16</v>
      </c>
      <c r="C39" s="3">
        <v>14.3</v>
      </c>
      <c r="D39" s="2">
        <f>2*Table3[[#This Row],[Photon energy (eV)]]-Threshold</f>
        <v>4.012611200000002</v>
      </c>
      <c r="E39" t="s">
        <v>17</v>
      </c>
      <c r="F39" s="1">
        <v>1.63768</v>
      </c>
      <c r="G39" s="2">
        <f>Table3[[#This Row],[Polar ang (rad)]]/PI()*180</f>
        <v>93.832152192984665</v>
      </c>
      <c r="H39" s="5">
        <v>6.8147103140248002E-4</v>
      </c>
      <c r="I39" s="1">
        <v>0.523873853600065</v>
      </c>
      <c r="J39" s="1">
        <v>4.5571587832740503</v>
      </c>
      <c r="K39" s="2">
        <f>IF(Table3[[#This Row],[Phase shift (rad)]]="","",Table3[[#This Row],[Phase shift (rad)]]/PI()*180)</f>
        <v>261.10596485257651</v>
      </c>
      <c r="L39" s="1">
        <v>-1.140471722026819</v>
      </c>
      <c r="M39" s="1">
        <f>IF(Table3[[#This Row],[Rel phase shift (rad)]]="","",COS(Table3[[#This Row],[Rel phase shift (rad)]]))</f>
        <v>0.41716583507791849</v>
      </c>
      <c r="N39"/>
    </row>
    <row r="40" spans="1:14" x14ac:dyDescent="0.2">
      <c r="A40" s="1" t="s">
        <v>48</v>
      </c>
      <c r="B40" t="s">
        <v>16</v>
      </c>
      <c r="C40" s="3">
        <v>14.3</v>
      </c>
      <c r="D40" s="2">
        <f>2*Table3[[#This Row],[Photon energy (eV)]]-Threshold</f>
        <v>4.012611200000002</v>
      </c>
      <c r="E40" t="s">
        <v>18</v>
      </c>
      <c r="F40" s="1">
        <v>1.63768</v>
      </c>
      <c r="G40" s="2">
        <f>Table3[[#This Row],[Polar ang (rad)]]/PI()*180</f>
        <v>93.832152192984665</v>
      </c>
      <c r="H40" s="5">
        <v>3.0967968131556602E-4</v>
      </c>
      <c r="I40" s="1">
        <v>0.238063073199967</v>
      </c>
      <c r="J40" s="1">
        <v>7.2760043323189301</v>
      </c>
      <c r="K40" s="2">
        <f>IF(Table3[[#This Row],[Phase shift (rad)]]="","",Table3[[#This Row],[Phase shift (rad)]]/PI()*180)</f>
        <v>416.8843399607772</v>
      </c>
      <c r="L40" s="1">
        <v>1.5783738270180601</v>
      </c>
      <c r="M40" s="1">
        <f>IF(Table3[[#This Row],[Rel phase shift (rad)]]="","",COS(Table3[[#This Row],[Rel phase shift (rad)]]))</f>
        <v>-7.5774277085767002E-3</v>
      </c>
      <c r="N40"/>
    </row>
    <row r="41" spans="1:14" x14ac:dyDescent="0.2">
      <c r="A41" s="1" t="s">
        <v>48</v>
      </c>
      <c r="B41" t="s">
        <v>16</v>
      </c>
      <c r="C41" s="3">
        <v>14.3</v>
      </c>
      <c r="D41" s="2">
        <f>2*Table3[[#This Row],[Photon energy (eV)]]-Threshold</f>
        <v>4.012611200000002</v>
      </c>
      <c r="E41" t="s">
        <v>19</v>
      </c>
      <c r="F41" s="1">
        <v>1.63768</v>
      </c>
      <c r="G41" s="2">
        <f>Table3[[#This Row],[Polar ang (rad)]]/PI()*180</f>
        <v>93.832152192984665</v>
      </c>
      <c r="H41" s="5">
        <v>2.7959327958115799E-4</v>
      </c>
      <c r="I41" s="1">
        <v>0.21493446099010299</v>
      </c>
      <c r="J41" s="1">
        <v>5.6976305053008698</v>
      </c>
      <c r="K41" s="2">
        <f>IF(Table3[[#This Row],[Phase shift (rad)]]="","",Table3[[#This Row],[Phase shift (rad)]]/PI()*180)</f>
        <v>326.45018117873047</v>
      </c>
      <c r="L41" s="1">
        <v>0</v>
      </c>
      <c r="M41" s="1">
        <f>IF(Table3[[#This Row],[Rel phase shift (rad)]]="","",COS(Table3[[#This Row],[Rel phase shift (rad)]]))</f>
        <v>1</v>
      </c>
      <c r="N41"/>
    </row>
    <row r="42" spans="1:14" x14ac:dyDescent="0.2">
      <c r="A42" s="1" t="s">
        <v>48</v>
      </c>
      <c r="B42" t="s">
        <v>16</v>
      </c>
      <c r="C42" s="3">
        <v>14.3</v>
      </c>
      <c r="D42" s="2">
        <f>2*Table3[[#This Row],[Photon energy (eV)]]-Threshold</f>
        <v>4.012611200000002</v>
      </c>
      <c r="E42" t="s">
        <v>17</v>
      </c>
      <c r="F42" s="1">
        <v>1.77146</v>
      </c>
      <c r="G42" s="2">
        <f>Table3[[#This Row],[Polar ang (rad)]]/PI()*180</f>
        <v>101.49718157624481</v>
      </c>
      <c r="H42" s="5">
        <v>1.8052962339936099E-3</v>
      </c>
      <c r="I42" s="1">
        <v>0.53071639040318397</v>
      </c>
      <c r="J42" s="1">
        <v>4.5794905055683497</v>
      </c>
      <c r="K42" s="2">
        <f>IF(Table3[[#This Row],[Phase shift (rad)]]="","",Table3[[#This Row],[Phase shift (rad)]]/PI()*180)</f>
        <v>262.38547828929808</v>
      </c>
      <c r="L42" s="1">
        <v>-1.0843522690576901</v>
      </c>
      <c r="M42" s="1">
        <f>IF(Table3[[#This Row],[Rel phase shift (rad)]]="","",COS(Table3[[#This Row],[Rel phase shift (rad)]]))</f>
        <v>0.46748539461714028</v>
      </c>
      <c r="N42"/>
    </row>
    <row r="43" spans="1:14" x14ac:dyDescent="0.2">
      <c r="A43" s="1" t="s">
        <v>48</v>
      </c>
      <c r="B43" t="s">
        <v>16</v>
      </c>
      <c r="C43" s="3">
        <v>14.3</v>
      </c>
      <c r="D43" s="2">
        <f>2*Table3[[#This Row],[Photon energy (eV)]]-Threshold</f>
        <v>4.012611200000002</v>
      </c>
      <c r="E43" t="s">
        <v>18</v>
      </c>
      <c r="F43" s="1">
        <v>1.77146</v>
      </c>
      <c r="G43" s="2">
        <f>Table3[[#This Row],[Polar ang (rad)]]/PI()*180</f>
        <v>101.49718157624481</v>
      </c>
      <c r="H43" s="5">
        <v>7.9816258589304702E-4</v>
      </c>
      <c r="I43" s="1">
        <v>0.23464180479840699</v>
      </c>
      <c r="J43" s="1">
        <v>7.2581684301130096</v>
      </c>
      <c r="K43" s="2">
        <f>IF(Table3[[#This Row],[Phase shift (rad)]]="","",Table3[[#This Row],[Phase shift (rad)]]/PI()*180)</f>
        <v>415.86241804056988</v>
      </c>
      <c r="L43" s="1">
        <v>1.59432565548697</v>
      </c>
      <c r="M43" s="1">
        <f>IF(Table3[[#This Row],[Rel phase shift (rad)]]="","",COS(Table3[[#This Row],[Rel phase shift (rad)]]))</f>
        <v>-2.3527157664508511E-2</v>
      </c>
      <c r="N43"/>
    </row>
    <row r="44" spans="1:14" x14ac:dyDescent="0.2">
      <c r="A44" s="1" t="s">
        <v>48</v>
      </c>
      <c r="B44" t="s">
        <v>16</v>
      </c>
      <c r="C44" s="3">
        <v>14.3</v>
      </c>
      <c r="D44" s="2">
        <f>2*Table3[[#This Row],[Photon energy (eV)]]-Threshold</f>
        <v>4.012611200000002</v>
      </c>
      <c r="E44" t="s">
        <v>19</v>
      </c>
      <c r="F44" s="1">
        <v>1.77146</v>
      </c>
      <c r="G44" s="2">
        <f>Table3[[#This Row],[Polar ang (rad)]]/PI()*180</f>
        <v>101.49718157624481</v>
      </c>
      <c r="H44" s="5">
        <v>8.0639262922121903E-4</v>
      </c>
      <c r="I44" s="1">
        <v>0.23706125198150299</v>
      </c>
      <c r="J44" s="1">
        <v>5.6638427746260396</v>
      </c>
      <c r="K44" s="2">
        <f>IF(Table3[[#This Row],[Phase shift (rad)]]="","",Table3[[#This Row],[Phase shift (rad)]]/PI()*180)</f>
        <v>324.51428681173797</v>
      </c>
      <c r="L44" s="1">
        <v>0</v>
      </c>
      <c r="M44" s="1">
        <f>IF(Table3[[#This Row],[Rel phase shift (rad)]]="","",COS(Table3[[#This Row],[Rel phase shift (rad)]]))</f>
        <v>1</v>
      </c>
      <c r="N44"/>
    </row>
    <row r="45" spans="1:14" x14ac:dyDescent="0.2">
      <c r="A45" s="1" t="s">
        <v>48</v>
      </c>
      <c r="B45" t="s">
        <v>16</v>
      </c>
      <c r="C45" s="3">
        <v>14.3</v>
      </c>
      <c r="D45" s="2">
        <f>2*Table3[[#This Row],[Photon energy (eV)]]-Threshold</f>
        <v>4.012611200000002</v>
      </c>
      <c r="E45" t="s">
        <v>17</v>
      </c>
      <c r="F45" s="1">
        <v>1.90524</v>
      </c>
      <c r="G45" s="2">
        <f>Table3[[#This Row],[Polar ang (rad)]]/PI()*180</f>
        <v>109.16221095950496</v>
      </c>
      <c r="H45" s="5">
        <v>2.3171299672823898E-3</v>
      </c>
      <c r="I45" s="1">
        <v>0.54959122345316003</v>
      </c>
      <c r="J45" s="1">
        <v>4.6339463758608099</v>
      </c>
      <c r="K45" s="2">
        <f>IF(Table3[[#This Row],[Phase shift (rad)]]="","",Table3[[#This Row],[Phase shift (rad)]]/PI()*180)</f>
        <v>265.50556982676784</v>
      </c>
      <c r="L45" s="1">
        <v>-0.9591597305461903</v>
      </c>
      <c r="M45" s="1">
        <f>IF(Table3[[#This Row],[Rel phase shift (rad)]]="","",COS(Table3[[#This Row],[Rel phase shift (rad)]]))</f>
        <v>0.57420812517544628</v>
      </c>
      <c r="N45"/>
    </row>
    <row r="46" spans="1:14" x14ac:dyDescent="0.2">
      <c r="A46" s="1" t="s">
        <v>48</v>
      </c>
      <c r="B46" t="s">
        <v>16</v>
      </c>
      <c r="C46" s="3">
        <v>14.3</v>
      </c>
      <c r="D46" s="2">
        <f>2*Table3[[#This Row],[Photon energy (eV)]]-Threshold</f>
        <v>4.012611200000002</v>
      </c>
      <c r="E46" t="s">
        <v>18</v>
      </c>
      <c r="F46" s="1">
        <v>1.90524</v>
      </c>
      <c r="G46" s="2">
        <f>Table3[[#This Row],[Polar ang (rad)]]/PI()*180</f>
        <v>109.16221095950496</v>
      </c>
      <c r="H46" s="5">
        <v>9.4948356990331995E-4</v>
      </c>
      <c r="I46" s="1">
        <v>0.22520438827341899</v>
      </c>
      <c r="J46" s="1">
        <v>7.2087705388115504</v>
      </c>
      <c r="K46" s="2">
        <f>IF(Table3[[#This Row],[Phase shift (rad)]]="","",Table3[[#This Row],[Phase shift (rad)]]/PI()*180)</f>
        <v>413.03212735215027</v>
      </c>
      <c r="L46" s="1">
        <v>1.6156644324045499</v>
      </c>
      <c r="M46" s="1">
        <f>IF(Table3[[#This Row],[Rel phase shift (rad)]]="","",COS(Table3[[#This Row],[Rel phase shift (rad)]]))</f>
        <v>-4.4853052776951084E-2</v>
      </c>
      <c r="N46"/>
    </row>
    <row r="47" spans="1:14" x14ac:dyDescent="0.2">
      <c r="A47" s="1" t="s">
        <v>48</v>
      </c>
      <c r="B47" t="s">
        <v>16</v>
      </c>
      <c r="C47" s="3">
        <v>14.3</v>
      </c>
      <c r="D47" s="2">
        <f>2*Table3[[#This Row],[Photon energy (eV)]]-Threshold</f>
        <v>4.012611200000002</v>
      </c>
      <c r="E47" t="s">
        <v>19</v>
      </c>
      <c r="F47" s="1">
        <v>1.90524</v>
      </c>
      <c r="G47" s="2">
        <f>Table3[[#This Row],[Polar ang (rad)]]/PI()*180</f>
        <v>109.16221095950496</v>
      </c>
      <c r="H47" s="5">
        <v>1.2453403809970999E-3</v>
      </c>
      <c r="I47" s="1">
        <v>0.295377537415626</v>
      </c>
      <c r="J47" s="1">
        <v>5.5931061064070002</v>
      </c>
      <c r="K47" s="2">
        <f>IF(Table3[[#This Row],[Phase shift (rad)]]="","",Table3[[#This Row],[Phase shift (rad)]]/PI()*180)</f>
        <v>320.46137426596988</v>
      </c>
      <c r="L47" s="1">
        <v>0</v>
      </c>
      <c r="M47" s="1">
        <f>IF(Table3[[#This Row],[Rel phase shift (rad)]]="","",COS(Table3[[#This Row],[Rel phase shift (rad)]]))</f>
        <v>1</v>
      </c>
      <c r="N47"/>
    </row>
    <row r="48" spans="1:14" x14ac:dyDescent="0.2">
      <c r="A48" s="1" t="s">
        <v>48</v>
      </c>
      <c r="B48" t="s">
        <v>16</v>
      </c>
      <c r="C48" s="3">
        <v>14.3</v>
      </c>
      <c r="D48" s="2">
        <f>2*Table3[[#This Row],[Photon energy (eV)]]-Threshold</f>
        <v>4.012611200000002</v>
      </c>
      <c r="E48" t="s">
        <v>17</v>
      </c>
      <c r="F48" s="1">
        <v>2.03904</v>
      </c>
      <c r="G48" s="2">
        <f>Table3[[#This Row],[Polar ang (rad)]]/PI()*180</f>
        <v>116.82838625835538</v>
      </c>
      <c r="H48" s="5">
        <v>2.1185449344172098E-3</v>
      </c>
      <c r="I48" s="1">
        <v>0.60041835000742605</v>
      </c>
      <c r="J48" s="1">
        <v>4.7514254683013997</v>
      </c>
      <c r="K48" s="2">
        <f>IF(Table3[[#This Row],[Phase shift (rad)]]="","",Table3[[#This Row],[Phase shift (rad)]]/PI()*180)</f>
        <v>272.23662600464093</v>
      </c>
      <c r="L48" s="1">
        <v>-0.72812747768623076</v>
      </c>
      <c r="M48" s="1">
        <f>IF(Table3[[#This Row],[Rel phase shift (rad)]]="","",COS(Table3[[#This Row],[Rel phase shift (rad)]]))</f>
        <v>0.74642182347008934</v>
      </c>
      <c r="N48"/>
    </row>
    <row r="49" spans="1:14" x14ac:dyDescent="0.2">
      <c r="A49" s="1" t="s">
        <v>48</v>
      </c>
      <c r="B49" t="s">
        <v>16</v>
      </c>
      <c r="C49" s="3">
        <v>14.3</v>
      </c>
      <c r="D49" s="2">
        <f>2*Table3[[#This Row],[Photon energy (eV)]]-Threshold</f>
        <v>4.012611200000002</v>
      </c>
      <c r="E49" t="s">
        <v>18</v>
      </c>
      <c r="F49" s="1">
        <v>2.03904</v>
      </c>
      <c r="G49" s="2">
        <f>Table3[[#This Row],[Polar ang (rad)]]/PI()*180</f>
        <v>116.82838625835538</v>
      </c>
      <c r="H49" s="5">
        <v>7.0495153959515501E-4</v>
      </c>
      <c r="I49" s="1">
        <v>0.199790824996286</v>
      </c>
      <c r="J49" s="1">
        <v>7.0601989330779604</v>
      </c>
      <c r="K49" s="2">
        <f>IF(Table3[[#This Row],[Phase shift (rad)]]="","",Table3[[#This Row],[Phase shift (rad)]]/PI()*180)</f>
        <v>404.51960138813388</v>
      </c>
      <c r="L49" s="1">
        <v>1.58064598709033</v>
      </c>
      <c r="M49" s="1">
        <f>IF(Table3[[#This Row],[Rel phase shift (rad)]]="","",COS(Table3[[#This Row],[Rel phase shift (rad)]]))</f>
        <v>-9.8495010340806793E-3</v>
      </c>
      <c r="N49"/>
    </row>
    <row r="50" spans="1:14" x14ac:dyDescent="0.2">
      <c r="A50" s="1" t="s">
        <v>48</v>
      </c>
      <c r="B50" t="s">
        <v>16</v>
      </c>
      <c r="C50" s="3">
        <v>14.3</v>
      </c>
      <c r="D50" s="2">
        <f>2*Table3[[#This Row],[Photon energy (eV)]]-Threshold</f>
        <v>4.012611200000002</v>
      </c>
      <c r="E50" t="s">
        <v>19</v>
      </c>
      <c r="F50" s="1">
        <v>2.03904</v>
      </c>
      <c r="G50" s="2">
        <f>Table3[[#This Row],[Polar ang (rad)]]/PI()*180</f>
        <v>116.82838625835538</v>
      </c>
      <c r="H50" s="5">
        <v>1.5674413309849601E-3</v>
      </c>
      <c r="I50" s="1">
        <v>0.44422967971756899</v>
      </c>
      <c r="J50" s="1">
        <v>5.4795529459876304</v>
      </c>
      <c r="K50" s="2">
        <f>IF(Table3[[#This Row],[Phase shift (rad)]]="","",Table3[[#This Row],[Phase shift (rad)]]/PI()*180)</f>
        <v>313.95525742356796</v>
      </c>
      <c r="L50" s="1">
        <v>0</v>
      </c>
      <c r="M50" s="1">
        <f>IF(Table3[[#This Row],[Rel phase shift (rad)]]="","",COS(Table3[[#This Row],[Rel phase shift (rad)]]))</f>
        <v>1</v>
      </c>
      <c r="N50"/>
    </row>
    <row r="51" spans="1:14" x14ac:dyDescent="0.2">
      <c r="A51" s="1" t="s">
        <v>48</v>
      </c>
      <c r="B51" t="s">
        <v>16</v>
      </c>
      <c r="C51" s="3">
        <v>14.3</v>
      </c>
      <c r="D51" s="2">
        <f>2*Table3[[#This Row],[Photon energy (eV)]]-Threshold</f>
        <v>4.012611200000002</v>
      </c>
      <c r="E51" t="s">
        <v>17</v>
      </c>
      <c r="F51" s="1">
        <v>2.1728399999999999</v>
      </c>
      <c r="G51" s="2">
        <f>Table3[[#This Row],[Polar ang (rad)]]/PI()*180</f>
        <v>124.4945615572058</v>
      </c>
      <c r="H51" s="5">
        <v>1.45717795110966E-3</v>
      </c>
      <c r="I51" s="1">
        <v>0.72065011824277203</v>
      </c>
      <c r="J51" s="1">
        <v>5.02947274751818</v>
      </c>
      <c r="K51" s="2">
        <f>IF(Table3[[#This Row],[Phase shift (rad)]]="","",Table3[[#This Row],[Phase shift (rad)]]/PI()*180)</f>
        <v>288.16756160885802</v>
      </c>
      <c r="L51" s="1">
        <v>-0.28750442816213001</v>
      </c>
      <c r="M51" s="1">
        <f>IF(Table3[[#This Row],[Rel phase shift (rad)]]="","",COS(Table3[[#This Row],[Rel phase shift (rad)]]))</f>
        <v>0.95895450518011882</v>
      </c>
      <c r="N51"/>
    </row>
    <row r="52" spans="1:14" x14ac:dyDescent="0.2">
      <c r="A52" s="1" t="s">
        <v>48</v>
      </c>
      <c r="B52" t="s">
        <v>16</v>
      </c>
      <c r="C52" s="3">
        <v>14.3</v>
      </c>
      <c r="D52" s="2">
        <f>2*Table3[[#This Row],[Photon energy (eV)]]-Threshold</f>
        <v>4.012611200000002</v>
      </c>
      <c r="E52" t="s">
        <v>18</v>
      </c>
      <c r="F52" s="1">
        <v>2.1728399999999999</v>
      </c>
      <c r="G52" s="2">
        <f>Table3[[#This Row],[Polar ang (rad)]]/PI()*180</f>
        <v>124.4945615572058</v>
      </c>
      <c r="H52" s="5">
        <v>2.8242726812721598E-4</v>
      </c>
      <c r="I52" s="1">
        <v>0.13967494087861301</v>
      </c>
      <c r="J52" s="1">
        <v>6.1375126755690399</v>
      </c>
      <c r="K52" s="2">
        <f>IF(Table3[[#This Row],[Phase shift (rad)]]="","",Table3[[#This Row],[Phase shift (rad)]]/PI()*180)</f>
        <v>351.65357301815169</v>
      </c>
      <c r="L52" s="1">
        <v>0.82053549988872998</v>
      </c>
      <c r="M52" s="1">
        <f>IF(Table3[[#This Row],[Rel phase shift (rad)]]="","",COS(Table3[[#This Row],[Rel phase shift (rad)]]))</f>
        <v>0.68182958097894286</v>
      </c>
      <c r="N52"/>
    </row>
    <row r="53" spans="1:14" x14ac:dyDescent="0.2">
      <c r="A53" s="1" t="s">
        <v>48</v>
      </c>
      <c r="B53" t="s">
        <v>16</v>
      </c>
      <c r="C53" s="3">
        <v>14.3</v>
      </c>
      <c r="D53" s="2">
        <f>2*Table3[[#This Row],[Photon energy (eV)]]-Threshold</f>
        <v>4.012611200000002</v>
      </c>
      <c r="E53" t="s">
        <v>19</v>
      </c>
      <c r="F53" s="1">
        <v>2.1728399999999999</v>
      </c>
      <c r="G53" s="2">
        <f>Table3[[#This Row],[Polar ang (rad)]]/PI()*180</f>
        <v>124.4945615572058</v>
      </c>
      <c r="H53" s="5">
        <v>1.7825018929495901E-3</v>
      </c>
      <c r="I53" s="1">
        <v>0.88153969042962499</v>
      </c>
      <c r="J53" s="1">
        <v>5.3169771756803099</v>
      </c>
      <c r="K53" s="2">
        <f>IF(Table3[[#This Row],[Phase shift (rad)]]="","",Table3[[#This Row],[Phase shift (rad)]]/PI()*180)</f>
        <v>304.64035193387019</v>
      </c>
      <c r="L53" s="1">
        <v>0</v>
      </c>
      <c r="M53" s="1">
        <f>IF(Table3[[#This Row],[Rel phase shift (rad)]]="","",COS(Table3[[#This Row],[Rel phase shift (rad)]]))</f>
        <v>1</v>
      </c>
      <c r="N53"/>
    </row>
    <row r="54" spans="1:14" x14ac:dyDescent="0.2">
      <c r="A54" s="1" t="s">
        <v>48</v>
      </c>
      <c r="B54" t="s">
        <v>16</v>
      </c>
      <c r="C54" s="3">
        <v>14.3</v>
      </c>
      <c r="D54" s="2">
        <f>2*Table3[[#This Row],[Photon energy (eV)]]-Threshold</f>
        <v>4.012611200000002</v>
      </c>
      <c r="E54" t="s">
        <v>17</v>
      </c>
      <c r="F54" s="1">
        <v>2.3066800000000001</v>
      </c>
      <c r="G54" s="2">
        <f>Table3[[#This Row],[Polar ang (rad)]]/PI()*180</f>
        <v>132.16302868723673</v>
      </c>
      <c r="H54" s="5">
        <v>9.0917125482814498E-4</v>
      </c>
      <c r="I54" s="1">
        <v>0.41322994107991101</v>
      </c>
      <c r="J54" s="1">
        <v>5.6989934306619903</v>
      </c>
      <c r="K54" s="2">
        <f>IF(Table3[[#This Row],[Phase shift (rad)]]="","",Table3[[#This Row],[Phase shift (rad)]]/PI()*180)</f>
        <v>326.52827104971402</v>
      </c>
      <c r="L54" s="1">
        <v>0.59306579566742013</v>
      </c>
      <c r="M54" s="1">
        <f>IF(Table3[[#This Row],[Rel phase shift (rad)]]="","",COS(Table3[[#This Row],[Rel phase shift (rad)]]))</f>
        <v>0.82923108751309915</v>
      </c>
      <c r="N54"/>
    </row>
    <row r="55" spans="1:14" x14ac:dyDescent="0.2">
      <c r="A55" s="1" t="s">
        <v>48</v>
      </c>
      <c r="B55" t="s">
        <v>16</v>
      </c>
      <c r="C55" s="3">
        <v>14.3</v>
      </c>
      <c r="D55" s="2">
        <f>2*Table3[[#This Row],[Photon energy (eV)]]-Threshold</f>
        <v>4.012611200000002</v>
      </c>
      <c r="E55" t="s">
        <v>18</v>
      </c>
      <c r="F55" s="1">
        <v>2.3066800000000001</v>
      </c>
      <c r="G55" s="2">
        <f>Table3[[#This Row],[Polar ang (rad)]]/PI()*180</f>
        <v>132.16302868723673</v>
      </c>
      <c r="H55" s="5">
        <v>6.4549348647124905E-4</v>
      </c>
      <c r="I55" s="1">
        <v>0.29338502946004402</v>
      </c>
      <c r="J55" s="1">
        <v>4.7013758724668202</v>
      </c>
      <c r="K55" s="2">
        <f>IF(Table3[[#This Row],[Phase shift (rad)]]="","",Table3[[#This Row],[Phase shift (rad)]]/PI()*180)</f>
        <v>269.36899539698396</v>
      </c>
      <c r="L55" s="1">
        <v>-0.40455176252774988</v>
      </c>
      <c r="M55" s="1">
        <f>IF(Table3[[#This Row],[Rel phase shift (rad)]]="","",COS(Table3[[#This Row],[Rel phase shift (rad)]]))</f>
        <v>0.91927891880145918</v>
      </c>
      <c r="N55"/>
    </row>
    <row r="56" spans="1:14" x14ac:dyDescent="0.2">
      <c r="A56" s="1" t="s">
        <v>48</v>
      </c>
      <c r="B56" t="s">
        <v>16</v>
      </c>
      <c r="C56" s="3">
        <v>14.3</v>
      </c>
      <c r="D56" s="2">
        <f>2*Table3[[#This Row],[Photon energy (eV)]]-Threshold</f>
        <v>4.012611200000002</v>
      </c>
      <c r="E56" t="s">
        <v>19</v>
      </c>
      <c r="F56" s="1">
        <v>2.3066800000000001</v>
      </c>
      <c r="G56" s="2">
        <f>Table3[[#This Row],[Polar ang (rad)]]/PI()*180</f>
        <v>132.16302868723673</v>
      </c>
      <c r="H56" s="5">
        <v>1.94069017314824E-3</v>
      </c>
      <c r="I56" s="1">
        <v>0.88206845701033298</v>
      </c>
      <c r="J56" s="1">
        <v>5.1059276349945701</v>
      </c>
      <c r="K56" s="2">
        <f>IF(Table3[[#This Row],[Phase shift (rad)]]="","",Table3[[#This Row],[Phase shift (rad)]]/PI()*180)</f>
        <v>292.54810398440276</v>
      </c>
      <c r="L56" s="1">
        <v>0</v>
      </c>
      <c r="M56" s="1">
        <f>IF(Table3[[#This Row],[Rel phase shift (rad)]]="","",COS(Table3[[#This Row],[Rel phase shift (rad)]]))</f>
        <v>1</v>
      </c>
      <c r="N56"/>
    </row>
    <row r="57" spans="1:14" x14ac:dyDescent="0.2">
      <c r="A57" s="1" t="s">
        <v>48</v>
      </c>
      <c r="B57" t="s">
        <v>16</v>
      </c>
      <c r="C57" s="3">
        <v>14.3</v>
      </c>
      <c r="D57" s="2">
        <f>2*Table3[[#This Row],[Photon energy (eV)]]-Threshold</f>
        <v>4.012611200000002</v>
      </c>
      <c r="E57" t="s">
        <v>17</v>
      </c>
      <c r="F57" s="1">
        <v>2.44055</v>
      </c>
      <c r="G57" s="2">
        <f>Table3[[#This Row],[Polar ang (rad)]]/PI()*180</f>
        <v>139.83321469065305</v>
      </c>
      <c r="H57" s="5">
        <v>8.2577760292412705E-4</v>
      </c>
      <c r="I57" s="1">
        <v>0.26911576524777697</v>
      </c>
      <c r="J57" s="1">
        <v>6.4021533138982996</v>
      </c>
      <c r="K57" s="2">
        <f>IF(Table3[[#This Row],[Phase shift (rad)]]="","",Table3[[#This Row],[Phase shift (rad)]]/PI()*180)</f>
        <v>366.81636468206625</v>
      </c>
      <c r="L57" s="1">
        <v>1.53747319358793</v>
      </c>
      <c r="M57" s="1">
        <f>IF(Table3[[#This Row],[Rel phase shift (rad)]]="","",COS(Table3[[#This Row],[Rel phase shift (rad)]]))</f>
        <v>3.3316966374865552E-2</v>
      </c>
      <c r="N57"/>
    </row>
    <row r="58" spans="1:14" x14ac:dyDescent="0.2">
      <c r="A58" s="1" t="s">
        <v>48</v>
      </c>
      <c r="B58" t="s">
        <v>16</v>
      </c>
      <c r="C58" s="3">
        <v>14.3</v>
      </c>
      <c r="D58" s="2">
        <f>2*Table3[[#This Row],[Photon energy (eV)]]-Threshold</f>
        <v>4.012611200000002</v>
      </c>
      <c r="E58" t="s">
        <v>18</v>
      </c>
      <c r="F58" s="1">
        <v>2.44055</v>
      </c>
      <c r="G58" s="2">
        <f>Table3[[#This Row],[Polar ang (rad)]]/PI()*180</f>
        <v>139.83321469065305</v>
      </c>
      <c r="H58" s="5">
        <v>1.1213535387513099E-3</v>
      </c>
      <c r="I58" s="1">
        <v>0.36544211737611099</v>
      </c>
      <c r="J58" s="1">
        <v>4.4878215405229902</v>
      </c>
      <c r="K58" s="2">
        <f>IF(Table3[[#This Row],[Phase shift (rad)]]="","",Table3[[#This Row],[Phase shift (rad)]]/PI()*180)</f>
        <v>257.1332334798667</v>
      </c>
      <c r="L58" s="1">
        <v>-0.37685857978737941</v>
      </c>
      <c r="M58" s="1">
        <f>IF(Table3[[#This Row],[Rel phase shift (rad)]]="","",COS(Table3[[#This Row],[Rel phase shift (rad)]]))</f>
        <v>0.92982526845046642</v>
      </c>
      <c r="N58"/>
    </row>
    <row r="59" spans="1:14" x14ac:dyDescent="0.2">
      <c r="A59" s="1" t="s">
        <v>48</v>
      </c>
      <c r="B59" t="s">
        <v>16</v>
      </c>
      <c r="C59" s="3">
        <v>14.3</v>
      </c>
      <c r="D59" s="2">
        <f>2*Table3[[#This Row],[Photon energy (eV)]]-Threshold</f>
        <v>4.012611200000002</v>
      </c>
      <c r="E59" t="s">
        <v>19</v>
      </c>
      <c r="F59" s="1">
        <v>2.44055</v>
      </c>
      <c r="G59" s="2">
        <f>Table3[[#This Row],[Polar ang (rad)]]/PI()*180</f>
        <v>139.83321469065305</v>
      </c>
      <c r="H59" s="5">
        <v>2.1128381148720599E-3</v>
      </c>
      <c r="I59" s="1">
        <v>0.68856075063676603</v>
      </c>
      <c r="J59" s="1">
        <v>4.8646801203103696</v>
      </c>
      <c r="K59" s="2">
        <f>IF(Table3[[#This Row],[Phase shift (rad)]]="","",Table3[[#This Row],[Phase shift (rad)]]/PI()*180)</f>
        <v>278.72563957497772</v>
      </c>
      <c r="L59" s="1">
        <v>0</v>
      </c>
      <c r="M59" s="1">
        <f>IF(Table3[[#This Row],[Rel phase shift (rad)]]="","",COS(Table3[[#This Row],[Rel phase shift (rad)]]))</f>
        <v>1</v>
      </c>
      <c r="N59"/>
    </row>
    <row r="60" spans="1:14" x14ac:dyDescent="0.2">
      <c r="A60" s="1" t="s">
        <v>48</v>
      </c>
      <c r="B60" t="s">
        <v>16</v>
      </c>
      <c r="C60" s="3">
        <v>14.3</v>
      </c>
      <c r="D60" s="2">
        <f>2*Table3[[#This Row],[Photon energy (eV)]]-Threshold</f>
        <v>4.012611200000002</v>
      </c>
      <c r="E60" t="s">
        <v>17</v>
      </c>
      <c r="F60" s="1">
        <v>2.5745</v>
      </c>
      <c r="G60" s="2">
        <f>Table3[[#This Row],[Polar ang (rad)]]/PI()*180</f>
        <v>147.50798435643046</v>
      </c>
      <c r="H60" s="5">
        <v>5.5788325983141497E-4</v>
      </c>
      <c r="I60" s="1">
        <v>0.17848827837860201</v>
      </c>
      <c r="J60" s="1">
        <v>6.4993644613562997</v>
      </c>
      <c r="K60" s="2">
        <f>IF(Table3[[#This Row],[Phase shift (rad)]]="","",Table3[[#This Row],[Phase shift (rad)]]/PI()*180)</f>
        <v>372.3861531530336</v>
      </c>
      <c r="L60" s="1">
        <v>1.8696532902621901</v>
      </c>
      <c r="M60" s="1">
        <f>IF(Table3[[#This Row],[Rel phase shift (rad)]]="","",COS(Table3[[#This Row],[Rel phase shift (rad)]]))</f>
        <v>-0.29442802933766848</v>
      </c>
      <c r="N60"/>
    </row>
    <row r="61" spans="1:14" x14ac:dyDescent="0.2">
      <c r="A61" s="1" t="s">
        <v>48</v>
      </c>
      <c r="B61" t="s">
        <v>16</v>
      </c>
      <c r="C61" s="3">
        <v>14.3</v>
      </c>
      <c r="D61" s="2">
        <f>2*Table3[[#This Row],[Photon energy (eV)]]-Threshold</f>
        <v>4.012611200000002</v>
      </c>
      <c r="E61" t="s">
        <v>18</v>
      </c>
      <c r="F61" s="1">
        <v>2.5745</v>
      </c>
      <c r="G61" s="2">
        <f>Table3[[#This Row],[Polar ang (rad)]]/PI()*180</f>
        <v>147.50798435643046</v>
      </c>
      <c r="H61" s="5">
        <v>1.28385920187912E-3</v>
      </c>
      <c r="I61" s="1">
        <v>0.41075586081069798</v>
      </c>
      <c r="J61" s="1">
        <v>4.4205520866665404</v>
      </c>
      <c r="K61" s="2">
        <f>IF(Table3[[#This Row],[Phase shift (rad)]]="","",Table3[[#This Row],[Phase shift (rad)]]/PI()*180)</f>
        <v>253.27897768374208</v>
      </c>
      <c r="L61" s="1">
        <v>-0.2091590844275695</v>
      </c>
      <c r="M61" s="1">
        <f>IF(Table3[[#This Row],[Rel phase shift (rad)]]="","",COS(Table3[[#This Row],[Rel phase shift (rad)]]))</f>
        <v>0.97820586607761517</v>
      </c>
      <c r="N61"/>
    </row>
    <row r="62" spans="1:14" x14ac:dyDescent="0.2">
      <c r="A62" s="1" t="s">
        <v>48</v>
      </c>
      <c r="B62" t="s">
        <v>16</v>
      </c>
      <c r="C62" s="3">
        <v>14.3</v>
      </c>
      <c r="D62" s="2">
        <f>2*Table3[[#This Row],[Photon energy (eV)]]-Threshold</f>
        <v>4.012611200000002</v>
      </c>
      <c r="E62" t="s">
        <v>19</v>
      </c>
      <c r="F62" s="1">
        <v>2.5745</v>
      </c>
      <c r="G62" s="2">
        <f>Table3[[#This Row],[Polar ang (rad)]]/PI()*180</f>
        <v>147.50798435643046</v>
      </c>
      <c r="H62" s="5">
        <v>2.3475007364643901E-3</v>
      </c>
      <c r="I62" s="1">
        <v>0.75105563316355395</v>
      </c>
      <c r="J62" s="1">
        <v>4.6297111710941099</v>
      </c>
      <c r="K62" s="2">
        <f>IF(Table3[[#This Row],[Phase shift (rad)]]="","",Table3[[#This Row],[Phase shift (rad)]]/PI()*180)</f>
        <v>265.26291046826231</v>
      </c>
      <c r="L62" s="1">
        <v>0</v>
      </c>
      <c r="M62" s="1">
        <f>IF(Table3[[#This Row],[Rel phase shift (rad)]]="","",COS(Table3[[#This Row],[Rel phase shift (rad)]]))</f>
        <v>1</v>
      </c>
      <c r="N62"/>
    </row>
    <row r="63" spans="1:14" x14ac:dyDescent="0.2">
      <c r="A63" s="1" t="s">
        <v>48</v>
      </c>
      <c r="B63" t="s">
        <v>16</v>
      </c>
      <c r="C63" s="3">
        <v>14.3</v>
      </c>
      <c r="D63" s="2">
        <f>2*Table3[[#This Row],[Photon energy (eV)]]-Threshold</f>
        <v>4.012611200000002</v>
      </c>
      <c r="E63" t="s">
        <v>17</v>
      </c>
      <c r="F63" s="1">
        <v>2.70858</v>
      </c>
      <c r="G63" s="2">
        <f>Table3[[#This Row],[Polar ang (rad)]]/PI()*180</f>
        <v>155.19020247354453</v>
      </c>
      <c r="H63" s="5">
        <v>4.6749001949897197E-4</v>
      </c>
      <c r="I63" s="1">
        <v>0.17642958397820499</v>
      </c>
      <c r="J63" s="1">
        <v>4.6477050240205902</v>
      </c>
      <c r="K63" s="2">
        <f>IF(Table3[[#This Row],[Phase shift (rad)]]="","",Table3[[#This Row],[Phase shift (rad)]]/PI()*180)</f>
        <v>266.29388229812872</v>
      </c>
      <c r="L63" s="1">
        <v>0.21259898804752991</v>
      </c>
      <c r="M63" s="1">
        <f>IF(Table3[[#This Row],[Rel phase shift (rad)]]="","",COS(Table3[[#This Row],[Rel phase shift (rad)]]))</f>
        <v>0.97748582737613543</v>
      </c>
      <c r="N63"/>
    </row>
    <row r="64" spans="1:14" x14ac:dyDescent="0.2">
      <c r="A64" s="1" t="s">
        <v>48</v>
      </c>
      <c r="B64" t="s">
        <v>16</v>
      </c>
      <c r="C64" s="3">
        <v>14.3</v>
      </c>
      <c r="D64" s="2">
        <f>2*Table3[[#This Row],[Photon energy (eV)]]-Threshold</f>
        <v>4.012611200000002</v>
      </c>
      <c r="E64" t="s">
        <v>18</v>
      </c>
      <c r="F64" s="1">
        <v>2.70858</v>
      </c>
      <c r="G64" s="2">
        <f>Table3[[#This Row],[Polar ang (rad)]]/PI()*180</f>
        <v>155.19020247354453</v>
      </c>
      <c r="H64" s="5">
        <v>1.0911178872709999E-3</v>
      </c>
      <c r="I64" s="1">
        <v>0.41178520801089702</v>
      </c>
      <c r="J64" s="1">
        <v>4.3898888677764702</v>
      </c>
      <c r="K64" s="2">
        <f>IF(Table3[[#This Row],[Phase shift (rad)]]="","",Table3[[#This Row],[Phase shift (rad)]]/PI()*180)</f>
        <v>251.52210465505524</v>
      </c>
      <c r="L64" s="1">
        <v>-4.5217168196590052E-2</v>
      </c>
      <c r="M64" s="1">
        <f>IF(Table3[[#This Row],[Rel phase shift (rad)]]="","",COS(Table3[[#This Row],[Rel phase shift (rad)]]))</f>
        <v>0.99897787801983973</v>
      </c>
      <c r="N64"/>
    </row>
    <row r="65" spans="1:14" x14ac:dyDescent="0.2">
      <c r="A65" s="1" t="s">
        <v>48</v>
      </c>
      <c r="B65" t="s">
        <v>16</v>
      </c>
      <c r="C65" s="3">
        <v>14.3</v>
      </c>
      <c r="D65" s="2">
        <f>2*Table3[[#This Row],[Photon energy (eV)]]-Threshold</f>
        <v>4.012611200000002</v>
      </c>
      <c r="E65" t="s">
        <v>19</v>
      </c>
      <c r="F65" s="1">
        <v>2.70858</v>
      </c>
      <c r="G65" s="2">
        <f>Table3[[#This Row],[Polar ang (rad)]]/PI()*180</f>
        <v>155.19020247354453</v>
      </c>
      <c r="H65" s="5">
        <v>2.6369701325048502E-3</v>
      </c>
      <c r="I65" s="1">
        <v>0.99518604469759797</v>
      </c>
      <c r="J65" s="1">
        <v>4.4351060359730603</v>
      </c>
      <c r="K65" s="2">
        <f>IF(Table3[[#This Row],[Phase shift (rad)]]="","",Table3[[#This Row],[Phase shift (rad)]]/PI()*180)</f>
        <v>254.11285755425303</v>
      </c>
      <c r="L65" s="1">
        <v>0</v>
      </c>
      <c r="M65" s="1">
        <f>IF(Table3[[#This Row],[Rel phase shift (rad)]]="","",COS(Table3[[#This Row],[Rel phase shift (rad)]]))</f>
        <v>1</v>
      </c>
      <c r="N65"/>
    </row>
    <row r="66" spans="1:14" x14ac:dyDescent="0.2">
      <c r="A66" s="1" t="s">
        <v>48</v>
      </c>
      <c r="B66" t="s">
        <v>16</v>
      </c>
      <c r="C66" s="3">
        <v>14.3</v>
      </c>
      <c r="D66" s="2">
        <f>2*Table3[[#This Row],[Photon energy (eV)]]-Threshold</f>
        <v>4.012611200000002</v>
      </c>
      <c r="E66" t="s">
        <v>17</v>
      </c>
      <c r="F66" s="1">
        <v>2.8429899999999999</v>
      </c>
      <c r="G66" s="2">
        <f>Table3[[#This Row],[Polar ang (rad)]]/PI()*180</f>
        <v>162.89132819789791</v>
      </c>
      <c r="H66" s="5">
        <v>1.6000855544673299E-3</v>
      </c>
      <c r="I66" s="1">
        <v>0.54529294858621702</v>
      </c>
      <c r="J66" s="1">
        <v>4.2300514133571401</v>
      </c>
      <c r="K66" s="2">
        <f>IF(Table3[[#This Row],[Phase shift (rad)]]="","",Table3[[#This Row],[Phase shift (rad)]]/PI()*180)</f>
        <v>242.36409310871295</v>
      </c>
      <c r="L66" s="1">
        <v>-6.5409187267859714E-2</v>
      </c>
      <c r="M66" s="1">
        <f>IF(Table3[[#This Row],[Rel phase shift (rad)]]="","",COS(Table3[[#This Row],[Rel phase shift (rad)]]))</f>
        <v>0.99786158168419925</v>
      </c>
      <c r="N66"/>
    </row>
    <row r="67" spans="1:14" x14ac:dyDescent="0.2">
      <c r="A67" s="1" t="s">
        <v>48</v>
      </c>
      <c r="B67" t="s">
        <v>16</v>
      </c>
      <c r="C67" s="3">
        <v>14.3</v>
      </c>
      <c r="D67" s="2">
        <f>2*Table3[[#This Row],[Photon energy (eV)]]-Threshold</f>
        <v>4.012611200000002</v>
      </c>
      <c r="E67" t="s">
        <v>18</v>
      </c>
      <c r="F67" s="1">
        <v>2.8429899999999999</v>
      </c>
      <c r="G67" s="2">
        <f>Table3[[#This Row],[Polar ang (rad)]]/PI()*180</f>
        <v>162.89132819789791</v>
      </c>
      <c r="H67" s="5">
        <v>6.6713698239451104E-4</v>
      </c>
      <c r="I67" s="1">
        <v>0.22735352570689099</v>
      </c>
      <c r="J67" s="1">
        <v>4.3739250542741601</v>
      </c>
      <c r="K67" s="2">
        <f>IF(Table3[[#This Row],[Phase shift (rad)]]="","",Table3[[#This Row],[Phase shift (rad)]]/PI()*180)</f>
        <v>250.6074455164389</v>
      </c>
      <c r="L67" s="1">
        <v>7.8464453649160326E-2</v>
      </c>
      <c r="M67" s="1">
        <f>IF(Table3[[#This Row],[Rel phase shift (rad)]]="","",COS(Table3[[#This Row],[Rel phase shift (rad)]]))</f>
        <v>0.99692324379066377</v>
      </c>
      <c r="N67"/>
    </row>
    <row r="68" spans="1:14" x14ac:dyDescent="0.2">
      <c r="A68" s="1" t="s">
        <v>48</v>
      </c>
      <c r="B68" t="s">
        <v>16</v>
      </c>
      <c r="C68" s="3">
        <v>14.3</v>
      </c>
      <c r="D68" s="2">
        <f>2*Table3[[#This Row],[Photon energy (eV)]]-Threshold</f>
        <v>4.012611200000002</v>
      </c>
      <c r="E68" t="s">
        <v>19</v>
      </c>
      <c r="F68" s="1">
        <v>2.8429899999999999</v>
      </c>
      <c r="G68" s="2">
        <f>Table3[[#This Row],[Polar ang (rad)]]/PI()*180</f>
        <v>162.89132819789791</v>
      </c>
      <c r="H68" s="5">
        <v>2.9268326286599998E-3</v>
      </c>
      <c r="I68" s="1">
        <v>0.997434911929857</v>
      </c>
      <c r="J68" s="1">
        <v>4.2954606006249998</v>
      </c>
      <c r="K68" s="2">
        <f>IF(Table3[[#This Row],[Phase shift (rad)]]="","",Table3[[#This Row],[Phase shift (rad)]]/PI()*180)</f>
        <v>246.11176348054215</v>
      </c>
      <c r="L68" s="1">
        <v>0</v>
      </c>
      <c r="M68" s="1">
        <f>IF(Table3[[#This Row],[Rel phase shift (rad)]]="","",COS(Table3[[#This Row],[Rel phase shift (rad)]]))</f>
        <v>1</v>
      </c>
      <c r="N68"/>
    </row>
    <row r="69" spans="1:14" x14ac:dyDescent="0.2">
      <c r="A69" s="1" t="s">
        <v>48</v>
      </c>
      <c r="B69" t="s">
        <v>16</v>
      </c>
      <c r="C69" s="3">
        <v>14.3</v>
      </c>
      <c r="D69" s="2">
        <f>2*Table3[[#This Row],[Photon energy (eV)]]-Threshold</f>
        <v>4.012611200000002</v>
      </c>
      <c r="E69" t="s">
        <v>17</v>
      </c>
      <c r="F69" s="1">
        <v>2.9784999999999999</v>
      </c>
      <c r="G69" s="2">
        <f>Table3[[#This Row],[Polar ang (rad)]]/PI()*180</f>
        <v>170.65547927971571</v>
      </c>
      <c r="H69" s="5">
        <v>2.6940832154327401E-3</v>
      </c>
      <c r="I69" s="1">
        <v>0.85335574526735003</v>
      </c>
      <c r="J69" s="1">
        <v>4.1836894742737298</v>
      </c>
      <c r="K69" s="2">
        <f>IF(Table3[[#This Row],[Phase shift (rad)]]="","",Table3[[#This Row],[Phase shift (rad)]]/PI()*180)</f>
        <v>239.70774966919092</v>
      </c>
      <c r="L69" s="1">
        <v>-2.6600198536510081E-2</v>
      </c>
      <c r="M69" s="1">
        <f>IF(Table3[[#This Row],[Rel phase shift (rad)]]="","",COS(Table3[[#This Row],[Rel phase shift (rad)]]))</f>
        <v>0.99964623557908794</v>
      </c>
      <c r="N69"/>
    </row>
    <row r="70" spans="1:14" x14ac:dyDescent="0.2">
      <c r="A70" s="1" t="s">
        <v>48</v>
      </c>
      <c r="B70" t="s">
        <v>16</v>
      </c>
      <c r="C70" s="3">
        <v>14.3</v>
      </c>
      <c r="D70" s="2">
        <f>2*Table3[[#This Row],[Photon energy (eV)]]-Threshold</f>
        <v>4.012611200000002</v>
      </c>
      <c r="E70" t="s">
        <v>18</v>
      </c>
      <c r="F70" s="1">
        <v>2.9784999999999999</v>
      </c>
      <c r="G70" s="2">
        <f>Table3[[#This Row],[Polar ang (rad)]]/PI()*180</f>
        <v>170.65547927971571</v>
      </c>
      <c r="H70" s="5">
        <v>2.3148131802352899E-4</v>
      </c>
      <c r="I70" s="1">
        <v>7.3322127366324902E-2</v>
      </c>
      <c r="J70" s="1">
        <v>4.36568862457659</v>
      </c>
      <c r="K70" s="2">
        <f>IF(Table3[[#This Row],[Phase shift (rad)]]="","",Table3[[#This Row],[Phase shift (rad)]]/PI()*180)</f>
        <v>250.13553285651196</v>
      </c>
      <c r="L70" s="1">
        <v>0.1553989517663501</v>
      </c>
      <c r="M70" s="1">
        <f>IF(Table3[[#This Row],[Rel phase shift (rad)]]="","",COS(Table3[[#This Row],[Rel phase shift (rad)]]))</f>
        <v>0.98794986193537471</v>
      </c>
      <c r="N70"/>
    </row>
    <row r="71" spans="1:14" x14ac:dyDescent="0.2">
      <c r="A71" s="1" t="s">
        <v>48</v>
      </c>
      <c r="B71" t="s">
        <v>16</v>
      </c>
      <c r="C71" s="3">
        <v>14.3</v>
      </c>
      <c r="D71" s="2">
        <f>2*Table3[[#This Row],[Photon energy (eV)]]-Threshold</f>
        <v>4.012611200000002</v>
      </c>
      <c r="E71" t="s">
        <v>19</v>
      </c>
      <c r="F71" s="1">
        <v>2.9784999999999999</v>
      </c>
      <c r="G71" s="2">
        <f>Table3[[#This Row],[Polar ang (rad)]]/PI()*180</f>
        <v>170.65547927971571</v>
      </c>
      <c r="H71" s="5">
        <v>3.1505140170928702E-3</v>
      </c>
      <c r="I71" s="1">
        <v>0.997931029609892</v>
      </c>
      <c r="J71" s="1">
        <v>4.2102896728102399</v>
      </c>
      <c r="K71" s="2">
        <f>IF(Table3[[#This Row],[Phase shift (rad)]]="","",Table3[[#This Row],[Phase shift (rad)]]/PI()*180)</f>
        <v>241.23182877954301</v>
      </c>
      <c r="L71" s="1">
        <v>0</v>
      </c>
      <c r="M71" s="1">
        <f>IF(Table3[[#This Row],[Rel phase shift (rad)]]="","",COS(Table3[[#This Row],[Rel phase shift (rad)]]))</f>
        <v>1</v>
      </c>
      <c r="N71"/>
    </row>
    <row r="72" spans="1:14" x14ac:dyDescent="0.2">
      <c r="A72" s="1" t="s">
        <v>48</v>
      </c>
      <c r="B72" t="s">
        <v>16</v>
      </c>
      <c r="C72" s="3">
        <v>14.3</v>
      </c>
      <c r="D72" s="2">
        <f>2*Table3[[#This Row],[Photon energy (eV)]]-Threshold</f>
        <v>4.012611200000002</v>
      </c>
      <c r="E72" t="s">
        <v>17</v>
      </c>
      <c r="F72" s="1">
        <v>3.1415899999999999</v>
      </c>
      <c r="G72" s="2">
        <f>Table3[[#This Row],[Polar ang (rad)]]/PI()*180</f>
        <v>179.9998479605043</v>
      </c>
      <c r="H72" s="5">
        <v>3.25546942456922E-3</v>
      </c>
      <c r="I72" s="1">
        <v>1</v>
      </c>
      <c r="J72" s="1">
        <v>4.1752081348987096</v>
      </c>
      <c r="K72" s="2">
        <f>IF(Table3[[#This Row],[Phase shift (rad)]]="","",Table3[[#This Row],[Phase shift (rad)]]/PI()*180)</f>
        <v>239.22180471838413</v>
      </c>
      <c r="L72" s="1">
        <v>0</v>
      </c>
      <c r="M72" s="1">
        <f>IF(Table3[[#This Row],[Rel phase shift (rad)]]="","",COS(Table3[[#This Row],[Rel phase shift (rad)]]))</f>
        <v>1</v>
      </c>
      <c r="N72"/>
    </row>
    <row r="73" spans="1:14" x14ac:dyDescent="0.2">
      <c r="A73" s="1" t="s">
        <v>48</v>
      </c>
      <c r="B73" t="s">
        <v>16</v>
      </c>
      <c r="C73" s="3">
        <v>14.3</v>
      </c>
      <c r="D73" s="2">
        <f>2*Table3[[#This Row],[Photon energy (eV)]]-Threshold</f>
        <v>4.012611200000002</v>
      </c>
      <c r="E73" t="s">
        <v>18</v>
      </c>
      <c r="F73" s="1">
        <v>3.1415899999999999</v>
      </c>
      <c r="G73" s="2">
        <f>Table3[[#This Row],[Polar ang (rad)]]/PI()*180</f>
        <v>179.9998479605043</v>
      </c>
      <c r="H73" s="5">
        <v>0</v>
      </c>
      <c r="I73" s="1">
        <v>0</v>
      </c>
      <c r="J73" s="1"/>
      <c r="K73" s="2" t="str">
        <f>IF(Table3[[#This Row],[Phase shift (rad)]]="","",Table3[[#This Row],[Phase shift (rad)]]/PI()*180)</f>
        <v/>
      </c>
      <c r="L73" s="1"/>
      <c r="M73" s="1" t="str">
        <f>IF(Table3[[#This Row],[Rel phase shift (rad)]]="","",COS(Table3[[#This Row],[Rel phase shift (rad)]]))</f>
        <v/>
      </c>
      <c r="N73"/>
    </row>
    <row r="74" spans="1:14" x14ac:dyDescent="0.2">
      <c r="A74" s="1" t="s">
        <v>48</v>
      </c>
      <c r="B74" t="s">
        <v>16</v>
      </c>
      <c r="C74" s="3">
        <v>14.3</v>
      </c>
      <c r="D74" s="2">
        <f>2*Table3[[#This Row],[Photon energy (eV)]]-Threshold</f>
        <v>4.012611200000002</v>
      </c>
      <c r="E74" t="s">
        <v>19</v>
      </c>
      <c r="F74" s="1">
        <v>3.1415899999999999</v>
      </c>
      <c r="G74" s="2">
        <f>Table3[[#This Row],[Polar ang (rad)]]/PI()*180</f>
        <v>179.9998479605043</v>
      </c>
      <c r="H74" s="5">
        <v>3.25546942456922E-3</v>
      </c>
      <c r="I74" s="1">
        <v>1</v>
      </c>
      <c r="J74" s="1">
        <v>4.1752081348987096</v>
      </c>
      <c r="K74" s="2">
        <f>IF(Table3[[#This Row],[Phase shift (rad)]]="","",Table3[[#This Row],[Phase shift (rad)]]/PI()*180)</f>
        <v>239.22180471838413</v>
      </c>
      <c r="L74" s="1">
        <v>0</v>
      </c>
      <c r="M74" s="1">
        <f>IF(Table3[[#This Row],[Rel phase shift (rad)]]="","",COS(Table3[[#This Row],[Rel phase shift (rad)]]))</f>
        <v>1</v>
      </c>
      <c r="N74"/>
    </row>
    <row r="75" spans="1:14" x14ac:dyDescent="0.2">
      <c r="A75" s="1" t="s">
        <v>48</v>
      </c>
      <c r="B75" t="s">
        <v>20</v>
      </c>
      <c r="C75" s="3">
        <v>14.84</v>
      </c>
      <c r="D75" s="2">
        <f>2*Table3[[#This Row],[Photon energy (eV)]]-Threshold</f>
        <v>5.0926112000000003</v>
      </c>
      <c r="E75" t="s">
        <v>17</v>
      </c>
      <c r="F75" s="1">
        <v>0</v>
      </c>
      <c r="G75" s="2">
        <f>Table3[[#This Row],[Polar ang (rad)]]/PI()*180</f>
        <v>0</v>
      </c>
      <c r="H75" s="5">
        <v>4.8923164935816797E-3</v>
      </c>
      <c r="I75" s="1">
        <v>1</v>
      </c>
      <c r="J75" s="1">
        <v>0.99165793582322104</v>
      </c>
      <c r="K75" s="2">
        <f>IF(Table3[[#This Row],[Phase shift (rad)]]="","",Table3[[#This Row],[Phase shift (rad)]]/PI()*180)</f>
        <v>56.817814443325609</v>
      </c>
      <c r="L75" s="1">
        <v>0</v>
      </c>
      <c r="M75" s="1">
        <f>IF(Table3[[#This Row],[Rel phase shift (rad)]]="","",COS(Table3[[#This Row],[Rel phase shift (rad)]]))</f>
        <v>1</v>
      </c>
      <c r="N75"/>
    </row>
    <row r="76" spans="1:14" x14ac:dyDescent="0.2">
      <c r="A76" s="1" t="s">
        <v>48</v>
      </c>
      <c r="B76" t="s">
        <v>20</v>
      </c>
      <c r="C76" s="3">
        <v>14.84</v>
      </c>
      <c r="D76" s="2">
        <f>2*Table3[[#This Row],[Photon energy (eV)]]-Threshold</f>
        <v>5.0926112000000003</v>
      </c>
      <c r="E76" t="s">
        <v>18</v>
      </c>
      <c r="F76" s="1">
        <v>0</v>
      </c>
      <c r="G76" s="2">
        <f>Table3[[#This Row],[Polar ang (rad)]]/PI()*180</f>
        <v>0</v>
      </c>
      <c r="H76" s="5">
        <v>0</v>
      </c>
      <c r="I76" s="1">
        <v>0</v>
      </c>
      <c r="J76" s="1"/>
      <c r="K76" s="2" t="str">
        <f>IF(Table3[[#This Row],[Phase shift (rad)]]="","",Table3[[#This Row],[Phase shift (rad)]]/PI()*180)</f>
        <v/>
      </c>
      <c r="L76" s="1"/>
      <c r="M76" s="1" t="str">
        <f>IF(Table3[[#This Row],[Rel phase shift (rad)]]="","",COS(Table3[[#This Row],[Rel phase shift (rad)]]))</f>
        <v/>
      </c>
      <c r="N76"/>
    </row>
    <row r="77" spans="1:14" x14ac:dyDescent="0.2">
      <c r="A77" s="1" t="s">
        <v>48</v>
      </c>
      <c r="B77" t="s">
        <v>20</v>
      </c>
      <c r="C77" s="3">
        <v>14.84</v>
      </c>
      <c r="D77" s="2">
        <f>2*Table3[[#This Row],[Photon energy (eV)]]-Threshold</f>
        <v>5.0926112000000003</v>
      </c>
      <c r="E77" t="s">
        <v>19</v>
      </c>
      <c r="F77" s="1">
        <v>0</v>
      </c>
      <c r="G77" s="2">
        <f>Table3[[#This Row],[Polar ang (rad)]]/PI()*180</f>
        <v>0</v>
      </c>
      <c r="H77" s="5">
        <v>4.8923164935816797E-3</v>
      </c>
      <c r="I77" s="1">
        <v>1</v>
      </c>
      <c r="J77" s="1">
        <v>0.99165793582322104</v>
      </c>
      <c r="K77" s="2">
        <f>IF(Table3[[#This Row],[Phase shift (rad)]]="","",Table3[[#This Row],[Phase shift (rad)]]/PI()*180)</f>
        <v>56.817814443325609</v>
      </c>
      <c r="L77" s="1">
        <v>0</v>
      </c>
      <c r="M77" s="1">
        <f>IF(Table3[[#This Row],[Rel phase shift (rad)]]="","",COS(Table3[[#This Row],[Rel phase shift (rad)]]))</f>
        <v>1</v>
      </c>
      <c r="N77"/>
    </row>
    <row r="78" spans="1:14" x14ac:dyDescent="0.2">
      <c r="A78" s="1" t="s">
        <v>48</v>
      </c>
      <c r="B78" t="s">
        <v>20</v>
      </c>
      <c r="C78" s="3">
        <v>14.84</v>
      </c>
      <c r="D78" s="2">
        <f>2*Table3[[#This Row],[Photon energy (eV)]]-Threshold</f>
        <v>5.0926112000000003</v>
      </c>
      <c r="E78" t="s">
        <v>17</v>
      </c>
      <c r="F78" s="1">
        <v>0.16308800000000001</v>
      </c>
      <c r="G78" s="2">
        <f>Table3[[#This Row],[Polar ang (rad)]]/PI()*180</f>
        <v>9.3442540892295707</v>
      </c>
      <c r="H78" s="5">
        <v>4.14848937736977E-3</v>
      </c>
      <c r="I78" s="1">
        <v>0.88236585141337698</v>
      </c>
      <c r="J78" s="1">
        <v>0.99876002339917502</v>
      </c>
      <c r="K78" s="2">
        <f>IF(Table3[[#This Row],[Phase shift (rad)]]="","",Table3[[#This Row],[Phase shift (rad)]]/PI()*180)</f>
        <v>57.224734087160073</v>
      </c>
      <c r="L78" s="1">
        <v>-1.9385274469524979E-2</v>
      </c>
      <c r="M78" s="1">
        <f>IF(Table3[[#This Row],[Rel phase shift (rad)]]="","",COS(Table3[[#This Row],[Rel phase shift (rad)]]))</f>
        <v>0.99981211145084992</v>
      </c>
      <c r="N78"/>
    </row>
    <row r="79" spans="1:14" x14ac:dyDescent="0.2">
      <c r="A79" s="1" t="s">
        <v>48</v>
      </c>
      <c r="B79" t="s">
        <v>20</v>
      </c>
      <c r="C79" s="3">
        <v>14.84</v>
      </c>
      <c r="D79" s="2">
        <f>2*Table3[[#This Row],[Photon energy (eV)]]-Threshold</f>
        <v>5.0926112000000003</v>
      </c>
      <c r="E79" t="s">
        <v>18</v>
      </c>
      <c r="F79" s="1">
        <v>0.16308800000000001</v>
      </c>
      <c r="G79" s="2">
        <f>Table3[[#This Row],[Polar ang (rad)]]/PI()*180</f>
        <v>9.3442540892295707</v>
      </c>
      <c r="H79" s="5">
        <v>2.7653156286921998E-4</v>
      </c>
      <c r="I79" s="1">
        <v>5.8817074293311303E-2</v>
      </c>
      <c r="J79" s="1">
        <v>1.1640610745559901</v>
      </c>
      <c r="K79" s="2">
        <f>IF(Table3[[#This Row],[Phase shift (rad)]]="","",Table3[[#This Row],[Phase shift (rad)]]/PI()*180)</f>
        <v>66.695786667521688</v>
      </c>
      <c r="L79" s="1">
        <v>0.14591577668729011</v>
      </c>
      <c r="M79" s="1">
        <f>IF(Table3[[#This Row],[Rel phase shift (rad)]]="","",COS(Table3[[#This Row],[Rel phase shift (rad)]]))</f>
        <v>0.98937316816924981</v>
      </c>
      <c r="N79"/>
    </row>
    <row r="80" spans="1:14" x14ac:dyDescent="0.2">
      <c r="A80" s="1" t="s">
        <v>48</v>
      </c>
      <c r="B80" t="s">
        <v>20</v>
      </c>
      <c r="C80" s="3">
        <v>14.84</v>
      </c>
      <c r="D80" s="2">
        <f>2*Table3[[#This Row],[Photon energy (eV)]]-Threshold</f>
        <v>5.0926112000000003</v>
      </c>
      <c r="E80" t="s">
        <v>19</v>
      </c>
      <c r="F80" s="1">
        <v>0.16308800000000001</v>
      </c>
      <c r="G80" s="2">
        <f>Table3[[#This Row],[Polar ang (rad)]]/PI()*180</f>
        <v>9.3442540892295707</v>
      </c>
      <c r="H80" s="5">
        <v>4.6948957406338599E-3</v>
      </c>
      <c r="I80" s="1">
        <v>0.99858413524682399</v>
      </c>
      <c r="J80" s="1">
        <v>1.0181452978687</v>
      </c>
      <c r="K80" s="2">
        <f>IF(Table3[[#This Row],[Phase shift (rad)]]="","",Table3[[#This Row],[Phase shift (rad)]]/PI()*180)</f>
        <v>58.335428498966557</v>
      </c>
      <c r="L80" s="1">
        <v>0</v>
      </c>
      <c r="M80" s="1">
        <f>IF(Table3[[#This Row],[Rel phase shift (rad)]]="","",COS(Table3[[#This Row],[Rel phase shift (rad)]]))</f>
        <v>1</v>
      </c>
      <c r="N80"/>
    </row>
    <row r="81" spans="1:14" x14ac:dyDescent="0.2">
      <c r="A81" s="1" t="s">
        <v>48</v>
      </c>
      <c r="B81" t="s">
        <v>20</v>
      </c>
      <c r="C81" s="3">
        <v>14.84</v>
      </c>
      <c r="D81" s="2">
        <f>2*Table3[[#This Row],[Photon energy (eV)]]-Threshold</f>
        <v>5.0926112000000003</v>
      </c>
      <c r="E81" t="s">
        <v>17</v>
      </c>
      <c r="F81" s="1">
        <v>0.29860399999999998</v>
      </c>
      <c r="G81" s="2">
        <f>Table3[[#This Row],[Polar ang (rad)]]/PI()*180</f>
        <v>17.108748945724432</v>
      </c>
      <c r="H81" s="5">
        <v>2.6833003754831398E-3</v>
      </c>
      <c r="I81" s="1">
        <v>0.62725525961903295</v>
      </c>
      <c r="J81" s="1">
        <v>1.03228394238314</v>
      </c>
      <c r="K81" s="2">
        <f>IF(Table3[[#This Row],[Phase shift (rad)]]="","",Table3[[#This Row],[Phase shift (rad)]]/PI()*180)</f>
        <v>59.145513157679773</v>
      </c>
      <c r="L81" s="1">
        <v>-5.2176555590389917E-2</v>
      </c>
      <c r="M81" s="1">
        <f>IF(Table3[[#This Row],[Rel phase shift (rad)]]="","",COS(Table3[[#This Row],[Rel phase shift (rad)]]))</f>
        <v>0.99863911230464752</v>
      </c>
      <c r="N81"/>
    </row>
    <row r="82" spans="1:14" x14ac:dyDescent="0.2">
      <c r="A82" s="1" t="s">
        <v>48</v>
      </c>
      <c r="B82" t="s">
        <v>20</v>
      </c>
      <c r="C82" s="3">
        <v>14.84</v>
      </c>
      <c r="D82" s="2">
        <f>2*Table3[[#This Row],[Photon energy (eV)]]-Threshold</f>
        <v>5.0926112000000003</v>
      </c>
      <c r="E82" t="s">
        <v>18</v>
      </c>
      <c r="F82" s="1">
        <v>0.29860399999999998</v>
      </c>
      <c r="G82" s="2">
        <f>Table3[[#This Row],[Polar ang (rad)]]/PI()*180</f>
        <v>17.108748945724432</v>
      </c>
      <c r="H82" s="5">
        <v>7.9727199292922702E-4</v>
      </c>
      <c r="I82" s="1">
        <v>0.186372370190483</v>
      </c>
      <c r="J82" s="1">
        <v>1.1723364851789899</v>
      </c>
      <c r="K82" s="2">
        <f>IF(Table3[[#This Row],[Phase shift (rad)]]="","",Table3[[#This Row],[Phase shift (rad)]]/PI()*180)</f>
        <v>67.169932769957313</v>
      </c>
      <c r="L82" s="1">
        <v>8.7875987205459971E-2</v>
      </c>
      <c r="M82" s="1">
        <f>IF(Table3[[#This Row],[Rel phase shift (rad)]]="","",COS(Table3[[#This Row],[Rel phase shift (rad)]]))</f>
        <v>0.99614138947205499</v>
      </c>
      <c r="N82"/>
    </row>
    <row r="83" spans="1:14" x14ac:dyDescent="0.2">
      <c r="A83" s="1" t="s">
        <v>48</v>
      </c>
      <c r="B83" t="s">
        <v>20</v>
      </c>
      <c r="C83" s="3">
        <v>14.84</v>
      </c>
      <c r="D83" s="2">
        <f>2*Table3[[#This Row],[Photon energy (eV)]]-Threshold</f>
        <v>5.0926112000000003</v>
      </c>
      <c r="E83" t="s">
        <v>19</v>
      </c>
      <c r="F83" s="1">
        <v>0.29860399999999998</v>
      </c>
      <c r="G83" s="2">
        <f>Table3[[#This Row],[Polar ang (rad)]]/PI()*180</f>
        <v>17.108748945724432</v>
      </c>
      <c r="H83" s="5">
        <v>4.2680399666612497E-3</v>
      </c>
      <c r="I83" s="1">
        <v>0.997708099254627</v>
      </c>
      <c r="J83" s="1">
        <v>1.0844604979735299</v>
      </c>
      <c r="K83" s="2">
        <f>IF(Table3[[#This Row],[Phase shift (rad)]]="","",Table3[[#This Row],[Phase shift (rad)]]/PI()*180)</f>
        <v>62.135009582538828</v>
      </c>
      <c r="L83" s="1">
        <v>0</v>
      </c>
      <c r="M83" s="1">
        <f>IF(Table3[[#This Row],[Rel phase shift (rad)]]="","",COS(Table3[[#This Row],[Rel phase shift (rad)]]))</f>
        <v>1</v>
      </c>
      <c r="N83"/>
    </row>
    <row r="84" spans="1:14" x14ac:dyDescent="0.2">
      <c r="A84" s="1" t="s">
        <v>48</v>
      </c>
      <c r="B84" t="s">
        <v>20</v>
      </c>
      <c r="C84" s="3">
        <v>14.84</v>
      </c>
      <c r="D84" s="2">
        <f>2*Table3[[#This Row],[Photon energy (eV)]]-Threshold</f>
        <v>5.0926112000000003</v>
      </c>
      <c r="E84" t="s">
        <v>17</v>
      </c>
      <c r="F84" s="1">
        <v>0.43301299999999998</v>
      </c>
      <c r="G84" s="2">
        <f>Table3[[#This Row],[Polar ang (rad)]]/PI()*180</f>
        <v>24.809817374298316</v>
      </c>
      <c r="H84" s="5">
        <v>1.08926889605687E-3</v>
      </c>
      <c r="I84" s="1">
        <v>0.29447029558601301</v>
      </c>
      <c r="J84" s="1">
        <v>1.2275316020865401</v>
      </c>
      <c r="K84" s="2">
        <f>IF(Table3[[#This Row],[Phase shift (rad)]]="","",Table3[[#This Row],[Phase shift (rad)]]/PI()*180)</f>
        <v>70.332380018491108</v>
      </c>
      <c r="L84" s="1">
        <v>2.7637003144420191E-2</v>
      </c>
      <c r="M84" s="1">
        <f>IF(Table3[[#This Row],[Rel phase shift (rad)]]="","",COS(Table3[[#This Row],[Rel phase shift (rad)]]))</f>
        <v>0.99961812233616476</v>
      </c>
      <c r="N84"/>
    </row>
    <row r="85" spans="1:14" x14ac:dyDescent="0.2">
      <c r="A85" s="1" t="s">
        <v>48</v>
      </c>
      <c r="B85" t="s">
        <v>20</v>
      </c>
      <c r="C85" s="3">
        <v>14.84</v>
      </c>
      <c r="D85" s="2">
        <f>2*Table3[[#This Row],[Photon energy (eV)]]-Threshold</f>
        <v>5.0926112000000003</v>
      </c>
      <c r="E85" t="s">
        <v>18</v>
      </c>
      <c r="F85" s="1">
        <v>0.43301299999999998</v>
      </c>
      <c r="G85" s="2">
        <f>Table3[[#This Row],[Polar ang (rad)]]/PI()*180</f>
        <v>24.809817374298316</v>
      </c>
      <c r="H85" s="5">
        <v>1.3049050681546101E-3</v>
      </c>
      <c r="I85" s="1">
        <v>0.352764852206993</v>
      </c>
      <c r="J85" s="1">
        <v>1.18836082384846</v>
      </c>
      <c r="K85" s="2">
        <f>IF(Table3[[#This Row],[Phase shift (rad)]]="","",Table3[[#This Row],[Phase shift (rad)]]/PI()*180)</f>
        <v>68.088059745206223</v>
      </c>
      <c r="L85" s="1">
        <v>-1.153377509365994E-2</v>
      </c>
      <c r="M85" s="1">
        <f>IF(Table3[[#This Row],[Rel phase shift (rad)]]="","",COS(Table3[[#This Row],[Rel phase shift (rad)]]))</f>
        <v>0.99993348675339289</v>
      </c>
      <c r="N85"/>
    </row>
    <row r="86" spans="1:14" x14ac:dyDescent="0.2">
      <c r="A86" s="1" t="s">
        <v>48</v>
      </c>
      <c r="B86" t="s">
        <v>20</v>
      </c>
      <c r="C86" s="3">
        <v>14.84</v>
      </c>
      <c r="D86" s="2">
        <f>2*Table3[[#This Row],[Photon energy (eV)]]-Threshold</f>
        <v>5.0926112000000003</v>
      </c>
      <c r="E86" t="s">
        <v>19</v>
      </c>
      <c r="F86" s="1">
        <v>0.43301299999999998</v>
      </c>
      <c r="G86" s="2">
        <f>Table3[[#This Row],[Polar ang (rad)]]/PI()*180</f>
        <v>24.809817374298316</v>
      </c>
      <c r="H86" s="5">
        <v>3.6984894779561401E-3</v>
      </c>
      <c r="I86" s="1">
        <v>0.99984062129930196</v>
      </c>
      <c r="J86" s="1">
        <v>1.1998945989421199</v>
      </c>
      <c r="K86" s="2">
        <f>IF(Table3[[#This Row],[Phase shift (rad)]]="","",Table3[[#This Row],[Phase shift (rad)]]/PI()*180)</f>
        <v>68.748896379926052</v>
      </c>
      <c r="L86" s="1">
        <v>0</v>
      </c>
      <c r="M86" s="1">
        <f>IF(Table3[[#This Row],[Rel phase shift (rad)]]="","",COS(Table3[[#This Row],[Rel phase shift (rad)]]))</f>
        <v>1</v>
      </c>
      <c r="N86"/>
    </row>
    <row r="87" spans="1:14" x14ac:dyDescent="0.2">
      <c r="A87" s="1" t="s">
        <v>48</v>
      </c>
      <c r="B87" t="s">
        <v>20</v>
      </c>
      <c r="C87" s="3">
        <v>14.84</v>
      </c>
      <c r="D87" s="2">
        <f>2*Table3[[#This Row],[Photon energy (eV)]]-Threshold</f>
        <v>5.0926112000000003</v>
      </c>
      <c r="E87" t="s">
        <v>17</v>
      </c>
      <c r="F87" s="1">
        <v>0.56709699999999996</v>
      </c>
      <c r="G87" s="2">
        <f>Table3[[#This Row],[Polar ang (rad)]]/PI()*180</f>
        <v>32.492264674530446</v>
      </c>
      <c r="H87" s="5">
        <v>4.8673485173345E-4</v>
      </c>
      <c r="I87" s="1">
        <v>0.13665214323657601</v>
      </c>
      <c r="J87" s="1">
        <v>2.81009169193785</v>
      </c>
      <c r="K87" s="2">
        <f>IF(Table3[[#This Row],[Phase shift (rad)]]="","",Table3[[#This Row],[Phase shift (rad)]]/PI()*180)</f>
        <v>161.00639399281553</v>
      </c>
      <c r="L87" s="1">
        <v>1.43356763335064</v>
      </c>
      <c r="M87" s="1">
        <f>IF(Table3[[#This Row],[Rel phase shift (rad)]]="","",COS(Table3[[#This Row],[Rel phase shift (rad)]]))</f>
        <v>0.13679839021997192</v>
      </c>
      <c r="N87"/>
    </row>
    <row r="88" spans="1:14" x14ac:dyDescent="0.2">
      <c r="A88" s="1" t="s">
        <v>48</v>
      </c>
      <c r="B88" t="s">
        <v>20</v>
      </c>
      <c r="C88" s="3">
        <v>14.84</v>
      </c>
      <c r="D88" s="2">
        <f>2*Table3[[#This Row],[Photon energy (eV)]]-Threshold</f>
        <v>5.0926112000000003</v>
      </c>
      <c r="E88" t="s">
        <v>18</v>
      </c>
      <c r="F88" s="1">
        <v>0.56709699999999996</v>
      </c>
      <c r="G88" s="2">
        <f>Table3[[#This Row],[Polar ang (rad)]]/PI()*180</f>
        <v>32.492264674530446</v>
      </c>
      <c r="H88" s="5">
        <v>1.5375590938542199E-3</v>
      </c>
      <c r="I88" s="1">
        <v>0.43167392838171098</v>
      </c>
      <c r="J88" s="1">
        <v>1.2190807503033501</v>
      </c>
      <c r="K88" s="2">
        <f>IF(Table3[[#This Row],[Phase shift (rad)]]="","",Table3[[#This Row],[Phase shift (rad)]]/PI()*180)</f>
        <v>69.848181878023723</v>
      </c>
      <c r="L88" s="1">
        <v>-0.15744330828386</v>
      </c>
      <c r="M88" s="1">
        <f>IF(Table3[[#This Row],[Rel phase shift (rad)]]="","",COS(Table3[[#This Row],[Rel phase shift (rad)]]))</f>
        <v>0.9876313838819718</v>
      </c>
      <c r="N88"/>
    </row>
    <row r="89" spans="1:14" x14ac:dyDescent="0.2">
      <c r="A89" s="1" t="s">
        <v>48</v>
      </c>
      <c r="B89" t="s">
        <v>20</v>
      </c>
      <c r="C89" s="3">
        <v>14.84</v>
      </c>
      <c r="D89" s="2">
        <f>2*Table3[[#This Row],[Photon energy (eV)]]-Threshold</f>
        <v>5.0926112000000003</v>
      </c>
      <c r="E89" t="s">
        <v>19</v>
      </c>
      <c r="F89" s="1">
        <v>0.56709699999999996</v>
      </c>
      <c r="G89" s="2">
        <f>Table3[[#This Row],[Polar ang (rad)]]/PI()*180</f>
        <v>32.492264674530446</v>
      </c>
      <c r="H89" s="5">
        <v>3.1036677754869798E-3</v>
      </c>
      <c r="I89" s="1">
        <v>0.87136323175570796</v>
      </c>
      <c r="J89" s="1">
        <v>1.3765240585872101</v>
      </c>
      <c r="K89" s="2">
        <f>IF(Table3[[#This Row],[Phase shift (rad)]]="","",Table3[[#This Row],[Phase shift (rad)]]/PI()*180)</f>
        <v>78.869018955266</v>
      </c>
      <c r="L89" s="1">
        <v>0</v>
      </c>
      <c r="M89" s="1">
        <f>IF(Table3[[#This Row],[Rel phase shift (rad)]]="","",COS(Table3[[#This Row],[Rel phase shift (rad)]]))</f>
        <v>1</v>
      </c>
      <c r="N89"/>
    </row>
    <row r="90" spans="1:14" x14ac:dyDescent="0.2">
      <c r="A90" s="1" t="s">
        <v>48</v>
      </c>
      <c r="B90" t="s">
        <v>20</v>
      </c>
      <c r="C90" s="3">
        <v>14.84</v>
      </c>
      <c r="D90" s="2">
        <f>2*Table3[[#This Row],[Photon energy (eV)]]-Threshold</f>
        <v>5.0926112000000003</v>
      </c>
      <c r="E90" t="s">
        <v>17</v>
      </c>
      <c r="F90" s="1">
        <v>0.70104200000000005</v>
      </c>
      <c r="G90" s="2">
        <f>Table3[[#This Row],[Polar ang (rad)]]/PI()*180</f>
        <v>40.166747861410258</v>
      </c>
      <c r="H90" s="5">
        <v>8.7689235759014195E-4</v>
      </c>
      <c r="I90" s="1">
        <v>0.24555976959230599</v>
      </c>
      <c r="J90" s="1">
        <v>3.1264023140584598</v>
      </c>
      <c r="K90" s="2">
        <f>IF(Table3[[#This Row],[Phase shift (rad)]]="","",Table3[[#This Row],[Phase shift (rad)]]/PI()*180)</f>
        <v>179.12965765548387</v>
      </c>
      <c r="L90" s="1">
        <v>1.5093398517862899</v>
      </c>
      <c r="M90" s="1">
        <f>IF(Table3[[#This Row],[Rel phase shift (rad)]]="","",COS(Table3[[#This Row],[Rel phase shift (rad)]]))</f>
        <v>6.1417796504027733E-2</v>
      </c>
      <c r="N90"/>
    </row>
    <row r="91" spans="1:14" x14ac:dyDescent="0.2">
      <c r="A91" s="1" t="s">
        <v>48</v>
      </c>
      <c r="B91" t="s">
        <v>20</v>
      </c>
      <c r="C91" s="3">
        <v>14.84</v>
      </c>
      <c r="D91" s="2">
        <f>2*Table3[[#This Row],[Photon energy (eV)]]-Threshold</f>
        <v>5.0926112000000003</v>
      </c>
      <c r="E91" t="s">
        <v>18</v>
      </c>
      <c r="F91" s="1">
        <v>0.70104200000000005</v>
      </c>
      <c r="G91" s="2">
        <f>Table3[[#This Row],[Polar ang (rad)]]/PI()*180</f>
        <v>40.166747861410258</v>
      </c>
      <c r="H91" s="5">
        <v>1.3470506048311999E-3</v>
      </c>
      <c r="I91" s="1">
        <v>0.37722011520384602</v>
      </c>
      <c r="J91" s="1">
        <v>1.2861865243922399</v>
      </c>
      <c r="K91" s="2">
        <f>IF(Table3[[#This Row],[Phase shift (rad)]]="","",Table3[[#This Row],[Phase shift (rad)]]/PI()*180)</f>
        <v>73.693059514275447</v>
      </c>
      <c r="L91" s="1">
        <v>-0.33087593787993019</v>
      </c>
      <c r="M91" s="1">
        <f>IF(Table3[[#This Row],[Rel phase shift (rad)]]="","",COS(Table3[[#This Row],[Rel phase shift (rad)]]))</f>
        <v>0.94575813906779327</v>
      </c>
      <c r="N91"/>
    </row>
    <row r="92" spans="1:14" x14ac:dyDescent="0.2">
      <c r="A92" s="1" t="s">
        <v>48</v>
      </c>
      <c r="B92" t="s">
        <v>20</v>
      </c>
      <c r="C92" s="3">
        <v>14.84</v>
      </c>
      <c r="D92" s="2">
        <f>2*Table3[[#This Row],[Photon energy (eV)]]-Threshold</f>
        <v>5.0926112000000003</v>
      </c>
      <c r="E92" t="s">
        <v>19</v>
      </c>
      <c r="F92" s="1">
        <v>0.70104200000000005</v>
      </c>
      <c r="G92" s="2">
        <f>Table3[[#This Row],[Polar ang (rad)]]/PI()*180</f>
        <v>40.166747861410258</v>
      </c>
      <c r="H92" s="5">
        <v>2.6018249428665301E-3</v>
      </c>
      <c r="I92" s="1">
        <v>0.72859972830148001</v>
      </c>
      <c r="J92" s="1">
        <v>1.6170624622721701</v>
      </c>
      <c r="K92" s="2">
        <f>IF(Table3[[#This Row],[Phase shift (rad)]]="","",Table3[[#This Row],[Phase shift (rad)]]/PI()*180)</f>
        <v>92.65085429722825</v>
      </c>
      <c r="L92" s="1">
        <v>0</v>
      </c>
      <c r="M92" s="1">
        <f>IF(Table3[[#This Row],[Rel phase shift (rad)]]="","",COS(Table3[[#This Row],[Rel phase shift (rad)]]))</f>
        <v>1</v>
      </c>
      <c r="N92"/>
    </row>
    <row r="93" spans="1:14" x14ac:dyDescent="0.2">
      <c r="A93" s="1" t="s">
        <v>48</v>
      </c>
      <c r="B93" t="s">
        <v>20</v>
      </c>
      <c r="C93" s="3">
        <v>14.84</v>
      </c>
      <c r="D93" s="2">
        <f>2*Table3[[#This Row],[Photon energy (eV)]]-Threshold</f>
        <v>5.0926112000000003</v>
      </c>
      <c r="E93" t="s">
        <v>17</v>
      </c>
      <c r="F93" s="1">
        <v>0.83491599999999999</v>
      </c>
      <c r="G93" s="2">
        <f>Table3[[#This Row],[Polar ang (rad)]]/PI()*180</f>
        <v>47.837163047944635</v>
      </c>
      <c r="H93" s="5">
        <v>1.01160005873457E-3</v>
      </c>
      <c r="I93" s="1">
        <v>0.39261767941806103</v>
      </c>
      <c r="J93" s="1">
        <v>2.5342713137053599</v>
      </c>
      <c r="K93" s="2">
        <f>IF(Table3[[#This Row],[Phase shift (rad)]]="","",Table3[[#This Row],[Phase shift (rad)]]/PI()*180)</f>
        <v>145.20305041639179</v>
      </c>
      <c r="L93" s="1">
        <v>0.64083783751902978</v>
      </c>
      <c r="M93" s="1">
        <f>IF(Table3[[#This Row],[Rel phase shift (rad)]]="","",COS(Table3[[#This Row],[Rel phase shift (rad)]]))</f>
        <v>0.80159512367161634</v>
      </c>
      <c r="N93"/>
    </row>
    <row r="94" spans="1:14" x14ac:dyDescent="0.2">
      <c r="A94" s="1" t="s">
        <v>48</v>
      </c>
      <c r="B94" t="s">
        <v>20</v>
      </c>
      <c r="C94" s="3">
        <v>14.84</v>
      </c>
      <c r="D94" s="2">
        <f>2*Table3[[#This Row],[Photon energy (eV)]]-Threshold</f>
        <v>5.0926112000000003</v>
      </c>
      <c r="E94" t="s">
        <v>18</v>
      </c>
      <c r="F94" s="1">
        <v>0.83491599999999999</v>
      </c>
      <c r="G94" s="2">
        <f>Table3[[#This Row],[Polar ang (rad)]]/PI()*180</f>
        <v>47.837163047944635</v>
      </c>
      <c r="H94" s="5">
        <v>7.8247621462912398E-4</v>
      </c>
      <c r="I94" s="1">
        <v>0.30369116029096899</v>
      </c>
      <c r="J94" s="1">
        <v>1.4966355423905999</v>
      </c>
      <c r="K94" s="2">
        <f>IF(Table3[[#This Row],[Phase shift (rad)]]="","",Table3[[#This Row],[Phase shift (rad)]]/PI()*180)</f>
        <v>85.750900048254181</v>
      </c>
      <c r="L94" s="1">
        <v>-0.39679793379573008</v>
      </c>
      <c r="M94" s="1">
        <f>IF(Table3[[#This Row],[Rel phase shift (rad)]]="","",COS(Table3[[#This Row],[Rel phase shift (rad)]]))</f>
        <v>0.92230321326510856</v>
      </c>
      <c r="N94"/>
    </row>
    <row r="95" spans="1:14" x14ac:dyDescent="0.2">
      <c r="A95" s="1" t="s">
        <v>48</v>
      </c>
      <c r="B95" t="s">
        <v>20</v>
      </c>
      <c r="C95" s="3">
        <v>14.84</v>
      </c>
      <c r="D95" s="2">
        <f>2*Table3[[#This Row],[Photon energy (eV)]]-Threshold</f>
        <v>5.0926112000000003</v>
      </c>
      <c r="E95" t="s">
        <v>19</v>
      </c>
      <c r="F95" s="1">
        <v>0.83491599999999999</v>
      </c>
      <c r="G95" s="2">
        <f>Table3[[#This Row],[Polar ang (rad)]]/PI()*180</f>
        <v>47.837163047944635</v>
      </c>
      <c r="H95" s="5">
        <v>2.2542543283032802E-3</v>
      </c>
      <c r="I95" s="1">
        <v>0.87491108324340205</v>
      </c>
      <c r="J95" s="1">
        <v>1.8934334761863301</v>
      </c>
      <c r="K95" s="2">
        <f>IF(Table3[[#This Row],[Phase shift (rad)]]="","",Table3[[#This Row],[Phase shift (rad)]]/PI()*180)</f>
        <v>108.48574697426098</v>
      </c>
      <c r="L95" s="1">
        <v>0</v>
      </c>
      <c r="M95" s="1">
        <f>IF(Table3[[#This Row],[Rel phase shift (rad)]]="","",COS(Table3[[#This Row],[Rel phase shift (rad)]]))</f>
        <v>1</v>
      </c>
      <c r="N95"/>
    </row>
    <row r="96" spans="1:14" x14ac:dyDescent="0.2">
      <c r="A96" s="1" t="s">
        <v>48</v>
      </c>
      <c r="B96" t="s">
        <v>20</v>
      </c>
      <c r="C96" s="3">
        <v>14.84</v>
      </c>
      <c r="D96" s="2">
        <f>2*Table3[[#This Row],[Photon energy (eV)]]-Threshold</f>
        <v>5.0926112000000003</v>
      </c>
      <c r="E96" t="s">
        <v>17</v>
      </c>
      <c r="F96" s="1">
        <v>0.96874899999999997</v>
      </c>
      <c r="G96" s="2">
        <f>Table3[[#This Row],[Polar ang (rad)]]/PI()*180</f>
        <v>55.505229107518979</v>
      </c>
      <c r="H96" s="5">
        <v>1.5848500573940601E-3</v>
      </c>
      <c r="I96" s="1">
        <v>0.70185064643201001</v>
      </c>
      <c r="J96" s="1">
        <v>1.8590380664519</v>
      </c>
      <c r="K96" s="2">
        <f>IF(Table3[[#This Row],[Phase shift (rad)]]="","",Table3[[#This Row],[Phase shift (rad)]]/PI()*180)</f>
        <v>106.51503516185495</v>
      </c>
      <c r="L96" s="1">
        <v>-0.29089199527899989</v>
      </c>
      <c r="M96" s="1">
        <f>IF(Table3[[#This Row],[Rel phase shift (rad)]]="","",COS(Table3[[#This Row],[Rel phase shift (rad)]]))</f>
        <v>0.95798842629569159</v>
      </c>
      <c r="N96"/>
    </row>
    <row r="97" spans="1:14" x14ac:dyDescent="0.2">
      <c r="A97" s="1" t="s">
        <v>48</v>
      </c>
      <c r="B97" t="s">
        <v>20</v>
      </c>
      <c r="C97" s="3">
        <v>14.84</v>
      </c>
      <c r="D97" s="2">
        <f>2*Table3[[#This Row],[Photon energy (eV)]]-Threshold</f>
        <v>5.0926112000000003</v>
      </c>
      <c r="E97" t="s">
        <v>18</v>
      </c>
      <c r="F97" s="1">
        <v>0.96874899999999997</v>
      </c>
      <c r="G97" s="2">
        <f>Table3[[#This Row],[Polar ang (rad)]]/PI()*180</f>
        <v>55.505229107518979</v>
      </c>
      <c r="H97" s="5">
        <v>3.3662576398296701E-4</v>
      </c>
      <c r="I97" s="1">
        <v>0.149074676783994</v>
      </c>
      <c r="J97" s="1">
        <v>2.8910982862499401</v>
      </c>
      <c r="K97" s="2">
        <f>IF(Table3[[#This Row],[Phase shift (rad)]]="","",Table3[[#This Row],[Phase shift (rad)]]/PI()*180)</f>
        <v>165.64772995962673</v>
      </c>
      <c r="L97" s="1">
        <v>0.7411682245190403</v>
      </c>
      <c r="M97" s="1">
        <f>IF(Table3[[#This Row],[Rel phase shift (rad)]]="","",COS(Table3[[#This Row],[Rel phase shift (rad)]]))</f>
        <v>0.73768033532562305</v>
      </c>
      <c r="N97"/>
    </row>
    <row r="98" spans="1:14" x14ac:dyDescent="0.2">
      <c r="A98" s="1" t="s">
        <v>48</v>
      </c>
      <c r="B98" t="s">
        <v>20</v>
      </c>
      <c r="C98" s="3">
        <v>14.84</v>
      </c>
      <c r="D98" s="2">
        <f>2*Table3[[#This Row],[Photon energy (eV)]]-Threshold</f>
        <v>5.0926112000000003</v>
      </c>
      <c r="E98" t="s">
        <v>19</v>
      </c>
      <c r="F98" s="1">
        <v>0.96874899999999997</v>
      </c>
      <c r="G98" s="2">
        <f>Table3[[#This Row],[Polar ang (rad)]]/PI()*180</f>
        <v>55.505229107518979</v>
      </c>
      <c r="H98" s="5">
        <v>2.0149124253745401E-3</v>
      </c>
      <c r="I98" s="1">
        <v>0.89230371141753695</v>
      </c>
      <c r="J98" s="1">
        <v>2.1499300617308998</v>
      </c>
      <c r="K98" s="2">
        <f>IF(Table3[[#This Row],[Phase shift (rad)]]="","",Table3[[#This Row],[Phase shift (rad)]]/PI()*180)</f>
        <v>123.1819187854811</v>
      </c>
      <c r="L98" s="1">
        <v>0</v>
      </c>
      <c r="M98" s="1">
        <f>IF(Table3[[#This Row],[Rel phase shift (rad)]]="","",COS(Table3[[#This Row],[Rel phase shift (rad)]]))</f>
        <v>1</v>
      </c>
      <c r="N98"/>
    </row>
    <row r="99" spans="1:14" x14ac:dyDescent="0.2">
      <c r="A99" s="1" t="s">
        <v>48</v>
      </c>
      <c r="B99" t="s">
        <v>20</v>
      </c>
      <c r="C99" s="3">
        <v>14.84</v>
      </c>
      <c r="D99" s="2">
        <f>2*Table3[[#This Row],[Photon energy (eV)]]-Threshold</f>
        <v>5.0926112000000003</v>
      </c>
      <c r="E99" t="s">
        <v>17</v>
      </c>
      <c r="F99" s="1">
        <v>1.10256</v>
      </c>
      <c r="G99" s="2">
        <f>Table3[[#This Row],[Polar ang (rad)]]/PI()*180</f>
        <v>63.172034659944046</v>
      </c>
      <c r="H99" s="5">
        <v>2.3354715915932999E-3</v>
      </c>
      <c r="I99" s="1">
        <v>0.58503896164355595</v>
      </c>
      <c r="J99" s="1">
        <v>1.5609342706839999</v>
      </c>
      <c r="K99" s="2">
        <f>IF(Table3[[#This Row],[Phase shift (rad)]]="","",Table3[[#This Row],[Phase shift (rad)]]/PI()*180)</f>
        <v>89.434945807524414</v>
      </c>
      <c r="L99" s="1">
        <v>-0.78601550588288016</v>
      </c>
      <c r="M99" s="1">
        <f>IF(Table3[[#This Row],[Rel phase shift (rad)]]="","",COS(Table3[[#This Row],[Rel phase shift (rad)]]))</f>
        <v>0.7066701194131666</v>
      </c>
      <c r="N99"/>
    </row>
    <row r="100" spans="1:14" x14ac:dyDescent="0.2">
      <c r="A100" s="1" t="s">
        <v>48</v>
      </c>
      <c r="B100" t="s">
        <v>20</v>
      </c>
      <c r="C100" s="3">
        <v>14.84</v>
      </c>
      <c r="D100" s="2">
        <f>2*Table3[[#This Row],[Photon energy (eV)]]-Threshold</f>
        <v>5.0926112000000003</v>
      </c>
      <c r="E100" t="s">
        <v>18</v>
      </c>
      <c r="F100" s="1">
        <v>1.10256</v>
      </c>
      <c r="G100" s="2">
        <f>Table3[[#This Row],[Polar ang (rad)]]/PI()*180</f>
        <v>63.172034659944046</v>
      </c>
      <c r="H100" s="5">
        <v>8.2826083409637198E-4</v>
      </c>
      <c r="I100" s="1">
        <v>0.207480519178221</v>
      </c>
      <c r="J100" s="1">
        <v>3.8475920753457098</v>
      </c>
      <c r="K100" s="2">
        <f>IF(Table3[[#This Row],[Phase shift (rad)]]="","",Table3[[#This Row],[Phase shift (rad)]]/PI()*180)</f>
        <v>220.4507872052906</v>
      </c>
      <c r="L100" s="1">
        <v>1.5006422987788299</v>
      </c>
      <c r="M100" s="1">
        <f>IF(Table3[[#This Row],[Rel phase shift (rad)]]="","",COS(Table3[[#This Row],[Rel phase shift (rad)]]))</f>
        <v>7.0096497308735489E-2</v>
      </c>
      <c r="N100"/>
    </row>
    <row r="101" spans="1:14" x14ac:dyDescent="0.2">
      <c r="A101" s="1" t="s">
        <v>48</v>
      </c>
      <c r="B101" t="s">
        <v>20</v>
      </c>
      <c r="C101" s="3">
        <v>14.84</v>
      </c>
      <c r="D101" s="2">
        <f>2*Table3[[#This Row],[Photon energy (eV)]]-Threshold</f>
        <v>5.0926112000000003</v>
      </c>
      <c r="E101" t="s">
        <v>19</v>
      </c>
      <c r="F101" s="1">
        <v>1.10256</v>
      </c>
      <c r="G101" s="2">
        <f>Table3[[#This Row],[Polar ang (rad)]]/PI()*180</f>
        <v>63.172034659944046</v>
      </c>
      <c r="H101" s="5">
        <v>1.7665243551741E-3</v>
      </c>
      <c r="I101" s="1">
        <v>0.44251686819450597</v>
      </c>
      <c r="J101" s="1">
        <v>2.3469497765668801</v>
      </c>
      <c r="K101" s="2">
        <f>IF(Table3[[#This Row],[Phase shift (rad)]]="","",Table3[[#This Row],[Phase shift (rad)]]/PI()*180)</f>
        <v>134.47031692645379</v>
      </c>
      <c r="L101" s="1">
        <v>0</v>
      </c>
      <c r="M101" s="1">
        <f>IF(Table3[[#This Row],[Rel phase shift (rad)]]="","",COS(Table3[[#This Row],[Rel phase shift (rad)]]))</f>
        <v>1</v>
      </c>
      <c r="N101"/>
    </row>
    <row r="102" spans="1:14" x14ac:dyDescent="0.2">
      <c r="A102" s="1" t="s">
        <v>48</v>
      </c>
      <c r="B102" t="s">
        <v>20</v>
      </c>
      <c r="C102" s="3">
        <v>14.84</v>
      </c>
      <c r="D102" s="2">
        <f>2*Table3[[#This Row],[Photon energy (eV)]]-Threshold</f>
        <v>5.0926112000000003</v>
      </c>
      <c r="E102" t="s">
        <v>17</v>
      </c>
      <c r="F102" s="1">
        <v>1.2363500000000001</v>
      </c>
      <c r="G102" s="2">
        <f>Table3[[#This Row],[Polar ang (rad)]]/PI()*180</f>
        <v>70.837637000999337</v>
      </c>
      <c r="H102" s="5">
        <v>2.5893810515857899E-3</v>
      </c>
      <c r="I102" s="1">
        <v>0.53607385841743005</v>
      </c>
      <c r="J102" s="1">
        <v>1.4357899193370001</v>
      </c>
      <c r="K102" s="2">
        <f>IF(Table3[[#This Row],[Phase shift (rad)]]="","",Table3[[#This Row],[Phase shift (rad)]]/PI()*180)</f>
        <v>82.264702645439016</v>
      </c>
      <c r="L102" s="1">
        <v>-1.0439039750533501</v>
      </c>
      <c r="M102" s="1">
        <f>IF(Table3[[#This Row],[Rel phase shift (rad)]]="","",COS(Table3[[#This Row],[Rel phase shift (rad)]]))</f>
        <v>0.50284960354402597</v>
      </c>
      <c r="N102"/>
    </row>
    <row r="103" spans="1:14" x14ac:dyDescent="0.2">
      <c r="A103" s="1" t="s">
        <v>48</v>
      </c>
      <c r="B103" t="s">
        <v>20</v>
      </c>
      <c r="C103" s="3">
        <v>14.84</v>
      </c>
      <c r="D103" s="2">
        <f>2*Table3[[#This Row],[Photon energy (eV)]]-Threshold</f>
        <v>5.0926112000000003</v>
      </c>
      <c r="E103" t="s">
        <v>18</v>
      </c>
      <c r="F103" s="1">
        <v>1.2363500000000001</v>
      </c>
      <c r="G103" s="2">
        <f>Table3[[#This Row],[Polar ang (rad)]]/PI()*180</f>
        <v>70.837637000999337</v>
      </c>
      <c r="H103" s="5">
        <v>1.1204440782615001E-3</v>
      </c>
      <c r="I103" s="1">
        <v>0.231963070791284</v>
      </c>
      <c r="J103" s="1">
        <v>4.0014441909315801</v>
      </c>
      <c r="K103" s="2">
        <f>IF(Table3[[#This Row],[Phase shift (rad)]]="","",Table3[[#This Row],[Phase shift (rad)]]/PI()*180)</f>
        <v>229.26586409751991</v>
      </c>
      <c r="L103" s="1">
        <v>1.52175029654123</v>
      </c>
      <c r="M103" s="1">
        <f>IF(Table3[[#This Row],[Rel phase shift (rad)]]="","",COS(Table3[[#This Row],[Rel phase shift (rad)]]))</f>
        <v>4.9026369140656223E-2</v>
      </c>
      <c r="N103"/>
    </row>
    <row r="104" spans="1:14" x14ac:dyDescent="0.2">
      <c r="A104" s="1" t="s">
        <v>48</v>
      </c>
      <c r="B104" t="s">
        <v>20</v>
      </c>
      <c r="C104" s="3">
        <v>14.84</v>
      </c>
      <c r="D104" s="2">
        <f>2*Table3[[#This Row],[Photon energy (eV)]]-Threshold</f>
        <v>5.0926112000000003</v>
      </c>
      <c r="E104" t="s">
        <v>19</v>
      </c>
      <c r="F104" s="1">
        <v>1.2363500000000001</v>
      </c>
      <c r="G104" s="2">
        <f>Table3[[#This Row],[Polar ang (rad)]]/PI()*180</f>
        <v>70.837637000999337</v>
      </c>
      <c r="H104" s="5">
        <v>1.4119318451966099E-3</v>
      </c>
      <c r="I104" s="1">
        <v>0.29230914145040399</v>
      </c>
      <c r="J104" s="1">
        <v>2.4796938943903499</v>
      </c>
      <c r="K104" s="2">
        <f>IF(Table3[[#This Row],[Phase shift (rad)]]="","",Table3[[#This Row],[Phase shift (rad)]]/PI()*180)</f>
        <v>142.07599463292593</v>
      </c>
      <c r="L104" s="1">
        <v>0</v>
      </c>
      <c r="M104" s="1">
        <f>IF(Table3[[#This Row],[Rel phase shift (rad)]]="","",COS(Table3[[#This Row],[Rel phase shift (rad)]]))</f>
        <v>1</v>
      </c>
      <c r="N104"/>
    </row>
    <row r="105" spans="1:14" x14ac:dyDescent="0.2">
      <c r="A105" s="1" t="s">
        <v>48</v>
      </c>
      <c r="B105" t="s">
        <v>20</v>
      </c>
      <c r="C105" s="3">
        <v>14.84</v>
      </c>
      <c r="D105" s="2">
        <f>2*Table3[[#This Row],[Photon energy (eV)]]-Threshold</f>
        <v>5.0926112000000003</v>
      </c>
      <c r="E105" t="s">
        <v>17</v>
      </c>
      <c r="F105" s="1">
        <v>1.3701300000000001</v>
      </c>
      <c r="G105" s="2">
        <f>Table3[[#This Row],[Polar ang (rad)]]/PI()*180</f>
        <v>78.502666384259484</v>
      </c>
      <c r="H105" s="5">
        <v>2.0341988127579001E-3</v>
      </c>
      <c r="I105" s="1">
        <v>0.51875653450714598</v>
      </c>
      <c r="J105" s="1">
        <v>1.3784176470905201</v>
      </c>
      <c r="K105" s="2">
        <f>IF(Table3[[#This Row],[Phase shift (rad)]]="","",Table3[[#This Row],[Phase shift (rad)]]/PI()*180)</f>
        <v>78.97751358464015</v>
      </c>
      <c r="L105" s="1">
        <v>-1.18074235111679</v>
      </c>
      <c r="M105" s="1">
        <f>IF(Table3[[#This Row],[Rel phase shift (rad)]]="","",COS(Table3[[#This Row],[Rel phase shift (rad)]]))</f>
        <v>0.38023833716301442</v>
      </c>
      <c r="N105"/>
    </row>
    <row r="106" spans="1:14" x14ac:dyDescent="0.2">
      <c r="A106" s="1" t="s">
        <v>48</v>
      </c>
      <c r="B106" t="s">
        <v>20</v>
      </c>
      <c r="C106" s="3">
        <v>14.84</v>
      </c>
      <c r="D106" s="2">
        <f>2*Table3[[#This Row],[Photon energy (eV)]]-Threshold</f>
        <v>5.0926112000000003</v>
      </c>
      <c r="E106" t="s">
        <v>18</v>
      </c>
      <c r="F106" s="1">
        <v>1.3701300000000001</v>
      </c>
      <c r="G106" s="2">
        <f>Table3[[#This Row],[Polar ang (rad)]]/PI()*180</f>
        <v>78.502666384259484</v>
      </c>
      <c r="H106" s="5">
        <v>9.4354945049812601E-4</v>
      </c>
      <c r="I106" s="1">
        <v>0.24062173274642601</v>
      </c>
      <c r="J106" s="1">
        <v>4.0522691631193997</v>
      </c>
      <c r="K106" s="2">
        <f>IF(Table3[[#This Row],[Phase shift (rad)]]="","",Table3[[#This Row],[Phase shift (rad)]]/PI()*180)</f>
        <v>232.17792049775176</v>
      </c>
      <c r="L106" s="1">
        <v>1.49310916491209</v>
      </c>
      <c r="M106" s="1">
        <f>IF(Table3[[#This Row],[Rel phase shift (rad)]]="","",COS(Table3[[#This Row],[Rel phase shift (rad)]]))</f>
        <v>7.7609041302386661E-2</v>
      </c>
      <c r="N106"/>
    </row>
    <row r="107" spans="1:14" x14ac:dyDescent="0.2">
      <c r="A107" s="1" t="s">
        <v>48</v>
      </c>
      <c r="B107" t="s">
        <v>20</v>
      </c>
      <c r="C107" s="3">
        <v>14.84</v>
      </c>
      <c r="D107" s="2">
        <f>2*Table3[[#This Row],[Photon energy (eV)]]-Threshold</f>
        <v>5.0926112000000003</v>
      </c>
      <c r="E107" t="s">
        <v>19</v>
      </c>
      <c r="F107" s="1">
        <v>1.3701300000000001</v>
      </c>
      <c r="G107" s="2">
        <f>Table3[[#This Row],[Polar ang (rad)]]/PI()*180</f>
        <v>78.502666384259484</v>
      </c>
      <c r="H107" s="5">
        <v>9.1993631054343395E-4</v>
      </c>
      <c r="I107" s="1">
        <v>0.234599966056315</v>
      </c>
      <c r="J107" s="1">
        <v>2.5591599982073099</v>
      </c>
      <c r="K107" s="2">
        <f>IF(Table3[[#This Row],[Phase shift (rad)]]="","",Table3[[#This Row],[Phase shift (rad)]]/PI()*180)</f>
        <v>146.62906699598619</v>
      </c>
      <c r="L107" s="1">
        <v>0</v>
      </c>
      <c r="M107" s="1">
        <f>IF(Table3[[#This Row],[Rel phase shift (rad)]]="","",COS(Table3[[#This Row],[Rel phase shift (rad)]]))</f>
        <v>1</v>
      </c>
      <c r="N107"/>
    </row>
    <row r="108" spans="1:14" x14ac:dyDescent="0.2">
      <c r="A108" s="1" t="s">
        <v>48</v>
      </c>
      <c r="B108" t="s">
        <v>20</v>
      </c>
      <c r="C108" s="3">
        <v>14.84</v>
      </c>
      <c r="D108" s="2">
        <f>2*Table3[[#This Row],[Photon energy (eV)]]-Threshold</f>
        <v>5.0926112000000003</v>
      </c>
      <c r="E108" t="s">
        <v>17</v>
      </c>
      <c r="F108" s="1">
        <v>1.5039100000000001</v>
      </c>
      <c r="G108" s="2">
        <f>Table3[[#This Row],[Polar ang (rad)]]/PI()*180</f>
        <v>86.167695767519632</v>
      </c>
      <c r="H108" s="5">
        <v>7.7081064274442303E-4</v>
      </c>
      <c r="I108" s="1">
        <v>0.51268391484377795</v>
      </c>
      <c r="J108" s="1">
        <v>1.3550484742739599</v>
      </c>
      <c r="K108" s="2">
        <f>IF(Table3[[#This Row],[Phase shift (rad)]]="","",Table3[[#This Row],[Phase shift (rad)]]/PI()*180)</f>
        <v>77.638558611539409</v>
      </c>
      <c r="L108" s="1">
        <v>-1.24102384103236</v>
      </c>
      <c r="M108" s="1">
        <f>IF(Table3[[#This Row],[Rel phase shift (rad)]]="","",COS(Table3[[#This Row],[Rel phase shift (rad)]]))</f>
        <v>0.32382778190765377</v>
      </c>
      <c r="N108"/>
    </row>
    <row r="109" spans="1:14" x14ac:dyDescent="0.2">
      <c r="A109" s="1" t="s">
        <v>48</v>
      </c>
      <c r="B109" t="s">
        <v>20</v>
      </c>
      <c r="C109" s="3">
        <v>14.84</v>
      </c>
      <c r="D109" s="2">
        <f>2*Table3[[#This Row],[Photon energy (eV)]]-Threshold</f>
        <v>5.0926112000000003</v>
      </c>
      <c r="E109" t="s">
        <v>18</v>
      </c>
      <c r="F109" s="1">
        <v>1.5039100000000001</v>
      </c>
      <c r="G109" s="2">
        <f>Table3[[#This Row],[Polar ang (rad)]]/PI()*180</f>
        <v>86.167695767519632</v>
      </c>
      <c r="H109" s="5">
        <v>3.6633529348528698E-4</v>
      </c>
      <c r="I109" s="1">
        <v>0.24365804257811</v>
      </c>
      <c r="J109" s="1">
        <v>4.0705740916348496</v>
      </c>
      <c r="K109" s="2">
        <f>IF(Table3[[#This Row],[Phase shift (rad)]]="","",Table3[[#This Row],[Phase shift (rad)]]/PI()*180)</f>
        <v>233.2267156459757</v>
      </c>
      <c r="L109" s="1">
        <v>1.47450177632853</v>
      </c>
      <c r="M109" s="1">
        <f>IF(Table3[[#This Row],[Rel phase shift (rad)]]="","",COS(Table3[[#This Row],[Rel phase shift (rad)]]))</f>
        <v>9.6145801990387331E-2</v>
      </c>
      <c r="N109"/>
    </row>
    <row r="110" spans="1:14" x14ac:dyDescent="0.2">
      <c r="A110" s="1" t="s">
        <v>48</v>
      </c>
      <c r="B110" t="s">
        <v>20</v>
      </c>
      <c r="C110" s="3">
        <v>14.84</v>
      </c>
      <c r="D110" s="2">
        <f>2*Table3[[#This Row],[Photon energy (eV)]]-Threshold</f>
        <v>5.0926112000000003</v>
      </c>
      <c r="E110" t="s">
        <v>19</v>
      </c>
      <c r="F110" s="1">
        <v>1.5039100000000001</v>
      </c>
      <c r="G110" s="2">
        <f>Table3[[#This Row],[Polar ang (rad)]]/PI()*180</f>
        <v>86.167695767519632</v>
      </c>
      <c r="H110" s="5">
        <v>3.2005310187988001E-4</v>
      </c>
      <c r="I110" s="1">
        <v>0.21287469078716001</v>
      </c>
      <c r="J110" s="1">
        <v>2.5960723153063201</v>
      </c>
      <c r="K110" s="2">
        <f>IF(Table3[[#This Row],[Phase shift (rad)]]="","",Table3[[#This Row],[Phase shift (rad)]]/PI()*180)</f>
        <v>148.74398697780805</v>
      </c>
      <c r="L110" s="1">
        <v>0</v>
      </c>
      <c r="M110" s="1">
        <f>IF(Table3[[#This Row],[Rel phase shift (rad)]]="","",COS(Table3[[#This Row],[Rel phase shift (rad)]]))</f>
        <v>1</v>
      </c>
      <c r="N110"/>
    </row>
    <row r="111" spans="1:14" x14ac:dyDescent="0.2">
      <c r="A111" s="1" t="s">
        <v>48</v>
      </c>
      <c r="B111" t="s">
        <v>20</v>
      </c>
      <c r="C111" s="3">
        <v>14.84</v>
      </c>
      <c r="D111" s="2">
        <f>2*Table3[[#This Row],[Photon energy (eV)]]-Threshold</f>
        <v>5.0926112000000003</v>
      </c>
      <c r="E111" t="s">
        <v>17</v>
      </c>
      <c r="F111" s="1">
        <v>1.63768</v>
      </c>
      <c r="G111" s="2">
        <f>Table3[[#This Row],[Polar ang (rad)]]/PI()*180</f>
        <v>93.832152192984665</v>
      </c>
      <c r="H111" s="5">
        <v>7.7081064274442303E-4</v>
      </c>
      <c r="I111" s="1">
        <v>0.51268391484377795</v>
      </c>
      <c r="J111" s="1">
        <v>4.4966411278637501</v>
      </c>
      <c r="K111" s="2">
        <f>IF(Table3[[#This Row],[Phase shift (rad)]]="","",Table3[[#This Row],[Phase shift (rad)]]/PI()*180)</f>
        <v>257.63855861153928</v>
      </c>
      <c r="L111" s="1">
        <v>-1.24102384103236</v>
      </c>
      <c r="M111" s="1">
        <f>IF(Table3[[#This Row],[Rel phase shift (rad)]]="","",COS(Table3[[#This Row],[Rel phase shift (rad)]]))</f>
        <v>0.32382778190765377</v>
      </c>
      <c r="N111"/>
    </row>
    <row r="112" spans="1:14" x14ac:dyDescent="0.2">
      <c r="A112" s="1" t="s">
        <v>48</v>
      </c>
      <c r="B112" t="s">
        <v>20</v>
      </c>
      <c r="C112" s="3">
        <v>14.84</v>
      </c>
      <c r="D112" s="2">
        <f>2*Table3[[#This Row],[Photon energy (eV)]]-Threshold</f>
        <v>5.0926112000000003</v>
      </c>
      <c r="E112" t="s">
        <v>18</v>
      </c>
      <c r="F112" s="1">
        <v>1.63768</v>
      </c>
      <c r="G112" s="2">
        <f>Table3[[#This Row],[Polar ang (rad)]]/PI()*180</f>
        <v>93.832152192984665</v>
      </c>
      <c r="H112" s="5">
        <v>3.6633529348528698E-4</v>
      </c>
      <c r="I112" s="1">
        <v>0.24365804257811</v>
      </c>
      <c r="J112" s="1">
        <v>7.2121667452246401</v>
      </c>
      <c r="K112" s="2">
        <f>IF(Table3[[#This Row],[Phase shift (rad)]]="","",Table3[[#This Row],[Phase shift (rad)]]/PI()*180)</f>
        <v>413.22671564597556</v>
      </c>
      <c r="L112" s="1">
        <v>1.47450177632853</v>
      </c>
      <c r="M112" s="1">
        <f>IF(Table3[[#This Row],[Rel phase shift (rad)]]="","",COS(Table3[[#This Row],[Rel phase shift (rad)]]))</f>
        <v>9.6145801990387331E-2</v>
      </c>
      <c r="N112"/>
    </row>
    <row r="113" spans="1:14" x14ac:dyDescent="0.2">
      <c r="A113" s="1" t="s">
        <v>48</v>
      </c>
      <c r="B113" t="s">
        <v>20</v>
      </c>
      <c r="C113" s="3">
        <v>14.84</v>
      </c>
      <c r="D113" s="2">
        <f>2*Table3[[#This Row],[Photon energy (eV)]]-Threshold</f>
        <v>5.0926112000000003</v>
      </c>
      <c r="E113" t="s">
        <v>19</v>
      </c>
      <c r="F113" s="1">
        <v>1.63768</v>
      </c>
      <c r="G113" s="2">
        <f>Table3[[#This Row],[Polar ang (rad)]]/PI()*180</f>
        <v>93.832152192984665</v>
      </c>
      <c r="H113" s="5">
        <v>3.2005310187988001E-4</v>
      </c>
      <c r="I113" s="1">
        <v>0.21287469078716001</v>
      </c>
      <c r="J113" s="1">
        <v>5.7376649688961097</v>
      </c>
      <c r="K113" s="2">
        <f>IF(Table3[[#This Row],[Phase shift (rad)]]="","",Table3[[#This Row],[Phase shift (rad)]]/PI()*180)</f>
        <v>328.74398697780782</v>
      </c>
      <c r="L113" s="1">
        <v>0</v>
      </c>
      <c r="M113" s="1">
        <f>IF(Table3[[#This Row],[Rel phase shift (rad)]]="","",COS(Table3[[#This Row],[Rel phase shift (rad)]]))</f>
        <v>1</v>
      </c>
      <c r="N113"/>
    </row>
    <row r="114" spans="1:14" x14ac:dyDescent="0.2">
      <c r="A114" s="1" t="s">
        <v>48</v>
      </c>
      <c r="B114" t="s">
        <v>20</v>
      </c>
      <c r="C114" s="3">
        <v>14.84</v>
      </c>
      <c r="D114" s="2">
        <f>2*Table3[[#This Row],[Photon energy (eV)]]-Threshold</f>
        <v>5.0926112000000003</v>
      </c>
      <c r="E114" t="s">
        <v>17</v>
      </c>
      <c r="F114" s="1">
        <v>1.77146</v>
      </c>
      <c r="G114" s="2">
        <f>Table3[[#This Row],[Polar ang (rad)]]/PI()*180</f>
        <v>101.49718157624481</v>
      </c>
      <c r="H114" s="5">
        <v>2.0341988127579001E-3</v>
      </c>
      <c r="I114" s="1">
        <v>0.51875653450714598</v>
      </c>
      <c r="J114" s="1">
        <v>4.5200103006803101</v>
      </c>
      <c r="K114" s="2">
        <f>IF(Table3[[#This Row],[Phase shift (rad)]]="","",Table3[[#This Row],[Phase shift (rad)]]/PI()*180)</f>
        <v>258.97751358464001</v>
      </c>
      <c r="L114" s="1">
        <v>-1.18074235111679</v>
      </c>
      <c r="M114" s="1">
        <f>IF(Table3[[#This Row],[Rel phase shift (rad)]]="","",COS(Table3[[#This Row],[Rel phase shift (rad)]]))</f>
        <v>0.38023833716301442</v>
      </c>
      <c r="N114"/>
    </row>
    <row r="115" spans="1:14" x14ac:dyDescent="0.2">
      <c r="A115" s="1" t="s">
        <v>48</v>
      </c>
      <c r="B115" t="s">
        <v>20</v>
      </c>
      <c r="C115" s="3">
        <v>14.84</v>
      </c>
      <c r="D115" s="2">
        <f>2*Table3[[#This Row],[Photon energy (eV)]]-Threshold</f>
        <v>5.0926112000000003</v>
      </c>
      <c r="E115" t="s">
        <v>18</v>
      </c>
      <c r="F115" s="1">
        <v>1.77146</v>
      </c>
      <c r="G115" s="2">
        <f>Table3[[#This Row],[Polar ang (rad)]]/PI()*180</f>
        <v>101.49718157624481</v>
      </c>
      <c r="H115" s="5">
        <v>9.4354945049812601E-4</v>
      </c>
      <c r="I115" s="1">
        <v>0.24062173274642601</v>
      </c>
      <c r="J115" s="1">
        <v>7.1938618167091999</v>
      </c>
      <c r="K115" s="2">
        <f>IF(Table3[[#This Row],[Phase shift (rad)]]="","",Table3[[#This Row],[Phase shift (rad)]]/PI()*180)</f>
        <v>412.1779204977521</v>
      </c>
      <c r="L115" s="1">
        <v>1.4931091649121</v>
      </c>
      <c r="M115" s="1">
        <f>IF(Table3[[#This Row],[Rel phase shift (rad)]]="","",COS(Table3[[#This Row],[Rel phase shift (rad)]]))</f>
        <v>7.7609041302376697E-2</v>
      </c>
      <c r="N115"/>
    </row>
    <row r="116" spans="1:14" x14ac:dyDescent="0.2">
      <c r="A116" s="1" t="s">
        <v>48</v>
      </c>
      <c r="B116" t="s">
        <v>20</v>
      </c>
      <c r="C116" s="3">
        <v>14.84</v>
      </c>
      <c r="D116" s="2">
        <f>2*Table3[[#This Row],[Photon energy (eV)]]-Threshold</f>
        <v>5.0926112000000003</v>
      </c>
      <c r="E116" t="s">
        <v>19</v>
      </c>
      <c r="F116" s="1">
        <v>1.77146</v>
      </c>
      <c r="G116" s="2">
        <f>Table3[[#This Row],[Polar ang (rad)]]/PI()*180</f>
        <v>101.49718157624481</v>
      </c>
      <c r="H116" s="5">
        <v>9.1993631054343395E-4</v>
      </c>
      <c r="I116" s="1">
        <v>0.234599966056315</v>
      </c>
      <c r="J116" s="1">
        <v>5.7007526517971003</v>
      </c>
      <c r="K116" s="2">
        <f>IF(Table3[[#This Row],[Phase shift (rad)]]="","",Table3[[#This Row],[Phase shift (rad)]]/PI()*180)</f>
        <v>326.62906699598602</v>
      </c>
      <c r="L116" s="1">
        <v>0</v>
      </c>
      <c r="M116" s="1">
        <f>IF(Table3[[#This Row],[Rel phase shift (rad)]]="","",COS(Table3[[#This Row],[Rel phase shift (rad)]]))</f>
        <v>1</v>
      </c>
      <c r="N116"/>
    </row>
    <row r="117" spans="1:14" x14ac:dyDescent="0.2">
      <c r="A117" s="1" t="s">
        <v>48</v>
      </c>
      <c r="B117" t="s">
        <v>20</v>
      </c>
      <c r="C117" s="3">
        <v>14.84</v>
      </c>
      <c r="D117" s="2">
        <f>2*Table3[[#This Row],[Photon energy (eV)]]-Threshold</f>
        <v>5.0926112000000003</v>
      </c>
      <c r="E117" t="s">
        <v>17</v>
      </c>
      <c r="F117" s="1">
        <v>1.90524</v>
      </c>
      <c r="G117" s="2">
        <f>Table3[[#This Row],[Polar ang (rad)]]/PI()*180</f>
        <v>109.16221095950496</v>
      </c>
      <c r="H117" s="5">
        <v>2.5893810515857899E-3</v>
      </c>
      <c r="I117" s="1">
        <v>0.53607385841743005</v>
      </c>
      <c r="J117" s="1">
        <v>4.5773825729268003</v>
      </c>
      <c r="K117" s="2">
        <f>IF(Table3[[#This Row],[Phase shift (rad)]]="","",Table3[[#This Row],[Phase shift (rad)]]/PI()*180)</f>
        <v>262.26470264543946</v>
      </c>
      <c r="L117" s="1">
        <v>-1.0439039750533401</v>
      </c>
      <c r="M117" s="1">
        <f>IF(Table3[[#This Row],[Rel phase shift (rad)]]="","",COS(Table3[[#This Row],[Rel phase shift (rad)]]))</f>
        <v>0.50284960354403463</v>
      </c>
      <c r="N117"/>
    </row>
    <row r="118" spans="1:14" x14ac:dyDescent="0.2">
      <c r="A118" s="1" t="s">
        <v>48</v>
      </c>
      <c r="B118" t="s">
        <v>20</v>
      </c>
      <c r="C118" s="3">
        <v>14.84</v>
      </c>
      <c r="D118" s="2">
        <f>2*Table3[[#This Row],[Photon energy (eV)]]-Threshold</f>
        <v>5.0926112000000003</v>
      </c>
      <c r="E118" t="s">
        <v>18</v>
      </c>
      <c r="F118" s="1">
        <v>1.90524</v>
      </c>
      <c r="G118" s="2">
        <f>Table3[[#This Row],[Polar ang (rad)]]/PI()*180</f>
        <v>109.16221095950496</v>
      </c>
      <c r="H118" s="5">
        <v>1.1204440782615001E-3</v>
      </c>
      <c r="I118" s="1">
        <v>0.231963070791284</v>
      </c>
      <c r="J118" s="1">
        <v>7.1430368445213697</v>
      </c>
      <c r="K118" s="2">
        <f>IF(Table3[[#This Row],[Phase shift (rad)]]="","",Table3[[#This Row],[Phase shift (rad)]]/PI()*180)</f>
        <v>409.26586409751968</v>
      </c>
      <c r="L118" s="1">
        <v>1.52175029654123</v>
      </c>
      <c r="M118" s="1">
        <f>IF(Table3[[#This Row],[Rel phase shift (rad)]]="","",COS(Table3[[#This Row],[Rel phase shift (rad)]]))</f>
        <v>4.9026369140656223E-2</v>
      </c>
      <c r="N118"/>
    </row>
    <row r="119" spans="1:14" x14ac:dyDescent="0.2">
      <c r="A119" s="1" t="s">
        <v>48</v>
      </c>
      <c r="B119" t="s">
        <v>20</v>
      </c>
      <c r="C119" s="3">
        <v>14.84</v>
      </c>
      <c r="D119" s="2">
        <f>2*Table3[[#This Row],[Photon energy (eV)]]-Threshold</f>
        <v>5.0926112000000003</v>
      </c>
      <c r="E119" t="s">
        <v>19</v>
      </c>
      <c r="F119" s="1">
        <v>1.90524</v>
      </c>
      <c r="G119" s="2">
        <f>Table3[[#This Row],[Polar ang (rad)]]/PI()*180</f>
        <v>109.16221095950496</v>
      </c>
      <c r="H119" s="5">
        <v>1.4119318451966099E-3</v>
      </c>
      <c r="I119" s="1">
        <v>0.29230914145040399</v>
      </c>
      <c r="J119" s="1">
        <v>5.6212865479801399</v>
      </c>
      <c r="K119" s="2">
        <f>IF(Table3[[#This Row],[Phase shift (rad)]]="","",Table3[[#This Row],[Phase shift (rad)]]/PI()*180)</f>
        <v>322.07599463292576</v>
      </c>
      <c r="L119" s="1">
        <v>0</v>
      </c>
      <c r="M119" s="1">
        <f>IF(Table3[[#This Row],[Rel phase shift (rad)]]="","",COS(Table3[[#This Row],[Rel phase shift (rad)]]))</f>
        <v>1</v>
      </c>
      <c r="N119"/>
    </row>
    <row r="120" spans="1:14" x14ac:dyDescent="0.2">
      <c r="A120" s="1" t="s">
        <v>48</v>
      </c>
      <c r="B120" t="s">
        <v>20</v>
      </c>
      <c r="C120" s="3">
        <v>14.84</v>
      </c>
      <c r="D120" s="2">
        <f>2*Table3[[#This Row],[Photon energy (eV)]]-Threshold</f>
        <v>5.0926112000000003</v>
      </c>
      <c r="E120" t="s">
        <v>17</v>
      </c>
      <c r="F120" s="1">
        <v>2.03904</v>
      </c>
      <c r="G120" s="2">
        <f>Table3[[#This Row],[Polar ang (rad)]]/PI()*180</f>
        <v>116.82838625835538</v>
      </c>
      <c r="H120" s="5">
        <v>2.3354715915932999E-3</v>
      </c>
      <c r="I120" s="1">
        <v>0.58503896164355595</v>
      </c>
      <c r="J120" s="1">
        <v>4.7025269242737897</v>
      </c>
      <c r="K120" s="2">
        <f>IF(Table3[[#This Row],[Phase shift (rad)]]="","",Table3[[#This Row],[Phase shift (rad)]]/PI()*180)</f>
        <v>269.43494580752423</v>
      </c>
      <c r="L120" s="1">
        <v>-0.78601550588288038</v>
      </c>
      <c r="M120" s="1">
        <f>IF(Table3[[#This Row],[Rel phase shift (rad)]]="","",COS(Table3[[#This Row],[Rel phase shift (rad)]]))</f>
        <v>0.70667011941316638</v>
      </c>
      <c r="N120"/>
    </row>
    <row r="121" spans="1:14" x14ac:dyDescent="0.2">
      <c r="A121" s="1" t="s">
        <v>48</v>
      </c>
      <c r="B121" t="s">
        <v>20</v>
      </c>
      <c r="C121" s="3">
        <v>14.84</v>
      </c>
      <c r="D121" s="2">
        <f>2*Table3[[#This Row],[Photon energy (eV)]]-Threshold</f>
        <v>5.0926112000000003</v>
      </c>
      <c r="E121" t="s">
        <v>18</v>
      </c>
      <c r="F121" s="1">
        <v>2.03904</v>
      </c>
      <c r="G121" s="2">
        <f>Table3[[#This Row],[Polar ang (rad)]]/PI()*180</f>
        <v>116.82838625835538</v>
      </c>
      <c r="H121" s="5">
        <v>8.2826083409637198E-4</v>
      </c>
      <c r="I121" s="1">
        <v>0.207480519178221</v>
      </c>
      <c r="J121" s="1">
        <v>6.98918472893551</v>
      </c>
      <c r="K121" s="2">
        <f>IF(Table3[[#This Row],[Phase shift (rad)]]="","",Table3[[#This Row],[Phase shift (rad)]]/PI()*180)</f>
        <v>400.45078720529102</v>
      </c>
      <c r="L121" s="1">
        <v>1.5006422987788399</v>
      </c>
      <c r="M121" s="1">
        <f>IF(Table3[[#This Row],[Rel phase shift (rad)]]="","",COS(Table3[[#This Row],[Rel phase shift (rad)]]))</f>
        <v>7.0096497308725525E-2</v>
      </c>
      <c r="N121"/>
    </row>
    <row r="122" spans="1:14" x14ac:dyDescent="0.2">
      <c r="A122" s="1" t="s">
        <v>48</v>
      </c>
      <c r="B122" t="s">
        <v>20</v>
      </c>
      <c r="C122" s="3">
        <v>14.84</v>
      </c>
      <c r="D122" s="2">
        <f>2*Table3[[#This Row],[Photon energy (eV)]]-Threshold</f>
        <v>5.0926112000000003</v>
      </c>
      <c r="E122" t="s">
        <v>19</v>
      </c>
      <c r="F122" s="1">
        <v>2.03904</v>
      </c>
      <c r="G122" s="2">
        <f>Table3[[#This Row],[Polar ang (rad)]]/PI()*180</f>
        <v>116.82838625835538</v>
      </c>
      <c r="H122" s="5">
        <v>1.7665243551741E-3</v>
      </c>
      <c r="I122" s="1">
        <v>0.44251686819450597</v>
      </c>
      <c r="J122" s="1">
        <v>5.4885424301566701</v>
      </c>
      <c r="K122" s="2">
        <f>IF(Table3[[#This Row],[Phase shift (rad)]]="","",Table3[[#This Row],[Phase shift (rad)]]/PI()*180)</f>
        <v>314.47031692645362</v>
      </c>
      <c r="L122" s="1">
        <v>0</v>
      </c>
      <c r="M122" s="1">
        <f>IF(Table3[[#This Row],[Rel phase shift (rad)]]="","",COS(Table3[[#This Row],[Rel phase shift (rad)]]))</f>
        <v>1</v>
      </c>
      <c r="N122"/>
    </row>
    <row r="123" spans="1:14" x14ac:dyDescent="0.2">
      <c r="A123" s="1" t="s">
        <v>48</v>
      </c>
      <c r="B123" t="s">
        <v>20</v>
      </c>
      <c r="C123" s="3">
        <v>14.84</v>
      </c>
      <c r="D123" s="2">
        <f>2*Table3[[#This Row],[Photon energy (eV)]]-Threshold</f>
        <v>5.0926112000000003</v>
      </c>
      <c r="E123" t="s">
        <v>17</v>
      </c>
      <c r="F123" s="1">
        <v>2.1728399999999999</v>
      </c>
      <c r="G123" s="2">
        <f>Table3[[#This Row],[Polar ang (rad)]]/PI()*180</f>
        <v>124.4945615572058</v>
      </c>
      <c r="H123" s="5">
        <v>1.5848500573940601E-3</v>
      </c>
      <c r="I123" s="1">
        <v>0.70185064643201001</v>
      </c>
      <c r="J123" s="1">
        <v>5.0006307200416904</v>
      </c>
      <c r="K123" s="2">
        <f>IF(Table3[[#This Row],[Phase shift (rad)]]="","",Table3[[#This Row],[Phase shift (rad)]]/PI()*180)</f>
        <v>286.51503516185477</v>
      </c>
      <c r="L123" s="1">
        <v>-0.29089199527899989</v>
      </c>
      <c r="M123" s="1">
        <f>IF(Table3[[#This Row],[Rel phase shift (rad)]]="","",COS(Table3[[#This Row],[Rel phase shift (rad)]]))</f>
        <v>0.95798842629569159</v>
      </c>
      <c r="N123"/>
    </row>
    <row r="124" spans="1:14" x14ac:dyDescent="0.2">
      <c r="A124" s="1" t="s">
        <v>48</v>
      </c>
      <c r="B124" t="s">
        <v>20</v>
      </c>
      <c r="C124" s="3">
        <v>14.84</v>
      </c>
      <c r="D124" s="2">
        <f>2*Table3[[#This Row],[Photon energy (eV)]]-Threshold</f>
        <v>5.0926112000000003</v>
      </c>
      <c r="E124" t="s">
        <v>18</v>
      </c>
      <c r="F124" s="1">
        <v>2.1728399999999999</v>
      </c>
      <c r="G124" s="2">
        <f>Table3[[#This Row],[Polar ang (rad)]]/PI()*180</f>
        <v>124.4945615572058</v>
      </c>
      <c r="H124" s="5">
        <v>3.3662576398296701E-4</v>
      </c>
      <c r="I124" s="1">
        <v>0.149074676783994</v>
      </c>
      <c r="J124" s="1">
        <v>6.0326909398397301</v>
      </c>
      <c r="K124" s="2">
        <f>IF(Table3[[#This Row],[Phase shift (rad)]]="","",Table3[[#This Row],[Phase shift (rad)]]/PI()*180)</f>
        <v>345.64772995962653</v>
      </c>
      <c r="L124" s="1">
        <v>0.74116822451903985</v>
      </c>
      <c r="M124" s="1">
        <f>IF(Table3[[#This Row],[Rel phase shift (rad)]]="","",COS(Table3[[#This Row],[Rel phase shift (rad)]]))</f>
        <v>0.73768033532562338</v>
      </c>
      <c r="N124"/>
    </row>
    <row r="125" spans="1:14" x14ac:dyDescent="0.2">
      <c r="A125" s="1" t="s">
        <v>48</v>
      </c>
      <c r="B125" t="s">
        <v>20</v>
      </c>
      <c r="C125" s="3">
        <v>14.84</v>
      </c>
      <c r="D125" s="2">
        <f>2*Table3[[#This Row],[Photon energy (eV)]]-Threshold</f>
        <v>5.0926112000000003</v>
      </c>
      <c r="E125" t="s">
        <v>19</v>
      </c>
      <c r="F125" s="1">
        <v>2.1728399999999999</v>
      </c>
      <c r="G125" s="2">
        <f>Table3[[#This Row],[Polar ang (rad)]]/PI()*180</f>
        <v>124.4945615572058</v>
      </c>
      <c r="H125" s="5">
        <v>2.0149124253745401E-3</v>
      </c>
      <c r="I125" s="1">
        <v>0.89230371141753695</v>
      </c>
      <c r="J125" s="1">
        <v>5.2915227153206903</v>
      </c>
      <c r="K125" s="2">
        <f>IF(Table3[[#This Row],[Phase shift (rad)]]="","",Table3[[#This Row],[Phase shift (rad)]]/PI()*180)</f>
        <v>303.18191878548095</v>
      </c>
      <c r="L125" s="1">
        <v>0</v>
      </c>
      <c r="M125" s="1">
        <f>IF(Table3[[#This Row],[Rel phase shift (rad)]]="","",COS(Table3[[#This Row],[Rel phase shift (rad)]]))</f>
        <v>1</v>
      </c>
      <c r="N125"/>
    </row>
    <row r="126" spans="1:14" x14ac:dyDescent="0.2">
      <c r="A126" s="1" t="s">
        <v>48</v>
      </c>
      <c r="B126" t="s">
        <v>20</v>
      </c>
      <c r="C126" s="3">
        <v>14.84</v>
      </c>
      <c r="D126" s="2">
        <f>2*Table3[[#This Row],[Photon energy (eV)]]-Threshold</f>
        <v>5.0926112000000003</v>
      </c>
      <c r="E126" t="s">
        <v>17</v>
      </c>
      <c r="F126" s="1">
        <v>2.3066800000000001</v>
      </c>
      <c r="G126" s="2">
        <f>Table3[[#This Row],[Polar ang (rad)]]/PI()*180</f>
        <v>132.16302868723673</v>
      </c>
      <c r="H126" s="5">
        <v>1.01160005873457E-3</v>
      </c>
      <c r="I126" s="1">
        <v>0.39261767941806103</v>
      </c>
      <c r="J126" s="1">
        <v>5.6758639672951503</v>
      </c>
      <c r="K126" s="2">
        <f>IF(Table3[[#This Row],[Phase shift (rad)]]="","",Table3[[#This Row],[Phase shift (rad)]]/PI()*180)</f>
        <v>325.20305041639165</v>
      </c>
      <c r="L126" s="1">
        <v>0.64083783751903045</v>
      </c>
      <c r="M126" s="1">
        <f>IF(Table3[[#This Row],[Rel phase shift (rad)]]="","",COS(Table3[[#This Row],[Rel phase shift (rad)]]))</f>
        <v>0.80159512367161589</v>
      </c>
      <c r="N126"/>
    </row>
    <row r="127" spans="1:14" x14ac:dyDescent="0.2">
      <c r="A127" s="1" t="s">
        <v>48</v>
      </c>
      <c r="B127" t="s">
        <v>20</v>
      </c>
      <c r="C127" s="3">
        <v>14.84</v>
      </c>
      <c r="D127" s="2">
        <f>2*Table3[[#This Row],[Photon energy (eV)]]-Threshold</f>
        <v>5.0926112000000003</v>
      </c>
      <c r="E127" t="s">
        <v>18</v>
      </c>
      <c r="F127" s="1">
        <v>2.3066800000000001</v>
      </c>
      <c r="G127" s="2">
        <f>Table3[[#This Row],[Polar ang (rad)]]/PI()*180</f>
        <v>132.16302868723673</v>
      </c>
      <c r="H127" s="5">
        <v>7.8247621462912398E-4</v>
      </c>
      <c r="I127" s="1">
        <v>0.30369116029096899</v>
      </c>
      <c r="J127" s="1">
        <v>4.6382281959803997</v>
      </c>
      <c r="K127" s="2">
        <f>IF(Table3[[#This Row],[Phase shift (rad)]]="","",Table3[[#This Row],[Phase shift (rad)]]/PI()*180)</f>
        <v>265.75090004825461</v>
      </c>
      <c r="L127" s="1">
        <v>-0.39679793379572009</v>
      </c>
      <c r="M127" s="1">
        <f>IF(Table3[[#This Row],[Rel phase shift (rad)]]="","",COS(Table3[[#This Row],[Rel phase shift (rad)]]))</f>
        <v>0.92230321326511233</v>
      </c>
      <c r="N127"/>
    </row>
    <row r="128" spans="1:14" x14ac:dyDescent="0.2">
      <c r="A128" s="1" t="s">
        <v>48</v>
      </c>
      <c r="B128" t="s">
        <v>20</v>
      </c>
      <c r="C128" s="3">
        <v>14.84</v>
      </c>
      <c r="D128" s="2">
        <f>2*Table3[[#This Row],[Photon energy (eV)]]-Threshold</f>
        <v>5.0926112000000003</v>
      </c>
      <c r="E128" t="s">
        <v>19</v>
      </c>
      <c r="F128" s="1">
        <v>2.3066800000000001</v>
      </c>
      <c r="G128" s="2">
        <f>Table3[[#This Row],[Polar ang (rad)]]/PI()*180</f>
        <v>132.16302868723673</v>
      </c>
      <c r="H128" s="5">
        <v>2.2542543283032802E-3</v>
      </c>
      <c r="I128" s="1">
        <v>0.87491108324340205</v>
      </c>
      <c r="J128" s="1">
        <v>5.0350261297761199</v>
      </c>
      <c r="K128" s="2">
        <f>IF(Table3[[#This Row],[Phase shift (rad)]]="","",Table3[[#This Row],[Phase shift (rad)]]/PI()*180)</f>
        <v>288.48574697426079</v>
      </c>
      <c r="L128" s="1">
        <v>0</v>
      </c>
      <c r="M128" s="1">
        <f>IF(Table3[[#This Row],[Rel phase shift (rad)]]="","",COS(Table3[[#This Row],[Rel phase shift (rad)]]))</f>
        <v>1</v>
      </c>
      <c r="N128"/>
    </row>
    <row r="129" spans="1:14" x14ac:dyDescent="0.2">
      <c r="A129" s="1" t="s">
        <v>48</v>
      </c>
      <c r="B129" t="s">
        <v>20</v>
      </c>
      <c r="C129" s="3">
        <v>14.84</v>
      </c>
      <c r="D129" s="2">
        <f>2*Table3[[#This Row],[Photon energy (eV)]]-Threshold</f>
        <v>5.0926112000000003</v>
      </c>
      <c r="E129" t="s">
        <v>17</v>
      </c>
      <c r="F129" s="1">
        <v>2.44055</v>
      </c>
      <c r="G129" s="2">
        <f>Table3[[#This Row],[Polar ang (rad)]]/PI()*180</f>
        <v>139.83321469065305</v>
      </c>
      <c r="H129" s="5">
        <v>8.7689235759014195E-4</v>
      </c>
      <c r="I129" s="1">
        <v>0.24555976959230599</v>
      </c>
      <c r="J129" s="1">
        <v>6.2679949676482503</v>
      </c>
      <c r="K129" s="2">
        <f>IF(Table3[[#This Row],[Phase shift (rad)]]="","",Table3[[#This Row],[Phase shift (rad)]]/PI()*180)</f>
        <v>359.1296576554837</v>
      </c>
      <c r="L129" s="1">
        <v>1.5093398517862799</v>
      </c>
      <c r="M129" s="1">
        <f>IF(Table3[[#This Row],[Rel phase shift (rad)]]="","",COS(Table3[[#This Row],[Rel phase shift (rad)]]))</f>
        <v>6.1417796504037711E-2</v>
      </c>
      <c r="N129"/>
    </row>
    <row r="130" spans="1:14" x14ac:dyDescent="0.2">
      <c r="A130" s="1" t="s">
        <v>48</v>
      </c>
      <c r="B130" t="s">
        <v>20</v>
      </c>
      <c r="C130" s="3">
        <v>14.84</v>
      </c>
      <c r="D130" s="2">
        <f>2*Table3[[#This Row],[Photon energy (eV)]]-Threshold</f>
        <v>5.0926112000000003</v>
      </c>
      <c r="E130" t="s">
        <v>18</v>
      </c>
      <c r="F130" s="1">
        <v>2.44055</v>
      </c>
      <c r="G130" s="2">
        <f>Table3[[#This Row],[Polar ang (rad)]]/PI()*180</f>
        <v>139.83321469065305</v>
      </c>
      <c r="H130" s="5">
        <v>1.3470506048311999E-3</v>
      </c>
      <c r="I130" s="1">
        <v>0.37722011520384602</v>
      </c>
      <c r="J130" s="1">
        <v>4.4277791779820399</v>
      </c>
      <c r="K130" s="2">
        <f>IF(Table3[[#This Row],[Phase shift (rad)]]="","",Table3[[#This Row],[Phase shift (rad)]]/PI()*180)</f>
        <v>253.69305951427583</v>
      </c>
      <c r="L130" s="1">
        <v>-0.33087593787993003</v>
      </c>
      <c r="M130" s="1">
        <f>IF(Table3[[#This Row],[Rel phase shift (rad)]]="","",COS(Table3[[#This Row],[Rel phase shift (rad)]]))</f>
        <v>0.94575813906779338</v>
      </c>
      <c r="N130"/>
    </row>
    <row r="131" spans="1:14" x14ac:dyDescent="0.2">
      <c r="A131" s="1" t="s">
        <v>48</v>
      </c>
      <c r="B131" t="s">
        <v>20</v>
      </c>
      <c r="C131" s="3">
        <v>14.84</v>
      </c>
      <c r="D131" s="2">
        <f>2*Table3[[#This Row],[Photon energy (eV)]]-Threshold</f>
        <v>5.0926112000000003</v>
      </c>
      <c r="E131" t="s">
        <v>19</v>
      </c>
      <c r="F131" s="1">
        <v>2.44055</v>
      </c>
      <c r="G131" s="2">
        <f>Table3[[#This Row],[Polar ang (rad)]]/PI()*180</f>
        <v>139.83321469065305</v>
      </c>
      <c r="H131" s="5">
        <v>2.6018249428665301E-3</v>
      </c>
      <c r="I131" s="1">
        <v>0.72859972830148001</v>
      </c>
      <c r="J131" s="1">
        <v>4.7586551158619699</v>
      </c>
      <c r="K131" s="2">
        <f>IF(Table3[[#This Row],[Phase shift (rad)]]="","",Table3[[#This Row],[Phase shift (rad)]]/PI()*180)</f>
        <v>272.65085429722865</v>
      </c>
      <c r="L131" s="1">
        <v>0</v>
      </c>
      <c r="M131" s="1">
        <f>IF(Table3[[#This Row],[Rel phase shift (rad)]]="","",COS(Table3[[#This Row],[Rel phase shift (rad)]]))</f>
        <v>1</v>
      </c>
      <c r="N131"/>
    </row>
    <row r="132" spans="1:14" x14ac:dyDescent="0.2">
      <c r="A132" s="1" t="s">
        <v>48</v>
      </c>
      <c r="B132" t="s">
        <v>20</v>
      </c>
      <c r="C132" s="3">
        <v>14.84</v>
      </c>
      <c r="D132" s="2">
        <f>2*Table3[[#This Row],[Photon energy (eV)]]-Threshold</f>
        <v>5.0926112000000003</v>
      </c>
      <c r="E132" t="s">
        <v>17</v>
      </c>
      <c r="F132" s="1">
        <v>2.5745</v>
      </c>
      <c r="G132" s="2">
        <f>Table3[[#This Row],[Polar ang (rad)]]/PI()*180</f>
        <v>147.50798435643046</v>
      </c>
      <c r="H132" s="5">
        <v>4.8673485173345E-4</v>
      </c>
      <c r="I132" s="1">
        <v>0.13665214323657601</v>
      </c>
      <c r="J132" s="1">
        <v>5.9516843455276502</v>
      </c>
      <c r="K132" s="2">
        <f>IF(Table3[[#This Row],[Phase shift (rad)]]="","",Table3[[#This Row],[Phase shift (rad)]]/PI()*180)</f>
        <v>341.0063939928159</v>
      </c>
      <c r="L132" s="1">
        <v>1.43356763335064</v>
      </c>
      <c r="M132" s="1">
        <f>IF(Table3[[#This Row],[Rel phase shift (rad)]]="","",COS(Table3[[#This Row],[Rel phase shift (rad)]]))</f>
        <v>0.13679839021997192</v>
      </c>
      <c r="N132"/>
    </row>
    <row r="133" spans="1:14" x14ac:dyDescent="0.2">
      <c r="A133" s="1" t="s">
        <v>48</v>
      </c>
      <c r="B133" t="s">
        <v>20</v>
      </c>
      <c r="C133" s="3">
        <v>14.84</v>
      </c>
      <c r="D133" s="2">
        <f>2*Table3[[#This Row],[Photon energy (eV)]]-Threshold</f>
        <v>5.0926112000000003</v>
      </c>
      <c r="E133" t="s">
        <v>18</v>
      </c>
      <c r="F133" s="1">
        <v>2.5745</v>
      </c>
      <c r="G133" s="2">
        <f>Table3[[#This Row],[Polar ang (rad)]]/PI()*180</f>
        <v>147.50798435643046</v>
      </c>
      <c r="H133" s="5">
        <v>1.5375590938542199E-3</v>
      </c>
      <c r="I133" s="1">
        <v>0.43167392838171098</v>
      </c>
      <c r="J133" s="1">
        <v>4.3606734038931503</v>
      </c>
      <c r="K133" s="2">
        <f>IF(Table3[[#This Row],[Phase shift (rad)]]="","",Table3[[#This Row],[Phase shift (rad)]]/PI()*180)</f>
        <v>249.84818187802412</v>
      </c>
      <c r="L133" s="1">
        <v>-0.15744330828385961</v>
      </c>
      <c r="M133" s="1">
        <f>IF(Table3[[#This Row],[Rel phase shift (rad)]]="","",COS(Table3[[#This Row],[Rel phase shift (rad)]]))</f>
        <v>0.9876313838819718</v>
      </c>
      <c r="N133"/>
    </row>
    <row r="134" spans="1:14" x14ac:dyDescent="0.2">
      <c r="A134" s="1" t="s">
        <v>48</v>
      </c>
      <c r="B134" t="s">
        <v>20</v>
      </c>
      <c r="C134" s="3">
        <v>14.84</v>
      </c>
      <c r="D134" s="2">
        <f>2*Table3[[#This Row],[Photon energy (eV)]]-Threshold</f>
        <v>5.0926112000000003</v>
      </c>
      <c r="E134" t="s">
        <v>19</v>
      </c>
      <c r="F134" s="1">
        <v>2.5745</v>
      </c>
      <c r="G134" s="2">
        <f>Table3[[#This Row],[Polar ang (rad)]]/PI()*180</f>
        <v>147.50798435643046</v>
      </c>
      <c r="H134" s="5">
        <v>3.1036677754869798E-3</v>
      </c>
      <c r="I134" s="1">
        <v>0.87136323175570796</v>
      </c>
      <c r="J134" s="1">
        <v>4.5181167121770098</v>
      </c>
      <c r="K134" s="2">
        <f>IF(Table3[[#This Row],[Phase shift (rad)]]="","",Table3[[#This Row],[Phase shift (rad)]]/PI()*180)</f>
        <v>258.86901895526637</v>
      </c>
      <c r="L134" s="1">
        <v>0</v>
      </c>
      <c r="M134" s="1">
        <f>IF(Table3[[#This Row],[Rel phase shift (rad)]]="","",COS(Table3[[#This Row],[Rel phase shift (rad)]]))</f>
        <v>1</v>
      </c>
      <c r="N134"/>
    </row>
    <row r="135" spans="1:14" x14ac:dyDescent="0.2">
      <c r="A135" s="1" t="s">
        <v>48</v>
      </c>
      <c r="B135" t="s">
        <v>20</v>
      </c>
      <c r="C135" s="3">
        <v>14.84</v>
      </c>
      <c r="D135" s="2">
        <f>2*Table3[[#This Row],[Photon energy (eV)]]-Threshold</f>
        <v>5.0926112000000003</v>
      </c>
      <c r="E135" t="s">
        <v>17</v>
      </c>
      <c r="F135" s="1">
        <v>2.70858</v>
      </c>
      <c r="G135" s="2">
        <f>Table3[[#This Row],[Polar ang (rad)]]/PI()*180</f>
        <v>155.19020247354453</v>
      </c>
      <c r="H135" s="5">
        <v>1.08926889605687E-3</v>
      </c>
      <c r="I135" s="1">
        <v>0.29447029558601301</v>
      </c>
      <c r="J135" s="1">
        <v>4.3691242556763301</v>
      </c>
      <c r="K135" s="2">
        <f>IF(Table3[[#This Row],[Phase shift (rad)]]="","",Table3[[#This Row],[Phase shift (rad)]]/PI()*180)</f>
        <v>250.33238001849094</v>
      </c>
      <c r="L135" s="1">
        <v>2.7637003144420191E-2</v>
      </c>
      <c r="M135" s="1">
        <f>IF(Table3[[#This Row],[Rel phase shift (rad)]]="","",COS(Table3[[#This Row],[Rel phase shift (rad)]]))</f>
        <v>0.99961812233616476</v>
      </c>
      <c r="N135"/>
    </row>
    <row r="136" spans="1:14" x14ac:dyDescent="0.2">
      <c r="A136" s="1" t="s">
        <v>48</v>
      </c>
      <c r="B136" t="s">
        <v>20</v>
      </c>
      <c r="C136" s="3">
        <v>14.84</v>
      </c>
      <c r="D136" s="2">
        <f>2*Table3[[#This Row],[Photon energy (eV)]]-Threshold</f>
        <v>5.0926112000000003</v>
      </c>
      <c r="E136" t="s">
        <v>18</v>
      </c>
      <c r="F136" s="1">
        <v>2.70858</v>
      </c>
      <c r="G136" s="2">
        <f>Table3[[#This Row],[Polar ang (rad)]]/PI()*180</f>
        <v>155.19020247354453</v>
      </c>
      <c r="H136" s="5">
        <v>1.3049050681546101E-3</v>
      </c>
      <c r="I136" s="1">
        <v>0.352764852206993</v>
      </c>
      <c r="J136" s="1">
        <v>4.3299534774382504</v>
      </c>
      <c r="K136" s="2">
        <f>IF(Table3[[#This Row],[Phase shift (rad)]]="","",Table3[[#This Row],[Phase shift (rad)]]/PI()*180)</f>
        <v>248.08805974520607</v>
      </c>
      <c r="L136" s="1">
        <v>-1.1533775093659489E-2</v>
      </c>
      <c r="M136" s="1">
        <f>IF(Table3[[#This Row],[Rel phase shift (rad)]]="","",COS(Table3[[#This Row],[Rel phase shift (rad)]]))</f>
        <v>0.99993348675339289</v>
      </c>
      <c r="N136"/>
    </row>
    <row r="137" spans="1:14" x14ac:dyDescent="0.2">
      <c r="A137" s="1" t="s">
        <v>48</v>
      </c>
      <c r="B137" t="s">
        <v>20</v>
      </c>
      <c r="C137" s="3">
        <v>14.84</v>
      </c>
      <c r="D137" s="2">
        <f>2*Table3[[#This Row],[Photon energy (eV)]]-Threshold</f>
        <v>5.0926112000000003</v>
      </c>
      <c r="E137" t="s">
        <v>19</v>
      </c>
      <c r="F137" s="1">
        <v>2.70858</v>
      </c>
      <c r="G137" s="2">
        <f>Table3[[#This Row],[Polar ang (rad)]]/PI()*180</f>
        <v>155.19020247354453</v>
      </c>
      <c r="H137" s="5">
        <v>3.6984894779561401E-3</v>
      </c>
      <c r="I137" s="1">
        <v>0.99984062129930196</v>
      </c>
      <c r="J137" s="1">
        <v>4.3414872525319099</v>
      </c>
      <c r="K137" s="2">
        <f>IF(Table3[[#This Row],[Phase shift (rad)]]="","",Table3[[#This Row],[Phase shift (rad)]]/PI()*180)</f>
        <v>248.74889637992587</v>
      </c>
      <c r="L137" s="1">
        <v>0</v>
      </c>
      <c r="M137" s="1">
        <f>IF(Table3[[#This Row],[Rel phase shift (rad)]]="","",COS(Table3[[#This Row],[Rel phase shift (rad)]]))</f>
        <v>1</v>
      </c>
      <c r="N137"/>
    </row>
    <row r="138" spans="1:14" x14ac:dyDescent="0.2">
      <c r="A138" s="1" t="s">
        <v>48</v>
      </c>
      <c r="B138" t="s">
        <v>20</v>
      </c>
      <c r="C138" s="3">
        <v>14.84</v>
      </c>
      <c r="D138" s="2">
        <f>2*Table3[[#This Row],[Photon energy (eV)]]-Threshold</f>
        <v>5.0926112000000003</v>
      </c>
      <c r="E138" t="s">
        <v>17</v>
      </c>
      <c r="F138" s="1">
        <v>2.8429899999999999</v>
      </c>
      <c r="G138" s="2">
        <f>Table3[[#This Row],[Polar ang (rad)]]/PI()*180</f>
        <v>162.89132819789791</v>
      </c>
      <c r="H138" s="5">
        <v>2.6833003754831398E-3</v>
      </c>
      <c r="I138" s="1">
        <v>0.62725525961903295</v>
      </c>
      <c r="J138" s="1">
        <v>4.1738765959729296</v>
      </c>
      <c r="K138" s="2">
        <f>IF(Table3[[#This Row],[Phase shift (rad)]]="","",Table3[[#This Row],[Phase shift (rad)]]/PI()*180)</f>
        <v>239.14551315767957</v>
      </c>
      <c r="L138" s="1">
        <v>-5.2176555590390812E-2</v>
      </c>
      <c r="M138" s="1">
        <f>IF(Table3[[#This Row],[Rel phase shift (rad)]]="","",COS(Table3[[#This Row],[Rel phase shift (rad)]]))</f>
        <v>0.99863911230464741</v>
      </c>
      <c r="N138"/>
    </row>
    <row r="139" spans="1:14" x14ac:dyDescent="0.2">
      <c r="A139" s="1" t="s">
        <v>48</v>
      </c>
      <c r="B139" t="s">
        <v>20</v>
      </c>
      <c r="C139" s="3">
        <v>14.84</v>
      </c>
      <c r="D139" s="2">
        <f>2*Table3[[#This Row],[Photon energy (eV)]]-Threshold</f>
        <v>5.0926112000000003</v>
      </c>
      <c r="E139" t="s">
        <v>18</v>
      </c>
      <c r="F139" s="1">
        <v>2.8429899999999999</v>
      </c>
      <c r="G139" s="2">
        <f>Table3[[#This Row],[Polar ang (rad)]]/PI()*180</f>
        <v>162.89132819789791</v>
      </c>
      <c r="H139" s="5">
        <v>7.9727199292922702E-4</v>
      </c>
      <c r="I139" s="1">
        <v>0.186372370190483</v>
      </c>
      <c r="J139" s="1">
        <v>4.3139291387687804</v>
      </c>
      <c r="K139" s="2">
        <f>IF(Table3[[#This Row],[Phase shift (rad)]]="","",Table3[[#This Row],[Phase shift (rad)]]/PI()*180)</f>
        <v>247.16993276995714</v>
      </c>
      <c r="L139" s="1">
        <v>8.7875987205459971E-2</v>
      </c>
      <c r="M139" s="1">
        <f>IF(Table3[[#This Row],[Rel phase shift (rad)]]="","",COS(Table3[[#This Row],[Rel phase shift (rad)]]))</f>
        <v>0.99614138947205499</v>
      </c>
      <c r="N139"/>
    </row>
    <row r="140" spans="1:14" x14ac:dyDescent="0.2">
      <c r="A140" s="1" t="s">
        <v>48</v>
      </c>
      <c r="B140" t="s">
        <v>20</v>
      </c>
      <c r="C140" s="3">
        <v>14.84</v>
      </c>
      <c r="D140" s="2">
        <f>2*Table3[[#This Row],[Photon energy (eV)]]-Threshold</f>
        <v>5.0926112000000003</v>
      </c>
      <c r="E140" t="s">
        <v>19</v>
      </c>
      <c r="F140" s="1">
        <v>2.8429899999999999</v>
      </c>
      <c r="G140" s="2">
        <f>Table3[[#This Row],[Polar ang (rad)]]/PI()*180</f>
        <v>162.89132819789791</v>
      </c>
      <c r="H140" s="5">
        <v>4.2680399666612497E-3</v>
      </c>
      <c r="I140" s="1">
        <v>0.997708099254627</v>
      </c>
      <c r="J140" s="1">
        <v>4.2260531515633204</v>
      </c>
      <c r="K140" s="2">
        <f>IF(Table3[[#This Row],[Phase shift (rad)]]="","",Table3[[#This Row],[Phase shift (rad)]]/PI()*180)</f>
        <v>242.13500958253866</v>
      </c>
      <c r="L140" s="1">
        <v>0</v>
      </c>
      <c r="M140" s="1">
        <f>IF(Table3[[#This Row],[Rel phase shift (rad)]]="","",COS(Table3[[#This Row],[Rel phase shift (rad)]]))</f>
        <v>1</v>
      </c>
      <c r="N140"/>
    </row>
    <row r="141" spans="1:14" x14ac:dyDescent="0.2">
      <c r="A141" s="1" t="s">
        <v>48</v>
      </c>
      <c r="B141" t="s">
        <v>20</v>
      </c>
      <c r="C141" s="3">
        <v>14.84</v>
      </c>
      <c r="D141" s="2">
        <f>2*Table3[[#This Row],[Photon energy (eV)]]-Threshold</f>
        <v>5.0926112000000003</v>
      </c>
      <c r="E141" t="s">
        <v>17</v>
      </c>
      <c r="F141" s="1">
        <v>2.9784999999999999</v>
      </c>
      <c r="G141" s="2">
        <f>Table3[[#This Row],[Polar ang (rad)]]/PI()*180</f>
        <v>170.65547927971571</v>
      </c>
      <c r="H141" s="5">
        <v>4.14848937736977E-3</v>
      </c>
      <c r="I141" s="1">
        <v>0.88236585141337698</v>
      </c>
      <c r="J141" s="1">
        <v>4.14035267698896</v>
      </c>
      <c r="K141" s="2">
        <f>IF(Table3[[#This Row],[Phase shift (rad)]]="","",Table3[[#This Row],[Phase shift (rad)]]/PI()*180)</f>
        <v>237.22473408715962</v>
      </c>
      <c r="L141" s="1">
        <v>-1.9385274469540189E-2</v>
      </c>
      <c r="M141" s="1">
        <f>IF(Table3[[#This Row],[Rel phase shift (rad)]]="","",COS(Table3[[#This Row],[Rel phase shift (rad)]]))</f>
        <v>0.99981211145084958</v>
      </c>
      <c r="N141"/>
    </row>
    <row r="142" spans="1:14" x14ac:dyDescent="0.2">
      <c r="A142" s="1" t="s">
        <v>48</v>
      </c>
      <c r="B142" t="s">
        <v>20</v>
      </c>
      <c r="C142" s="3">
        <v>14.84</v>
      </c>
      <c r="D142" s="2">
        <f>2*Table3[[#This Row],[Photon energy (eV)]]-Threshold</f>
        <v>5.0926112000000003</v>
      </c>
      <c r="E142" t="s">
        <v>18</v>
      </c>
      <c r="F142" s="1">
        <v>2.9784999999999999</v>
      </c>
      <c r="G142" s="2">
        <f>Table3[[#This Row],[Polar ang (rad)]]/PI()*180</f>
        <v>170.65547927971571</v>
      </c>
      <c r="H142" s="5">
        <v>2.7653156286921998E-4</v>
      </c>
      <c r="I142" s="1">
        <v>5.8817074293311303E-2</v>
      </c>
      <c r="J142" s="1">
        <v>4.3056537281457796</v>
      </c>
      <c r="K142" s="2">
        <f>IF(Table3[[#This Row],[Phase shift (rad)]]="","",Table3[[#This Row],[Phase shift (rad)]]/PI()*180)</f>
        <v>246.69578666752147</v>
      </c>
      <c r="L142" s="1">
        <v>0.1459157766872794</v>
      </c>
      <c r="M142" s="1">
        <f>IF(Table3[[#This Row],[Rel phase shift (rad)]]="","",COS(Table3[[#This Row],[Rel phase shift (rad)]]))</f>
        <v>0.98937316816925136</v>
      </c>
      <c r="N142"/>
    </row>
    <row r="143" spans="1:14" x14ac:dyDescent="0.2">
      <c r="A143" s="1" t="s">
        <v>48</v>
      </c>
      <c r="B143" t="s">
        <v>20</v>
      </c>
      <c r="C143" s="3">
        <v>14.84</v>
      </c>
      <c r="D143" s="2">
        <f>2*Table3[[#This Row],[Photon energy (eV)]]-Threshold</f>
        <v>5.0926112000000003</v>
      </c>
      <c r="E143" t="s">
        <v>19</v>
      </c>
      <c r="F143" s="1">
        <v>2.9784999999999999</v>
      </c>
      <c r="G143" s="2">
        <f>Table3[[#This Row],[Polar ang (rad)]]/PI()*180</f>
        <v>170.65547927971571</v>
      </c>
      <c r="H143" s="5">
        <v>4.6948957406338599E-3</v>
      </c>
      <c r="I143" s="1">
        <v>0.99858413524682399</v>
      </c>
      <c r="J143" s="1">
        <v>4.1597379514585002</v>
      </c>
      <c r="K143" s="2">
        <f>IF(Table3[[#This Row],[Phase shift (rad)]]="","",Table3[[#This Row],[Phase shift (rad)]]/PI()*180)</f>
        <v>238.33542849896699</v>
      </c>
      <c r="L143" s="1">
        <v>0</v>
      </c>
      <c r="M143" s="1">
        <f>IF(Table3[[#This Row],[Rel phase shift (rad)]]="","",COS(Table3[[#This Row],[Rel phase shift (rad)]]))</f>
        <v>1</v>
      </c>
      <c r="N143"/>
    </row>
    <row r="144" spans="1:14" x14ac:dyDescent="0.2">
      <c r="A144" s="1" t="s">
        <v>48</v>
      </c>
      <c r="B144" t="s">
        <v>20</v>
      </c>
      <c r="C144" s="3">
        <v>14.84</v>
      </c>
      <c r="D144" s="2">
        <f>2*Table3[[#This Row],[Photon energy (eV)]]-Threshold</f>
        <v>5.0926112000000003</v>
      </c>
      <c r="E144" t="s">
        <v>17</v>
      </c>
      <c r="F144" s="1">
        <v>3.1415899999999999</v>
      </c>
      <c r="G144" s="2">
        <f>Table3[[#This Row],[Polar ang (rad)]]/PI()*180</f>
        <v>179.9998479605043</v>
      </c>
      <c r="H144" s="5">
        <v>4.8923164935816797E-3</v>
      </c>
      <c r="I144" s="1">
        <v>1</v>
      </c>
      <c r="J144" s="1">
        <v>4.1332505894130103</v>
      </c>
      <c r="K144" s="2">
        <f>IF(Table3[[#This Row],[Phase shift (rad)]]="","",Table3[[#This Row],[Phase shift (rad)]]/PI()*180)</f>
        <v>236.81781444332537</v>
      </c>
      <c r="L144" s="1">
        <v>0</v>
      </c>
      <c r="M144" s="1">
        <f>IF(Table3[[#This Row],[Rel phase shift (rad)]]="","",COS(Table3[[#This Row],[Rel phase shift (rad)]]))</f>
        <v>1</v>
      </c>
      <c r="N144"/>
    </row>
    <row r="145" spans="1:14" x14ac:dyDescent="0.2">
      <c r="A145" s="1" t="s">
        <v>48</v>
      </c>
      <c r="B145" t="s">
        <v>20</v>
      </c>
      <c r="C145" s="3">
        <v>14.84</v>
      </c>
      <c r="D145" s="2">
        <f>2*Table3[[#This Row],[Photon energy (eV)]]-Threshold</f>
        <v>5.0926112000000003</v>
      </c>
      <c r="E145" t="s">
        <v>18</v>
      </c>
      <c r="F145" s="1">
        <v>3.1415899999999999</v>
      </c>
      <c r="G145" s="2">
        <f>Table3[[#This Row],[Polar ang (rad)]]/PI()*180</f>
        <v>179.9998479605043</v>
      </c>
      <c r="H145" s="5">
        <v>0</v>
      </c>
      <c r="I145" s="1">
        <v>0</v>
      </c>
      <c r="J145" s="1"/>
      <c r="K145" s="2" t="str">
        <f>IF(Table3[[#This Row],[Phase shift (rad)]]="","",Table3[[#This Row],[Phase shift (rad)]]/PI()*180)</f>
        <v/>
      </c>
      <c r="L145" s="1"/>
      <c r="M145" s="1" t="str">
        <f>IF(Table3[[#This Row],[Rel phase shift (rad)]]="","",COS(Table3[[#This Row],[Rel phase shift (rad)]]))</f>
        <v/>
      </c>
      <c r="N145"/>
    </row>
    <row r="146" spans="1:14" x14ac:dyDescent="0.2">
      <c r="A146" s="1" t="s">
        <v>48</v>
      </c>
      <c r="B146" t="s">
        <v>20</v>
      </c>
      <c r="C146" s="3">
        <v>14.84</v>
      </c>
      <c r="D146" s="2">
        <f>2*Table3[[#This Row],[Photon energy (eV)]]-Threshold</f>
        <v>5.0926112000000003</v>
      </c>
      <c r="E146" t="s">
        <v>19</v>
      </c>
      <c r="F146" s="1">
        <v>3.1415899999999999</v>
      </c>
      <c r="G146" s="2">
        <f>Table3[[#This Row],[Polar ang (rad)]]/PI()*180</f>
        <v>179.9998479605043</v>
      </c>
      <c r="H146" s="5">
        <v>4.8923164935816797E-3</v>
      </c>
      <c r="I146" s="1">
        <v>1</v>
      </c>
      <c r="J146" s="1">
        <v>4.1332505894130103</v>
      </c>
      <c r="K146" s="2">
        <f>IF(Table3[[#This Row],[Phase shift (rad)]]="","",Table3[[#This Row],[Phase shift (rad)]]/PI()*180)</f>
        <v>236.81781444332537</v>
      </c>
      <c r="L146" s="1">
        <v>0</v>
      </c>
      <c r="M146" s="1">
        <f>IF(Table3[[#This Row],[Rel phase shift (rad)]]="","",COS(Table3[[#This Row],[Rel phase shift (rad)]]))</f>
        <v>1</v>
      </c>
      <c r="N146"/>
    </row>
    <row r="147" spans="1:14" x14ac:dyDescent="0.2">
      <c r="A147" s="1" t="s">
        <v>48</v>
      </c>
      <c r="B147" t="s">
        <v>21</v>
      </c>
      <c r="C147" s="3">
        <v>15.23</v>
      </c>
      <c r="D147" s="2">
        <f>2*Table3[[#This Row],[Photon energy (eV)]]-Threshold</f>
        <v>5.8726112000000015</v>
      </c>
      <c r="E147" t="s">
        <v>17</v>
      </c>
      <c r="F147" s="1">
        <v>0</v>
      </c>
      <c r="G147" s="2">
        <f>Table3[[#This Row],[Polar ang (rad)]]/PI()*180</f>
        <v>0</v>
      </c>
      <c r="H147" s="5">
        <v>5.1961784587082303E-3</v>
      </c>
      <c r="I147" s="1">
        <v>1</v>
      </c>
      <c r="J147" s="1">
        <v>1.0935017929408899</v>
      </c>
      <c r="K147" s="2">
        <f>IF(Table3[[#This Row],[Phase shift (rad)]]="","",Table3[[#This Row],[Phase shift (rad)]]/PI()*180)</f>
        <v>62.653037625501426</v>
      </c>
      <c r="L147" s="1">
        <v>0</v>
      </c>
      <c r="M147" s="1">
        <f>IF(Table3[[#This Row],[Rel phase shift (rad)]]="","",COS(Table3[[#This Row],[Rel phase shift (rad)]]))</f>
        <v>1</v>
      </c>
      <c r="N147"/>
    </row>
    <row r="148" spans="1:14" x14ac:dyDescent="0.2">
      <c r="A148" s="1" t="s">
        <v>48</v>
      </c>
      <c r="B148" t="s">
        <v>21</v>
      </c>
      <c r="C148" s="3">
        <v>15.23</v>
      </c>
      <c r="D148" s="2">
        <f>2*Table3[[#This Row],[Photon energy (eV)]]-Threshold</f>
        <v>5.8726112000000015</v>
      </c>
      <c r="E148" t="s">
        <v>18</v>
      </c>
      <c r="F148" s="1">
        <v>0</v>
      </c>
      <c r="G148" s="2">
        <f>Table3[[#This Row],[Polar ang (rad)]]/PI()*180</f>
        <v>0</v>
      </c>
      <c r="H148" s="5">
        <v>0</v>
      </c>
      <c r="I148" s="1">
        <v>0</v>
      </c>
      <c r="J148" s="1"/>
      <c r="K148" s="2" t="str">
        <f>IF(Table3[[#This Row],[Phase shift (rad)]]="","",Table3[[#This Row],[Phase shift (rad)]]/PI()*180)</f>
        <v/>
      </c>
      <c r="L148" s="1"/>
      <c r="M148" s="1" t="str">
        <f>IF(Table3[[#This Row],[Rel phase shift (rad)]]="","",COS(Table3[[#This Row],[Rel phase shift (rad)]]))</f>
        <v/>
      </c>
      <c r="N148"/>
    </row>
    <row r="149" spans="1:14" x14ac:dyDescent="0.2">
      <c r="A149" s="1" t="s">
        <v>48</v>
      </c>
      <c r="B149" t="s">
        <v>21</v>
      </c>
      <c r="C149" s="3">
        <v>15.23</v>
      </c>
      <c r="D149" s="2">
        <f>2*Table3[[#This Row],[Photon energy (eV)]]-Threshold</f>
        <v>5.8726112000000015</v>
      </c>
      <c r="E149" t="s">
        <v>19</v>
      </c>
      <c r="F149" s="1">
        <v>0</v>
      </c>
      <c r="G149" s="2">
        <f>Table3[[#This Row],[Polar ang (rad)]]/PI()*180</f>
        <v>0</v>
      </c>
      <c r="H149" s="5">
        <v>5.1961784587082303E-3</v>
      </c>
      <c r="I149" s="1">
        <v>1</v>
      </c>
      <c r="J149" s="1">
        <v>1.0935017929408899</v>
      </c>
      <c r="K149" s="2">
        <f>IF(Table3[[#This Row],[Phase shift (rad)]]="","",Table3[[#This Row],[Phase shift (rad)]]/PI()*180)</f>
        <v>62.653037625501426</v>
      </c>
      <c r="L149" s="1">
        <v>0</v>
      </c>
      <c r="M149" s="1">
        <f>IF(Table3[[#This Row],[Rel phase shift (rad)]]="","",COS(Table3[[#This Row],[Rel phase shift (rad)]]))</f>
        <v>1</v>
      </c>
      <c r="N149"/>
    </row>
    <row r="150" spans="1:14" x14ac:dyDescent="0.2">
      <c r="A150" s="1" t="s">
        <v>48</v>
      </c>
      <c r="B150" t="s">
        <v>21</v>
      </c>
      <c r="C150" s="3">
        <v>15.23</v>
      </c>
      <c r="D150" s="2">
        <f>2*Table3[[#This Row],[Photon energy (eV)]]-Threshold</f>
        <v>5.8726112000000015</v>
      </c>
      <c r="E150" t="s">
        <v>17</v>
      </c>
      <c r="F150" s="1">
        <v>0.16308800000000001</v>
      </c>
      <c r="G150" s="2">
        <f>Table3[[#This Row],[Polar ang (rad)]]/PI()*180</f>
        <v>9.3442540892295707</v>
      </c>
      <c r="H150" s="5">
        <v>4.4824835243229E-3</v>
      </c>
      <c r="I150" s="1">
        <v>0.90307768154716395</v>
      </c>
      <c r="J150" s="1">
        <v>1.0989137995407801</v>
      </c>
      <c r="K150" s="2">
        <f>IF(Table3[[#This Row],[Phase shift (rad)]]="","",Table3[[#This Row],[Phase shift (rad)]]/PI()*180)</f>
        <v>62.96312276237208</v>
      </c>
      <c r="L150" s="1">
        <v>-1.518761742795993E-2</v>
      </c>
      <c r="M150" s="1">
        <f>IF(Table3[[#This Row],[Rel phase shift (rad)]]="","",COS(Table3[[#This Row],[Rel phase shift (rad)]]))</f>
        <v>0.99988467035532025</v>
      </c>
      <c r="N150"/>
    </row>
    <row r="151" spans="1:14" x14ac:dyDescent="0.2">
      <c r="A151" s="1" t="s">
        <v>48</v>
      </c>
      <c r="B151" t="s">
        <v>21</v>
      </c>
      <c r="C151" s="3">
        <v>15.23</v>
      </c>
      <c r="D151" s="2">
        <f>2*Table3[[#This Row],[Photon energy (eV)]]-Threshold</f>
        <v>5.8726112000000015</v>
      </c>
      <c r="E151" t="s">
        <v>18</v>
      </c>
      <c r="F151" s="1">
        <v>0.16308800000000001</v>
      </c>
      <c r="G151" s="2">
        <f>Table3[[#This Row],[Polar ang (rad)]]/PI()*180</f>
        <v>9.3442540892295707</v>
      </c>
      <c r="H151" s="5">
        <v>2.4054004682061401E-4</v>
      </c>
      <c r="I151" s="1">
        <v>4.8461159226417798E-2</v>
      </c>
      <c r="J151" s="1">
        <v>1.2560837817652899</v>
      </c>
      <c r="K151" s="2">
        <f>IF(Table3[[#This Row],[Phase shift (rad)]]="","",Table3[[#This Row],[Phase shift (rad)]]/PI()*180)</f>
        <v>71.968299409982663</v>
      </c>
      <c r="L151" s="1">
        <v>0.14198236479654991</v>
      </c>
      <c r="M151" s="1">
        <f>IF(Table3[[#This Row],[Rel phase shift (rad)]]="","",COS(Table3[[#This Row],[Rel phase shift (rad)]]))</f>
        <v>0.98993742537573159</v>
      </c>
      <c r="N151"/>
    </row>
    <row r="152" spans="1:14" x14ac:dyDescent="0.2">
      <c r="A152" s="1" t="s">
        <v>48</v>
      </c>
      <c r="B152" t="s">
        <v>21</v>
      </c>
      <c r="C152" s="3">
        <v>15.23</v>
      </c>
      <c r="D152" s="2">
        <f>2*Table3[[#This Row],[Photon energy (eV)]]-Threshold</f>
        <v>5.8726112000000015</v>
      </c>
      <c r="E152" t="s">
        <v>19</v>
      </c>
      <c r="F152" s="1">
        <v>0.16308800000000001</v>
      </c>
      <c r="G152" s="2">
        <f>Table3[[#This Row],[Polar ang (rad)]]/PI()*180</f>
        <v>9.3442540892295707</v>
      </c>
      <c r="H152" s="5">
        <v>4.9582057496553303E-3</v>
      </c>
      <c r="I152" s="1">
        <v>0.998920560161774</v>
      </c>
      <c r="J152" s="1">
        <v>1.11410141696874</v>
      </c>
      <c r="K152" s="2">
        <f>IF(Table3[[#This Row],[Phase shift (rad)]]="","",Table3[[#This Row],[Phase shift (rad)]]/PI()*180)</f>
        <v>63.833309141853526</v>
      </c>
      <c r="L152" s="1">
        <v>0</v>
      </c>
      <c r="M152" s="1">
        <f>IF(Table3[[#This Row],[Rel phase shift (rad)]]="","",COS(Table3[[#This Row],[Rel phase shift (rad)]]))</f>
        <v>1</v>
      </c>
      <c r="N152"/>
    </row>
    <row r="153" spans="1:14" x14ac:dyDescent="0.2">
      <c r="A153" s="1" t="s">
        <v>48</v>
      </c>
      <c r="B153" t="s">
        <v>21</v>
      </c>
      <c r="C153" s="3">
        <v>15.23</v>
      </c>
      <c r="D153" s="2">
        <f>2*Table3[[#This Row],[Photon energy (eV)]]-Threshold</f>
        <v>5.8726112000000015</v>
      </c>
      <c r="E153" t="s">
        <v>17</v>
      </c>
      <c r="F153" s="1">
        <v>0.29860399999999998</v>
      </c>
      <c r="G153" s="2">
        <f>Table3[[#This Row],[Polar ang (rad)]]/PI()*180</f>
        <v>17.108748945724432</v>
      </c>
      <c r="H153" s="5">
        <v>3.0636832812274101E-3</v>
      </c>
      <c r="I153" s="1">
        <v>0.68848818690281499</v>
      </c>
      <c r="J153" s="1">
        <v>1.12239971240032</v>
      </c>
      <c r="K153" s="2">
        <f>IF(Table3[[#This Row],[Phase shift (rad)]]="","",Table3[[#This Row],[Phase shift (rad)]]/PI()*180)</f>
        <v>64.308766447235755</v>
      </c>
      <c r="L153" s="1">
        <v>-4.4369344726580051E-2</v>
      </c>
      <c r="M153" s="1">
        <f>IF(Table3[[#This Row],[Rel phase shift (rad)]]="","",COS(Table3[[#This Row],[Rel phase shift (rad)]]))</f>
        <v>0.99901584209444294</v>
      </c>
      <c r="N153"/>
    </row>
    <row r="154" spans="1:14" x14ac:dyDescent="0.2">
      <c r="A154" s="1" t="s">
        <v>48</v>
      </c>
      <c r="B154" t="s">
        <v>21</v>
      </c>
      <c r="C154" s="3">
        <v>15.23</v>
      </c>
      <c r="D154" s="2">
        <f>2*Table3[[#This Row],[Photon energy (eV)]]-Threshold</f>
        <v>5.8726112000000015</v>
      </c>
      <c r="E154" t="s">
        <v>18</v>
      </c>
      <c r="F154" s="1">
        <v>0.29860399999999998</v>
      </c>
      <c r="G154" s="2">
        <f>Table3[[#This Row],[Polar ang (rad)]]/PI()*180</f>
        <v>17.108748945724432</v>
      </c>
      <c r="H154" s="5">
        <v>6.9309361572633601E-4</v>
      </c>
      <c r="I154" s="1">
        <v>0.155755906548592</v>
      </c>
      <c r="J154" s="1">
        <v>1.26495753883307</v>
      </c>
      <c r="K154" s="2">
        <f>IF(Table3[[#This Row],[Phase shift (rad)]]="","",Table3[[#This Row],[Phase shift (rad)]]/PI()*180)</f>
        <v>72.476728238390848</v>
      </c>
      <c r="L154" s="1">
        <v>9.8188481706170005E-2</v>
      </c>
      <c r="M154" s="1">
        <f>IF(Table3[[#This Row],[Rel phase shift (rad)]]="","",COS(Table3[[#This Row],[Rel phase shift (rad)]]))</f>
        <v>0.99518338263804818</v>
      </c>
      <c r="N154"/>
    </row>
    <row r="155" spans="1:14" x14ac:dyDescent="0.2">
      <c r="A155" s="1" t="s">
        <v>48</v>
      </c>
      <c r="B155" t="s">
        <v>21</v>
      </c>
      <c r="C155" s="3">
        <v>15.23</v>
      </c>
      <c r="D155" s="2">
        <f>2*Table3[[#This Row],[Photon energy (eV)]]-Threshold</f>
        <v>5.8726112000000015</v>
      </c>
      <c r="E155" t="s">
        <v>19</v>
      </c>
      <c r="F155" s="1">
        <v>0.29860399999999998</v>
      </c>
      <c r="G155" s="2">
        <f>Table3[[#This Row],[Polar ang (rad)]]/PI()*180</f>
        <v>17.108748945724432</v>
      </c>
      <c r="H155" s="5">
        <v>4.4401786313272799E-3</v>
      </c>
      <c r="I155" s="1">
        <v>0.99782198575774605</v>
      </c>
      <c r="J155" s="1">
        <v>1.1667690571269</v>
      </c>
      <c r="K155" s="2">
        <f>IF(Table3[[#This Row],[Phase shift (rad)]]="","",Table3[[#This Row],[Phase shift (rad)]]/PI()*180)</f>
        <v>66.850942639829825</v>
      </c>
      <c r="L155" s="1">
        <v>0</v>
      </c>
      <c r="M155" s="1">
        <f>IF(Table3[[#This Row],[Rel phase shift (rad)]]="","",COS(Table3[[#This Row],[Rel phase shift (rad)]]))</f>
        <v>1</v>
      </c>
      <c r="N155"/>
    </row>
    <row r="156" spans="1:14" x14ac:dyDescent="0.2">
      <c r="A156" s="1" t="s">
        <v>48</v>
      </c>
      <c r="B156" t="s">
        <v>21</v>
      </c>
      <c r="C156" s="3">
        <v>15.23</v>
      </c>
      <c r="D156" s="2">
        <f>2*Table3[[#This Row],[Photon energy (eV)]]-Threshold</f>
        <v>5.8726112000000015</v>
      </c>
      <c r="E156" t="s">
        <v>17</v>
      </c>
      <c r="F156" s="1">
        <v>0.43301299999999998</v>
      </c>
      <c r="G156" s="2">
        <f>Table3[[#This Row],[Polar ang (rad)]]/PI()*180</f>
        <v>24.809817374298316</v>
      </c>
      <c r="H156" s="5">
        <v>1.4733987711632499E-3</v>
      </c>
      <c r="I156" s="1">
        <v>0.39399398224948001</v>
      </c>
      <c r="J156" s="1">
        <v>1.2322469243176</v>
      </c>
      <c r="K156" s="2">
        <f>IF(Table3[[#This Row],[Phase shift (rad)]]="","",Table3[[#This Row],[Phase shift (rad)]]/PI()*180)</f>
        <v>70.602548081375048</v>
      </c>
      <c r="L156" s="1">
        <v>-3.0254816277589969E-2</v>
      </c>
      <c r="M156" s="1">
        <f>IF(Table3[[#This Row],[Rel phase shift (rad)]]="","",COS(Table3[[#This Row],[Rel phase shift (rad)]]))</f>
        <v>0.99954235795630519</v>
      </c>
      <c r="N156"/>
    </row>
    <row r="157" spans="1:14" x14ac:dyDescent="0.2">
      <c r="A157" s="1" t="s">
        <v>48</v>
      </c>
      <c r="B157" t="s">
        <v>21</v>
      </c>
      <c r="C157" s="3">
        <v>15.23</v>
      </c>
      <c r="D157" s="2">
        <f>2*Table3[[#This Row],[Photon energy (eV)]]-Threshold</f>
        <v>5.8726112000000015</v>
      </c>
      <c r="E157" t="s">
        <v>18</v>
      </c>
      <c r="F157" s="1">
        <v>0.43301299999999998</v>
      </c>
      <c r="G157" s="2">
        <f>Table3[[#This Row],[Polar ang (rad)]]/PI()*180</f>
        <v>24.809817374298316</v>
      </c>
      <c r="H157" s="5">
        <v>1.1331245680115099E-3</v>
      </c>
      <c r="I157" s="1">
        <v>0.30300300887525899</v>
      </c>
      <c r="J157" s="1">
        <v>1.2821701353063299</v>
      </c>
      <c r="K157" s="2">
        <f>IF(Table3[[#This Row],[Phase shift (rad)]]="","",Table3[[#This Row],[Phase shift (rad)]]/PI()*180)</f>
        <v>73.462937370770419</v>
      </c>
      <c r="L157" s="1">
        <v>1.966839471114001E-2</v>
      </c>
      <c r="M157" s="1">
        <f>IF(Table3[[#This Row],[Rel phase shift (rad)]]="","",COS(Table3[[#This Row],[Rel phase shift (rad)]]))</f>
        <v>0.99980658336006445</v>
      </c>
      <c r="N157"/>
    </row>
    <row r="158" spans="1:14" x14ac:dyDescent="0.2">
      <c r="A158" s="1" t="s">
        <v>48</v>
      </c>
      <c r="B158" t="s">
        <v>21</v>
      </c>
      <c r="C158" s="3">
        <v>15.23</v>
      </c>
      <c r="D158" s="2">
        <f>2*Table3[[#This Row],[Photon energy (eV)]]-Threshold</f>
        <v>5.8726112000000015</v>
      </c>
      <c r="E158" t="s">
        <v>19</v>
      </c>
      <c r="F158" s="1">
        <v>0.43301299999999998</v>
      </c>
      <c r="G158" s="2">
        <f>Table3[[#This Row],[Polar ang (rad)]]/PI()*180</f>
        <v>24.809817374298316</v>
      </c>
      <c r="H158" s="5">
        <v>3.73853528738132E-3</v>
      </c>
      <c r="I158" s="1">
        <v>0.99970248006428097</v>
      </c>
      <c r="J158" s="1">
        <v>1.2625017405951899</v>
      </c>
      <c r="K158" s="2">
        <f>IF(Table3[[#This Row],[Phase shift (rad)]]="","",Table3[[#This Row],[Phase shift (rad)]]/PI()*180)</f>
        <v>72.33602136402466</v>
      </c>
      <c r="L158" s="1">
        <v>0</v>
      </c>
      <c r="M158" s="1">
        <f>IF(Table3[[#This Row],[Rel phase shift (rad)]]="","",COS(Table3[[#This Row],[Rel phase shift (rad)]]))</f>
        <v>1</v>
      </c>
      <c r="N158"/>
    </row>
    <row r="159" spans="1:14" x14ac:dyDescent="0.2">
      <c r="A159" s="1" t="s">
        <v>48</v>
      </c>
      <c r="B159" t="s">
        <v>21</v>
      </c>
      <c r="C159" s="3">
        <v>15.23</v>
      </c>
      <c r="D159" s="2">
        <f>2*Table3[[#This Row],[Photon energy (eV)]]-Threshold</f>
        <v>5.8726112000000015</v>
      </c>
      <c r="E159" t="s">
        <v>17</v>
      </c>
      <c r="F159" s="1">
        <v>0.56709699999999996</v>
      </c>
      <c r="G159" s="2">
        <f>Table3[[#This Row],[Polar ang (rad)]]/PI()*180</f>
        <v>32.492264674530446</v>
      </c>
      <c r="H159" s="5">
        <v>4.3722795881384602E-4</v>
      </c>
      <c r="I159" s="1">
        <v>0.14094659768477999</v>
      </c>
      <c r="J159" s="1">
        <v>2.1154708914409901</v>
      </c>
      <c r="K159" s="2">
        <f>IF(Table3[[#This Row],[Phase shift (rad)]]="","",Table3[[#This Row],[Phase shift (rad)]]/PI()*180)</f>
        <v>121.20755376234669</v>
      </c>
      <c r="L159" s="1">
        <v>0.69494125210548008</v>
      </c>
      <c r="M159" s="1">
        <f>IF(Table3[[#This Row],[Rel phase shift (rad)]]="","",COS(Table3[[#This Row],[Rel phase shift (rad)]]))</f>
        <v>0.76809132176290285</v>
      </c>
      <c r="N159"/>
    </row>
    <row r="160" spans="1:14" x14ac:dyDescent="0.2">
      <c r="A160" s="1" t="s">
        <v>48</v>
      </c>
      <c r="B160" t="s">
        <v>21</v>
      </c>
      <c r="C160" s="3">
        <v>15.23</v>
      </c>
      <c r="D160" s="2">
        <f>2*Table3[[#This Row],[Photon energy (eV)]]-Threshold</f>
        <v>5.8726112000000015</v>
      </c>
      <c r="E160" t="s">
        <v>18</v>
      </c>
      <c r="F160" s="1">
        <v>0.56709699999999996</v>
      </c>
      <c r="G160" s="2">
        <f>Table3[[#This Row],[Polar ang (rad)]]/PI()*180</f>
        <v>32.492264674530446</v>
      </c>
      <c r="H160" s="5">
        <v>1.33242721632198E-3</v>
      </c>
      <c r="I160" s="1">
        <v>0.42952670115760899</v>
      </c>
      <c r="J160" s="1">
        <v>1.31527348655528</v>
      </c>
      <c r="K160" s="2">
        <f>IF(Table3[[#This Row],[Phase shift (rad)]]="","",Table3[[#This Row],[Phase shift (rad)]]/PI()*180)</f>
        <v>75.359619685074378</v>
      </c>
      <c r="L160" s="1">
        <v>-0.10525615278023</v>
      </c>
      <c r="M160" s="1">
        <f>IF(Table3[[#This Row],[Rel phase shift (rad)]]="","",COS(Table3[[#This Row],[Rel phase shift (rad)]]))</f>
        <v>0.99446568347466746</v>
      </c>
      <c r="N160"/>
    </row>
    <row r="161" spans="1:14" x14ac:dyDescent="0.2">
      <c r="A161" s="1" t="s">
        <v>48</v>
      </c>
      <c r="B161" t="s">
        <v>21</v>
      </c>
      <c r="C161" s="3">
        <v>15.23</v>
      </c>
      <c r="D161" s="2">
        <f>2*Table3[[#This Row],[Photon energy (eV)]]-Threshold</f>
        <v>5.8726112000000015</v>
      </c>
      <c r="E161" t="s">
        <v>19</v>
      </c>
      <c r="F161" s="1">
        <v>0.56709699999999996</v>
      </c>
      <c r="G161" s="2">
        <f>Table3[[#This Row],[Polar ang (rad)]]/PI()*180</f>
        <v>32.492264674530446</v>
      </c>
      <c r="H161" s="5">
        <v>2.9859372854583702E-3</v>
      </c>
      <c r="I161" s="1">
        <v>0.96255898736949297</v>
      </c>
      <c r="J161" s="1">
        <v>1.42052963933551</v>
      </c>
      <c r="K161" s="2">
        <f>IF(Table3[[#This Row],[Phase shift (rad)]]="","",Table3[[#This Row],[Phase shift (rad)]]/PI()*180)</f>
        <v>81.390353007165743</v>
      </c>
      <c r="L161" s="1">
        <v>0</v>
      </c>
      <c r="M161" s="1">
        <f>IF(Table3[[#This Row],[Rel phase shift (rad)]]="","",COS(Table3[[#This Row],[Rel phase shift (rad)]]))</f>
        <v>1</v>
      </c>
      <c r="N161"/>
    </row>
    <row r="162" spans="1:14" x14ac:dyDescent="0.2">
      <c r="A162" s="1" t="s">
        <v>48</v>
      </c>
      <c r="B162" t="s">
        <v>21</v>
      </c>
      <c r="C162" s="3">
        <v>15.23</v>
      </c>
      <c r="D162" s="2">
        <f>2*Table3[[#This Row],[Photon energy (eV)]]-Threshold</f>
        <v>5.8726112000000015</v>
      </c>
      <c r="E162" t="s">
        <v>17</v>
      </c>
      <c r="F162" s="1">
        <v>0.70104200000000005</v>
      </c>
      <c r="G162" s="2">
        <f>Table3[[#This Row],[Polar ang (rad)]]/PI()*180</f>
        <v>40.166747861410258</v>
      </c>
      <c r="H162" s="5">
        <v>6.3687624865726902E-4</v>
      </c>
      <c r="I162" s="1">
        <v>0.214986915403622</v>
      </c>
      <c r="J162" s="1">
        <v>3.0898098612290599</v>
      </c>
      <c r="K162" s="2">
        <f>IF(Table3[[#This Row],[Phase shift (rad)]]="","",Table3[[#This Row],[Phase shift (rad)]]/PI()*180)</f>
        <v>177.03306454632772</v>
      </c>
      <c r="L162" s="1">
        <v>1.42729953873812</v>
      </c>
      <c r="M162" s="1">
        <f>IF(Table3[[#This Row],[Rel phase shift (rad)]]="","",COS(Table3[[#This Row],[Rel phase shift (rad)]]))</f>
        <v>0.14300482992425892</v>
      </c>
      <c r="N162"/>
    </row>
    <row r="163" spans="1:14" x14ac:dyDescent="0.2">
      <c r="A163" s="1" t="s">
        <v>48</v>
      </c>
      <c r="B163" t="s">
        <v>21</v>
      </c>
      <c r="C163" s="3">
        <v>15.23</v>
      </c>
      <c r="D163" s="2">
        <f>2*Table3[[#This Row],[Photon energy (eV)]]-Threshold</f>
        <v>5.8726112000000015</v>
      </c>
      <c r="E163" t="s">
        <v>18</v>
      </c>
      <c r="F163" s="1">
        <v>0.70104200000000005</v>
      </c>
      <c r="G163" s="2">
        <f>Table3[[#This Row],[Polar ang (rad)]]/PI()*180</f>
        <v>40.166747861410258</v>
      </c>
      <c r="H163" s="5">
        <v>1.1627595742884601E-3</v>
      </c>
      <c r="I163" s="1">
        <v>0.39250654229818799</v>
      </c>
      <c r="J163" s="1">
        <v>1.3880273096607101</v>
      </c>
      <c r="K163" s="2">
        <f>IF(Table3[[#This Row],[Phase shift (rad)]]="","",Table3[[#This Row],[Phase shift (rad)]]/PI()*180)</f>
        <v>79.528106692456888</v>
      </c>
      <c r="L163" s="1">
        <v>-0.27448301283023002</v>
      </c>
      <c r="M163" s="1">
        <f>IF(Table3[[#This Row],[Rel phase shift (rad)]]="","",COS(Table3[[#This Row],[Rel phase shift (rad)]]))</f>
        <v>0.96256545528793336</v>
      </c>
      <c r="N163"/>
    </row>
    <row r="164" spans="1:14" x14ac:dyDescent="0.2">
      <c r="A164" s="1" t="s">
        <v>48</v>
      </c>
      <c r="B164" t="s">
        <v>21</v>
      </c>
      <c r="C164" s="3">
        <v>15.23</v>
      </c>
      <c r="D164" s="2">
        <f>2*Table3[[#This Row],[Photon energy (eV)]]-Threshold</f>
        <v>5.8726112000000015</v>
      </c>
      <c r="E164" t="s">
        <v>19</v>
      </c>
      <c r="F164" s="1">
        <v>0.70104200000000005</v>
      </c>
      <c r="G164" s="2">
        <f>Table3[[#This Row],[Polar ang (rad)]]/PI()*180</f>
        <v>40.166747861410258</v>
      </c>
      <c r="H164" s="5">
        <v>2.3295407776029401E-3</v>
      </c>
      <c r="I164" s="1">
        <v>0.78637064443790705</v>
      </c>
      <c r="J164" s="1">
        <v>1.6625103224909401</v>
      </c>
      <c r="K164" s="2">
        <f>IF(Table3[[#This Row],[Phase shift (rad)]]="","",Table3[[#This Row],[Phase shift (rad)]]/PI()*180)</f>
        <v>95.254824875664298</v>
      </c>
      <c r="L164" s="1">
        <v>0</v>
      </c>
      <c r="M164" s="1">
        <f>IF(Table3[[#This Row],[Rel phase shift (rad)]]="","",COS(Table3[[#This Row],[Rel phase shift (rad)]]))</f>
        <v>1</v>
      </c>
      <c r="N164"/>
    </row>
    <row r="165" spans="1:14" x14ac:dyDescent="0.2">
      <c r="A165" s="1" t="s">
        <v>48</v>
      </c>
      <c r="B165" t="s">
        <v>21</v>
      </c>
      <c r="C165" s="3">
        <v>15.23</v>
      </c>
      <c r="D165" s="2">
        <f>2*Table3[[#This Row],[Photon energy (eV)]]-Threshold</f>
        <v>5.8726112000000015</v>
      </c>
      <c r="E165" t="s">
        <v>17</v>
      </c>
      <c r="F165" s="1">
        <v>0.83491599999999999</v>
      </c>
      <c r="G165" s="2">
        <f>Table3[[#This Row],[Polar ang (rad)]]/PI()*180</f>
        <v>47.837163047944635</v>
      </c>
      <c r="H165" s="5">
        <v>7.8612024506363699E-4</v>
      </c>
      <c r="I165" s="1">
        <v>0.369434243326418</v>
      </c>
      <c r="J165" s="1">
        <v>2.6319737545294202</v>
      </c>
      <c r="K165" s="2">
        <f>IF(Table3[[#This Row],[Phase shift (rad)]]="","",Table3[[#This Row],[Phase shift (rad)]]/PI()*180)</f>
        <v>150.8009879237371</v>
      </c>
      <c r="L165" s="1">
        <v>0.65037905303976018</v>
      </c>
      <c r="M165" s="1">
        <f>IF(Table3[[#This Row],[Rel phase shift (rad)]]="","",COS(Table3[[#This Row],[Rel phase shift (rad)]]))</f>
        <v>0.7958543436166936</v>
      </c>
      <c r="N165"/>
    </row>
    <row r="166" spans="1:14" x14ac:dyDescent="0.2">
      <c r="A166" s="1" t="s">
        <v>48</v>
      </c>
      <c r="B166" t="s">
        <v>21</v>
      </c>
      <c r="C166" s="3">
        <v>15.23</v>
      </c>
      <c r="D166" s="2">
        <f>2*Table3[[#This Row],[Photon energy (eV)]]-Threshold</f>
        <v>5.8726112000000015</v>
      </c>
      <c r="E166" t="s">
        <v>18</v>
      </c>
      <c r="F166" s="1">
        <v>0.83491599999999999</v>
      </c>
      <c r="G166" s="2">
        <f>Table3[[#This Row],[Polar ang (rad)]]/PI()*180</f>
        <v>47.837163047944635</v>
      </c>
      <c r="H166" s="5">
        <v>6.7089139152565203E-4</v>
      </c>
      <c r="I166" s="1">
        <v>0.31528287833678997</v>
      </c>
      <c r="J166" s="1">
        <v>1.61895678524304</v>
      </c>
      <c r="K166" s="2">
        <f>IF(Table3[[#This Row],[Phase shift (rad)]]="","",Table3[[#This Row],[Phase shift (rad)]]/PI()*180)</f>
        <v>92.759391008493793</v>
      </c>
      <c r="L166" s="1">
        <v>-0.36263791624662001</v>
      </c>
      <c r="M166" s="1">
        <f>IF(Table3[[#This Row],[Rel phase shift (rad)]]="","",COS(Table3[[#This Row],[Rel phase shift (rad)]]))</f>
        <v>0.93496429856752472</v>
      </c>
      <c r="N166"/>
    </row>
    <row r="167" spans="1:14" x14ac:dyDescent="0.2">
      <c r="A167" s="1" t="s">
        <v>48</v>
      </c>
      <c r="B167" t="s">
        <v>21</v>
      </c>
      <c r="C167" s="3">
        <v>15.23</v>
      </c>
      <c r="D167" s="2">
        <f>2*Table3[[#This Row],[Photon energy (eV)]]-Threshold</f>
        <v>5.8726112000000015</v>
      </c>
      <c r="E167" t="s">
        <v>19</v>
      </c>
      <c r="F167" s="1">
        <v>0.83491599999999999</v>
      </c>
      <c r="G167" s="2">
        <f>Table3[[#This Row],[Polar ang (rad)]]/PI()*180</f>
        <v>47.837163047944635</v>
      </c>
      <c r="H167" s="5">
        <v>1.8801562102768101E-3</v>
      </c>
      <c r="I167" s="1">
        <v>0.88357231764569799</v>
      </c>
      <c r="J167" s="1">
        <v>1.98159470148966</v>
      </c>
      <c r="K167" s="2">
        <f>IF(Table3[[#This Row],[Phase shift (rad)]]="","",Table3[[#This Row],[Phase shift (rad)]]/PI()*180)</f>
        <v>113.53701310084375</v>
      </c>
      <c r="L167" s="1">
        <v>0</v>
      </c>
      <c r="M167" s="1">
        <f>IF(Table3[[#This Row],[Rel phase shift (rad)]]="","",COS(Table3[[#This Row],[Rel phase shift (rad)]]))</f>
        <v>1</v>
      </c>
      <c r="N167"/>
    </row>
    <row r="168" spans="1:14" x14ac:dyDescent="0.2">
      <c r="A168" s="1" t="s">
        <v>48</v>
      </c>
      <c r="B168" t="s">
        <v>21</v>
      </c>
      <c r="C168" s="3">
        <v>15.23</v>
      </c>
      <c r="D168" s="2">
        <f>2*Table3[[#This Row],[Photon energy (eV)]]-Threshold</f>
        <v>5.8726112000000015</v>
      </c>
      <c r="E168" t="s">
        <v>17</v>
      </c>
      <c r="F168" s="1">
        <v>0.96874899999999997</v>
      </c>
      <c r="G168" s="2">
        <f>Table3[[#This Row],[Polar ang (rad)]]/PI()*180</f>
        <v>55.505229107518979</v>
      </c>
      <c r="H168" s="5">
        <v>1.23125244959187E-3</v>
      </c>
      <c r="I168" s="1">
        <v>0.66006018341401995</v>
      </c>
      <c r="J168" s="1">
        <v>1.95483757061848</v>
      </c>
      <c r="K168" s="2">
        <f>IF(Table3[[#This Row],[Phase shift (rad)]]="","",Table3[[#This Row],[Phase shift (rad)]]/PI()*180)</f>
        <v>112.00394243004592</v>
      </c>
      <c r="L168" s="1">
        <v>-0.35148174009110011</v>
      </c>
      <c r="M168" s="1">
        <f>IF(Table3[[#This Row],[Rel phase shift (rad)]]="","",COS(Table3[[#This Row],[Rel phase shift (rad)]]))</f>
        <v>0.93886359638341543</v>
      </c>
      <c r="N168"/>
    </row>
    <row r="169" spans="1:14" x14ac:dyDescent="0.2">
      <c r="A169" s="1" t="s">
        <v>48</v>
      </c>
      <c r="B169" t="s">
        <v>21</v>
      </c>
      <c r="C169" s="3">
        <v>15.23</v>
      </c>
      <c r="D169" s="2">
        <f>2*Table3[[#This Row],[Photon energy (eV)]]-Threshold</f>
        <v>5.8726112000000015</v>
      </c>
      <c r="E169" t="s">
        <v>18</v>
      </c>
      <c r="F169" s="1">
        <v>0.96874899999999997</v>
      </c>
      <c r="G169" s="2">
        <f>Table3[[#This Row],[Polar ang (rad)]]/PI()*180</f>
        <v>55.505229107518979</v>
      </c>
      <c r="H169" s="5">
        <v>3.1705573400930798E-4</v>
      </c>
      <c r="I169" s="1">
        <v>0.169969908292989</v>
      </c>
      <c r="J169" s="1">
        <v>3.0385169318245699</v>
      </c>
      <c r="K169" s="2">
        <f>IF(Table3[[#This Row],[Phase shift (rad)]]="","",Table3[[#This Row],[Phase shift (rad)]]/PI()*180)</f>
        <v>174.09419617258794</v>
      </c>
      <c r="L169" s="1">
        <v>0.73219762111498987</v>
      </c>
      <c r="M169" s="1">
        <f>IF(Table3[[#This Row],[Rel phase shift (rad)]]="","",COS(Table3[[#This Row],[Rel phase shift (rad)]]))</f>
        <v>0.74370707731014407</v>
      </c>
      <c r="N169"/>
    </row>
    <row r="170" spans="1:14" x14ac:dyDescent="0.2">
      <c r="A170" s="1" t="s">
        <v>48</v>
      </c>
      <c r="B170" t="s">
        <v>21</v>
      </c>
      <c r="C170" s="3">
        <v>15.23</v>
      </c>
      <c r="D170" s="2">
        <f>2*Table3[[#This Row],[Photon energy (eV)]]-Threshold</f>
        <v>5.8726112000000015</v>
      </c>
      <c r="E170" t="s">
        <v>19</v>
      </c>
      <c r="F170" s="1">
        <v>0.96874899999999997</v>
      </c>
      <c r="G170" s="2">
        <f>Table3[[#This Row],[Polar ang (rad)]]/PI()*180</f>
        <v>55.505229107518979</v>
      </c>
      <c r="H170" s="5">
        <v>1.6275712894842E-3</v>
      </c>
      <c r="I170" s="1">
        <v>0.87252212510312899</v>
      </c>
      <c r="J170" s="1">
        <v>2.3063193107095801</v>
      </c>
      <c r="K170" s="2">
        <f>IF(Table3[[#This Row],[Phase shift (rad)]]="","",Table3[[#This Row],[Phase shift (rad)]]/PI()*180)</f>
        <v>132.14236271318012</v>
      </c>
      <c r="L170" s="1">
        <v>0</v>
      </c>
      <c r="M170" s="1">
        <f>IF(Table3[[#This Row],[Rel phase shift (rad)]]="","",COS(Table3[[#This Row],[Rel phase shift (rad)]]))</f>
        <v>1</v>
      </c>
      <c r="N170"/>
    </row>
    <row r="171" spans="1:14" x14ac:dyDescent="0.2">
      <c r="A171" s="1" t="s">
        <v>48</v>
      </c>
      <c r="B171" t="s">
        <v>21</v>
      </c>
      <c r="C171" s="3">
        <v>15.23</v>
      </c>
      <c r="D171" s="2">
        <f>2*Table3[[#This Row],[Photon energy (eV)]]-Threshold</f>
        <v>5.8726112000000015</v>
      </c>
      <c r="E171" t="s">
        <v>17</v>
      </c>
      <c r="F171" s="1">
        <v>1.10256</v>
      </c>
      <c r="G171" s="2">
        <f>Table3[[#This Row],[Polar ang (rad)]]/PI()*180</f>
        <v>63.172034659944046</v>
      </c>
      <c r="H171" s="5">
        <v>1.8572621424910399E-3</v>
      </c>
      <c r="I171" s="1">
        <v>0.55273186931846197</v>
      </c>
      <c r="J171" s="1">
        <v>1.6425934558462101</v>
      </c>
      <c r="K171" s="2">
        <f>IF(Table3[[#This Row],[Phase shift (rad)]]="","",Table3[[#This Row],[Phase shift (rad)]]/PI()*180)</f>
        <v>94.113672475796378</v>
      </c>
      <c r="L171" s="1">
        <v>-0.9151524002166298</v>
      </c>
      <c r="M171" s="1">
        <f>IF(Table3[[#This Row],[Rel phase shift (rad)]]="","",COS(Table3[[#This Row],[Rel phase shift (rad)]]))</f>
        <v>0.6096697816415404</v>
      </c>
      <c r="N171"/>
    </row>
    <row r="172" spans="1:14" x14ac:dyDescent="0.2">
      <c r="A172" s="1" t="s">
        <v>48</v>
      </c>
      <c r="B172" t="s">
        <v>21</v>
      </c>
      <c r="C172" s="3">
        <v>15.23</v>
      </c>
      <c r="D172" s="2">
        <f>2*Table3[[#This Row],[Photon energy (eV)]]-Threshold</f>
        <v>5.8726112000000015</v>
      </c>
      <c r="E172" t="s">
        <v>18</v>
      </c>
      <c r="F172" s="1">
        <v>1.10256</v>
      </c>
      <c r="G172" s="2">
        <f>Table3[[#This Row],[Polar ang (rad)]]/PI()*180</f>
        <v>63.172034659944046</v>
      </c>
      <c r="H172" s="5">
        <v>7.5144406607297E-4</v>
      </c>
      <c r="I172" s="1">
        <v>0.22363406534076799</v>
      </c>
      <c r="J172" s="1">
        <v>3.9260080715523702</v>
      </c>
      <c r="K172" s="2">
        <f>IF(Table3[[#This Row],[Phase shift (rad)]]="","",Table3[[#This Row],[Phase shift (rad)]]/PI()*180)</f>
        <v>224.94369283424612</v>
      </c>
      <c r="L172" s="1">
        <v>1.3682622154895301</v>
      </c>
      <c r="M172" s="1">
        <f>IF(Table3[[#This Row],[Rel phase shift (rad)]]="","",COS(Table3[[#This Row],[Rel phase shift (rad)]]))</f>
        <v>0.20115228803274296</v>
      </c>
      <c r="N172"/>
    </row>
    <row r="173" spans="1:14" x14ac:dyDescent="0.2">
      <c r="A173" s="1" t="s">
        <v>48</v>
      </c>
      <c r="B173" t="s">
        <v>21</v>
      </c>
      <c r="C173" s="3">
        <v>15.23</v>
      </c>
      <c r="D173" s="2">
        <f>2*Table3[[#This Row],[Photon energy (eV)]]-Threshold</f>
        <v>5.8726112000000015</v>
      </c>
      <c r="E173" t="s">
        <v>19</v>
      </c>
      <c r="F173" s="1">
        <v>1.10256</v>
      </c>
      <c r="G173" s="2">
        <f>Table3[[#This Row],[Polar ang (rad)]]/PI()*180</f>
        <v>63.172034659944046</v>
      </c>
      <c r="H173" s="5">
        <v>1.43462599112487E-3</v>
      </c>
      <c r="I173" s="1">
        <v>0.42695292587170403</v>
      </c>
      <c r="J173" s="1">
        <v>2.5577458560628399</v>
      </c>
      <c r="K173" s="2">
        <f>IF(Table3[[#This Row],[Phase shift (rad)]]="","",Table3[[#This Row],[Phase shift (rad)]]/PI()*180)</f>
        <v>146.54804261947646</v>
      </c>
      <c r="L173" s="1">
        <v>0</v>
      </c>
      <c r="M173" s="1">
        <f>IF(Table3[[#This Row],[Rel phase shift (rad)]]="","",COS(Table3[[#This Row],[Rel phase shift (rad)]]))</f>
        <v>1</v>
      </c>
      <c r="N173"/>
    </row>
    <row r="174" spans="1:14" x14ac:dyDescent="0.2">
      <c r="A174" s="1" t="s">
        <v>48</v>
      </c>
      <c r="B174" t="s">
        <v>21</v>
      </c>
      <c r="C174" s="3">
        <v>15.23</v>
      </c>
      <c r="D174" s="2">
        <f>2*Table3[[#This Row],[Photon energy (eV)]]-Threshold</f>
        <v>5.8726112000000015</v>
      </c>
      <c r="E174" t="s">
        <v>17</v>
      </c>
      <c r="F174" s="1">
        <v>1.2363500000000001</v>
      </c>
      <c r="G174" s="2">
        <f>Table3[[#This Row],[Polar ang (rad)]]/PI()*180</f>
        <v>70.837637000999337</v>
      </c>
      <c r="H174" s="5">
        <v>2.0954650532081201E-3</v>
      </c>
      <c r="I174" s="1">
        <v>0.51133308141468803</v>
      </c>
      <c r="J174" s="1">
        <v>1.5135376719143101</v>
      </c>
      <c r="K174" s="2">
        <f>IF(Table3[[#This Row],[Phase shift (rad)]]="","",Table3[[#This Row],[Phase shift (rad)]]/PI()*180)</f>
        <v>86.719320734746233</v>
      </c>
      <c r="L174" s="1">
        <v>-1.2067053246730499</v>
      </c>
      <c r="M174" s="1">
        <f>IF(Table3[[#This Row],[Rel phase shift (rad)]]="","",COS(Table3[[#This Row],[Rel phase shift (rad)]]))</f>
        <v>0.356100030607503</v>
      </c>
      <c r="N174"/>
    </row>
    <row r="175" spans="1:14" x14ac:dyDescent="0.2">
      <c r="A175" s="1" t="s">
        <v>48</v>
      </c>
      <c r="B175" t="s">
        <v>21</v>
      </c>
      <c r="C175" s="3">
        <v>15.23</v>
      </c>
      <c r="D175" s="2">
        <f>2*Table3[[#This Row],[Photon energy (eV)]]-Threshold</f>
        <v>5.8726112000000015</v>
      </c>
      <c r="E175" t="s">
        <v>18</v>
      </c>
      <c r="F175" s="1">
        <v>1.2363500000000001</v>
      </c>
      <c r="G175" s="2">
        <f>Table3[[#This Row],[Polar ang (rad)]]/PI()*180</f>
        <v>70.837637000999337</v>
      </c>
      <c r="H175" s="5">
        <v>1.00128906946661E-3</v>
      </c>
      <c r="I175" s="1">
        <v>0.24433345929265499</v>
      </c>
      <c r="J175" s="1">
        <v>4.0798913199179303</v>
      </c>
      <c r="K175" s="2">
        <f>IF(Table3[[#This Row],[Phase shift (rad)]]="","",Table3[[#This Row],[Phase shift (rad)]]/PI()*180)</f>
        <v>233.76055350335614</v>
      </c>
      <c r="L175" s="1">
        <v>1.3596483233305701</v>
      </c>
      <c r="M175" s="1">
        <f>IF(Table3[[#This Row],[Rel phase shift (rad)]]="","",COS(Table3[[#This Row],[Rel phase shift (rad)]]))</f>
        <v>0.20958254511191798</v>
      </c>
      <c r="N175"/>
    </row>
    <row r="176" spans="1:14" x14ac:dyDescent="0.2">
      <c r="A176" s="1" t="s">
        <v>48</v>
      </c>
      <c r="B176" t="s">
        <v>21</v>
      </c>
      <c r="C176" s="3">
        <v>15.23</v>
      </c>
      <c r="D176" s="2">
        <f>2*Table3[[#This Row],[Photon energy (eV)]]-Threshold</f>
        <v>5.8726112000000015</v>
      </c>
      <c r="E176" t="s">
        <v>19</v>
      </c>
      <c r="F176" s="1">
        <v>1.2363500000000001</v>
      </c>
      <c r="G176" s="2">
        <f>Table3[[#This Row],[Polar ang (rad)]]/PI()*180</f>
        <v>70.837637000999337</v>
      </c>
      <c r="H176" s="5">
        <v>1.16590059120302E-3</v>
      </c>
      <c r="I176" s="1">
        <v>0.28450178207951199</v>
      </c>
      <c r="J176" s="1">
        <v>2.72024299658736</v>
      </c>
      <c r="K176" s="2">
        <f>IF(Table3[[#This Row],[Phase shift (rad)]]="","",Table3[[#This Row],[Phase shift (rad)]]/PI()*180)</f>
        <v>155.85844295447572</v>
      </c>
      <c r="L176" s="1">
        <v>0</v>
      </c>
      <c r="M176" s="1">
        <f>IF(Table3[[#This Row],[Rel phase shift (rad)]]="","",COS(Table3[[#This Row],[Rel phase shift (rad)]]))</f>
        <v>1</v>
      </c>
      <c r="N176"/>
    </row>
    <row r="177" spans="1:14" x14ac:dyDescent="0.2">
      <c r="A177" s="1" t="s">
        <v>48</v>
      </c>
      <c r="B177" t="s">
        <v>21</v>
      </c>
      <c r="C177" s="3">
        <v>15.23</v>
      </c>
      <c r="D177" s="2">
        <f>2*Table3[[#This Row],[Photon energy (eV)]]-Threshold</f>
        <v>5.8726112000000015</v>
      </c>
      <c r="E177" t="s">
        <v>17</v>
      </c>
      <c r="F177" s="1">
        <v>1.3701300000000001</v>
      </c>
      <c r="G177" s="2">
        <f>Table3[[#This Row],[Polar ang (rad)]]/PI()*180</f>
        <v>78.502666384259484</v>
      </c>
      <c r="H177" s="5">
        <v>1.66257141521963E-3</v>
      </c>
      <c r="I177" s="1">
        <v>0.497677253887782</v>
      </c>
      <c r="J177" s="1">
        <v>1.4552340249273199</v>
      </c>
      <c r="K177" s="2">
        <f>IF(Table3[[#This Row],[Phase shift (rad)]]="","",Table3[[#This Row],[Phase shift (rad)]]/PI()*180)</f>
        <v>83.378767832171064</v>
      </c>
      <c r="L177" s="1">
        <v>-1.3578756421797</v>
      </c>
      <c r="M177" s="1">
        <f>IF(Table3[[#This Row],[Rel phase shift (rad)]]="","",COS(Table3[[#This Row],[Rel phase shift (rad)]]))</f>
        <v>0.21131552650832486</v>
      </c>
      <c r="N177"/>
    </row>
    <row r="178" spans="1:14" x14ac:dyDescent="0.2">
      <c r="A178" s="1" t="s">
        <v>48</v>
      </c>
      <c r="B178" t="s">
        <v>21</v>
      </c>
      <c r="C178" s="3">
        <v>15.23</v>
      </c>
      <c r="D178" s="2">
        <f>2*Table3[[#This Row],[Photon energy (eV)]]-Threshold</f>
        <v>5.8726112000000015</v>
      </c>
      <c r="E178" t="s">
        <v>18</v>
      </c>
      <c r="F178" s="1">
        <v>1.3701300000000001</v>
      </c>
      <c r="G178" s="2">
        <f>Table3[[#This Row],[Polar ang (rad)]]/PI()*180</f>
        <v>78.502666384259484</v>
      </c>
      <c r="H178" s="5">
        <v>8.3904521693200997E-4</v>
      </c>
      <c r="I178" s="1">
        <v>0.25116137305610797</v>
      </c>
      <c r="J178" s="1">
        <v>4.13175780256599</v>
      </c>
      <c r="K178" s="2">
        <f>IF(Table3[[#This Row],[Phase shift (rad)]]="","",Table3[[#This Row],[Phase shift (rad)]]/PI()*180)</f>
        <v>236.73228405727849</v>
      </c>
      <c r="L178" s="1">
        <v>1.3186481354589701</v>
      </c>
      <c r="M178" s="1">
        <f>IF(Table3[[#This Row],[Rel phase shift (rad)]]="","",COS(Table3[[#This Row],[Rel phase shift (rad)]]))</f>
        <v>0.24948479607273405</v>
      </c>
      <c r="N178"/>
    </row>
    <row r="179" spans="1:14" x14ac:dyDescent="0.2">
      <c r="A179" s="1" t="s">
        <v>48</v>
      </c>
      <c r="B179" t="s">
        <v>21</v>
      </c>
      <c r="C179" s="3">
        <v>15.23</v>
      </c>
      <c r="D179" s="2">
        <f>2*Table3[[#This Row],[Photon energy (eV)]]-Threshold</f>
        <v>5.8726112000000015</v>
      </c>
      <c r="E179" t="s">
        <v>19</v>
      </c>
      <c r="F179" s="1">
        <v>1.3701300000000001</v>
      </c>
      <c r="G179" s="2">
        <f>Table3[[#This Row],[Polar ang (rad)]]/PI()*180</f>
        <v>78.502666384259484</v>
      </c>
      <c r="H179" s="5">
        <v>7.6998520343662903E-4</v>
      </c>
      <c r="I179" s="1">
        <v>0.23048881874944499</v>
      </c>
      <c r="J179" s="1">
        <v>2.8131096671070202</v>
      </c>
      <c r="K179" s="2">
        <f>IF(Table3[[#This Row],[Phase shift (rad)]]="","",Table3[[#This Row],[Phase shift (rad)]]/PI()*180)</f>
        <v>161.17931123268426</v>
      </c>
      <c r="L179" s="1">
        <v>0</v>
      </c>
      <c r="M179" s="1">
        <f>IF(Table3[[#This Row],[Rel phase shift (rad)]]="","",COS(Table3[[#This Row],[Rel phase shift (rad)]]))</f>
        <v>1</v>
      </c>
      <c r="N179"/>
    </row>
    <row r="180" spans="1:14" x14ac:dyDescent="0.2">
      <c r="A180" s="1" t="s">
        <v>48</v>
      </c>
      <c r="B180" t="s">
        <v>21</v>
      </c>
      <c r="C180" s="3">
        <v>15.23</v>
      </c>
      <c r="D180" s="2">
        <f>2*Table3[[#This Row],[Photon energy (eV)]]-Threshold</f>
        <v>5.8726112000000015</v>
      </c>
      <c r="E180" t="s">
        <v>17</v>
      </c>
      <c r="F180" s="1">
        <v>1.5039100000000001</v>
      </c>
      <c r="G180" s="2">
        <f>Table3[[#This Row],[Polar ang (rad)]]/PI()*180</f>
        <v>86.167695767519632</v>
      </c>
      <c r="H180" s="5">
        <v>6.3279066295840404E-4</v>
      </c>
      <c r="I180" s="1">
        <v>0.49314659520577803</v>
      </c>
      <c r="J180" s="1">
        <v>1.4316797833456101</v>
      </c>
      <c r="K180" s="2">
        <f>IF(Table3[[#This Row],[Phase shift (rad)]]="","",Table3[[#This Row],[Phase shift (rad)]]/PI()*180)</f>
        <v>82.029209199907541</v>
      </c>
      <c r="L180" s="1">
        <v>-1.42323877270504</v>
      </c>
      <c r="M180" s="1">
        <f>IF(Table3[[#This Row],[Rel phase shift (rad)]]="","",COS(Table3[[#This Row],[Rel phase shift (rad)]]))</f>
        <v>0.14702266925986798</v>
      </c>
      <c r="N180"/>
    </row>
    <row r="181" spans="1:14" x14ac:dyDescent="0.2">
      <c r="A181" s="1" t="s">
        <v>48</v>
      </c>
      <c r="B181" t="s">
        <v>21</v>
      </c>
      <c r="C181" s="3">
        <v>15.23</v>
      </c>
      <c r="D181" s="2">
        <f>2*Table3[[#This Row],[Photon energy (eV)]]-Threshold</f>
        <v>5.8726112000000015</v>
      </c>
      <c r="E181" t="s">
        <v>18</v>
      </c>
      <c r="F181" s="1">
        <v>1.5039100000000001</v>
      </c>
      <c r="G181" s="2">
        <f>Table3[[#This Row],[Polar ang (rad)]]/PI()*180</f>
        <v>86.167695767519632</v>
      </c>
      <c r="H181" s="5">
        <v>3.25189411384485E-4</v>
      </c>
      <c r="I181" s="1">
        <v>0.25342670239711002</v>
      </c>
      <c r="J181" s="1">
        <v>4.15056338335385</v>
      </c>
      <c r="K181" s="2">
        <f>IF(Table3[[#This Row],[Phase shift (rad)]]="","",Table3[[#This Row],[Phase shift (rad)]]/PI()*180)</f>
        <v>237.80976446771515</v>
      </c>
      <c r="L181" s="1">
        <v>1.2956448273032</v>
      </c>
      <c r="M181" s="1">
        <f>IF(Table3[[#This Row],[Rel phase shift (rad)]]="","",COS(Table3[[#This Row],[Rel phase shift (rad)]]))</f>
        <v>0.27169274076750616</v>
      </c>
      <c r="N181"/>
    </row>
    <row r="182" spans="1:14" x14ac:dyDescent="0.2">
      <c r="A182" s="1" t="s">
        <v>48</v>
      </c>
      <c r="B182" t="s">
        <v>21</v>
      </c>
      <c r="C182" s="3">
        <v>15.23</v>
      </c>
      <c r="D182" s="2">
        <f>2*Table3[[#This Row],[Photon energy (eV)]]-Threshold</f>
        <v>5.8726112000000015</v>
      </c>
      <c r="E182" t="s">
        <v>19</v>
      </c>
      <c r="F182" s="1">
        <v>1.5039100000000001</v>
      </c>
      <c r="G182" s="2">
        <f>Table3[[#This Row],[Polar ang (rad)]]/PI()*180</f>
        <v>86.167695767519632</v>
      </c>
      <c r="H182" s="5">
        <v>2.6973777741123801E-4</v>
      </c>
      <c r="I182" s="1">
        <v>0.21021211960814001</v>
      </c>
      <c r="J182" s="1">
        <v>2.85491855605065</v>
      </c>
      <c r="K182" s="2">
        <f>IF(Table3[[#This Row],[Phase shift (rad)]]="","",Table3[[#This Row],[Phase shift (rad)]]/PI()*180)</f>
        <v>163.57478411528541</v>
      </c>
      <c r="L182" s="1">
        <v>0</v>
      </c>
      <c r="M182" s="1">
        <f>IF(Table3[[#This Row],[Rel phase shift (rad)]]="","",COS(Table3[[#This Row],[Rel phase shift (rad)]]))</f>
        <v>1</v>
      </c>
      <c r="N182"/>
    </row>
    <row r="183" spans="1:14" x14ac:dyDescent="0.2">
      <c r="A183" s="1" t="s">
        <v>48</v>
      </c>
      <c r="B183" t="s">
        <v>21</v>
      </c>
      <c r="C183" s="3">
        <v>15.23</v>
      </c>
      <c r="D183" s="2">
        <f>2*Table3[[#This Row],[Photon energy (eV)]]-Threshold</f>
        <v>5.8726112000000015</v>
      </c>
      <c r="E183" t="s">
        <v>17</v>
      </c>
      <c r="F183" s="1">
        <v>1.63768</v>
      </c>
      <c r="G183" s="2">
        <f>Table3[[#This Row],[Polar ang (rad)]]/PI()*180</f>
        <v>93.832152192984665</v>
      </c>
      <c r="H183" s="5">
        <v>6.3279066295840404E-4</v>
      </c>
      <c r="I183" s="1">
        <v>0.49314659520577803</v>
      </c>
      <c r="J183" s="1">
        <v>4.5732724369354001</v>
      </c>
      <c r="K183" s="2">
        <f>IF(Table3[[#This Row],[Phase shift (rad)]]="","",Table3[[#This Row],[Phase shift (rad)]]/PI()*180)</f>
        <v>262.02920919990737</v>
      </c>
      <c r="L183" s="1">
        <v>-1.42323877270504</v>
      </c>
      <c r="M183" s="1">
        <f>IF(Table3[[#This Row],[Rel phase shift (rad)]]="","",COS(Table3[[#This Row],[Rel phase shift (rad)]]))</f>
        <v>0.14702266925986798</v>
      </c>
      <c r="N183"/>
    </row>
    <row r="184" spans="1:14" x14ac:dyDescent="0.2">
      <c r="A184" s="1" t="s">
        <v>48</v>
      </c>
      <c r="B184" t="s">
        <v>21</v>
      </c>
      <c r="C184" s="3">
        <v>15.23</v>
      </c>
      <c r="D184" s="2">
        <f>2*Table3[[#This Row],[Photon energy (eV)]]-Threshold</f>
        <v>5.8726112000000015</v>
      </c>
      <c r="E184" t="s">
        <v>18</v>
      </c>
      <c r="F184" s="1">
        <v>1.63768</v>
      </c>
      <c r="G184" s="2">
        <f>Table3[[#This Row],[Polar ang (rad)]]/PI()*180</f>
        <v>93.832152192984665</v>
      </c>
      <c r="H184" s="5">
        <v>3.25189411384485E-4</v>
      </c>
      <c r="I184" s="1">
        <v>0.25342670239711002</v>
      </c>
      <c r="J184" s="1">
        <v>7.2921560369436396</v>
      </c>
      <c r="K184" s="2">
        <f>IF(Table3[[#This Row],[Phase shift (rad)]]="","",Table3[[#This Row],[Phase shift (rad)]]/PI()*180)</f>
        <v>417.80976446771496</v>
      </c>
      <c r="L184" s="1">
        <v>1.2956448273032</v>
      </c>
      <c r="M184" s="1">
        <f>IF(Table3[[#This Row],[Rel phase shift (rad)]]="","",COS(Table3[[#This Row],[Rel phase shift (rad)]]))</f>
        <v>0.27169274076750616</v>
      </c>
      <c r="N184"/>
    </row>
    <row r="185" spans="1:14" x14ac:dyDescent="0.2">
      <c r="A185" s="1" t="s">
        <v>48</v>
      </c>
      <c r="B185" t="s">
        <v>21</v>
      </c>
      <c r="C185" s="3">
        <v>15.23</v>
      </c>
      <c r="D185" s="2">
        <f>2*Table3[[#This Row],[Photon energy (eV)]]-Threshold</f>
        <v>5.8726112000000015</v>
      </c>
      <c r="E185" t="s">
        <v>19</v>
      </c>
      <c r="F185" s="1">
        <v>1.63768</v>
      </c>
      <c r="G185" s="2">
        <f>Table3[[#This Row],[Polar ang (rad)]]/PI()*180</f>
        <v>93.832152192984665</v>
      </c>
      <c r="H185" s="5">
        <v>2.6973777741123801E-4</v>
      </c>
      <c r="I185" s="1">
        <v>0.21021211960814001</v>
      </c>
      <c r="J185" s="1">
        <v>5.99651120964044</v>
      </c>
      <c r="K185" s="2">
        <f>IF(Table3[[#This Row],[Phase shift (rad)]]="","",Table3[[#This Row],[Phase shift (rad)]]/PI()*180)</f>
        <v>343.57478411528518</v>
      </c>
      <c r="L185" s="1">
        <v>0</v>
      </c>
      <c r="M185" s="1">
        <f>IF(Table3[[#This Row],[Rel phase shift (rad)]]="","",COS(Table3[[#This Row],[Rel phase shift (rad)]]))</f>
        <v>1</v>
      </c>
      <c r="N185"/>
    </row>
    <row r="186" spans="1:14" x14ac:dyDescent="0.2">
      <c r="A186" s="1" t="s">
        <v>48</v>
      </c>
      <c r="B186" t="s">
        <v>21</v>
      </c>
      <c r="C186" s="3">
        <v>15.23</v>
      </c>
      <c r="D186" s="2">
        <f>2*Table3[[#This Row],[Photon energy (eV)]]-Threshold</f>
        <v>5.8726112000000015</v>
      </c>
      <c r="E186" t="s">
        <v>17</v>
      </c>
      <c r="F186" s="1">
        <v>1.77146</v>
      </c>
      <c r="G186" s="2">
        <f>Table3[[#This Row],[Polar ang (rad)]]/PI()*180</f>
        <v>101.49718157624481</v>
      </c>
      <c r="H186" s="5">
        <v>1.66257141521963E-3</v>
      </c>
      <c r="I186" s="1">
        <v>0.497677253887782</v>
      </c>
      <c r="J186" s="1">
        <v>4.5968266785171101</v>
      </c>
      <c r="K186" s="2">
        <f>IF(Table3[[#This Row],[Phase shift (rad)]]="","",Table3[[#This Row],[Phase shift (rad)]]/PI()*180)</f>
        <v>263.37876783217092</v>
      </c>
      <c r="L186" s="1">
        <v>-1.3578756421797</v>
      </c>
      <c r="M186" s="1">
        <f>IF(Table3[[#This Row],[Rel phase shift (rad)]]="","",COS(Table3[[#This Row],[Rel phase shift (rad)]]))</f>
        <v>0.21131552650832486</v>
      </c>
      <c r="N186"/>
    </row>
    <row r="187" spans="1:14" x14ac:dyDescent="0.2">
      <c r="A187" s="1" t="s">
        <v>48</v>
      </c>
      <c r="B187" t="s">
        <v>21</v>
      </c>
      <c r="C187" s="3">
        <v>15.23</v>
      </c>
      <c r="D187" s="2">
        <f>2*Table3[[#This Row],[Photon energy (eV)]]-Threshold</f>
        <v>5.8726112000000015</v>
      </c>
      <c r="E187" t="s">
        <v>18</v>
      </c>
      <c r="F187" s="1">
        <v>1.77146</v>
      </c>
      <c r="G187" s="2">
        <f>Table3[[#This Row],[Polar ang (rad)]]/PI()*180</f>
        <v>101.49718157624481</v>
      </c>
      <c r="H187" s="5">
        <v>8.3904521693200997E-4</v>
      </c>
      <c r="I187" s="1">
        <v>0.25116137305610797</v>
      </c>
      <c r="J187" s="1">
        <v>7.2733504561557796</v>
      </c>
      <c r="K187" s="2">
        <f>IF(Table3[[#This Row],[Phase shift (rad)]]="","",Table3[[#This Row],[Phase shift (rad)]]/PI()*180)</f>
        <v>416.73228405727832</v>
      </c>
      <c r="L187" s="1">
        <v>1.3186481354589701</v>
      </c>
      <c r="M187" s="1">
        <f>IF(Table3[[#This Row],[Rel phase shift (rad)]]="","",COS(Table3[[#This Row],[Rel phase shift (rad)]]))</f>
        <v>0.24948479607273405</v>
      </c>
      <c r="N187"/>
    </row>
    <row r="188" spans="1:14" x14ac:dyDescent="0.2">
      <c r="A188" s="1" t="s">
        <v>48</v>
      </c>
      <c r="B188" t="s">
        <v>21</v>
      </c>
      <c r="C188" s="3">
        <v>15.23</v>
      </c>
      <c r="D188" s="2">
        <f>2*Table3[[#This Row],[Photon energy (eV)]]-Threshold</f>
        <v>5.8726112000000015</v>
      </c>
      <c r="E188" t="s">
        <v>19</v>
      </c>
      <c r="F188" s="1">
        <v>1.77146</v>
      </c>
      <c r="G188" s="2">
        <f>Table3[[#This Row],[Polar ang (rad)]]/PI()*180</f>
        <v>101.49718157624481</v>
      </c>
      <c r="H188" s="5">
        <v>7.6998520343662903E-4</v>
      </c>
      <c r="I188" s="1">
        <v>0.23048881874944499</v>
      </c>
      <c r="J188" s="1">
        <v>5.9547023206968097</v>
      </c>
      <c r="K188" s="2">
        <f>IF(Table3[[#This Row],[Phase shift (rad)]]="","",Table3[[#This Row],[Phase shift (rad)]]/PI()*180)</f>
        <v>341.17931123268403</v>
      </c>
      <c r="L188" s="1">
        <v>0</v>
      </c>
      <c r="M188" s="1">
        <f>IF(Table3[[#This Row],[Rel phase shift (rad)]]="","",COS(Table3[[#This Row],[Rel phase shift (rad)]]))</f>
        <v>1</v>
      </c>
      <c r="N188"/>
    </row>
    <row r="189" spans="1:14" x14ac:dyDescent="0.2">
      <c r="A189" s="1" t="s">
        <v>48</v>
      </c>
      <c r="B189" t="s">
        <v>21</v>
      </c>
      <c r="C189" s="3">
        <v>15.23</v>
      </c>
      <c r="D189" s="2">
        <f>2*Table3[[#This Row],[Photon energy (eV)]]-Threshold</f>
        <v>5.8726112000000015</v>
      </c>
      <c r="E189" t="s">
        <v>17</v>
      </c>
      <c r="F189" s="1">
        <v>1.90524</v>
      </c>
      <c r="G189" s="2">
        <f>Table3[[#This Row],[Polar ang (rad)]]/PI()*180</f>
        <v>109.16221095950496</v>
      </c>
      <c r="H189" s="5">
        <v>2.0954650532081201E-3</v>
      </c>
      <c r="I189" s="1">
        <v>0.51133308141468803</v>
      </c>
      <c r="J189" s="1">
        <v>4.6551303255040999</v>
      </c>
      <c r="K189" s="2">
        <f>IF(Table3[[#This Row],[Phase shift (rad)]]="","",Table3[[#This Row],[Phase shift (rad)]]/PI()*180)</f>
        <v>266.71932073474608</v>
      </c>
      <c r="L189" s="1">
        <v>-1.2067053246730499</v>
      </c>
      <c r="M189" s="1">
        <f>IF(Table3[[#This Row],[Rel phase shift (rad)]]="","",COS(Table3[[#This Row],[Rel phase shift (rad)]]))</f>
        <v>0.356100030607503</v>
      </c>
      <c r="N189"/>
    </row>
    <row r="190" spans="1:14" x14ac:dyDescent="0.2">
      <c r="A190" s="1" t="s">
        <v>48</v>
      </c>
      <c r="B190" t="s">
        <v>21</v>
      </c>
      <c r="C190" s="3">
        <v>15.23</v>
      </c>
      <c r="D190" s="2">
        <f>2*Table3[[#This Row],[Photon energy (eV)]]-Threshold</f>
        <v>5.8726112000000015</v>
      </c>
      <c r="E190" t="s">
        <v>18</v>
      </c>
      <c r="F190" s="1">
        <v>1.90524</v>
      </c>
      <c r="G190" s="2">
        <f>Table3[[#This Row],[Polar ang (rad)]]/PI()*180</f>
        <v>109.16221095950496</v>
      </c>
      <c r="H190" s="5">
        <v>1.00128906946661E-3</v>
      </c>
      <c r="I190" s="1">
        <v>0.24433345929265499</v>
      </c>
      <c r="J190" s="1">
        <v>7.2214839735077296</v>
      </c>
      <c r="K190" s="2">
        <f>IF(Table3[[#This Row],[Phase shift (rad)]]="","",Table3[[#This Row],[Phase shift (rad)]]/PI()*180)</f>
        <v>413.7605535033565</v>
      </c>
      <c r="L190" s="1">
        <v>1.3596483233305801</v>
      </c>
      <c r="M190" s="1">
        <f>IF(Table3[[#This Row],[Rel phase shift (rad)]]="","",COS(Table3[[#This Row],[Rel phase shift (rad)]]))</f>
        <v>0.20958254511190821</v>
      </c>
      <c r="N190"/>
    </row>
    <row r="191" spans="1:14" x14ac:dyDescent="0.2">
      <c r="A191" s="1" t="s">
        <v>48</v>
      </c>
      <c r="B191" t="s">
        <v>21</v>
      </c>
      <c r="C191" s="3">
        <v>15.23</v>
      </c>
      <c r="D191" s="2">
        <f>2*Table3[[#This Row],[Photon energy (eV)]]-Threshold</f>
        <v>5.8726112000000015</v>
      </c>
      <c r="E191" t="s">
        <v>19</v>
      </c>
      <c r="F191" s="1">
        <v>1.90524</v>
      </c>
      <c r="G191" s="2">
        <f>Table3[[#This Row],[Polar ang (rad)]]/PI()*180</f>
        <v>109.16221095950496</v>
      </c>
      <c r="H191" s="5">
        <v>1.16590059120302E-3</v>
      </c>
      <c r="I191" s="1">
        <v>0.28450178207951199</v>
      </c>
      <c r="J191" s="1">
        <v>5.8618356501771496</v>
      </c>
      <c r="K191" s="2">
        <f>IF(Table3[[#This Row],[Phase shift (rad)]]="","",Table3[[#This Row],[Phase shift (rad)]]/PI()*180)</f>
        <v>335.85844295447555</v>
      </c>
      <c r="L191" s="1">
        <v>0</v>
      </c>
      <c r="M191" s="1">
        <f>IF(Table3[[#This Row],[Rel phase shift (rad)]]="","",COS(Table3[[#This Row],[Rel phase shift (rad)]]))</f>
        <v>1</v>
      </c>
      <c r="N191"/>
    </row>
    <row r="192" spans="1:14" x14ac:dyDescent="0.2">
      <c r="A192" s="1" t="s">
        <v>48</v>
      </c>
      <c r="B192" t="s">
        <v>21</v>
      </c>
      <c r="C192" s="3">
        <v>15.23</v>
      </c>
      <c r="D192" s="2">
        <f>2*Table3[[#This Row],[Photon energy (eV)]]-Threshold</f>
        <v>5.8726112000000015</v>
      </c>
      <c r="E192" t="s">
        <v>17</v>
      </c>
      <c r="F192" s="1">
        <v>2.03904</v>
      </c>
      <c r="G192" s="2">
        <f>Table3[[#This Row],[Polar ang (rad)]]/PI()*180</f>
        <v>116.82838625835538</v>
      </c>
      <c r="H192" s="5">
        <v>1.8572621424910399E-3</v>
      </c>
      <c r="I192" s="1">
        <v>0.55273186931846197</v>
      </c>
      <c r="J192" s="1">
        <v>4.7841861094360096</v>
      </c>
      <c r="K192" s="2">
        <f>IF(Table3[[#This Row],[Phase shift (rad)]]="","",Table3[[#This Row],[Phase shift (rad)]]/PI()*180)</f>
        <v>274.11367247579676</v>
      </c>
      <c r="L192" s="1">
        <v>-0.91515240021663047</v>
      </c>
      <c r="M192" s="1">
        <f>IF(Table3[[#This Row],[Rel phase shift (rad)]]="","",COS(Table3[[#This Row],[Rel phase shift (rad)]]))</f>
        <v>0.60966978164153984</v>
      </c>
      <c r="N192"/>
    </row>
    <row r="193" spans="1:14" x14ac:dyDescent="0.2">
      <c r="A193" s="1" t="s">
        <v>48</v>
      </c>
      <c r="B193" t="s">
        <v>21</v>
      </c>
      <c r="C193" s="3">
        <v>15.23</v>
      </c>
      <c r="D193" s="2">
        <f>2*Table3[[#This Row],[Photon energy (eV)]]-Threshold</f>
        <v>5.8726112000000015</v>
      </c>
      <c r="E193" t="s">
        <v>18</v>
      </c>
      <c r="F193" s="1">
        <v>2.03904</v>
      </c>
      <c r="G193" s="2">
        <f>Table3[[#This Row],[Polar ang (rad)]]/PI()*180</f>
        <v>116.82838625835538</v>
      </c>
      <c r="H193" s="5">
        <v>7.5144406607297E-4</v>
      </c>
      <c r="I193" s="1">
        <v>0.22363406534076799</v>
      </c>
      <c r="J193" s="1">
        <v>7.0676007251421602</v>
      </c>
      <c r="K193" s="2">
        <f>IF(Table3[[#This Row],[Phase shift (rad)]]="","",Table3[[#This Row],[Phase shift (rad)]]/PI()*180)</f>
        <v>404.94369283424589</v>
      </c>
      <c r="L193" s="1">
        <v>1.3682622154895201</v>
      </c>
      <c r="M193" s="1">
        <f>IF(Table3[[#This Row],[Rel phase shift (rad)]]="","",COS(Table3[[#This Row],[Rel phase shift (rad)]]))</f>
        <v>0.20115228803275276</v>
      </c>
      <c r="N193"/>
    </row>
    <row r="194" spans="1:14" x14ac:dyDescent="0.2">
      <c r="A194" s="1" t="s">
        <v>48</v>
      </c>
      <c r="B194" t="s">
        <v>21</v>
      </c>
      <c r="C194" s="3">
        <v>15.23</v>
      </c>
      <c r="D194" s="2">
        <f>2*Table3[[#This Row],[Photon energy (eV)]]-Threshold</f>
        <v>5.8726112000000015</v>
      </c>
      <c r="E194" t="s">
        <v>19</v>
      </c>
      <c r="F194" s="1">
        <v>2.03904</v>
      </c>
      <c r="G194" s="2">
        <f>Table3[[#This Row],[Polar ang (rad)]]/PI()*180</f>
        <v>116.82838625835538</v>
      </c>
      <c r="H194" s="5">
        <v>1.43462599112487E-3</v>
      </c>
      <c r="I194" s="1">
        <v>0.42695292587170403</v>
      </c>
      <c r="J194" s="1">
        <v>5.6993385096526401</v>
      </c>
      <c r="K194" s="2">
        <f>IF(Table3[[#This Row],[Phase shift (rad)]]="","",Table3[[#This Row],[Phase shift (rad)]]/PI()*180)</f>
        <v>326.54804261947686</v>
      </c>
      <c r="L194" s="1">
        <v>0</v>
      </c>
      <c r="M194" s="1">
        <f>IF(Table3[[#This Row],[Rel phase shift (rad)]]="","",COS(Table3[[#This Row],[Rel phase shift (rad)]]))</f>
        <v>1</v>
      </c>
      <c r="N194"/>
    </row>
    <row r="195" spans="1:14" x14ac:dyDescent="0.2">
      <c r="A195" s="1" t="s">
        <v>48</v>
      </c>
      <c r="B195" t="s">
        <v>21</v>
      </c>
      <c r="C195" s="3">
        <v>15.23</v>
      </c>
      <c r="D195" s="2">
        <f>2*Table3[[#This Row],[Photon energy (eV)]]-Threshold</f>
        <v>5.8726112000000015</v>
      </c>
      <c r="E195" t="s">
        <v>17</v>
      </c>
      <c r="F195" s="1">
        <v>2.1728399999999999</v>
      </c>
      <c r="G195" s="2">
        <f>Table3[[#This Row],[Polar ang (rad)]]/PI()*180</f>
        <v>124.4945615572058</v>
      </c>
      <c r="H195" s="5">
        <v>1.23125244959187E-3</v>
      </c>
      <c r="I195" s="1">
        <v>0.66006018341401995</v>
      </c>
      <c r="J195" s="1">
        <v>5.0964302242082704</v>
      </c>
      <c r="K195" s="2">
        <f>IF(Table3[[#This Row],[Phase shift (rad)]]="","",Table3[[#This Row],[Phase shift (rad)]]/PI()*180)</f>
        <v>292.00394243004581</v>
      </c>
      <c r="L195" s="1">
        <v>-0.35148174009109923</v>
      </c>
      <c r="M195" s="1">
        <f>IF(Table3[[#This Row],[Rel phase shift (rad)]]="","",COS(Table3[[#This Row],[Rel phase shift (rad)]]))</f>
        <v>0.93886359638341577</v>
      </c>
      <c r="N195"/>
    </row>
    <row r="196" spans="1:14" x14ac:dyDescent="0.2">
      <c r="A196" s="1" t="s">
        <v>48</v>
      </c>
      <c r="B196" t="s">
        <v>21</v>
      </c>
      <c r="C196" s="3">
        <v>15.23</v>
      </c>
      <c r="D196" s="2">
        <f>2*Table3[[#This Row],[Photon energy (eV)]]-Threshold</f>
        <v>5.8726112000000015</v>
      </c>
      <c r="E196" t="s">
        <v>18</v>
      </c>
      <c r="F196" s="1">
        <v>2.1728399999999999</v>
      </c>
      <c r="G196" s="2">
        <f>Table3[[#This Row],[Polar ang (rad)]]/PI()*180</f>
        <v>124.4945615572058</v>
      </c>
      <c r="H196" s="5">
        <v>3.1705573400930798E-4</v>
      </c>
      <c r="I196" s="1">
        <v>0.169969908292989</v>
      </c>
      <c r="J196" s="1">
        <v>6.1801095854143604</v>
      </c>
      <c r="K196" s="2">
        <f>IF(Table3[[#This Row],[Phase shift (rad)]]="","",Table3[[#This Row],[Phase shift (rad)]]/PI()*180)</f>
        <v>354.09419617258783</v>
      </c>
      <c r="L196" s="1">
        <v>0.73219762111499076</v>
      </c>
      <c r="M196" s="1">
        <f>IF(Table3[[#This Row],[Rel phase shift (rad)]]="","",COS(Table3[[#This Row],[Rel phase shift (rad)]]))</f>
        <v>0.74370707731014341</v>
      </c>
      <c r="N196"/>
    </row>
    <row r="197" spans="1:14" x14ac:dyDescent="0.2">
      <c r="A197" s="1" t="s">
        <v>48</v>
      </c>
      <c r="B197" t="s">
        <v>21</v>
      </c>
      <c r="C197" s="3">
        <v>15.23</v>
      </c>
      <c r="D197" s="2">
        <f>2*Table3[[#This Row],[Photon energy (eV)]]-Threshold</f>
        <v>5.8726112000000015</v>
      </c>
      <c r="E197" t="s">
        <v>19</v>
      </c>
      <c r="F197" s="1">
        <v>2.1728399999999999</v>
      </c>
      <c r="G197" s="2">
        <f>Table3[[#This Row],[Polar ang (rad)]]/PI()*180</f>
        <v>124.4945615572058</v>
      </c>
      <c r="H197" s="5">
        <v>1.6275712894842E-3</v>
      </c>
      <c r="I197" s="1">
        <v>0.87252212510312899</v>
      </c>
      <c r="J197" s="1">
        <v>5.4479119642993696</v>
      </c>
      <c r="K197" s="2">
        <f>IF(Table3[[#This Row],[Phase shift (rad)]]="","",Table3[[#This Row],[Phase shift (rad)]]/PI()*180)</f>
        <v>312.14236271317992</v>
      </c>
      <c r="L197" s="1">
        <v>0</v>
      </c>
      <c r="M197" s="1">
        <f>IF(Table3[[#This Row],[Rel phase shift (rad)]]="","",COS(Table3[[#This Row],[Rel phase shift (rad)]]))</f>
        <v>1</v>
      </c>
      <c r="N197"/>
    </row>
    <row r="198" spans="1:14" x14ac:dyDescent="0.2">
      <c r="A198" s="1" t="s">
        <v>48</v>
      </c>
      <c r="B198" t="s">
        <v>21</v>
      </c>
      <c r="C198" s="3">
        <v>15.23</v>
      </c>
      <c r="D198" s="2">
        <f>2*Table3[[#This Row],[Photon energy (eV)]]-Threshold</f>
        <v>5.8726112000000015</v>
      </c>
      <c r="E198" t="s">
        <v>17</v>
      </c>
      <c r="F198" s="1">
        <v>2.3066800000000001</v>
      </c>
      <c r="G198" s="2">
        <f>Table3[[#This Row],[Polar ang (rad)]]/PI()*180</f>
        <v>132.16302868723673</v>
      </c>
      <c r="H198" s="5">
        <v>7.8612024506363699E-4</v>
      </c>
      <c r="I198" s="1">
        <v>0.369434243326418</v>
      </c>
      <c r="J198" s="1">
        <v>5.77356640811922</v>
      </c>
      <c r="K198" s="2">
        <f>IF(Table3[[#This Row],[Phase shift (rad)]]="","",Table3[[#This Row],[Phase shift (rad)]]/PI()*180)</f>
        <v>330.80098792373747</v>
      </c>
      <c r="L198" s="1">
        <v>0.65037905303976018</v>
      </c>
      <c r="M198" s="1">
        <f>IF(Table3[[#This Row],[Rel phase shift (rad)]]="","",COS(Table3[[#This Row],[Rel phase shift (rad)]]))</f>
        <v>0.7958543436166936</v>
      </c>
      <c r="N198"/>
    </row>
    <row r="199" spans="1:14" x14ac:dyDescent="0.2">
      <c r="A199" s="1" t="s">
        <v>48</v>
      </c>
      <c r="B199" t="s">
        <v>21</v>
      </c>
      <c r="C199" s="3">
        <v>15.23</v>
      </c>
      <c r="D199" s="2">
        <f>2*Table3[[#This Row],[Photon energy (eV)]]-Threshold</f>
        <v>5.8726112000000015</v>
      </c>
      <c r="E199" t="s">
        <v>18</v>
      </c>
      <c r="F199" s="1">
        <v>2.3066800000000001</v>
      </c>
      <c r="G199" s="2">
        <f>Table3[[#This Row],[Polar ang (rad)]]/PI()*180</f>
        <v>132.16302868723673</v>
      </c>
      <c r="H199" s="5">
        <v>6.7089139152565203E-4</v>
      </c>
      <c r="I199" s="1">
        <v>0.31528287833678997</v>
      </c>
      <c r="J199" s="1">
        <v>4.7605494388328404</v>
      </c>
      <c r="K199" s="2">
        <f>IF(Table3[[#This Row],[Phase shift (rad)]]="","",Table3[[#This Row],[Phase shift (rad)]]/PI()*180)</f>
        <v>272.75939100849422</v>
      </c>
      <c r="L199" s="1">
        <v>-0.36263791624661929</v>
      </c>
      <c r="M199" s="1">
        <f>IF(Table3[[#This Row],[Rel phase shift (rad)]]="","",COS(Table3[[#This Row],[Rel phase shift (rad)]]))</f>
        <v>0.93496429856752505</v>
      </c>
      <c r="N199"/>
    </row>
    <row r="200" spans="1:14" x14ac:dyDescent="0.2">
      <c r="A200" s="1" t="s">
        <v>48</v>
      </c>
      <c r="B200" t="s">
        <v>21</v>
      </c>
      <c r="C200" s="3">
        <v>15.23</v>
      </c>
      <c r="D200" s="2">
        <f>2*Table3[[#This Row],[Photon energy (eV)]]-Threshold</f>
        <v>5.8726112000000015</v>
      </c>
      <c r="E200" t="s">
        <v>19</v>
      </c>
      <c r="F200" s="1">
        <v>2.3066800000000001</v>
      </c>
      <c r="G200" s="2">
        <f>Table3[[#This Row],[Polar ang (rad)]]/PI()*180</f>
        <v>132.16302868723673</v>
      </c>
      <c r="H200" s="5">
        <v>1.8801562102768101E-3</v>
      </c>
      <c r="I200" s="1">
        <v>0.88357231764569799</v>
      </c>
      <c r="J200" s="1">
        <v>5.1231873550794598</v>
      </c>
      <c r="K200" s="2">
        <f>IF(Table3[[#This Row],[Phase shift (rad)]]="","",Table3[[#This Row],[Phase shift (rad)]]/PI()*180)</f>
        <v>293.53701310084415</v>
      </c>
      <c r="L200" s="1">
        <v>0</v>
      </c>
      <c r="M200" s="1">
        <f>IF(Table3[[#This Row],[Rel phase shift (rad)]]="","",COS(Table3[[#This Row],[Rel phase shift (rad)]]))</f>
        <v>1</v>
      </c>
      <c r="N200"/>
    </row>
    <row r="201" spans="1:14" x14ac:dyDescent="0.2">
      <c r="A201" s="1" t="s">
        <v>48</v>
      </c>
      <c r="B201" t="s">
        <v>21</v>
      </c>
      <c r="C201" s="3">
        <v>15.23</v>
      </c>
      <c r="D201" s="2">
        <f>2*Table3[[#This Row],[Photon energy (eV)]]-Threshold</f>
        <v>5.8726112000000015</v>
      </c>
      <c r="E201" t="s">
        <v>17</v>
      </c>
      <c r="F201" s="1">
        <v>2.44055</v>
      </c>
      <c r="G201" s="2">
        <f>Table3[[#This Row],[Polar ang (rad)]]/PI()*180</f>
        <v>139.83321469065305</v>
      </c>
      <c r="H201" s="5">
        <v>6.3687624865726902E-4</v>
      </c>
      <c r="I201" s="1">
        <v>0.214986915403622</v>
      </c>
      <c r="J201" s="1">
        <v>6.2314025148188597</v>
      </c>
      <c r="K201" s="2">
        <f>IF(Table3[[#This Row],[Phase shift (rad)]]="","",Table3[[#This Row],[Phase shift (rad)]]/PI()*180)</f>
        <v>357.03306454632809</v>
      </c>
      <c r="L201" s="1">
        <v>1.4272995387381291</v>
      </c>
      <c r="M201" s="1">
        <f>IF(Table3[[#This Row],[Rel phase shift (rad)]]="","",COS(Table3[[#This Row],[Rel phase shift (rad)]]))</f>
        <v>0.1430048299242499</v>
      </c>
      <c r="N201"/>
    </row>
    <row r="202" spans="1:14" x14ac:dyDescent="0.2">
      <c r="A202" s="1" t="s">
        <v>48</v>
      </c>
      <c r="B202" t="s">
        <v>21</v>
      </c>
      <c r="C202" s="3">
        <v>15.23</v>
      </c>
      <c r="D202" s="2">
        <f>2*Table3[[#This Row],[Photon energy (eV)]]-Threshold</f>
        <v>5.8726112000000015</v>
      </c>
      <c r="E202" t="s">
        <v>18</v>
      </c>
      <c r="F202" s="1">
        <v>2.44055</v>
      </c>
      <c r="G202" s="2">
        <f>Table3[[#This Row],[Polar ang (rad)]]/PI()*180</f>
        <v>139.83321469065305</v>
      </c>
      <c r="H202" s="5">
        <v>1.1627595742884601E-3</v>
      </c>
      <c r="I202" s="1">
        <v>0.39250654229818799</v>
      </c>
      <c r="J202" s="1">
        <v>4.5296199632505099</v>
      </c>
      <c r="K202" s="2">
        <f>IF(Table3[[#This Row],[Phase shift (rad)]]="","",Table3[[#This Row],[Phase shift (rad)]]/PI()*180)</f>
        <v>259.52810669245724</v>
      </c>
      <c r="L202" s="1">
        <v>-0.27448301283022047</v>
      </c>
      <c r="M202" s="1">
        <f>IF(Table3[[#This Row],[Rel phase shift (rad)]]="","",COS(Table3[[#This Row],[Rel phase shift (rad)]]))</f>
        <v>0.96256545528793602</v>
      </c>
      <c r="N202"/>
    </row>
    <row r="203" spans="1:14" x14ac:dyDescent="0.2">
      <c r="A203" s="1" t="s">
        <v>48</v>
      </c>
      <c r="B203" t="s">
        <v>21</v>
      </c>
      <c r="C203" s="3">
        <v>15.23</v>
      </c>
      <c r="D203" s="2">
        <f>2*Table3[[#This Row],[Photon energy (eV)]]-Threshold</f>
        <v>5.8726112000000015</v>
      </c>
      <c r="E203" t="s">
        <v>19</v>
      </c>
      <c r="F203" s="1">
        <v>2.44055</v>
      </c>
      <c r="G203" s="2">
        <f>Table3[[#This Row],[Polar ang (rad)]]/PI()*180</f>
        <v>139.83321469065305</v>
      </c>
      <c r="H203" s="5">
        <v>2.3295407776029401E-3</v>
      </c>
      <c r="I203" s="1">
        <v>0.78637064443790705</v>
      </c>
      <c r="J203" s="1">
        <v>4.8041029760807303</v>
      </c>
      <c r="K203" s="2">
        <f>IF(Table3[[#This Row],[Phase shift (rad)]]="","",Table3[[#This Row],[Phase shift (rad)]]/PI()*180)</f>
        <v>275.25482487566416</v>
      </c>
      <c r="L203" s="1">
        <v>0</v>
      </c>
      <c r="M203" s="1">
        <f>IF(Table3[[#This Row],[Rel phase shift (rad)]]="","",COS(Table3[[#This Row],[Rel phase shift (rad)]]))</f>
        <v>1</v>
      </c>
      <c r="N203"/>
    </row>
    <row r="204" spans="1:14" x14ac:dyDescent="0.2">
      <c r="A204" s="1" t="s">
        <v>48</v>
      </c>
      <c r="B204" t="s">
        <v>21</v>
      </c>
      <c r="C204" s="3">
        <v>15.23</v>
      </c>
      <c r="D204" s="2">
        <f>2*Table3[[#This Row],[Photon energy (eV)]]-Threshold</f>
        <v>5.8726112000000015</v>
      </c>
      <c r="E204" t="s">
        <v>17</v>
      </c>
      <c r="F204" s="1">
        <v>2.5745</v>
      </c>
      <c r="G204" s="2">
        <f>Table3[[#This Row],[Polar ang (rad)]]/PI()*180</f>
        <v>147.50798435643046</v>
      </c>
      <c r="H204" s="5">
        <v>4.3722795881384602E-4</v>
      </c>
      <c r="I204" s="1">
        <v>0.14094659768477999</v>
      </c>
      <c r="J204" s="1">
        <v>5.2570635450307899</v>
      </c>
      <c r="K204" s="2">
        <f>IF(Table3[[#This Row],[Phase shift (rad)]]="","",Table3[[#This Row],[Phase shift (rad)]]/PI()*180)</f>
        <v>301.20755376234706</v>
      </c>
      <c r="L204" s="1">
        <v>0.69494125210547963</v>
      </c>
      <c r="M204" s="1">
        <f>IF(Table3[[#This Row],[Rel phase shift (rad)]]="","",COS(Table3[[#This Row],[Rel phase shift (rad)]]))</f>
        <v>0.76809132176290318</v>
      </c>
      <c r="N204"/>
    </row>
    <row r="205" spans="1:14" x14ac:dyDescent="0.2">
      <c r="A205" s="1" t="s">
        <v>48</v>
      </c>
      <c r="B205" t="s">
        <v>21</v>
      </c>
      <c r="C205" s="3">
        <v>15.23</v>
      </c>
      <c r="D205" s="2">
        <f>2*Table3[[#This Row],[Photon energy (eV)]]-Threshold</f>
        <v>5.8726112000000015</v>
      </c>
      <c r="E205" t="s">
        <v>18</v>
      </c>
      <c r="F205" s="1">
        <v>2.5745</v>
      </c>
      <c r="G205" s="2">
        <f>Table3[[#This Row],[Polar ang (rad)]]/PI()*180</f>
        <v>147.50798435643046</v>
      </c>
      <c r="H205" s="5">
        <v>1.33242721632198E-3</v>
      </c>
      <c r="I205" s="1">
        <v>0.42952670115760899</v>
      </c>
      <c r="J205" s="1">
        <v>4.4568661401450704</v>
      </c>
      <c r="K205" s="2">
        <f>IF(Table3[[#This Row],[Phase shift (rad)]]="","",Table3[[#This Row],[Phase shift (rad)]]/PI()*180)</f>
        <v>255.35961968507422</v>
      </c>
      <c r="L205" s="1">
        <v>-0.1052561527802398</v>
      </c>
      <c r="M205" s="1">
        <f>IF(Table3[[#This Row],[Rel phase shift (rad)]]="","",COS(Table3[[#This Row],[Rel phase shift (rad)]]))</f>
        <v>0.99446568347466635</v>
      </c>
      <c r="N205"/>
    </row>
    <row r="206" spans="1:14" x14ac:dyDescent="0.2">
      <c r="A206" s="1" t="s">
        <v>48</v>
      </c>
      <c r="B206" t="s">
        <v>21</v>
      </c>
      <c r="C206" s="3">
        <v>15.23</v>
      </c>
      <c r="D206" s="2">
        <f>2*Table3[[#This Row],[Photon energy (eV)]]-Threshold</f>
        <v>5.8726112000000015</v>
      </c>
      <c r="E206" t="s">
        <v>19</v>
      </c>
      <c r="F206" s="1">
        <v>2.5745</v>
      </c>
      <c r="G206" s="2">
        <f>Table3[[#This Row],[Polar ang (rad)]]/PI()*180</f>
        <v>147.50798435643046</v>
      </c>
      <c r="H206" s="5">
        <v>2.9859372854583702E-3</v>
      </c>
      <c r="I206" s="1">
        <v>0.96255898736949297</v>
      </c>
      <c r="J206" s="1">
        <v>4.5621222929253102</v>
      </c>
      <c r="K206" s="2">
        <f>IF(Table3[[#This Row],[Phase shift (rad)]]="","",Table3[[#This Row],[Phase shift (rad)]]/PI()*180)</f>
        <v>261.39035300716614</v>
      </c>
      <c r="L206" s="1">
        <v>0</v>
      </c>
      <c r="M206" s="1">
        <f>IF(Table3[[#This Row],[Rel phase shift (rad)]]="","",COS(Table3[[#This Row],[Rel phase shift (rad)]]))</f>
        <v>1</v>
      </c>
      <c r="N206"/>
    </row>
    <row r="207" spans="1:14" x14ac:dyDescent="0.2">
      <c r="A207" s="1" t="s">
        <v>48</v>
      </c>
      <c r="B207" t="s">
        <v>21</v>
      </c>
      <c r="C207" s="3">
        <v>15.23</v>
      </c>
      <c r="D207" s="2">
        <f>2*Table3[[#This Row],[Photon energy (eV)]]-Threshold</f>
        <v>5.8726112000000015</v>
      </c>
      <c r="E207" t="s">
        <v>17</v>
      </c>
      <c r="F207" s="1">
        <v>2.70858</v>
      </c>
      <c r="G207" s="2">
        <f>Table3[[#This Row],[Polar ang (rad)]]/PI()*180</f>
        <v>155.19020247354453</v>
      </c>
      <c r="H207" s="5">
        <v>1.4733987711632499E-3</v>
      </c>
      <c r="I207" s="1">
        <v>0.39399398224948001</v>
      </c>
      <c r="J207" s="1">
        <v>4.3738395779073898</v>
      </c>
      <c r="K207" s="2">
        <f>IF(Table3[[#This Row],[Phase shift (rad)]]="","",Table3[[#This Row],[Phase shift (rad)]]/PI()*180)</f>
        <v>250.60254808137486</v>
      </c>
      <c r="L207" s="1">
        <v>-3.0254816277590631E-2</v>
      </c>
      <c r="M207" s="1">
        <f>IF(Table3[[#This Row],[Rel phase shift (rad)]]="","",COS(Table3[[#This Row],[Rel phase shift (rad)]]))</f>
        <v>0.99954235795630508</v>
      </c>
      <c r="N207"/>
    </row>
    <row r="208" spans="1:14" x14ac:dyDescent="0.2">
      <c r="A208" s="1" t="s">
        <v>48</v>
      </c>
      <c r="B208" t="s">
        <v>21</v>
      </c>
      <c r="C208" s="3">
        <v>15.23</v>
      </c>
      <c r="D208" s="2">
        <f>2*Table3[[#This Row],[Photon energy (eV)]]-Threshold</f>
        <v>5.8726112000000015</v>
      </c>
      <c r="E208" t="s">
        <v>18</v>
      </c>
      <c r="F208" s="1">
        <v>2.70858</v>
      </c>
      <c r="G208" s="2">
        <f>Table3[[#This Row],[Polar ang (rad)]]/PI()*180</f>
        <v>155.19020247354453</v>
      </c>
      <c r="H208" s="5">
        <v>1.1331245680115099E-3</v>
      </c>
      <c r="I208" s="1">
        <v>0.30300300887525899</v>
      </c>
      <c r="J208" s="1">
        <v>4.4237627888961297</v>
      </c>
      <c r="K208" s="2">
        <f>IF(Table3[[#This Row],[Phase shift (rad)]]="","",Table3[[#This Row],[Phase shift (rad)]]/PI()*180)</f>
        <v>253.46293737077076</v>
      </c>
      <c r="L208" s="1">
        <v>1.966839471114934E-2</v>
      </c>
      <c r="M208" s="1">
        <f>IF(Table3[[#This Row],[Rel phase shift (rad)]]="","",COS(Table3[[#This Row],[Rel phase shift (rad)]]))</f>
        <v>0.99980658336006423</v>
      </c>
      <c r="N208"/>
    </row>
    <row r="209" spans="1:14" x14ac:dyDescent="0.2">
      <c r="A209" s="1" t="s">
        <v>48</v>
      </c>
      <c r="B209" t="s">
        <v>21</v>
      </c>
      <c r="C209" s="3">
        <v>15.23</v>
      </c>
      <c r="D209" s="2">
        <f>2*Table3[[#This Row],[Photon energy (eV)]]-Threshold</f>
        <v>5.8726112000000015</v>
      </c>
      <c r="E209" t="s">
        <v>19</v>
      </c>
      <c r="F209" s="1">
        <v>2.70858</v>
      </c>
      <c r="G209" s="2">
        <f>Table3[[#This Row],[Polar ang (rad)]]/PI()*180</f>
        <v>155.19020247354453</v>
      </c>
      <c r="H209" s="5">
        <v>3.73853528738132E-3</v>
      </c>
      <c r="I209" s="1">
        <v>0.99970248006428097</v>
      </c>
      <c r="J209" s="1">
        <v>4.4040943941849804</v>
      </c>
      <c r="K209" s="2">
        <f>IF(Table3[[#This Row],[Phase shift (rad)]]="","",Table3[[#This Row],[Phase shift (rad)]]/PI()*180)</f>
        <v>252.3360213640245</v>
      </c>
      <c r="L209" s="1">
        <v>0</v>
      </c>
      <c r="M209" s="1">
        <f>IF(Table3[[#This Row],[Rel phase shift (rad)]]="","",COS(Table3[[#This Row],[Rel phase shift (rad)]]))</f>
        <v>1</v>
      </c>
      <c r="N209"/>
    </row>
    <row r="210" spans="1:14" x14ac:dyDescent="0.2">
      <c r="A210" s="1" t="s">
        <v>48</v>
      </c>
      <c r="B210" t="s">
        <v>21</v>
      </c>
      <c r="C210" s="3">
        <v>15.23</v>
      </c>
      <c r="D210" s="2">
        <f>2*Table3[[#This Row],[Photon energy (eV)]]-Threshold</f>
        <v>5.8726112000000015</v>
      </c>
      <c r="E210" t="s">
        <v>17</v>
      </c>
      <c r="F210" s="1">
        <v>2.8429899999999999</v>
      </c>
      <c r="G210" s="2">
        <f>Table3[[#This Row],[Polar ang (rad)]]/PI()*180</f>
        <v>162.89132819789791</v>
      </c>
      <c r="H210" s="5">
        <v>3.0636832812274101E-3</v>
      </c>
      <c r="I210" s="1">
        <v>0.68848818690281499</v>
      </c>
      <c r="J210" s="1">
        <v>4.26399236599012</v>
      </c>
      <c r="K210" s="2">
        <f>IF(Table3[[#This Row],[Phase shift (rad)]]="","",Table3[[#This Row],[Phase shift (rad)]]/PI()*180)</f>
        <v>244.30876644723614</v>
      </c>
      <c r="L210" s="1">
        <v>-4.4369344726569622E-2</v>
      </c>
      <c r="M210" s="1">
        <f>IF(Table3[[#This Row],[Rel phase shift (rad)]]="","",COS(Table3[[#This Row],[Rel phase shift (rad)]]))</f>
        <v>0.9990158420944435</v>
      </c>
      <c r="N210"/>
    </row>
    <row r="211" spans="1:14" x14ac:dyDescent="0.2">
      <c r="A211" s="1" t="s">
        <v>48</v>
      </c>
      <c r="B211" t="s">
        <v>21</v>
      </c>
      <c r="C211" s="3">
        <v>15.23</v>
      </c>
      <c r="D211" s="2">
        <f>2*Table3[[#This Row],[Photon energy (eV)]]-Threshold</f>
        <v>5.8726112000000015</v>
      </c>
      <c r="E211" t="s">
        <v>18</v>
      </c>
      <c r="F211" s="1">
        <v>2.8429899999999999</v>
      </c>
      <c r="G211" s="2">
        <f>Table3[[#This Row],[Polar ang (rad)]]/PI()*180</f>
        <v>162.89132819789791</v>
      </c>
      <c r="H211" s="5">
        <v>6.9309361572633601E-4</v>
      </c>
      <c r="I211" s="1">
        <v>0.155755906548592</v>
      </c>
      <c r="J211" s="1">
        <v>4.4065501924228601</v>
      </c>
      <c r="K211" s="2">
        <f>IF(Table3[[#This Row],[Phase shift (rad)]]="","",Table3[[#This Row],[Phase shift (rad)]]/PI()*180)</f>
        <v>252.47672823839065</v>
      </c>
      <c r="L211" s="1">
        <v>9.818848170617045E-2</v>
      </c>
      <c r="M211" s="1">
        <f>IF(Table3[[#This Row],[Rel phase shift (rad)]]="","",COS(Table3[[#This Row],[Rel phase shift (rad)]]))</f>
        <v>0.99518338263804806</v>
      </c>
      <c r="N211"/>
    </row>
    <row r="212" spans="1:14" x14ac:dyDescent="0.2">
      <c r="A212" s="1" t="s">
        <v>48</v>
      </c>
      <c r="B212" t="s">
        <v>21</v>
      </c>
      <c r="C212" s="3">
        <v>15.23</v>
      </c>
      <c r="D212" s="2">
        <f>2*Table3[[#This Row],[Photon energy (eV)]]-Threshold</f>
        <v>5.8726112000000015</v>
      </c>
      <c r="E212" t="s">
        <v>19</v>
      </c>
      <c r="F212" s="1">
        <v>2.8429899999999999</v>
      </c>
      <c r="G212" s="2">
        <f>Table3[[#This Row],[Polar ang (rad)]]/PI()*180</f>
        <v>162.89132819789791</v>
      </c>
      <c r="H212" s="5">
        <v>4.4401786313272799E-3</v>
      </c>
      <c r="I212" s="1">
        <v>0.99782198575774605</v>
      </c>
      <c r="J212" s="1">
        <v>4.3083617107166896</v>
      </c>
      <c r="K212" s="2">
        <f>IF(Table3[[#This Row],[Phase shift (rad)]]="","",Table3[[#This Row],[Phase shift (rad)]]/PI()*180)</f>
        <v>246.85094263982961</v>
      </c>
      <c r="L212" s="1">
        <v>0</v>
      </c>
      <c r="M212" s="1">
        <f>IF(Table3[[#This Row],[Rel phase shift (rad)]]="","",COS(Table3[[#This Row],[Rel phase shift (rad)]]))</f>
        <v>1</v>
      </c>
      <c r="N212"/>
    </row>
    <row r="213" spans="1:14" x14ac:dyDescent="0.2">
      <c r="A213" s="1" t="s">
        <v>48</v>
      </c>
      <c r="B213" t="s">
        <v>21</v>
      </c>
      <c r="C213" s="3">
        <v>15.23</v>
      </c>
      <c r="D213" s="2">
        <f>2*Table3[[#This Row],[Photon energy (eV)]]-Threshold</f>
        <v>5.8726112000000015</v>
      </c>
      <c r="E213" t="s">
        <v>17</v>
      </c>
      <c r="F213" s="1">
        <v>2.9784999999999999</v>
      </c>
      <c r="G213" s="2">
        <f>Table3[[#This Row],[Polar ang (rad)]]/PI()*180</f>
        <v>170.65547927971571</v>
      </c>
      <c r="H213" s="5">
        <v>4.4824835243229E-3</v>
      </c>
      <c r="I213" s="1">
        <v>0.90307768154716395</v>
      </c>
      <c r="J213" s="1">
        <v>4.2405064531305703</v>
      </c>
      <c r="K213" s="2">
        <f>IF(Table3[[#This Row],[Phase shift (rad)]]="","",Table3[[#This Row],[Phase shift (rad)]]/PI()*180)</f>
        <v>242.96312276237191</v>
      </c>
      <c r="L213" s="1">
        <v>-1.5187617427970149E-2</v>
      </c>
      <c r="M213" s="1">
        <f>IF(Table3[[#This Row],[Rel phase shift (rad)]]="","",COS(Table3[[#This Row],[Rel phase shift (rad)]]))</f>
        <v>0.99988467035532014</v>
      </c>
      <c r="N213"/>
    </row>
    <row r="214" spans="1:14" x14ac:dyDescent="0.2">
      <c r="A214" s="1" t="s">
        <v>48</v>
      </c>
      <c r="B214" t="s">
        <v>21</v>
      </c>
      <c r="C214" s="3">
        <v>15.23</v>
      </c>
      <c r="D214" s="2">
        <f>2*Table3[[#This Row],[Photon energy (eV)]]-Threshold</f>
        <v>5.8726112000000015</v>
      </c>
      <c r="E214" t="s">
        <v>18</v>
      </c>
      <c r="F214" s="1">
        <v>2.9784999999999999</v>
      </c>
      <c r="G214" s="2">
        <f>Table3[[#This Row],[Polar ang (rad)]]/PI()*180</f>
        <v>170.65547927971571</v>
      </c>
      <c r="H214" s="5">
        <v>2.4054004682061401E-4</v>
      </c>
      <c r="I214" s="1">
        <v>4.8461159226417798E-2</v>
      </c>
      <c r="J214" s="1">
        <v>4.3976764353550797</v>
      </c>
      <c r="K214" s="2">
        <f>IF(Table3[[#This Row],[Phase shift (rad)]]="","",Table3[[#This Row],[Phase shift (rad)]]/PI()*180)</f>
        <v>251.96829940998245</v>
      </c>
      <c r="L214" s="1">
        <v>0.14198236479653931</v>
      </c>
      <c r="M214" s="1">
        <f>IF(Table3[[#This Row],[Rel phase shift (rad)]]="","",COS(Table3[[#This Row],[Rel phase shift (rad)]]))</f>
        <v>0.98993742537573304</v>
      </c>
      <c r="N214"/>
    </row>
    <row r="215" spans="1:14" x14ac:dyDescent="0.2">
      <c r="A215" s="1" t="s">
        <v>48</v>
      </c>
      <c r="B215" t="s">
        <v>21</v>
      </c>
      <c r="C215" s="3">
        <v>15.23</v>
      </c>
      <c r="D215" s="2">
        <f>2*Table3[[#This Row],[Photon energy (eV)]]-Threshold</f>
        <v>5.8726112000000015</v>
      </c>
      <c r="E215" t="s">
        <v>19</v>
      </c>
      <c r="F215" s="1">
        <v>2.9784999999999999</v>
      </c>
      <c r="G215" s="2">
        <f>Table3[[#This Row],[Polar ang (rad)]]/PI()*180</f>
        <v>170.65547927971571</v>
      </c>
      <c r="H215" s="5">
        <v>4.9582057496553303E-3</v>
      </c>
      <c r="I215" s="1">
        <v>0.998920560161774</v>
      </c>
      <c r="J215" s="1">
        <v>4.2556940705585404</v>
      </c>
      <c r="K215" s="2">
        <f>IF(Table3[[#This Row],[Phase shift (rad)]]="","",Table3[[#This Row],[Phase shift (rad)]]/PI()*180)</f>
        <v>243.83330914185396</v>
      </c>
      <c r="L215" s="1">
        <v>0</v>
      </c>
      <c r="M215" s="1">
        <f>IF(Table3[[#This Row],[Rel phase shift (rad)]]="","",COS(Table3[[#This Row],[Rel phase shift (rad)]]))</f>
        <v>1</v>
      </c>
      <c r="N215"/>
    </row>
    <row r="216" spans="1:14" x14ac:dyDescent="0.2">
      <c r="A216" s="1" t="s">
        <v>48</v>
      </c>
      <c r="B216" t="s">
        <v>21</v>
      </c>
      <c r="C216" s="3">
        <v>15.23</v>
      </c>
      <c r="D216" s="2">
        <f>2*Table3[[#This Row],[Photon energy (eV)]]-Threshold</f>
        <v>5.8726112000000015</v>
      </c>
      <c r="E216" t="s">
        <v>17</v>
      </c>
      <c r="F216" s="1">
        <v>3.1415899999999999</v>
      </c>
      <c r="G216" s="2">
        <f>Table3[[#This Row],[Polar ang (rad)]]/PI()*180</f>
        <v>179.9998479605043</v>
      </c>
      <c r="H216" s="5">
        <v>5.1961784587082303E-3</v>
      </c>
      <c r="I216" s="1">
        <v>1</v>
      </c>
      <c r="J216" s="1">
        <v>4.2350944465306801</v>
      </c>
      <c r="K216" s="2">
        <f>IF(Table3[[#This Row],[Phase shift (rad)]]="","",Table3[[#This Row],[Phase shift (rad)]]/PI()*180)</f>
        <v>242.65303762550127</v>
      </c>
      <c r="L216" s="1">
        <v>0</v>
      </c>
      <c r="M216" s="1">
        <f>IF(Table3[[#This Row],[Rel phase shift (rad)]]="","",COS(Table3[[#This Row],[Rel phase shift (rad)]]))</f>
        <v>1</v>
      </c>
      <c r="N216"/>
    </row>
    <row r="217" spans="1:14" x14ac:dyDescent="0.2">
      <c r="A217" s="1" t="s">
        <v>48</v>
      </c>
      <c r="B217" t="s">
        <v>21</v>
      </c>
      <c r="C217" s="3">
        <v>15.23</v>
      </c>
      <c r="D217" s="2">
        <f>2*Table3[[#This Row],[Photon energy (eV)]]-Threshold</f>
        <v>5.8726112000000015</v>
      </c>
      <c r="E217" t="s">
        <v>18</v>
      </c>
      <c r="F217" s="1">
        <v>3.1415899999999999</v>
      </c>
      <c r="G217" s="2">
        <f>Table3[[#This Row],[Polar ang (rad)]]/PI()*180</f>
        <v>179.9998479605043</v>
      </c>
      <c r="H217" s="5">
        <v>0</v>
      </c>
      <c r="I217" s="1">
        <v>0</v>
      </c>
      <c r="J217" s="1"/>
      <c r="K217" s="2" t="str">
        <f>IF(Table3[[#This Row],[Phase shift (rad)]]="","",Table3[[#This Row],[Phase shift (rad)]]/PI()*180)</f>
        <v/>
      </c>
      <c r="L217" s="1"/>
      <c r="M217" s="1" t="str">
        <f>IF(Table3[[#This Row],[Rel phase shift (rad)]]="","",COS(Table3[[#This Row],[Rel phase shift (rad)]]))</f>
        <v/>
      </c>
      <c r="N217"/>
    </row>
    <row r="218" spans="1:14" x14ac:dyDescent="0.2">
      <c r="A218" s="1" t="s">
        <v>48</v>
      </c>
      <c r="B218" t="s">
        <v>21</v>
      </c>
      <c r="C218" s="3">
        <v>15.23</v>
      </c>
      <c r="D218" s="2">
        <f>2*Table3[[#This Row],[Photon energy (eV)]]-Threshold</f>
        <v>5.8726112000000015</v>
      </c>
      <c r="E218" t="s">
        <v>19</v>
      </c>
      <c r="F218" s="1">
        <v>3.1415899999999999</v>
      </c>
      <c r="G218" s="2">
        <f>Table3[[#This Row],[Polar ang (rad)]]/PI()*180</f>
        <v>179.9998479605043</v>
      </c>
      <c r="H218" s="5">
        <v>5.1961784587082303E-3</v>
      </c>
      <c r="I218" s="1">
        <v>1</v>
      </c>
      <c r="J218" s="1">
        <v>4.2350944465306801</v>
      </c>
      <c r="K218" s="2">
        <f>IF(Table3[[#This Row],[Phase shift (rad)]]="","",Table3[[#This Row],[Phase shift (rad)]]/PI()*180)</f>
        <v>242.65303762550127</v>
      </c>
      <c r="L218" s="1">
        <v>0</v>
      </c>
      <c r="M218" s="1">
        <f>IF(Table3[[#This Row],[Rel phase shift (rad)]]="","",COS(Table3[[#This Row],[Rel phase shift (rad)]]))</f>
        <v>1</v>
      </c>
      <c r="N218"/>
    </row>
    <row r="219" spans="1:14" x14ac:dyDescent="0.2">
      <c r="A219" s="1" t="s">
        <v>48</v>
      </c>
      <c r="B219" t="s">
        <v>22</v>
      </c>
      <c r="C219" s="3">
        <v>15.9</v>
      </c>
      <c r="D219" s="2">
        <f>2*Table3[[#This Row],[Photon energy (eV)]]-Threshold</f>
        <v>7.2126112000000013</v>
      </c>
      <c r="E219" t="s">
        <v>17</v>
      </c>
      <c r="F219" s="1">
        <v>0</v>
      </c>
      <c r="G219" s="2">
        <f>Table3[[#This Row],[Polar ang (rad)]]/PI()*180</f>
        <v>0</v>
      </c>
      <c r="H219" s="5">
        <v>3.5128622703355298E-3</v>
      </c>
      <c r="I219" s="1">
        <v>1</v>
      </c>
      <c r="J219" s="1">
        <v>1.07006112464833</v>
      </c>
      <c r="K219" s="2">
        <f>IF(Table3[[#This Row],[Phase shift (rad)]]="","",Table3[[#This Row],[Phase shift (rad)]]/PI()*180)</f>
        <v>61.30998626337162</v>
      </c>
      <c r="L219" s="1">
        <v>0</v>
      </c>
      <c r="M219" s="1">
        <f>IF(Table3[[#This Row],[Rel phase shift (rad)]]="","",COS(Table3[[#This Row],[Rel phase shift (rad)]]))</f>
        <v>1</v>
      </c>
      <c r="N219"/>
    </row>
    <row r="220" spans="1:14" x14ac:dyDescent="0.2">
      <c r="A220" s="1" t="s">
        <v>48</v>
      </c>
      <c r="B220" t="s">
        <v>22</v>
      </c>
      <c r="C220" s="3">
        <v>15.9</v>
      </c>
      <c r="D220" s="2">
        <f>2*Table3[[#This Row],[Photon energy (eV)]]-Threshold</f>
        <v>7.2126112000000013</v>
      </c>
      <c r="E220" t="s">
        <v>18</v>
      </c>
      <c r="F220" s="1">
        <v>0</v>
      </c>
      <c r="G220" s="2">
        <f>Table3[[#This Row],[Polar ang (rad)]]/PI()*180</f>
        <v>0</v>
      </c>
      <c r="H220" s="5">
        <v>0</v>
      </c>
      <c r="I220" s="1">
        <v>0</v>
      </c>
      <c r="J220" s="1"/>
      <c r="K220" s="2" t="str">
        <f>IF(Table3[[#This Row],[Phase shift (rad)]]="","",Table3[[#This Row],[Phase shift (rad)]]/PI()*180)</f>
        <v/>
      </c>
      <c r="L220" s="1"/>
      <c r="M220" s="1" t="str">
        <f>IF(Table3[[#This Row],[Rel phase shift (rad)]]="","",COS(Table3[[#This Row],[Rel phase shift (rad)]]))</f>
        <v/>
      </c>
      <c r="N220"/>
    </row>
    <row r="221" spans="1:14" x14ac:dyDescent="0.2">
      <c r="A221" s="1" t="s">
        <v>48</v>
      </c>
      <c r="B221" t="s">
        <v>22</v>
      </c>
      <c r="C221" s="3">
        <v>15.9</v>
      </c>
      <c r="D221" s="2">
        <f>2*Table3[[#This Row],[Photon energy (eV)]]-Threshold</f>
        <v>7.2126112000000013</v>
      </c>
      <c r="E221" t="s">
        <v>19</v>
      </c>
      <c r="F221" s="1">
        <v>0</v>
      </c>
      <c r="G221" s="2">
        <f>Table3[[#This Row],[Polar ang (rad)]]/PI()*180</f>
        <v>0</v>
      </c>
      <c r="H221" s="5">
        <v>3.5128622703355298E-3</v>
      </c>
      <c r="I221" s="1">
        <v>1</v>
      </c>
      <c r="J221" s="1">
        <v>1.07006112464833</v>
      </c>
      <c r="K221" s="2">
        <f>IF(Table3[[#This Row],[Phase shift (rad)]]="","",Table3[[#This Row],[Phase shift (rad)]]/PI()*180)</f>
        <v>61.30998626337162</v>
      </c>
      <c r="L221" s="1">
        <v>0</v>
      </c>
      <c r="M221" s="1">
        <f>IF(Table3[[#This Row],[Rel phase shift (rad)]]="","",COS(Table3[[#This Row],[Rel phase shift (rad)]]))</f>
        <v>1</v>
      </c>
      <c r="N221"/>
    </row>
    <row r="222" spans="1:14" x14ac:dyDescent="0.2">
      <c r="A222" s="1" t="s">
        <v>48</v>
      </c>
      <c r="B222" t="s">
        <v>22</v>
      </c>
      <c r="C222" s="3">
        <v>15.9</v>
      </c>
      <c r="D222" s="2">
        <f>2*Table3[[#This Row],[Photon energy (eV)]]-Threshold</f>
        <v>7.2126112000000013</v>
      </c>
      <c r="E222" t="s">
        <v>17</v>
      </c>
      <c r="F222" s="1">
        <v>0.16308800000000001</v>
      </c>
      <c r="G222" s="2">
        <f>Table3[[#This Row],[Polar ang (rad)]]/PI()*180</f>
        <v>9.3442540892295707</v>
      </c>
      <c r="H222" s="5">
        <v>3.1240000474843598E-3</v>
      </c>
      <c r="I222" s="1">
        <v>0.931037605564626</v>
      </c>
      <c r="J222" s="1">
        <v>1.06752676467769</v>
      </c>
      <c r="K222" s="2">
        <f>IF(Table3[[#This Row],[Phase shift (rad)]]="","",Table3[[#This Row],[Phase shift (rad)]]/PI()*180)</f>
        <v>61.164778133287044</v>
      </c>
      <c r="L222" s="1">
        <v>-1.435845302182992E-2</v>
      </c>
      <c r="M222" s="1">
        <f>IF(Table3[[#This Row],[Rel phase shift (rad)]]="","",COS(Table3[[#This Row],[Rel phase shift (rad)]]))</f>
        <v>0.99989691918440105</v>
      </c>
      <c r="N222"/>
    </row>
    <row r="223" spans="1:14" x14ac:dyDescent="0.2">
      <c r="A223" s="1" t="s">
        <v>48</v>
      </c>
      <c r="B223" t="s">
        <v>22</v>
      </c>
      <c r="C223" s="3">
        <v>15.9</v>
      </c>
      <c r="D223" s="2">
        <f>2*Table3[[#This Row],[Photon energy (eV)]]-Threshold</f>
        <v>7.2126112000000013</v>
      </c>
      <c r="E223" t="s">
        <v>18</v>
      </c>
      <c r="F223" s="1">
        <v>0.16308800000000001</v>
      </c>
      <c r="G223" s="2">
        <f>Table3[[#This Row],[Polar ang (rad)]]/PI()*180</f>
        <v>9.3442540892295707</v>
      </c>
      <c r="H223" s="5">
        <v>1.1569807825329E-4</v>
      </c>
      <c r="I223" s="1">
        <v>3.4481197217686999E-2</v>
      </c>
      <c r="J223" s="1">
        <v>1.2769620260479699</v>
      </c>
      <c r="K223" s="2">
        <f>IF(Table3[[#This Row],[Phase shift (rad)]]="","",Table3[[#This Row],[Phase shift (rad)]]/PI()*180)</f>
        <v>73.164534691023377</v>
      </c>
      <c r="L223" s="1">
        <v>0.19507680834845001</v>
      </c>
      <c r="M223" s="1">
        <f>IF(Table3[[#This Row],[Rel phase shift (rad)]]="","",COS(Table3[[#This Row],[Rel phase shift (rad)]]))</f>
        <v>0.98103278376820024</v>
      </c>
      <c r="N223"/>
    </row>
    <row r="224" spans="1:14" x14ac:dyDescent="0.2">
      <c r="A224" s="1" t="s">
        <v>48</v>
      </c>
      <c r="B224" t="s">
        <v>22</v>
      </c>
      <c r="C224" s="3">
        <v>15.9</v>
      </c>
      <c r="D224" s="2">
        <f>2*Table3[[#This Row],[Photon energy (eV)]]-Threshold</f>
        <v>7.2126112000000013</v>
      </c>
      <c r="E224" t="s">
        <v>19</v>
      </c>
      <c r="F224" s="1">
        <v>0.16308800000000001</v>
      </c>
      <c r="G224" s="2">
        <f>Table3[[#This Row],[Polar ang (rad)]]/PI()*180</f>
        <v>9.3442540892295707</v>
      </c>
      <c r="H224" s="5">
        <v>3.3506852382672002E-3</v>
      </c>
      <c r="I224" s="1">
        <v>0.99859600314319397</v>
      </c>
      <c r="J224" s="1">
        <v>1.08188521769952</v>
      </c>
      <c r="K224" s="2">
        <f>IF(Table3[[#This Row],[Phase shift (rad)]]="","",Table3[[#This Row],[Phase shift (rad)]]/PI()*180)</f>
        <v>61.987456891774769</v>
      </c>
      <c r="L224" s="1">
        <v>0</v>
      </c>
      <c r="M224" s="1">
        <f>IF(Table3[[#This Row],[Rel phase shift (rad)]]="","",COS(Table3[[#This Row],[Rel phase shift (rad)]]))</f>
        <v>1</v>
      </c>
      <c r="N224"/>
    </row>
    <row r="225" spans="1:14" x14ac:dyDescent="0.2">
      <c r="A225" s="1" t="s">
        <v>48</v>
      </c>
      <c r="B225" t="s">
        <v>22</v>
      </c>
      <c r="C225" s="3">
        <v>15.9</v>
      </c>
      <c r="D225" s="2">
        <f>2*Table3[[#This Row],[Photon energy (eV)]]-Threshold</f>
        <v>7.2126112000000013</v>
      </c>
      <c r="E225" t="s">
        <v>17</v>
      </c>
      <c r="F225" s="1">
        <v>0.29860399999999998</v>
      </c>
      <c r="G225" s="2">
        <f>Table3[[#This Row],[Polar ang (rad)]]/PI()*180</f>
        <v>17.108748945724432</v>
      </c>
      <c r="H225" s="5">
        <v>2.3341743705935702E-3</v>
      </c>
      <c r="I225" s="1">
        <v>0.77889791607581704</v>
      </c>
      <c r="J225" s="1">
        <v>1.0624687042871801</v>
      </c>
      <c r="K225" s="2">
        <f>IF(Table3[[#This Row],[Phase shift (rad)]]="","",Table3[[#This Row],[Phase shift (rad)]]/PI()*180)</f>
        <v>60.874972620388533</v>
      </c>
      <c r="L225" s="1">
        <v>-4.95308518860198E-2</v>
      </c>
      <c r="M225" s="1">
        <f>IF(Table3[[#This Row],[Rel phase shift (rad)]]="","",COS(Table3[[#This Row],[Rel phase shift (rad)]]))</f>
        <v>0.99877359811466715</v>
      </c>
      <c r="N225"/>
    </row>
    <row r="226" spans="1:14" x14ac:dyDescent="0.2">
      <c r="A226" s="1" t="s">
        <v>48</v>
      </c>
      <c r="B226" t="s">
        <v>22</v>
      </c>
      <c r="C226" s="3">
        <v>15.9</v>
      </c>
      <c r="D226" s="2">
        <f>2*Table3[[#This Row],[Photon energy (eV)]]-Threshold</f>
        <v>7.2126112000000013</v>
      </c>
      <c r="E226" t="s">
        <v>18</v>
      </c>
      <c r="F226" s="1">
        <v>0.29860399999999998</v>
      </c>
      <c r="G226" s="2">
        <f>Table3[[#This Row],[Polar ang (rad)]]/PI()*180</f>
        <v>17.108748945724432</v>
      </c>
      <c r="H226" s="5">
        <v>3.3129554395316903E-4</v>
      </c>
      <c r="I226" s="1">
        <v>0.11055104196209101</v>
      </c>
      <c r="J226" s="1">
        <v>1.28731203541567</v>
      </c>
      <c r="K226" s="2">
        <f>IF(Table3[[#This Row],[Phase shift (rad)]]="","",Table3[[#This Row],[Phase shift (rad)]]/PI()*180)</f>
        <v>73.757546545713453</v>
      </c>
      <c r="L226" s="1">
        <v>0.17531247924247009</v>
      </c>
      <c r="M226" s="1">
        <f>IF(Table3[[#This Row],[Rel phase shift (rad)]]="","",COS(Table3[[#This Row],[Rel phase shift (rad)]]))</f>
        <v>0.98467208565091302</v>
      </c>
      <c r="N226"/>
    </row>
    <row r="227" spans="1:14" x14ac:dyDescent="0.2">
      <c r="A227" s="1" t="s">
        <v>48</v>
      </c>
      <c r="B227" t="s">
        <v>22</v>
      </c>
      <c r="C227" s="3">
        <v>15.9</v>
      </c>
      <c r="D227" s="2">
        <f>2*Table3[[#This Row],[Photon energy (eV)]]-Threshold</f>
        <v>7.2126112000000013</v>
      </c>
      <c r="E227" t="s">
        <v>19</v>
      </c>
      <c r="F227" s="1">
        <v>0.29860399999999998</v>
      </c>
      <c r="G227" s="2">
        <f>Table3[[#This Row],[Polar ang (rad)]]/PI()*180</f>
        <v>17.108748945724432</v>
      </c>
      <c r="H227" s="5">
        <v>2.9837466823148199E-3</v>
      </c>
      <c r="I227" s="1">
        <v>0.99565572402465896</v>
      </c>
      <c r="J227" s="1">
        <v>1.1119995561731999</v>
      </c>
      <c r="K227" s="2">
        <f>IF(Table3[[#This Row],[Phase shift (rad)]]="","",Table3[[#This Row],[Phase shift (rad)]]/PI()*180)</f>
        <v>63.71288138914506</v>
      </c>
      <c r="L227" s="1">
        <v>0</v>
      </c>
      <c r="M227" s="1">
        <f>IF(Table3[[#This Row],[Rel phase shift (rad)]]="","",COS(Table3[[#This Row],[Rel phase shift (rad)]]))</f>
        <v>1</v>
      </c>
      <c r="N227"/>
    </row>
    <row r="228" spans="1:14" x14ac:dyDescent="0.2">
      <c r="A228" s="1" t="s">
        <v>48</v>
      </c>
      <c r="B228" t="s">
        <v>22</v>
      </c>
      <c r="C228" s="3">
        <v>15.9</v>
      </c>
      <c r="D228" s="2">
        <f>2*Table3[[#This Row],[Photon energy (eV)]]-Threshold</f>
        <v>7.2126112000000013</v>
      </c>
      <c r="E228" t="s">
        <v>17</v>
      </c>
      <c r="F228" s="1">
        <v>0.43301299999999998</v>
      </c>
      <c r="G228" s="2">
        <f>Table3[[#This Row],[Polar ang (rad)]]/PI()*180</f>
        <v>24.809817374298316</v>
      </c>
      <c r="H228" s="5">
        <v>1.3983617927626399E-3</v>
      </c>
      <c r="I228" s="1">
        <v>0.56647723342380196</v>
      </c>
      <c r="J228" s="1">
        <v>1.0608994185060101</v>
      </c>
      <c r="K228" s="2">
        <f>IF(Table3[[#This Row],[Phase shift (rad)]]="","",Table3[[#This Row],[Phase shift (rad)]]/PI()*180)</f>
        <v>60.785059168277598</v>
      </c>
      <c r="L228" s="1">
        <v>-0.1069393173169499</v>
      </c>
      <c r="M228" s="1">
        <f>IF(Table3[[#This Row],[Rel phase shift (rad)]]="","",COS(Table3[[#This Row],[Rel phase shift (rad)]]))</f>
        <v>0.99428743839981293</v>
      </c>
      <c r="N228"/>
    </row>
    <row r="229" spans="1:14" x14ac:dyDescent="0.2">
      <c r="A229" s="1" t="s">
        <v>48</v>
      </c>
      <c r="B229" t="s">
        <v>22</v>
      </c>
      <c r="C229" s="3">
        <v>15.9</v>
      </c>
      <c r="D229" s="2">
        <f>2*Table3[[#This Row],[Photon energy (eV)]]-Threshold</f>
        <v>7.2126112000000013</v>
      </c>
      <c r="E229" t="s">
        <v>18</v>
      </c>
      <c r="F229" s="1">
        <v>0.43301299999999998</v>
      </c>
      <c r="G229" s="2">
        <f>Table3[[#This Row],[Polar ang (rad)]]/PI()*180</f>
        <v>24.809817374298316</v>
      </c>
      <c r="H229" s="5">
        <v>5.3508035036897695E-4</v>
      </c>
      <c r="I229" s="1">
        <v>0.21676138328809799</v>
      </c>
      <c r="J229" s="1">
        <v>1.30776459937139</v>
      </c>
      <c r="K229" s="2">
        <f>IF(Table3[[#This Row],[Phase shift (rad)]]="","",Table3[[#This Row],[Phase shift (rad)]]/PI()*180)</f>
        <v>74.929392140597599</v>
      </c>
      <c r="L229" s="1">
        <v>0.13992586354843001</v>
      </c>
      <c r="M229" s="1">
        <f>IF(Table3[[#This Row],[Rel phase shift (rad)]]="","",COS(Table3[[#This Row],[Rel phase shift (rad)]]))</f>
        <v>0.99022633872276922</v>
      </c>
      <c r="N229"/>
    </row>
    <row r="230" spans="1:14" x14ac:dyDescent="0.2">
      <c r="A230" s="1" t="s">
        <v>48</v>
      </c>
      <c r="B230" t="s">
        <v>22</v>
      </c>
      <c r="C230" s="3">
        <v>15.9</v>
      </c>
      <c r="D230" s="2">
        <f>2*Table3[[#This Row],[Photon energy (eV)]]-Threshold</f>
        <v>7.2126112000000013</v>
      </c>
      <c r="E230" t="s">
        <v>19</v>
      </c>
      <c r="F230" s="1">
        <v>0.43301299999999998</v>
      </c>
      <c r="G230" s="2">
        <f>Table3[[#This Row],[Polar ang (rad)]]/PI()*180</f>
        <v>24.809817374298316</v>
      </c>
      <c r="H230" s="5">
        <v>2.4500748774043402E-3</v>
      </c>
      <c r="I230" s="1">
        <v>0.99252685922658801</v>
      </c>
      <c r="J230" s="1">
        <v>1.1678387358229601</v>
      </c>
      <c r="K230" s="2">
        <f>IF(Table3[[#This Row],[Phase shift (rad)]]="","",Table3[[#This Row],[Phase shift (rad)]]/PI()*180)</f>
        <v>66.912230714549111</v>
      </c>
      <c r="L230" s="1">
        <v>0</v>
      </c>
      <c r="M230" s="1">
        <f>IF(Table3[[#This Row],[Rel phase shift (rad)]]="","",COS(Table3[[#This Row],[Rel phase shift (rad)]]))</f>
        <v>1</v>
      </c>
      <c r="N230"/>
    </row>
    <row r="231" spans="1:14" x14ac:dyDescent="0.2">
      <c r="A231" s="1" t="s">
        <v>48</v>
      </c>
      <c r="B231" t="s">
        <v>22</v>
      </c>
      <c r="C231" s="3">
        <v>15.9</v>
      </c>
      <c r="D231" s="2">
        <f>2*Table3[[#This Row],[Photon energy (eV)]]-Threshold</f>
        <v>7.2126112000000013</v>
      </c>
      <c r="E231" t="s">
        <v>17</v>
      </c>
      <c r="F231" s="1">
        <v>0.56709699999999996</v>
      </c>
      <c r="G231" s="2">
        <f>Table3[[#This Row],[Polar ang (rad)]]/PI()*180</f>
        <v>32.492264674530446</v>
      </c>
      <c r="H231" s="5">
        <v>5.9442189688430004E-4</v>
      </c>
      <c r="I231" s="1">
        <v>0.32595157515200401</v>
      </c>
      <c r="J231" s="1">
        <v>1.10627351818877</v>
      </c>
      <c r="K231" s="2">
        <f>IF(Table3[[#This Row],[Phase shift (rad)]]="","",Table3[[#This Row],[Phase shift (rad)]]/PI()*180)</f>
        <v>63.384803579305633</v>
      </c>
      <c r="L231" s="1">
        <v>-0.16347827448602009</v>
      </c>
      <c r="M231" s="1">
        <f>IF(Table3[[#This Row],[Rel phase shift (rad)]]="","",COS(Table3[[#This Row],[Rel phase shift (rad)]]))</f>
        <v>0.98666716011378996</v>
      </c>
      <c r="N231"/>
    </row>
    <row r="232" spans="1:14" x14ac:dyDescent="0.2">
      <c r="A232" s="1" t="s">
        <v>48</v>
      </c>
      <c r="B232" t="s">
        <v>22</v>
      </c>
      <c r="C232" s="3">
        <v>15.9</v>
      </c>
      <c r="D232" s="2">
        <f>2*Table3[[#This Row],[Photon energy (eV)]]-Threshold</f>
        <v>7.2126112000000013</v>
      </c>
      <c r="E232" t="s">
        <v>18</v>
      </c>
      <c r="F232" s="1">
        <v>0.56709699999999996</v>
      </c>
      <c r="G232" s="2">
        <f>Table3[[#This Row],[Polar ang (rad)]]/PI()*180</f>
        <v>32.492264674530446</v>
      </c>
      <c r="H232" s="5">
        <v>6.1461452226940696E-4</v>
      </c>
      <c r="I232" s="1">
        <v>0.33702421242399699</v>
      </c>
      <c r="J232" s="1">
        <v>1.3485352859844899</v>
      </c>
      <c r="K232" s="2">
        <f>IF(Table3[[#This Row],[Phase shift (rad)]]="","",Table3[[#This Row],[Phase shift (rad)]]/PI()*180)</f>
        <v>77.265380411378757</v>
      </c>
      <c r="L232" s="1">
        <v>7.8783493309699804E-2</v>
      </c>
      <c r="M232" s="1">
        <f>IF(Table3[[#This Row],[Rel phase shift (rad)]]="","",COS(Table3[[#This Row],[Rel phase shift (rad)]]))</f>
        <v>0.99689818546089415</v>
      </c>
      <c r="N232"/>
    </row>
    <row r="233" spans="1:14" x14ac:dyDescent="0.2">
      <c r="A233" s="1" t="s">
        <v>48</v>
      </c>
      <c r="B233" t="s">
        <v>22</v>
      </c>
      <c r="C233" s="3">
        <v>15.9</v>
      </c>
      <c r="D233" s="2">
        <f>2*Table3[[#This Row],[Photon energy (eV)]]-Threshold</f>
        <v>7.2126112000000013</v>
      </c>
      <c r="E233" t="s">
        <v>19</v>
      </c>
      <c r="F233" s="1">
        <v>0.56709699999999996</v>
      </c>
      <c r="G233" s="2">
        <f>Table3[[#This Row],[Polar ang (rad)]]/PI()*180</f>
        <v>32.492264674530446</v>
      </c>
      <c r="H233" s="5">
        <v>1.8119127687818901E-3</v>
      </c>
      <c r="I233" s="1">
        <v>0.99356336655519195</v>
      </c>
      <c r="J233" s="1">
        <v>1.2697517926747901</v>
      </c>
      <c r="K233" s="2">
        <f>IF(Table3[[#This Row],[Phase shift (rad)]]="","",Table3[[#This Row],[Phase shift (rad)]]/PI()*180)</f>
        <v>72.7514187494358</v>
      </c>
      <c r="L233" s="1">
        <v>0</v>
      </c>
      <c r="M233" s="1">
        <f>IF(Table3[[#This Row],[Rel phase shift (rad)]]="","",COS(Table3[[#This Row],[Rel phase shift (rad)]]))</f>
        <v>1</v>
      </c>
      <c r="N233"/>
    </row>
    <row r="234" spans="1:14" x14ac:dyDescent="0.2">
      <c r="A234" s="1" t="s">
        <v>48</v>
      </c>
      <c r="B234" t="s">
        <v>22</v>
      </c>
      <c r="C234" s="3">
        <v>15.9</v>
      </c>
      <c r="D234" s="2">
        <f>2*Table3[[#This Row],[Photon energy (eV)]]-Threshold</f>
        <v>7.2126112000000013</v>
      </c>
      <c r="E234" t="s">
        <v>17</v>
      </c>
      <c r="F234" s="1">
        <v>0.70104200000000005</v>
      </c>
      <c r="G234" s="2">
        <f>Table3[[#This Row],[Polar ang (rad)]]/PI()*180</f>
        <v>40.166747861410258</v>
      </c>
      <c r="H234" s="5">
        <v>1.48972526908597E-4</v>
      </c>
      <c r="I234" s="1">
        <v>0.12750586420648</v>
      </c>
      <c r="J234" s="1">
        <v>1.70930774882604</v>
      </c>
      <c r="K234" s="2">
        <f>IF(Table3[[#This Row],[Phase shift (rad)]]="","",Table3[[#This Row],[Phase shift (rad)]]/PI()*180)</f>
        <v>97.936119896739882</v>
      </c>
      <c r="L234" s="1">
        <v>0.23074201598864999</v>
      </c>
      <c r="M234" s="1">
        <f>IF(Table3[[#This Row],[Rel phase shift (rad)]]="","",COS(Table3[[#This Row],[Rel phase shift (rad)]]))</f>
        <v>0.97349696400901053</v>
      </c>
      <c r="N234"/>
    </row>
    <row r="235" spans="1:14" x14ac:dyDescent="0.2">
      <c r="A235" s="1" t="s">
        <v>48</v>
      </c>
      <c r="B235" t="s">
        <v>22</v>
      </c>
      <c r="C235" s="3">
        <v>15.9</v>
      </c>
      <c r="D235" s="2">
        <f>2*Table3[[#This Row],[Photon energy (eV)]]-Threshold</f>
        <v>7.2126112000000013</v>
      </c>
      <c r="E235" t="s">
        <v>18</v>
      </c>
      <c r="F235" s="1">
        <v>0.70104200000000005</v>
      </c>
      <c r="G235" s="2">
        <f>Table3[[#This Row],[Polar ang (rad)]]/PI()*180</f>
        <v>40.166747861410258</v>
      </c>
      <c r="H235" s="5">
        <v>5.0969285581880998E-4</v>
      </c>
      <c r="I235" s="1">
        <v>0.43624706789675899</v>
      </c>
      <c r="J235" s="1">
        <v>1.4451374110719</v>
      </c>
      <c r="K235" s="2">
        <f>IF(Table3[[#This Row],[Phase shift (rad)]]="","",Table3[[#This Row],[Phase shift (rad)]]/PI()*180)</f>
        <v>82.800274470882201</v>
      </c>
      <c r="L235" s="1">
        <v>-3.3428321765490043E-2</v>
      </c>
      <c r="M235" s="1">
        <f>IF(Table3[[#This Row],[Rel phase shift (rad)]]="","",COS(Table3[[#This Row],[Rel phase shift (rad)]]))</f>
        <v>0.99944132567922217</v>
      </c>
      <c r="N235"/>
    </row>
    <row r="236" spans="1:14" x14ac:dyDescent="0.2">
      <c r="A236" s="1" t="s">
        <v>48</v>
      </c>
      <c r="B236" t="s">
        <v>22</v>
      </c>
      <c r="C236" s="3">
        <v>15.9</v>
      </c>
      <c r="D236" s="2">
        <f>2*Table3[[#This Row],[Photon energy (eV)]]-Threshold</f>
        <v>7.2126112000000013</v>
      </c>
      <c r="E236" t="s">
        <v>19</v>
      </c>
      <c r="F236" s="1">
        <v>0.70104200000000005</v>
      </c>
      <c r="G236" s="2">
        <f>Table3[[#This Row],[Polar ang (rad)]]/PI()*180</f>
        <v>40.166747861410258</v>
      </c>
      <c r="H236" s="5">
        <v>1.1638405097309499E-3</v>
      </c>
      <c r="I236" s="1">
        <v>0.99613326746350594</v>
      </c>
      <c r="J236" s="1">
        <v>1.47856573283739</v>
      </c>
      <c r="K236" s="2">
        <f>IF(Table3[[#This Row],[Phase shift (rad)]]="","",Table3[[#This Row],[Phase shift (rad)]]/PI()*180)</f>
        <v>84.715576224250086</v>
      </c>
      <c r="L236" s="1">
        <v>0</v>
      </c>
      <c r="M236" s="1">
        <f>IF(Table3[[#This Row],[Rel phase shift (rad)]]="","",COS(Table3[[#This Row],[Rel phase shift (rad)]]))</f>
        <v>1</v>
      </c>
      <c r="N236"/>
    </row>
    <row r="237" spans="1:14" x14ac:dyDescent="0.2">
      <c r="A237" s="1" t="s">
        <v>48</v>
      </c>
      <c r="B237" t="s">
        <v>22</v>
      </c>
      <c r="C237" s="3">
        <v>15.9</v>
      </c>
      <c r="D237" s="2">
        <f>2*Table3[[#This Row],[Photon energy (eV)]]-Threshold</f>
        <v>7.2126112000000013</v>
      </c>
      <c r="E237" t="s">
        <v>17</v>
      </c>
      <c r="F237" s="1">
        <v>0.83491599999999999</v>
      </c>
      <c r="G237" s="2">
        <f>Table3[[#This Row],[Polar ang (rad)]]/PI()*180</f>
        <v>47.837163047944635</v>
      </c>
      <c r="H237" s="5">
        <v>1.7873590625172499E-4</v>
      </c>
      <c r="I237" s="1">
        <v>0.25752364850241999</v>
      </c>
      <c r="J237" s="1">
        <v>2.4975579384244999</v>
      </c>
      <c r="K237" s="2">
        <f>IF(Table3[[#This Row],[Phase shift (rad)]]="","",Table3[[#This Row],[Phase shift (rad)]]/PI()*180)</f>
        <v>143.09952896111858</v>
      </c>
      <c r="L237" s="1">
        <v>0.50910639139531999</v>
      </c>
      <c r="M237" s="1">
        <f>IF(Table3[[#This Row],[Rel phase shift (rad)]]="","",COS(Table3[[#This Row],[Rel phase shift (rad)]]))</f>
        <v>0.87318039851703744</v>
      </c>
      <c r="N237"/>
    </row>
    <row r="238" spans="1:14" x14ac:dyDescent="0.2">
      <c r="A238" s="1" t="s">
        <v>48</v>
      </c>
      <c r="B238" t="s">
        <v>22</v>
      </c>
      <c r="C238" s="3">
        <v>15.9</v>
      </c>
      <c r="D238" s="2">
        <f>2*Table3[[#This Row],[Photon energy (eV)]]-Threshold</f>
        <v>7.2126112000000013</v>
      </c>
      <c r="E238" t="s">
        <v>18</v>
      </c>
      <c r="F238" s="1">
        <v>0.83491599999999999</v>
      </c>
      <c r="G238" s="2">
        <f>Table3[[#This Row],[Polar ang (rad)]]/PI()*180</f>
        <v>47.837163047944635</v>
      </c>
      <c r="H238" s="5">
        <v>2.5766018834993899E-4</v>
      </c>
      <c r="I238" s="1">
        <v>0.37123817574878898</v>
      </c>
      <c r="J238" s="1">
        <v>1.8185849178807101</v>
      </c>
      <c r="K238" s="2">
        <f>IF(Table3[[#This Row],[Phase shift (rad)]]="","",Table3[[#This Row],[Phase shift (rad)]]/PI()*180)</f>
        <v>104.19724048071009</v>
      </c>
      <c r="L238" s="1">
        <v>-0.16986662914846981</v>
      </c>
      <c r="M238" s="1">
        <f>IF(Table3[[#This Row],[Rel phase shift (rad)]]="","",COS(Table3[[#This Row],[Rel phase shift (rad)]]))</f>
        <v>0.98560732213776825</v>
      </c>
      <c r="N238"/>
    </row>
    <row r="239" spans="1:14" x14ac:dyDescent="0.2">
      <c r="A239" s="1" t="s">
        <v>48</v>
      </c>
      <c r="B239" t="s">
        <v>22</v>
      </c>
      <c r="C239" s="3">
        <v>15.9</v>
      </c>
      <c r="D239" s="2">
        <f>2*Table3[[#This Row],[Photon energy (eV)]]-Threshold</f>
        <v>7.2126112000000013</v>
      </c>
      <c r="E239" t="s">
        <v>19</v>
      </c>
      <c r="F239" s="1">
        <v>0.83491599999999999</v>
      </c>
      <c r="G239" s="2">
        <f>Table3[[#This Row],[Polar ang (rad)]]/PI()*180</f>
        <v>47.837163047944635</v>
      </c>
      <c r="H239" s="5">
        <v>6.6397222639169497E-4</v>
      </c>
      <c r="I239" s="1">
        <v>0.95665473060488504</v>
      </c>
      <c r="J239" s="1">
        <v>1.9884515470291799</v>
      </c>
      <c r="K239" s="2">
        <f>IF(Table3[[#This Row],[Phase shift (rad)]]="","",Table3[[#This Row],[Phase shift (rad)]]/PI()*180)</f>
        <v>113.92988141103133</v>
      </c>
      <c r="L239" s="1">
        <v>0</v>
      </c>
      <c r="M239" s="1">
        <f>IF(Table3[[#This Row],[Rel phase shift (rad)]]="","",COS(Table3[[#This Row],[Rel phase shift (rad)]]))</f>
        <v>1</v>
      </c>
      <c r="N239"/>
    </row>
    <row r="240" spans="1:14" x14ac:dyDescent="0.2">
      <c r="A240" s="1" t="s">
        <v>48</v>
      </c>
      <c r="B240" t="s">
        <v>22</v>
      </c>
      <c r="C240" s="3">
        <v>15.9</v>
      </c>
      <c r="D240" s="2">
        <f>2*Table3[[#This Row],[Photon energy (eV)]]-Threshold</f>
        <v>7.2126112000000013</v>
      </c>
      <c r="E240" t="s">
        <v>17</v>
      </c>
      <c r="F240" s="1">
        <v>0.96874899999999997</v>
      </c>
      <c r="G240" s="2">
        <f>Table3[[#This Row],[Polar ang (rad)]]/PI()*180</f>
        <v>55.505229107518979</v>
      </c>
      <c r="H240" s="5">
        <v>3.3339705618185E-4</v>
      </c>
      <c r="I240" s="1">
        <v>0.43009111536316003</v>
      </c>
      <c r="J240" s="1">
        <v>1.9620994923180901</v>
      </c>
      <c r="K240" s="2">
        <f>IF(Table3[[#This Row],[Phase shift (rad)]]="","",Table3[[#This Row],[Phase shift (rad)]]/PI()*180)</f>
        <v>112.42001989458805</v>
      </c>
      <c r="L240" s="1">
        <v>-0.91566908598954999</v>
      </c>
      <c r="M240" s="1">
        <f>IF(Table3[[#This Row],[Rel phase shift (rad)]]="","",COS(Table3[[#This Row],[Rel phase shift (rad)]]))</f>
        <v>0.60926014645498072</v>
      </c>
      <c r="N240"/>
    </row>
    <row r="241" spans="1:14" x14ac:dyDescent="0.2">
      <c r="A241" s="1" t="s">
        <v>48</v>
      </c>
      <c r="B241" t="s">
        <v>22</v>
      </c>
      <c r="C241" s="3">
        <v>15.9</v>
      </c>
      <c r="D241" s="2">
        <f>2*Table3[[#This Row],[Photon energy (eV)]]-Threshold</f>
        <v>7.2126112000000013</v>
      </c>
      <c r="E241" t="s">
        <v>18</v>
      </c>
      <c r="F241" s="1">
        <v>0.96874899999999997</v>
      </c>
      <c r="G241" s="2">
        <f>Table3[[#This Row],[Polar ang (rad)]]/PI()*180</f>
        <v>55.505229107518979</v>
      </c>
      <c r="H241" s="5">
        <v>2.2089033886385501E-4</v>
      </c>
      <c r="I241" s="1">
        <v>0.28495444231841899</v>
      </c>
      <c r="J241" s="1">
        <v>3.5193063400821201</v>
      </c>
      <c r="K241" s="2">
        <f>IF(Table3[[#This Row],[Phase shift (rad)]]="","",Table3[[#This Row],[Phase shift (rad)]]/PI()*180)</f>
        <v>201.64140010033788</v>
      </c>
      <c r="L241" s="1">
        <v>0.64153776177447996</v>
      </c>
      <c r="M241" s="1">
        <f>IF(Table3[[#This Row],[Rel phase shift (rad)]]="","",COS(Table3[[#This Row],[Rel phase shift (rad)]]))</f>
        <v>0.801176465562354</v>
      </c>
      <c r="N241"/>
    </row>
    <row r="242" spans="1:14" x14ac:dyDescent="0.2">
      <c r="A242" s="1" t="s">
        <v>48</v>
      </c>
      <c r="B242" t="s">
        <v>22</v>
      </c>
      <c r="C242" s="3">
        <v>15.9</v>
      </c>
      <c r="D242" s="2">
        <f>2*Table3[[#This Row],[Photon energy (eV)]]-Threshold</f>
        <v>7.2126112000000013</v>
      </c>
      <c r="E242" t="s">
        <v>19</v>
      </c>
      <c r="F242" s="1">
        <v>0.96874899999999997</v>
      </c>
      <c r="G242" s="2">
        <f>Table3[[#This Row],[Polar ang (rad)]]/PI()*180</f>
        <v>55.505229107518979</v>
      </c>
      <c r="H242" s="5">
        <v>5.5706982191683298E-4</v>
      </c>
      <c r="I242" s="1">
        <v>0.71863496272949801</v>
      </c>
      <c r="J242" s="1">
        <v>2.8777685783076401</v>
      </c>
      <c r="K242" s="2">
        <f>IF(Table3[[#This Row],[Phase shift (rad)]]="","",Table3[[#This Row],[Phase shift (rad)]]/PI()*180)</f>
        <v>164.88399395239091</v>
      </c>
      <c r="L242" s="1">
        <v>0</v>
      </c>
      <c r="M242" s="1">
        <f>IF(Table3[[#This Row],[Rel phase shift (rad)]]="","",COS(Table3[[#This Row],[Rel phase shift (rad)]]))</f>
        <v>1</v>
      </c>
      <c r="N242"/>
    </row>
    <row r="243" spans="1:14" x14ac:dyDescent="0.2">
      <c r="A243" s="1" t="s">
        <v>48</v>
      </c>
      <c r="B243" t="s">
        <v>22</v>
      </c>
      <c r="C243" s="3">
        <v>15.9</v>
      </c>
      <c r="D243" s="2">
        <f>2*Table3[[#This Row],[Photon energy (eV)]]-Threshold</f>
        <v>7.2126112000000013</v>
      </c>
      <c r="E243" t="s">
        <v>17</v>
      </c>
      <c r="F243" s="1">
        <v>1.10256</v>
      </c>
      <c r="G243" s="2">
        <f>Table3[[#This Row],[Polar ang (rad)]]/PI()*180</f>
        <v>63.172034659944046</v>
      </c>
      <c r="H243" s="5">
        <v>5.6253673355510705E-4</v>
      </c>
      <c r="I243" s="1">
        <v>0.37054896768003898</v>
      </c>
      <c r="J243" s="1">
        <v>1.6444004017051701</v>
      </c>
      <c r="K243" s="2">
        <f>IF(Table3[[#This Row],[Phase shift (rad)]]="","",Table3[[#This Row],[Phase shift (rad)]]/PI()*180)</f>
        <v>94.217202847323421</v>
      </c>
      <c r="L243" s="1">
        <v>-1.74568380471208</v>
      </c>
      <c r="M243" s="1">
        <f>IF(Table3[[#This Row],[Rel phase shift (rad)]]="","",COS(Table3[[#This Row],[Rel phase shift (rad)]]))</f>
        <v>-0.1739973330104567</v>
      </c>
      <c r="N243"/>
    </row>
    <row r="244" spans="1:14" x14ac:dyDescent="0.2">
      <c r="A244" s="1" t="s">
        <v>48</v>
      </c>
      <c r="B244" t="s">
        <v>22</v>
      </c>
      <c r="C244" s="3">
        <v>15.9</v>
      </c>
      <c r="D244" s="2">
        <f>2*Table3[[#This Row],[Photon energy (eV)]]-Threshold</f>
        <v>7.2126112000000013</v>
      </c>
      <c r="E244" t="s">
        <v>18</v>
      </c>
      <c r="F244" s="1">
        <v>1.10256</v>
      </c>
      <c r="G244" s="2">
        <f>Table3[[#This Row],[Polar ang (rad)]]/PI()*180</f>
        <v>63.172034659944046</v>
      </c>
      <c r="H244" s="5">
        <v>4.7779019581550798E-4</v>
      </c>
      <c r="I244" s="1">
        <v>0.31472551615998001</v>
      </c>
      <c r="J244" s="1">
        <v>4.00845227033959</v>
      </c>
      <c r="K244" s="2">
        <f>IF(Table3[[#This Row],[Phase shift (rad)]]="","",Table3[[#This Row],[Phase shift (rad)]]/PI()*180)</f>
        <v>229.6673974700914</v>
      </c>
      <c r="L244" s="1">
        <v>0.61836806392234012</v>
      </c>
      <c r="M244" s="1">
        <f>IF(Table3[[#This Row],[Rel phase shift (rad)]]="","",COS(Table3[[#This Row],[Rel phase shift (rad)]]))</f>
        <v>0.8148255847159579</v>
      </c>
      <c r="N244"/>
    </row>
    <row r="245" spans="1:14" x14ac:dyDescent="0.2">
      <c r="A245" s="1" t="s">
        <v>48</v>
      </c>
      <c r="B245" t="s">
        <v>22</v>
      </c>
      <c r="C245" s="3">
        <v>15.9</v>
      </c>
      <c r="D245" s="2">
        <f>2*Table3[[#This Row],[Photon energy (eV)]]-Threshold</f>
        <v>7.2126112000000013</v>
      </c>
      <c r="E245" t="s">
        <v>19</v>
      </c>
      <c r="F245" s="1">
        <v>1.10256</v>
      </c>
      <c r="G245" s="2">
        <f>Table3[[#This Row],[Polar ang (rad)]]/PI()*180</f>
        <v>63.172034659944046</v>
      </c>
      <c r="H245" s="5">
        <v>6.8075145991453002E-4</v>
      </c>
      <c r="I245" s="1">
        <v>0.44841827328116601</v>
      </c>
      <c r="J245" s="1">
        <v>3.3900842064172498</v>
      </c>
      <c r="K245" s="2">
        <f>IF(Table3[[#This Row],[Phase shift (rad)]]="","",Table3[[#This Row],[Phase shift (rad)]]/PI()*180)</f>
        <v>194.2375172216654</v>
      </c>
      <c r="L245" s="1">
        <v>0</v>
      </c>
      <c r="M245" s="1">
        <f>IF(Table3[[#This Row],[Rel phase shift (rad)]]="","",COS(Table3[[#This Row],[Rel phase shift (rad)]]))</f>
        <v>1</v>
      </c>
      <c r="N245"/>
    </row>
    <row r="246" spans="1:14" x14ac:dyDescent="0.2">
      <c r="A246" s="1" t="s">
        <v>48</v>
      </c>
      <c r="B246" t="s">
        <v>22</v>
      </c>
      <c r="C246" s="3">
        <v>15.9</v>
      </c>
      <c r="D246" s="2">
        <f>2*Table3[[#This Row],[Photon energy (eV)]]-Threshold</f>
        <v>7.2126112000000013</v>
      </c>
      <c r="E246" t="s">
        <v>17</v>
      </c>
      <c r="F246" s="1">
        <v>1.2363500000000001</v>
      </c>
      <c r="G246" s="2">
        <f>Table3[[#This Row],[Polar ang (rad)]]/PI()*180</f>
        <v>70.837637000999337</v>
      </c>
      <c r="H246" s="5">
        <v>6.7901040780404798E-4</v>
      </c>
      <c r="I246" s="1">
        <v>0.365078722691909</v>
      </c>
      <c r="J246" s="1">
        <v>1.5134273826336999</v>
      </c>
      <c r="K246" s="2">
        <f>IF(Table3[[#This Row],[Phase shift (rad)]]="","",Table3[[#This Row],[Phase shift (rad)]]/PI()*180)</f>
        <v>86.713001624441745</v>
      </c>
      <c r="L246" s="1">
        <v>-2.0785330546079699</v>
      </c>
      <c r="M246" s="1">
        <f>IF(Table3[[#This Row],[Rel phase shift (rad)]]="","",COS(Table3[[#This Row],[Rel phase shift (rad)]]))</f>
        <v>-0.48620073987953044</v>
      </c>
      <c r="N246"/>
    </row>
    <row r="247" spans="1:14" x14ac:dyDescent="0.2">
      <c r="A247" s="1" t="s">
        <v>48</v>
      </c>
      <c r="B247" t="s">
        <v>22</v>
      </c>
      <c r="C247" s="3">
        <v>15.9</v>
      </c>
      <c r="D247" s="2">
        <f>2*Table3[[#This Row],[Photon energy (eV)]]-Threshold</f>
        <v>7.2126112000000013</v>
      </c>
      <c r="E247" t="s">
        <v>18</v>
      </c>
      <c r="F247" s="1">
        <v>1.2363500000000001</v>
      </c>
      <c r="G247" s="2">
        <f>Table3[[#This Row],[Polar ang (rad)]]/PI()*180</f>
        <v>70.837637000999337</v>
      </c>
      <c r="H247" s="5">
        <v>5.9044546919850805E-4</v>
      </c>
      <c r="I247" s="1">
        <v>0.317460638654045</v>
      </c>
      <c r="J247" s="1">
        <v>4.1184029438826002</v>
      </c>
      <c r="K247" s="2">
        <f>IF(Table3[[#This Row],[Phase shift (rad)]]="","",Table3[[#This Row],[Phase shift (rad)]]/PI()*180)</f>
        <v>235.96710701872664</v>
      </c>
      <c r="L247" s="1">
        <v>0.5264425066409304</v>
      </c>
      <c r="M247" s="1">
        <f>IF(Table3[[#This Row],[Rel phase shift (rad)]]="","",COS(Table3[[#This Row],[Rel phase shift (rad)]]))</f>
        <v>0.8646000384920528</v>
      </c>
      <c r="N247"/>
    </row>
    <row r="248" spans="1:14" x14ac:dyDescent="0.2">
      <c r="A248" s="1" t="s">
        <v>48</v>
      </c>
      <c r="B248" t="s">
        <v>22</v>
      </c>
      <c r="C248" s="3">
        <v>15.9</v>
      </c>
      <c r="D248" s="2">
        <f>2*Table3[[#This Row],[Photon energy (eV)]]-Threshold</f>
        <v>7.2126112000000013</v>
      </c>
      <c r="E248" t="s">
        <v>19</v>
      </c>
      <c r="F248" s="1">
        <v>1.2363500000000001</v>
      </c>
      <c r="G248" s="2">
        <f>Table3[[#This Row],[Polar ang (rad)]]/PI()*180</f>
        <v>70.837637000999337</v>
      </c>
      <c r="H248" s="5">
        <v>6.9086298791920498E-4</v>
      </c>
      <c r="I248" s="1">
        <v>0.37145141559810402</v>
      </c>
      <c r="J248" s="1">
        <v>3.5919604372416698</v>
      </c>
      <c r="K248" s="2">
        <f>IF(Table3[[#This Row],[Phase shift (rad)]]="","",Table3[[#This Row],[Phase shift (rad)]]/PI()*180)</f>
        <v>205.80417323191347</v>
      </c>
      <c r="L248" s="1">
        <v>0</v>
      </c>
      <c r="M248" s="1">
        <f>IF(Table3[[#This Row],[Rel phase shift (rad)]]="","",COS(Table3[[#This Row],[Rel phase shift (rad)]]))</f>
        <v>1</v>
      </c>
      <c r="N248"/>
    </row>
    <row r="249" spans="1:14" x14ac:dyDescent="0.2">
      <c r="A249" s="1" t="s">
        <v>48</v>
      </c>
      <c r="B249" t="s">
        <v>22</v>
      </c>
      <c r="C249" s="3">
        <v>15.9</v>
      </c>
      <c r="D249" s="2">
        <f>2*Table3[[#This Row],[Photon energy (eV)]]-Threshold</f>
        <v>7.2126112000000013</v>
      </c>
      <c r="E249" t="s">
        <v>17</v>
      </c>
      <c r="F249" s="1">
        <v>1.3701300000000001</v>
      </c>
      <c r="G249" s="2">
        <f>Table3[[#This Row],[Polar ang (rad)]]/PI()*180</f>
        <v>78.502666384259484</v>
      </c>
      <c r="H249" s="5">
        <v>5.5865816890276999E-4</v>
      </c>
      <c r="I249" s="1">
        <v>0.36760214858220303</v>
      </c>
      <c r="J249" s="1">
        <v>1.4552961106917499</v>
      </c>
      <c r="K249" s="2">
        <f>IF(Table3[[#This Row],[Phase shift (rad)]]="","",Table3[[#This Row],[Phase shift (rad)]]/PI()*180)</f>
        <v>83.382325084440751</v>
      </c>
      <c r="L249" s="1">
        <v>-2.2248342405906998</v>
      </c>
      <c r="M249" s="1">
        <f>IF(Table3[[#This Row],[Rel phase shift (rad)]]="","",COS(Table3[[#This Row],[Rel phase shift (rad)]]))</f>
        <v>-0.60839598105434445</v>
      </c>
      <c r="N249"/>
    </row>
    <row r="250" spans="1:14" x14ac:dyDescent="0.2">
      <c r="A250" s="1" t="s">
        <v>48</v>
      </c>
      <c r="B250" t="s">
        <v>22</v>
      </c>
      <c r="C250" s="3">
        <v>15.9</v>
      </c>
      <c r="D250" s="2">
        <f>2*Table3[[#This Row],[Photon energy (eV)]]-Threshold</f>
        <v>7.2126112000000013</v>
      </c>
      <c r="E250" t="s">
        <v>18</v>
      </c>
      <c r="F250" s="1">
        <v>1.3701300000000001</v>
      </c>
      <c r="G250" s="2">
        <f>Table3[[#This Row],[Polar ang (rad)]]/PI()*180</f>
        <v>78.502666384259484</v>
      </c>
      <c r="H250" s="5">
        <v>4.8053884757437399E-4</v>
      </c>
      <c r="I250" s="1">
        <v>0.31619892570889802</v>
      </c>
      <c r="J250" s="1">
        <v>4.15961924861291</v>
      </c>
      <c r="K250" s="2">
        <f>IF(Table3[[#This Row],[Phase shift (rad)]]="","",Table3[[#This Row],[Phase shift (rad)]]/PI()*180)</f>
        <v>238.32862732689844</v>
      </c>
      <c r="L250" s="1">
        <v>0.47948889733046007</v>
      </c>
      <c r="M250" s="1">
        <f>IF(Table3[[#This Row],[Rel phase shift (rad)]]="","",COS(Table3[[#This Row],[Rel phase shift (rad)]]))</f>
        <v>0.88723082348532756</v>
      </c>
      <c r="N250"/>
    </row>
    <row r="251" spans="1:14" x14ac:dyDescent="0.2">
      <c r="A251" s="1" t="s">
        <v>48</v>
      </c>
      <c r="B251" t="s">
        <v>22</v>
      </c>
      <c r="C251" s="3">
        <v>15.9</v>
      </c>
      <c r="D251" s="2">
        <f>2*Table3[[#This Row],[Photon energy (eV)]]-Threshold</f>
        <v>7.2126112000000013</v>
      </c>
      <c r="E251" t="s">
        <v>19</v>
      </c>
      <c r="F251" s="1">
        <v>1.3701300000000001</v>
      </c>
      <c r="G251" s="2">
        <f>Table3[[#This Row],[Polar ang (rad)]]/PI()*180</f>
        <v>78.502666384259484</v>
      </c>
      <c r="H251" s="5">
        <v>5.1281237036704397E-4</v>
      </c>
      <c r="I251" s="1">
        <v>0.33743519679789502</v>
      </c>
      <c r="J251" s="1">
        <v>3.6801303512824499</v>
      </c>
      <c r="K251" s="2">
        <f>IF(Table3[[#This Row],[Phase shift (rad)]]="","",Table3[[#This Row],[Phase shift (rad)]]/PI()*180)</f>
        <v>210.85593718648144</v>
      </c>
      <c r="L251" s="1">
        <v>0</v>
      </c>
      <c r="M251" s="1">
        <f>IF(Table3[[#This Row],[Rel phase shift (rad)]]="","",COS(Table3[[#This Row],[Rel phase shift (rad)]]))</f>
        <v>1</v>
      </c>
      <c r="N251"/>
    </row>
    <row r="252" spans="1:14" x14ac:dyDescent="0.2">
      <c r="A252" s="1" t="s">
        <v>48</v>
      </c>
      <c r="B252" t="s">
        <v>22</v>
      </c>
      <c r="C252" s="3">
        <v>15.9</v>
      </c>
      <c r="D252" s="2">
        <f>2*Table3[[#This Row],[Photon energy (eV)]]-Threshold</f>
        <v>7.2126112000000013</v>
      </c>
      <c r="E252" t="s">
        <v>17</v>
      </c>
      <c r="F252" s="1">
        <v>1.5039100000000001</v>
      </c>
      <c r="G252" s="2">
        <f>Table3[[#This Row],[Polar ang (rad)]]/PI()*180</f>
        <v>86.167695767519632</v>
      </c>
      <c r="H252" s="5">
        <v>2.1604386757600999E-4</v>
      </c>
      <c r="I252" s="1">
        <v>0.36965692185170801</v>
      </c>
      <c r="J252" s="1">
        <v>1.4320505653512501</v>
      </c>
      <c r="K252" s="2">
        <f>IF(Table3[[#This Row],[Phase shift (rad)]]="","",Table3[[#This Row],[Phase shift (rad)]]/PI()*180)</f>
        <v>82.050453443950119</v>
      </c>
      <c r="L252" s="1">
        <v>-2.2833406493635899</v>
      </c>
      <c r="M252" s="1">
        <f>IF(Table3[[#This Row],[Rel phase shift (rad)]]="","",COS(Table3[[#This Row],[Rel phase shift (rad)]]))</f>
        <v>-0.65376117632901898</v>
      </c>
      <c r="N252"/>
    </row>
    <row r="253" spans="1:14" x14ac:dyDescent="0.2">
      <c r="A253" s="1" t="s">
        <v>48</v>
      </c>
      <c r="B253" t="s">
        <v>22</v>
      </c>
      <c r="C253" s="3">
        <v>15.9</v>
      </c>
      <c r="D253" s="2">
        <f>2*Table3[[#This Row],[Photon energy (eV)]]-Threshold</f>
        <v>7.2126112000000013</v>
      </c>
      <c r="E253" t="s">
        <v>18</v>
      </c>
      <c r="F253" s="1">
        <v>1.5039100000000001</v>
      </c>
      <c r="G253" s="2">
        <f>Table3[[#This Row],[Polar ang (rad)]]/PI()*180</f>
        <v>86.167695767519632</v>
      </c>
      <c r="H253" s="5">
        <v>1.8420019814691099E-4</v>
      </c>
      <c r="I253" s="1">
        <v>0.31517153907414502</v>
      </c>
      <c r="J253" s="1">
        <v>4.1751789930429304</v>
      </c>
      <c r="K253" s="2">
        <f>IF(Table3[[#This Row],[Phase shift (rad)]]="","",Table3[[#This Row],[Phase shift (rad)]]/PI()*180)</f>
        <v>239.22013501304082</v>
      </c>
      <c r="L253" s="1">
        <v>0.45978777832809042</v>
      </c>
      <c r="M253" s="1">
        <f>IF(Table3[[#This Row],[Rel phase shift (rad)]]="","",COS(Table3[[#This Row],[Rel phase shift (rad)]]))</f>
        <v>0.89614669275609615</v>
      </c>
      <c r="N253"/>
    </row>
    <row r="254" spans="1:14" x14ac:dyDescent="0.2">
      <c r="A254" s="1" t="s">
        <v>48</v>
      </c>
      <c r="B254" t="s">
        <v>22</v>
      </c>
      <c r="C254" s="3">
        <v>15.9</v>
      </c>
      <c r="D254" s="2">
        <f>2*Table3[[#This Row],[Photon energy (eV)]]-Threshold</f>
        <v>7.2126112000000013</v>
      </c>
      <c r="E254" t="s">
        <v>19</v>
      </c>
      <c r="F254" s="1">
        <v>1.5039100000000001</v>
      </c>
      <c r="G254" s="2">
        <f>Table3[[#This Row],[Polar ang (rad)]]/PI()*180</f>
        <v>86.167695767519632</v>
      </c>
      <c r="H254" s="5">
        <v>1.8889970407243099E-4</v>
      </c>
      <c r="I254" s="1">
        <v>0.323212521279023</v>
      </c>
      <c r="J254" s="1">
        <v>3.71539121471484</v>
      </c>
      <c r="K254" s="2">
        <f>IF(Table3[[#This Row],[Phase shift (rad)]]="","",Table3[[#This Row],[Phase shift (rad)]]/PI()*180)</f>
        <v>212.87623584314457</v>
      </c>
      <c r="L254" s="1">
        <v>0</v>
      </c>
      <c r="M254" s="1">
        <f>IF(Table3[[#This Row],[Rel phase shift (rad)]]="","",COS(Table3[[#This Row],[Rel phase shift (rad)]]))</f>
        <v>1</v>
      </c>
      <c r="N254"/>
    </row>
    <row r="255" spans="1:14" x14ac:dyDescent="0.2">
      <c r="A255" s="1" t="s">
        <v>48</v>
      </c>
      <c r="B255" t="s">
        <v>22</v>
      </c>
      <c r="C255" s="3">
        <v>15.9</v>
      </c>
      <c r="D255" s="2">
        <f>2*Table3[[#This Row],[Photon energy (eV)]]-Threshold</f>
        <v>7.2126112000000013</v>
      </c>
      <c r="E255" s="2" t="s">
        <v>19</v>
      </c>
      <c r="F255" s="1">
        <f>PI()/2</f>
        <v>1.5707963267948966</v>
      </c>
      <c r="G255" s="2">
        <f>Table3[[#This Row],[Polar ang (rad)]]/PI()*180</f>
        <v>90</v>
      </c>
      <c r="H255" s="5">
        <v>0</v>
      </c>
      <c r="I255" s="1">
        <v>0</v>
      </c>
      <c r="J255" s="1"/>
      <c r="K255" s="2" t="str">
        <f>IF(Table3[[#This Row],[Phase shift (rad)]]="","",Table3[[#This Row],[Phase shift (rad)]]/PI()*180)</f>
        <v/>
      </c>
      <c r="L255" s="1"/>
      <c r="M255" s="1" t="str">
        <f>IF(Table3[[#This Row],[Rel phase shift (rad)]]="","",COS(Table3[[#This Row],[Rel phase shift (rad)]]))</f>
        <v/>
      </c>
      <c r="N255"/>
    </row>
    <row r="256" spans="1:14" x14ac:dyDescent="0.2">
      <c r="A256" s="1" t="s">
        <v>48</v>
      </c>
      <c r="B256" t="s">
        <v>22</v>
      </c>
      <c r="C256" s="3">
        <v>15.9</v>
      </c>
      <c r="D256" s="2">
        <f>2*Table3[[#This Row],[Photon energy (eV)]]-Threshold</f>
        <v>7.2126112000000013</v>
      </c>
      <c r="E256" t="s">
        <v>17</v>
      </c>
      <c r="F256" s="1">
        <v>1.63768</v>
      </c>
      <c r="G256" s="2">
        <f>Table3[[#This Row],[Polar ang (rad)]]/PI()*180</f>
        <v>93.832152192984665</v>
      </c>
      <c r="H256" s="5">
        <v>2.1604386757600999E-4</v>
      </c>
      <c r="I256" s="1">
        <v>0.36965692185170801</v>
      </c>
      <c r="J256" s="1">
        <v>4.5736432189410401</v>
      </c>
      <c r="K256" s="2">
        <f>IF(Table3[[#This Row],[Phase shift (rad)]]="","",Table3[[#This Row],[Phase shift (rad)]]/PI()*180)</f>
        <v>262.05045344394995</v>
      </c>
      <c r="L256" s="1">
        <v>-2.2833406493636001</v>
      </c>
      <c r="M256" s="1">
        <f>IF(Table3[[#This Row],[Rel phase shift (rad)]]="","",COS(Table3[[#This Row],[Rel phase shift (rad)]]))</f>
        <v>-0.65376117632902664</v>
      </c>
      <c r="N256"/>
    </row>
    <row r="257" spans="1:14" x14ac:dyDescent="0.2">
      <c r="A257" s="1" t="s">
        <v>48</v>
      </c>
      <c r="B257" t="s">
        <v>22</v>
      </c>
      <c r="C257" s="3">
        <v>15.9</v>
      </c>
      <c r="D257" s="2">
        <f>2*Table3[[#This Row],[Photon energy (eV)]]-Threshold</f>
        <v>7.2126112000000013</v>
      </c>
      <c r="E257" t="s">
        <v>18</v>
      </c>
      <c r="F257" s="1">
        <v>1.63768</v>
      </c>
      <c r="G257" s="2">
        <f>Table3[[#This Row],[Polar ang (rad)]]/PI()*180</f>
        <v>93.832152192984665</v>
      </c>
      <c r="H257" s="5">
        <v>1.8420019814691099E-4</v>
      </c>
      <c r="I257" s="1">
        <v>0.31517153907414502</v>
      </c>
      <c r="J257" s="1">
        <v>7.3167716466327199</v>
      </c>
      <c r="K257" s="2">
        <f>IF(Table3[[#This Row],[Phase shift (rad)]]="","",Table3[[#This Row],[Phase shift (rad)]]/PI()*180)</f>
        <v>419.22013501304065</v>
      </c>
      <c r="L257" s="1">
        <v>0.45978777832807971</v>
      </c>
      <c r="M257" s="1">
        <f>IF(Table3[[#This Row],[Rel phase shift (rad)]]="","",COS(Table3[[#This Row],[Rel phase shift (rad)]]))</f>
        <v>0.89614669275610093</v>
      </c>
      <c r="N257"/>
    </row>
    <row r="258" spans="1:14" x14ac:dyDescent="0.2">
      <c r="A258" s="1" t="s">
        <v>48</v>
      </c>
      <c r="B258" t="s">
        <v>22</v>
      </c>
      <c r="C258" s="3">
        <v>15.9</v>
      </c>
      <c r="D258" s="2">
        <f>2*Table3[[#This Row],[Photon energy (eV)]]-Threshold</f>
        <v>7.2126112000000013</v>
      </c>
      <c r="E258" t="s">
        <v>19</v>
      </c>
      <c r="F258" s="1">
        <v>1.63768</v>
      </c>
      <c r="G258" s="2">
        <f>Table3[[#This Row],[Polar ang (rad)]]/PI()*180</f>
        <v>93.832152192984665</v>
      </c>
      <c r="H258" s="5">
        <v>1.8889970407243099E-4</v>
      </c>
      <c r="I258" s="1">
        <v>0.323212521279023</v>
      </c>
      <c r="J258" s="1">
        <v>6.8569838683046402</v>
      </c>
      <c r="K258" s="2">
        <f>IF(Table3[[#This Row],[Phase shift (rad)]]="","",Table3[[#This Row],[Phase shift (rad)]]/PI()*180)</f>
        <v>392.87623584314497</v>
      </c>
      <c r="L258" s="1">
        <v>0</v>
      </c>
      <c r="M258" s="1">
        <f>IF(Table3[[#This Row],[Rel phase shift (rad)]]="","",COS(Table3[[#This Row],[Rel phase shift (rad)]]))</f>
        <v>1</v>
      </c>
      <c r="N258"/>
    </row>
    <row r="259" spans="1:14" x14ac:dyDescent="0.2">
      <c r="A259" s="1" t="s">
        <v>48</v>
      </c>
      <c r="B259" t="s">
        <v>22</v>
      </c>
      <c r="C259" s="3">
        <v>15.9</v>
      </c>
      <c r="D259" s="2">
        <f>2*Table3[[#This Row],[Photon energy (eV)]]-Threshold</f>
        <v>7.2126112000000013</v>
      </c>
      <c r="E259" t="s">
        <v>17</v>
      </c>
      <c r="F259" s="1">
        <v>1.77146</v>
      </c>
      <c r="G259" s="2">
        <f>Table3[[#This Row],[Polar ang (rad)]]/PI()*180</f>
        <v>101.49718157624481</v>
      </c>
      <c r="H259" s="5">
        <v>5.5865816890276999E-4</v>
      </c>
      <c r="I259" s="1">
        <v>0.36760214858220303</v>
      </c>
      <c r="J259" s="1">
        <v>4.5968887642815499</v>
      </c>
      <c r="K259" s="2">
        <f>IF(Table3[[#This Row],[Phase shift (rad)]]="","",Table3[[#This Row],[Phase shift (rad)]]/PI()*180)</f>
        <v>263.38232508444116</v>
      </c>
      <c r="L259" s="1">
        <v>-2.22483424059069</v>
      </c>
      <c r="M259" s="1">
        <f>IF(Table3[[#This Row],[Rel phase shift (rad)]]="","",COS(Table3[[#This Row],[Rel phase shift (rad)]]))</f>
        <v>-0.60839598105433668</v>
      </c>
      <c r="N259"/>
    </row>
    <row r="260" spans="1:14" x14ac:dyDescent="0.2">
      <c r="A260" s="1" t="s">
        <v>48</v>
      </c>
      <c r="B260" t="s">
        <v>22</v>
      </c>
      <c r="C260" s="3">
        <v>15.9</v>
      </c>
      <c r="D260" s="2">
        <f>2*Table3[[#This Row],[Photon energy (eV)]]-Threshold</f>
        <v>7.2126112000000013</v>
      </c>
      <c r="E260" t="s">
        <v>18</v>
      </c>
      <c r="F260" s="1">
        <v>1.77146</v>
      </c>
      <c r="G260" s="2">
        <f>Table3[[#This Row],[Polar ang (rad)]]/PI()*180</f>
        <v>101.49718157624481</v>
      </c>
      <c r="H260" s="5">
        <v>4.8053884757437399E-4</v>
      </c>
      <c r="I260" s="1">
        <v>0.31619892570889802</v>
      </c>
      <c r="J260" s="1">
        <v>7.3012119022027004</v>
      </c>
      <c r="K260" s="2">
        <f>IF(Table3[[#This Row],[Phase shift (rad)]]="","",Table3[[#This Row],[Phase shift (rad)]]/PI()*180)</f>
        <v>418.3286273268983</v>
      </c>
      <c r="L260" s="1">
        <v>0.47948889733046052</v>
      </c>
      <c r="M260" s="1">
        <f>IF(Table3[[#This Row],[Rel phase shift (rad)]]="","",COS(Table3[[#This Row],[Rel phase shift (rad)]]))</f>
        <v>0.88723082348532734</v>
      </c>
      <c r="N260"/>
    </row>
    <row r="261" spans="1:14" x14ac:dyDescent="0.2">
      <c r="A261" s="1" t="s">
        <v>48</v>
      </c>
      <c r="B261" t="s">
        <v>22</v>
      </c>
      <c r="C261" s="3">
        <v>15.9</v>
      </c>
      <c r="D261" s="2">
        <f>2*Table3[[#This Row],[Photon energy (eV)]]-Threshold</f>
        <v>7.2126112000000013</v>
      </c>
      <c r="E261" t="s">
        <v>19</v>
      </c>
      <c r="F261" s="1">
        <v>1.77146</v>
      </c>
      <c r="G261" s="2">
        <f>Table3[[#This Row],[Polar ang (rad)]]/PI()*180</f>
        <v>101.49718157624481</v>
      </c>
      <c r="H261" s="5">
        <v>5.1281237036704397E-4</v>
      </c>
      <c r="I261" s="1">
        <v>0.33743519679789502</v>
      </c>
      <c r="J261" s="1">
        <v>6.8217230048722399</v>
      </c>
      <c r="K261" s="2">
        <f>IF(Table3[[#This Row],[Phase shift (rad)]]="","",Table3[[#This Row],[Phase shift (rad)]]/PI()*180)</f>
        <v>390.8559371864813</v>
      </c>
      <c r="L261" s="1">
        <v>0</v>
      </c>
      <c r="M261" s="1">
        <f>IF(Table3[[#This Row],[Rel phase shift (rad)]]="","",COS(Table3[[#This Row],[Rel phase shift (rad)]]))</f>
        <v>1</v>
      </c>
      <c r="N261"/>
    </row>
    <row r="262" spans="1:14" x14ac:dyDescent="0.2">
      <c r="A262" s="1" t="s">
        <v>48</v>
      </c>
      <c r="B262" t="s">
        <v>22</v>
      </c>
      <c r="C262" s="3">
        <v>15.9</v>
      </c>
      <c r="D262" s="2">
        <f>2*Table3[[#This Row],[Photon energy (eV)]]-Threshold</f>
        <v>7.2126112000000013</v>
      </c>
      <c r="E262" t="s">
        <v>17</v>
      </c>
      <c r="F262" s="1">
        <v>1.90524</v>
      </c>
      <c r="G262" s="2">
        <f>Table3[[#This Row],[Polar ang (rad)]]/PI()*180</f>
        <v>109.16221095950496</v>
      </c>
      <c r="H262" s="5">
        <v>6.7901040780404798E-4</v>
      </c>
      <c r="I262" s="1">
        <v>0.365078722691909</v>
      </c>
      <c r="J262" s="1">
        <v>4.6550200362235001</v>
      </c>
      <c r="K262" s="2">
        <f>IF(Table3[[#This Row],[Phase shift (rad)]]="","",Table3[[#This Row],[Phase shift (rad)]]/PI()*180)</f>
        <v>266.71300162444214</v>
      </c>
      <c r="L262" s="1">
        <v>-2.0785330546079601</v>
      </c>
      <c r="M262" s="1">
        <f>IF(Table3[[#This Row],[Rel phase shift (rad)]]="","",COS(Table3[[#This Row],[Rel phase shift (rad)]]))</f>
        <v>-0.48620073987952189</v>
      </c>
      <c r="N262"/>
    </row>
    <row r="263" spans="1:14" x14ac:dyDescent="0.2">
      <c r="A263" s="1" t="s">
        <v>48</v>
      </c>
      <c r="B263" t="s">
        <v>22</v>
      </c>
      <c r="C263" s="3">
        <v>15.9</v>
      </c>
      <c r="D263" s="2">
        <f>2*Table3[[#This Row],[Photon energy (eV)]]-Threshold</f>
        <v>7.2126112000000013</v>
      </c>
      <c r="E263" t="s">
        <v>18</v>
      </c>
      <c r="F263" s="1">
        <v>1.90524</v>
      </c>
      <c r="G263" s="2">
        <f>Table3[[#This Row],[Polar ang (rad)]]/PI()*180</f>
        <v>109.16221095950496</v>
      </c>
      <c r="H263" s="5">
        <v>5.9044546919850805E-4</v>
      </c>
      <c r="I263" s="1">
        <v>0.317460638654045</v>
      </c>
      <c r="J263" s="1">
        <v>7.2599955974723898</v>
      </c>
      <c r="K263" s="2">
        <f>IF(Table3[[#This Row],[Phase shift (rad)]]="","",Table3[[#This Row],[Phase shift (rad)]]/PI()*180)</f>
        <v>415.96710701872644</v>
      </c>
      <c r="L263" s="1">
        <v>0.52644250664092951</v>
      </c>
      <c r="M263" s="1">
        <f>IF(Table3[[#This Row],[Rel phase shift (rad)]]="","",COS(Table3[[#This Row],[Rel phase shift (rad)]]))</f>
        <v>0.86460003849205325</v>
      </c>
      <c r="N263"/>
    </row>
    <row r="264" spans="1:14" x14ac:dyDescent="0.2">
      <c r="A264" s="1" t="s">
        <v>48</v>
      </c>
      <c r="B264" t="s">
        <v>22</v>
      </c>
      <c r="C264" s="3">
        <v>15.9</v>
      </c>
      <c r="D264" s="2">
        <f>2*Table3[[#This Row],[Photon energy (eV)]]-Threshold</f>
        <v>7.2126112000000013</v>
      </c>
      <c r="E264" t="s">
        <v>19</v>
      </c>
      <c r="F264" s="1">
        <v>1.90524</v>
      </c>
      <c r="G264" s="2">
        <f>Table3[[#This Row],[Polar ang (rad)]]/PI()*180</f>
        <v>109.16221095950496</v>
      </c>
      <c r="H264" s="5">
        <v>6.9086298791920498E-4</v>
      </c>
      <c r="I264" s="1">
        <v>0.37145141559810402</v>
      </c>
      <c r="J264" s="1">
        <v>6.7335530908314603</v>
      </c>
      <c r="K264" s="2">
        <f>IF(Table3[[#This Row],[Phase shift (rad)]]="","",Table3[[#This Row],[Phase shift (rad)]]/PI()*180)</f>
        <v>385.80417323191335</v>
      </c>
      <c r="L264" s="1">
        <v>0</v>
      </c>
      <c r="M264" s="1">
        <f>IF(Table3[[#This Row],[Rel phase shift (rad)]]="","",COS(Table3[[#This Row],[Rel phase shift (rad)]]))</f>
        <v>1</v>
      </c>
      <c r="N264"/>
    </row>
    <row r="265" spans="1:14" x14ac:dyDescent="0.2">
      <c r="A265" s="1" t="s">
        <v>48</v>
      </c>
      <c r="B265" t="s">
        <v>22</v>
      </c>
      <c r="C265" s="3">
        <v>15.9</v>
      </c>
      <c r="D265" s="2">
        <f>2*Table3[[#This Row],[Photon energy (eV)]]-Threshold</f>
        <v>7.2126112000000013</v>
      </c>
      <c r="E265" t="s">
        <v>17</v>
      </c>
      <c r="F265" s="1">
        <v>2.03904</v>
      </c>
      <c r="G265" s="2">
        <f>Table3[[#This Row],[Polar ang (rad)]]/PI()*180</f>
        <v>116.82838625835538</v>
      </c>
      <c r="H265" s="5">
        <v>5.6253673355510705E-4</v>
      </c>
      <c r="I265" s="1">
        <v>0.37054896768003898</v>
      </c>
      <c r="J265" s="1">
        <v>4.7859930552949699</v>
      </c>
      <c r="K265" s="2">
        <f>IF(Table3[[#This Row],[Phase shift (rad)]]="","",Table3[[#This Row],[Phase shift (rad)]]/PI()*180)</f>
        <v>274.21720284732385</v>
      </c>
      <c r="L265" s="1">
        <v>-1.74568380471208</v>
      </c>
      <c r="M265" s="1">
        <f>IF(Table3[[#This Row],[Rel phase shift (rad)]]="","",COS(Table3[[#This Row],[Rel phase shift (rad)]]))</f>
        <v>-0.1739973330104567</v>
      </c>
      <c r="N265"/>
    </row>
    <row r="266" spans="1:14" x14ac:dyDescent="0.2">
      <c r="A266" s="1" t="s">
        <v>48</v>
      </c>
      <c r="B266" t="s">
        <v>22</v>
      </c>
      <c r="C266" s="3">
        <v>15.9</v>
      </c>
      <c r="D266" s="2">
        <f>2*Table3[[#This Row],[Photon energy (eV)]]-Threshold</f>
        <v>7.2126112000000013</v>
      </c>
      <c r="E266" t="s">
        <v>18</v>
      </c>
      <c r="F266" s="1">
        <v>2.03904</v>
      </c>
      <c r="G266" s="2">
        <f>Table3[[#This Row],[Polar ang (rad)]]/PI()*180</f>
        <v>116.82838625835538</v>
      </c>
      <c r="H266" s="5">
        <v>4.7779019581550798E-4</v>
      </c>
      <c r="I266" s="1">
        <v>0.31472551615998001</v>
      </c>
      <c r="J266" s="1">
        <v>7.1500449239293804</v>
      </c>
      <c r="K266" s="2">
        <f>IF(Table3[[#This Row],[Phase shift (rad)]]="","",Table3[[#This Row],[Phase shift (rad)]]/PI()*180)</f>
        <v>409.66739747009126</v>
      </c>
      <c r="L266" s="1">
        <v>0.61836806392233079</v>
      </c>
      <c r="M266" s="1">
        <f>IF(Table3[[#This Row],[Rel phase shift (rad)]]="","",COS(Table3[[#This Row],[Rel phase shift (rad)]]))</f>
        <v>0.81482558471596334</v>
      </c>
      <c r="N266"/>
    </row>
    <row r="267" spans="1:14" x14ac:dyDescent="0.2">
      <c r="A267" s="1" t="s">
        <v>48</v>
      </c>
      <c r="B267" t="s">
        <v>22</v>
      </c>
      <c r="C267" s="3">
        <v>15.9</v>
      </c>
      <c r="D267" s="2">
        <f>2*Table3[[#This Row],[Photon energy (eV)]]-Threshold</f>
        <v>7.2126112000000013</v>
      </c>
      <c r="E267" t="s">
        <v>19</v>
      </c>
      <c r="F267" s="1">
        <v>2.03904</v>
      </c>
      <c r="G267" s="2">
        <f>Table3[[#This Row],[Polar ang (rad)]]/PI()*180</f>
        <v>116.82838625835538</v>
      </c>
      <c r="H267" s="5">
        <v>6.8075145991453002E-4</v>
      </c>
      <c r="I267" s="1">
        <v>0.44841827328116601</v>
      </c>
      <c r="J267" s="1">
        <v>6.5316768600070496</v>
      </c>
      <c r="K267" s="2">
        <f>IF(Table3[[#This Row],[Phase shift (rad)]]="","",Table3[[#This Row],[Phase shift (rad)]]/PI()*180)</f>
        <v>374.23751722166583</v>
      </c>
      <c r="L267" s="1">
        <v>0</v>
      </c>
      <c r="M267" s="1">
        <f>IF(Table3[[#This Row],[Rel phase shift (rad)]]="","",COS(Table3[[#This Row],[Rel phase shift (rad)]]))</f>
        <v>1</v>
      </c>
      <c r="N267"/>
    </row>
    <row r="268" spans="1:14" x14ac:dyDescent="0.2">
      <c r="A268" s="1" t="s">
        <v>48</v>
      </c>
      <c r="B268" t="s">
        <v>22</v>
      </c>
      <c r="C268" s="3">
        <v>15.9</v>
      </c>
      <c r="D268" s="2">
        <f>2*Table3[[#This Row],[Photon energy (eV)]]-Threshold</f>
        <v>7.2126112000000013</v>
      </c>
      <c r="E268" t="s">
        <v>17</v>
      </c>
      <c r="F268" s="1">
        <v>2.1728399999999999</v>
      </c>
      <c r="G268" s="2">
        <f>Table3[[#This Row],[Polar ang (rad)]]/PI()*180</f>
        <v>124.4945615572058</v>
      </c>
      <c r="H268" s="5">
        <v>3.3339705618185E-4</v>
      </c>
      <c r="I268" s="1">
        <v>0.43009111536316003</v>
      </c>
      <c r="J268" s="1">
        <v>5.1036921459078801</v>
      </c>
      <c r="K268" s="2">
        <f>IF(Table3[[#This Row],[Phase shift (rad)]]="","",Table3[[#This Row],[Phase shift (rad)]]/PI()*180)</f>
        <v>292.42001989458788</v>
      </c>
      <c r="L268" s="1">
        <v>-0.91566908598954999</v>
      </c>
      <c r="M268" s="1">
        <f>IF(Table3[[#This Row],[Rel phase shift (rad)]]="","",COS(Table3[[#This Row],[Rel phase shift (rad)]]))</f>
        <v>0.60926014645498072</v>
      </c>
      <c r="N268"/>
    </row>
    <row r="269" spans="1:14" x14ac:dyDescent="0.2">
      <c r="A269" s="1" t="s">
        <v>48</v>
      </c>
      <c r="B269" t="s">
        <v>22</v>
      </c>
      <c r="C269" s="3">
        <v>15.9</v>
      </c>
      <c r="D269" s="2">
        <f>2*Table3[[#This Row],[Photon energy (eV)]]-Threshold</f>
        <v>7.2126112000000013</v>
      </c>
      <c r="E269" t="s">
        <v>18</v>
      </c>
      <c r="F269" s="1">
        <v>2.1728399999999999</v>
      </c>
      <c r="G269" s="2">
        <f>Table3[[#This Row],[Polar ang (rad)]]/PI()*180</f>
        <v>124.4945615572058</v>
      </c>
      <c r="H269" s="5">
        <v>2.2089033886385501E-4</v>
      </c>
      <c r="I269" s="1">
        <v>0.28495444231841899</v>
      </c>
      <c r="J269" s="1">
        <v>6.6608989936719203</v>
      </c>
      <c r="K269" s="2">
        <f>IF(Table3[[#This Row],[Phase shift (rad)]]="","",Table3[[#This Row],[Phase shift (rad)]]/PI()*180)</f>
        <v>381.64140010033827</v>
      </c>
      <c r="L269" s="1">
        <v>0.64153776177449018</v>
      </c>
      <c r="M269" s="1">
        <f>IF(Table3[[#This Row],[Rel phase shift (rad)]]="","",COS(Table3[[#This Row],[Rel phase shift (rad)]]))</f>
        <v>0.80117646556234789</v>
      </c>
      <c r="N269"/>
    </row>
    <row r="270" spans="1:14" x14ac:dyDescent="0.2">
      <c r="A270" s="1" t="s">
        <v>48</v>
      </c>
      <c r="B270" t="s">
        <v>22</v>
      </c>
      <c r="C270" s="3">
        <v>15.9</v>
      </c>
      <c r="D270" s="2">
        <f>2*Table3[[#This Row],[Photon energy (eV)]]-Threshold</f>
        <v>7.2126112000000013</v>
      </c>
      <c r="E270" t="s">
        <v>19</v>
      </c>
      <c r="F270" s="1">
        <v>2.1728399999999999</v>
      </c>
      <c r="G270" s="2">
        <f>Table3[[#This Row],[Polar ang (rad)]]/PI()*180</f>
        <v>124.4945615572058</v>
      </c>
      <c r="H270" s="5">
        <v>5.5706982191683298E-4</v>
      </c>
      <c r="I270" s="1">
        <v>0.71863496272949801</v>
      </c>
      <c r="J270" s="1">
        <v>6.0193612318974301</v>
      </c>
      <c r="K270" s="2">
        <f>IF(Table3[[#This Row],[Phase shift (rad)]]="","",Table3[[#This Row],[Phase shift (rad)]]/PI()*180)</f>
        <v>344.88399395239077</v>
      </c>
      <c r="L270" s="1">
        <v>0</v>
      </c>
      <c r="M270" s="1">
        <f>IF(Table3[[#This Row],[Rel phase shift (rad)]]="","",COS(Table3[[#This Row],[Rel phase shift (rad)]]))</f>
        <v>1</v>
      </c>
      <c r="N270"/>
    </row>
    <row r="271" spans="1:14" x14ac:dyDescent="0.2">
      <c r="A271" s="1" t="s">
        <v>48</v>
      </c>
      <c r="B271" t="s">
        <v>22</v>
      </c>
      <c r="C271" s="3">
        <v>15.9</v>
      </c>
      <c r="D271" s="2">
        <f>2*Table3[[#This Row],[Photon energy (eV)]]-Threshold</f>
        <v>7.2126112000000013</v>
      </c>
      <c r="E271" t="s">
        <v>17</v>
      </c>
      <c r="F271" s="1">
        <v>2.3066800000000001</v>
      </c>
      <c r="G271" s="2">
        <f>Table3[[#This Row],[Polar ang (rad)]]/PI()*180</f>
        <v>132.16302868723673</v>
      </c>
      <c r="H271" s="5">
        <v>1.7873590625172499E-4</v>
      </c>
      <c r="I271" s="1">
        <v>0.25752364850241999</v>
      </c>
      <c r="J271" s="1">
        <v>5.6391505920142997</v>
      </c>
      <c r="K271" s="2">
        <f>IF(Table3[[#This Row],[Phase shift (rad)]]="","",Table3[[#This Row],[Phase shift (rad)]]/PI()*180)</f>
        <v>323.09952896111895</v>
      </c>
      <c r="L271" s="1">
        <v>0.50910639139532954</v>
      </c>
      <c r="M271" s="1">
        <f>IF(Table3[[#This Row],[Rel phase shift (rad)]]="","",COS(Table3[[#This Row],[Rel phase shift (rad)]]))</f>
        <v>0.87318039851703277</v>
      </c>
      <c r="N271"/>
    </row>
    <row r="272" spans="1:14" x14ac:dyDescent="0.2">
      <c r="A272" s="1" t="s">
        <v>48</v>
      </c>
      <c r="B272" t="s">
        <v>22</v>
      </c>
      <c r="C272" s="3">
        <v>15.9</v>
      </c>
      <c r="D272" s="2">
        <f>2*Table3[[#This Row],[Photon energy (eV)]]-Threshold</f>
        <v>7.2126112000000013</v>
      </c>
      <c r="E272" t="s">
        <v>18</v>
      </c>
      <c r="F272" s="1">
        <v>2.3066800000000001</v>
      </c>
      <c r="G272" s="2">
        <f>Table3[[#This Row],[Polar ang (rad)]]/PI()*180</f>
        <v>132.16302868723673</v>
      </c>
      <c r="H272" s="5">
        <v>2.5766018834993899E-4</v>
      </c>
      <c r="I272" s="1">
        <v>0.37123817574878898</v>
      </c>
      <c r="J272" s="1">
        <v>4.9601775714705099</v>
      </c>
      <c r="K272" s="2">
        <f>IF(Table3[[#This Row],[Phase shift (rad)]]="","",Table3[[#This Row],[Phase shift (rad)]]/PI()*180)</f>
        <v>284.19724048071049</v>
      </c>
      <c r="L272" s="1">
        <v>-0.16986662914846029</v>
      </c>
      <c r="M272" s="1">
        <f>IF(Table3[[#This Row],[Rel phase shift (rad)]]="","",COS(Table3[[#This Row],[Rel phase shift (rad)]]))</f>
        <v>0.98560732213776991</v>
      </c>
      <c r="N272"/>
    </row>
    <row r="273" spans="1:14" x14ac:dyDescent="0.2">
      <c r="A273" s="1" t="s">
        <v>48</v>
      </c>
      <c r="B273" t="s">
        <v>22</v>
      </c>
      <c r="C273" s="3">
        <v>15.9</v>
      </c>
      <c r="D273" s="2">
        <f>2*Table3[[#This Row],[Photon energy (eV)]]-Threshold</f>
        <v>7.2126112000000013</v>
      </c>
      <c r="E273" t="s">
        <v>19</v>
      </c>
      <c r="F273" s="1">
        <v>2.3066800000000001</v>
      </c>
      <c r="G273" s="2">
        <f>Table3[[#This Row],[Polar ang (rad)]]/PI()*180</f>
        <v>132.16302868723673</v>
      </c>
      <c r="H273" s="5">
        <v>6.6397222639169497E-4</v>
      </c>
      <c r="I273" s="1">
        <v>0.95665473060488504</v>
      </c>
      <c r="J273" s="1">
        <v>5.1300442006189702</v>
      </c>
      <c r="K273" s="2">
        <f>IF(Table3[[#This Row],[Phase shift (rad)]]="","",Table3[[#This Row],[Phase shift (rad)]]/PI()*180)</f>
        <v>293.92988141103115</v>
      </c>
      <c r="L273" s="1">
        <v>0</v>
      </c>
      <c r="M273" s="1">
        <f>IF(Table3[[#This Row],[Rel phase shift (rad)]]="","",COS(Table3[[#This Row],[Rel phase shift (rad)]]))</f>
        <v>1</v>
      </c>
      <c r="N273"/>
    </row>
    <row r="274" spans="1:14" x14ac:dyDescent="0.2">
      <c r="A274" s="1" t="s">
        <v>48</v>
      </c>
      <c r="B274" t="s">
        <v>22</v>
      </c>
      <c r="C274" s="3">
        <v>15.9</v>
      </c>
      <c r="D274" s="2">
        <f>2*Table3[[#This Row],[Photon energy (eV)]]-Threshold</f>
        <v>7.2126112000000013</v>
      </c>
      <c r="E274" t="s">
        <v>17</v>
      </c>
      <c r="F274" s="1">
        <v>2.44055</v>
      </c>
      <c r="G274" s="2">
        <f>Table3[[#This Row],[Polar ang (rad)]]/PI()*180</f>
        <v>139.83321469065305</v>
      </c>
      <c r="H274" s="5">
        <v>1.48972526908597E-4</v>
      </c>
      <c r="I274" s="1">
        <v>0.12750586420648</v>
      </c>
      <c r="J274" s="1">
        <v>4.8509004024158298</v>
      </c>
      <c r="K274" s="2">
        <f>IF(Table3[[#This Row],[Phase shift (rad)]]="","",Table3[[#This Row],[Phase shift (rad)]]/PI()*180)</f>
        <v>277.93611989673968</v>
      </c>
      <c r="L274" s="1">
        <v>0.23074201598864971</v>
      </c>
      <c r="M274" s="1">
        <f>IF(Table3[[#This Row],[Rel phase shift (rad)]]="","",COS(Table3[[#This Row],[Rel phase shift (rad)]]))</f>
        <v>0.97349696400901065</v>
      </c>
      <c r="N274"/>
    </row>
    <row r="275" spans="1:14" x14ac:dyDescent="0.2">
      <c r="A275" s="1" t="s">
        <v>48</v>
      </c>
      <c r="B275" t="s">
        <v>22</v>
      </c>
      <c r="C275" s="3">
        <v>15.9</v>
      </c>
      <c r="D275" s="2">
        <f>2*Table3[[#This Row],[Photon energy (eV)]]-Threshold</f>
        <v>7.2126112000000013</v>
      </c>
      <c r="E275" t="s">
        <v>18</v>
      </c>
      <c r="F275" s="1">
        <v>2.44055</v>
      </c>
      <c r="G275" s="2">
        <f>Table3[[#This Row],[Polar ang (rad)]]/PI()*180</f>
        <v>139.83321469065305</v>
      </c>
      <c r="H275" s="5">
        <v>5.0969285581880998E-4</v>
      </c>
      <c r="I275" s="1">
        <v>0.43624706789675899</v>
      </c>
      <c r="J275" s="1">
        <v>4.5867300646616904</v>
      </c>
      <c r="K275" s="2">
        <f>IF(Table3[[#This Row],[Phase shift (rad)]]="","",Table3[[#This Row],[Phase shift (rad)]]/PI()*180)</f>
        <v>262.80027447088207</v>
      </c>
      <c r="L275" s="1">
        <v>-3.3428321765489599E-2</v>
      </c>
      <c r="M275" s="1">
        <f>IF(Table3[[#This Row],[Rel phase shift (rad)]]="","",COS(Table3[[#This Row],[Rel phase shift (rad)]]))</f>
        <v>0.99944132567922217</v>
      </c>
      <c r="N275"/>
    </row>
    <row r="276" spans="1:14" x14ac:dyDescent="0.2">
      <c r="A276" s="1" t="s">
        <v>48</v>
      </c>
      <c r="B276" t="s">
        <v>22</v>
      </c>
      <c r="C276" s="3">
        <v>15.9</v>
      </c>
      <c r="D276" s="2">
        <f>2*Table3[[#This Row],[Photon energy (eV)]]-Threshold</f>
        <v>7.2126112000000013</v>
      </c>
      <c r="E276" t="s">
        <v>19</v>
      </c>
      <c r="F276" s="1">
        <v>2.44055</v>
      </c>
      <c r="G276" s="2">
        <f>Table3[[#This Row],[Polar ang (rad)]]/PI()*180</f>
        <v>139.83321469065305</v>
      </c>
      <c r="H276" s="5">
        <v>1.1638405097309499E-3</v>
      </c>
      <c r="I276" s="1">
        <v>0.99613326746350594</v>
      </c>
      <c r="J276" s="1">
        <v>4.62015838642718</v>
      </c>
      <c r="K276" s="2">
        <f>IF(Table3[[#This Row],[Phase shift (rad)]]="","",Table3[[#This Row],[Phase shift (rad)]]/PI()*180)</f>
        <v>264.7155762242499</v>
      </c>
      <c r="L276" s="1">
        <v>0</v>
      </c>
      <c r="M276" s="1">
        <f>IF(Table3[[#This Row],[Rel phase shift (rad)]]="","",COS(Table3[[#This Row],[Rel phase shift (rad)]]))</f>
        <v>1</v>
      </c>
      <c r="N276"/>
    </row>
    <row r="277" spans="1:14" x14ac:dyDescent="0.2">
      <c r="A277" s="1" t="s">
        <v>48</v>
      </c>
      <c r="B277" t="s">
        <v>22</v>
      </c>
      <c r="C277" s="3">
        <v>15.9</v>
      </c>
      <c r="D277" s="2">
        <f>2*Table3[[#This Row],[Photon energy (eV)]]-Threshold</f>
        <v>7.2126112000000013</v>
      </c>
      <c r="E277" t="s">
        <v>17</v>
      </c>
      <c r="F277" s="1">
        <v>2.5745</v>
      </c>
      <c r="G277" s="2">
        <f>Table3[[#This Row],[Polar ang (rad)]]/PI()*180</f>
        <v>147.50798435643046</v>
      </c>
      <c r="H277" s="5">
        <v>5.9442189688430004E-4</v>
      </c>
      <c r="I277" s="1">
        <v>0.32595157515200401</v>
      </c>
      <c r="J277" s="1">
        <v>4.2478661717785604</v>
      </c>
      <c r="K277" s="2">
        <f>IF(Table3[[#This Row],[Phase shift (rad)]]="","",Table3[[#This Row],[Phase shift (rad)]]/PI()*180)</f>
        <v>243.38480357930547</v>
      </c>
      <c r="L277" s="1">
        <v>-0.16347827448601929</v>
      </c>
      <c r="M277" s="1">
        <f>IF(Table3[[#This Row],[Rel phase shift (rad)]]="","",COS(Table3[[#This Row],[Rel phase shift (rad)]]))</f>
        <v>0.98666716011379008</v>
      </c>
      <c r="N277"/>
    </row>
    <row r="278" spans="1:14" x14ac:dyDescent="0.2">
      <c r="A278" s="1" t="s">
        <v>48</v>
      </c>
      <c r="B278" t="s">
        <v>22</v>
      </c>
      <c r="C278" s="3">
        <v>15.9</v>
      </c>
      <c r="D278" s="2">
        <f>2*Table3[[#This Row],[Photon energy (eV)]]-Threshold</f>
        <v>7.2126112000000013</v>
      </c>
      <c r="E278" t="s">
        <v>18</v>
      </c>
      <c r="F278" s="1">
        <v>2.5745</v>
      </c>
      <c r="G278" s="2">
        <f>Table3[[#This Row],[Polar ang (rad)]]/PI()*180</f>
        <v>147.50798435643046</v>
      </c>
      <c r="H278" s="5">
        <v>6.1461452226940696E-4</v>
      </c>
      <c r="I278" s="1">
        <v>0.33702421242399699</v>
      </c>
      <c r="J278" s="1">
        <v>4.4901279395742799</v>
      </c>
      <c r="K278" s="2">
        <f>IF(Table3[[#This Row],[Phase shift (rad)]]="","",Table3[[#This Row],[Phase shift (rad)]]/PI()*180)</f>
        <v>257.2653804113786</v>
      </c>
      <c r="L278" s="1">
        <v>7.8783493309700248E-2</v>
      </c>
      <c r="M278" s="1">
        <f>IF(Table3[[#This Row],[Rel phase shift (rad)]]="","",COS(Table3[[#This Row],[Rel phase shift (rad)]]))</f>
        <v>0.99689818546089404</v>
      </c>
      <c r="N278"/>
    </row>
    <row r="279" spans="1:14" x14ac:dyDescent="0.2">
      <c r="A279" s="1" t="s">
        <v>48</v>
      </c>
      <c r="B279" t="s">
        <v>22</v>
      </c>
      <c r="C279" s="3">
        <v>15.9</v>
      </c>
      <c r="D279" s="2">
        <f>2*Table3[[#This Row],[Photon energy (eV)]]-Threshold</f>
        <v>7.2126112000000013</v>
      </c>
      <c r="E279" t="s">
        <v>19</v>
      </c>
      <c r="F279" s="1">
        <v>2.5745</v>
      </c>
      <c r="G279" s="2">
        <f>Table3[[#This Row],[Polar ang (rad)]]/PI()*180</f>
        <v>147.50798435643046</v>
      </c>
      <c r="H279" s="5">
        <v>1.8119127687818901E-3</v>
      </c>
      <c r="I279" s="1">
        <v>0.99356336655519195</v>
      </c>
      <c r="J279" s="1">
        <v>4.4113444462645797</v>
      </c>
      <c r="K279" s="2">
        <f>IF(Table3[[#This Row],[Phase shift (rad)]]="","",Table3[[#This Row],[Phase shift (rad)]]/PI()*180)</f>
        <v>252.7514187494356</v>
      </c>
      <c r="L279" s="1">
        <v>0</v>
      </c>
      <c r="M279" s="1">
        <f>IF(Table3[[#This Row],[Rel phase shift (rad)]]="","",COS(Table3[[#This Row],[Rel phase shift (rad)]]))</f>
        <v>1</v>
      </c>
      <c r="N279"/>
    </row>
    <row r="280" spans="1:14" x14ac:dyDescent="0.2">
      <c r="A280" s="1" t="s">
        <v>48</v>
      </c>
      <c r="B280" t="s">
        <v>22</v>
      </c>
      <c r="C280" s="3">
        <v>15.9</v>
      </c>
      <c r="D280" s="2">
        <f>2*Table3[[#This Row],[Photon energy (eV)]]-Threshold</f>
        <v>7.2126112000000013</v>
      </c>
      <c r="E280" t="s">
        <v>17</v>
      </c>
      <c r="F280" s="1">
        <v>2.70858</v>
      </c>
      <c r="G280" s="2">
        <f>Table3[[#This Row],[Polar ang (rad)]]/PI()*180</f>
        <v>155.19020247354453</v>
      </c>
      <c r="H280" s="5">
        <v>1.3983617927626399E-3</v>
      </c>
      <c r="I280" s="1">
        <v>0.56647723342380196</v>
      </c>
      <c r="J280" s="1">
        <v>4.2024920720957999</v>
      </c>
      <c r="K280" s="2">
        <f>IF(Table3[[#This Row],[Phase shift (rad)]]="","",Table3[[#This Row],[Phase shift (rad)]]/PI()*180)</f>
        <v>240.7850591682774</v>
      </c>
      <c r="L280" s="1">
        <v>-0.10693931731695989</v>
      </c>
      <c r="M280" s="1">
        <f>IF(Table3[[#This Row],[Rel phase shift (rad)]]="","",COS(Table3[[#This Row],[Rel phase shift (rad)]]))</f>
        <v>0.99428743839981182</v>
      </c>
      <c r="N280"/>
    </row>
    <row r="281" spans="1:14" x14ac:dyDescent="0.2">
      <c r="A281" s="1" t="s">
        <v>48</v>
      </c>
      <c r="B281" t="s">
        <v>22</v>
      </c>
      <c r="C281" s="3">
        <v>15.9</v>
      </c>
      <c r="D281" s="2">
        <f>2*Table3[[#This Row],[Photon energy (eV)]]-Threshold</f>
        <v>7.2126112000000013</v>
      </c>
      <c r="E281" t="s">
        <v>18</v>
      </c>
      <c r="F281" s="1">
        <v>2.70858</v>
      </c>
      <c r="G281" s="2">
        <f>Table3[[#This Row],[Polar ang (rad)]]/PI()*180</f>
        <v>155.19020247354453</v>
      </c>
      <c r="H281" s="5">
        <v>5.3508035036897695E-4</v>
      </c>
      <c r="I281" s="1">
        <v>0.21676138328809799</v>
      </c>
      <c r="J281" s="1">
        <v>4.44935725296118</v>
      </c>
      <c r="K281" s="2">
        <f>IF(Table3[[#This Row],[Phase shift (rad)]]="","",Table3[[#This Row],[Phase shift (rad)]]/PI()*180)</f>
        <v>254.92939214059743</v>
      </c>
      <c r="L281" s="1">
        <v>0.13992586354842021</v>
      </c>
      <c r="M281" s="1">
        <f>IF(Table3[[#This Row],[Rel phase shift (rad)]]="","",COS(Table3[[#This Row],[Rel phase shift (rad)]]))</f>
        <v>0.99022633872277055</v>
      </c>
      <c r="N281"/>
    </row>
    <row r="282" spans="1:14" x14ac:dyDescent="0.2">
      <c r="A282" s="1" t="s">
        <v>48</v>
      </c>
      <c r="B282" t="s">
        <v>22</v>
      </c>
      <c r="C282" s="3">
        <v>15.9</v>
      </c>
      <c r="D282" s="2">
        <f>2*Table3[[#This Row],[Photon energy (eV)]]-Threshold</f>
        <v>7.2126112000000013</v>
      </c>
      <c r="E282" t="s">
        <v>19</v>
      </c>
      <c r="F282" s="1">
        <v>2.70858</v>
      </c>
      <c r="G282" s="2">
        <f>Table3[[#This Row],[Polar ang (rad)]]/PI()*180</f>
        <v>155.19020247354453</v>
      </c>
      <c r="H282" s="5">
        <v>2.4500748774043402E-3</v>
      </c>
      <c r="I282" s="1">
        <v>0.99252685922658801</v>
      </c>
      <c r="J282" s="1">
        <v>4.3094313894127598</v>
      </c>
      <c r="K282" s="2">
        <f>IF(Table3[[#This Row],[Phase shift (rad)]]="","",Table3[[#This Row],[Phase shift (rad)]]/PI()*180)</f>
        <v>246.91223071454948</v>
      </c>
      <c r="L282" s="1">
        <v>0</v>
      </c>
      <c r="M282" s="1">
        <f>IF(Table3[[#This Row],[Rel phase shift (rad)]]="","",COS(Table3[[#This Row],[Rel phase shift (rad)]]))</f>
        <v>1</v>
      </c>
      <c r="N282"/>
    </row>
    <row r="283" spans="1:14" x14ac:dyDescent="0.2">
      <c r="A283" s="1" t="s">
        <v>48</v>
      </c>
      <c r="B283" t="s">
        <v>22</v>
      </c>
      <c r="C283" s="3">
        <v>15.9</v>
      </c>
      <c r="D283" s="2">
        <f>2*Table3[[#This Row],[Photon energy (eV)]]-Threshold</f>
        <v>7.2126112000000013</v>
      </c>
      <c r="E283" t="s">
        <v>17</v>
      </c>
      <c r="F283" s="1">
        <v>2.8429899999999999</v>
      </c>
      <c r="G283" s="2">
        <f>Table3[[#This Row],[Polar ang (rad)]]/PI()*180</f>
        <v>162.89132819789791</v>
      </c>
      <c r="H283" s="5">
        <v>2.3341743705935702E-3</v>
      </c>
      <c r="I283" s="1">
        <v>0.77889791607581704</v>
      </c>
      <c r="J283" s="1">
        <v>4.2040613578769799</v>
      </c>
      <c r="K283" s="2">
        <f>IF(Table3[[#This Row],[Phase shift (rad)]]="","",Table3[[#This Row],[Phase shift (rad)]]/PI()*180)</f>
        <v>240.87497262038892</v>
      </c>
      <c r="L283" s="1">
        <v>-4.9530851886010467E-2</v>
      </c>
      <c r="M283" s="1">
        <f>IF(Table3[[#This Row],[Rel phase shift (rad)]]="","",COS(Table3[[#This Row],[Rel phase shift (rad)]]))</f>
        <v>0.99877359811466759</v>
      </c>
      <c r="N283"/>
    </row>
    <row r="284" spans="1:14" x14ac:dyDescent="0.2">
      <c r="A284" s="1" t="s">
        <v>48</v>
      </c>
      <c r="B284" t="s">
        <v>22</v>
      </c>
      <c r="C284" s="3">
        <v>15.9</v>
      </c>
      <c r="D284" s="2">
        <f>2*Table3[[#This Row],[Photon energy (eV)]]-Threshold</f>
        <v>7.2126112000000013</v>
      </c>
      <c r="E284" t="s">
        <v>18</v>
      </c>
      <c r="F284" s="1">
        <v>2.8429899999999999</v>
      </c>
      <c r="G284" s="2">
        <f>Table3[[#This Row],[Polar ang (rad)]]/PI()*180</f>
        <v>162.89132819789791</v>
      </c>
      <c r="H284" s="5">
        <v>3.3129554395316903E-4</v>
      </c>
      <c r="I284" s="1">
        <v>0.11055104196209101</v>
      </c>
      <c r="J284" s="1">
        <v>4.42890468900546</v>
      </c>
      <c r="K284" s="2">
        <f>IF(Table3[[#This Row],[Phase shift (rad)]]="","",Table3[[#This Row],[Phase shift (rad)]]/PI()*180)</f>
        <v>253.75754654571327</v>
      </c>
      <c r="L284" s="1">
        <v>0.17531247924246959</v>
      </c>
      <c r="M284" s="1">
        <f>IF(Table3[[#This Row],[Rel phase shift (rad)]]="","",COS(Table3[[#This Row],[Rel phase shift (rad)]]))</f>
        <v>0.98467208565091313</v>
      </c>
      <c r="N284"/>
    </row>
    <row r="285" spans="1:14" x14ac:dyDescent="0.2">
      <c r="A285" s="1" t="s">
        <v>48</v>
      </c>
      <c r="B285" t="s">
        <v>22</v>
      </c>
      <c r="C285" s="3">
        <v>15.9</v>
      </c>
      <c r="D285" s="2">
        <f>2*Table3[[#This Row],[Photon energy (eV)]]-Threshold</f>
        <v>7.2126112000000013</v>
      </c>
      <c r="E285" t="s">
        <v>19</v>
      </c>
      <c r="F285" s="1">
        <v>2.8429899999999999</v>
      </c>
      <c r="G285" s="2">
        <f>Table3[[#This Row],[Polar ang (rad)]]/PI()*180</f>
        <v>162.89132819789791</v>
      </c>
      <c r="H285" s="5">
        <v>2.9837466823148199E-3</v>
      </c>
      <c r="I285" s="1">
        <v>0.99565572402465896</v>
      </c>
      <c r="J285" s="1">
        <v>4.2535922097629904</v>
      </c>
      <c r="K285" s="2">
        <f>IF(Table3[[#This Row],[Phase shift (rad)]]="","",Table3[[#This Row],[Phase shift (rad)]]/PI()*180)</f>
        <v>243.71288138914491</v>
      </c>
      <c r="L285" s="1">
        <v>0</v>
      </c>
      <c r="M285" s="1">
        <f>IF(Table3[[#This Row],[Rel phase shift (rad)]]="","",COS(Table3[[#This Row],[Rel phase shift (rad)]]))</f>
        <v>1</v>
      </c>
      <c r="N285"/>
    </row>
    <row r="286" spans="1:14" x14ac:dyDescent="0.2">
      <c r="A286" s="1" t="s">
        <v>48</v>
      </c>
      <c r="B286" t="s">
        <v>22</v>
      </c>
      <c r="C286" s="3">
        <v>15.9</v>
      </c>
      <c r="D286" s="2">
        <f>2*Table3[[#This Row],[Photon energy (eV)]]-Threshold</f>
        <v>7.2126112000000013</v>
      </c>
      <c r="E286" t="s">
        <v>17</v>
      </c>
      <c r="F286" s="1">
        <v>2.9784999999999999</v>
      </c>
      <c r="G286" s="2">
        <f>Table3[[#This Row],[Polar ang (rad)]]/PI()*180</f>
        <v>170.65547927971571</v>
      </c>
      <c r="H286" s="5">
        <v>3.1240000474843598E-3</v>
      </c>
      <c r="I286" s="1">
        <v>0.931037605564626</v>
      </c>
      <c r="J286" s="1">
        <v>4.2091194182674796</v>
      </c>
      <c r="K286" s="2">
        <f>IF(Table3[[#This Row],[Phase shift (rad)]]="","",Table3[[#This Row],[Phase shift (rad)]]/PI()*180)</f>
        <v>241.16477813328683</v>
      </c>
      <c r="L286" s="1">
        <v>-1.4358453021830361E-2</v>
      </c>
      <c r="M286" s="1">
        <f>IF(Table3[[#This Row],[Rel phase shift (rad)]]="","",COS(Table3[[#This Row],[Rel phase shift (rad)]]))</f>
        <v>0.99989691918440105</v>
      </c>
      <c r="N286"/>
    </row>
    <row r="287" spans="1:14" x14ac:dyDescent="0.2">
      <c r="A287" s="1" t="s">
        <v>48</v>
      </c>
      <c r="B287" t="s">
        <v>22</v>
      </c>
      <c r="C287" s="3">
        <v>15.9</v>
      </c>
      <c r="D287" s="2">
        <f>2*Table3[[#This Row],[Photon energy (eV)]]-Threshold</f>
        <v>7.2126112000000013</v>
      </c>
      <c r="E287" t="s">
        <v>18</v>
      </c>
      <c r="F287" s="1">
        <v>2.9784999999999999</v>
      </c>
      <c r="G287" s="2">
        <f>Table3[[#This Row],[Polar ang (rad)]]/PI()*180</f>
        <v>170.65547927971571</v>
      </c>
      <c r="H287" s="5">
        <v>1.1569807825329E-4</v>
      </c>
      <c r="I287" s="1">
        <v>3.4481197217686999E-2</v>
      </c>
      <c r="J287" s="1">
        <v>4.4185546796377704</v>
      </c>
      <c r="K287" s="2">
        <f>IF(Table3[[#This Row],[Phase shift (rad)]]="","",Table3[[#This Row],[Phase shift (rad)]]/PI()*180)</f>
        <v>253.16453469102379</v>
      </c>
      <c r="L287" s="1">
        <v>0.19507680834846039</v>
      </c>
      <c r="M287" s="1">
        <f>IF(Table3[[#This Row],[Rel phase shift (rad)]]="","",COS(Table3[[#This Row],[Rel phase shift (rad)]]))</f>
        <v>0.98103278376819814</v>
      </c>
      <c r="N287"/>
    </row>
    <row r="288" spans="1:14" x14ac:dyDescent="0.2">
      <c r="A288" s="1" t="s">
        <v>48</v>
      </c>
      <c r="B288" t="s">
        <v>22</v>
      </c>
      <c r="C288" s="3">
        <v>15.9</v>
      </c>
      <c r="D288" s="2">
        <f>2*Table3[[#This Row],[Photon energy (eV)]]-Threshold</f>
        <v>7.2126112000000013</v>
      </c>
      <c r="E288" t="s">
        <v>19</v>
      </c>
      <c r="F288" s="1">
        <v>2.9784999999999999</v>
      </c>
      <c r="G288" s="2">
        <f>Table3[[#This Row],[Polar ang (rad)]]/PI()*180</f>
        <v>170.65547927971571</v>
      </c>
      <c r="H288" s="5">
        <v>3.3506852382672002E-3</v>
      </c>
      <c r="I288" s="1">
        <v>0.99859600314319397</v>
      </c>
      <c r="J288" s="1">
        <v>4.22347787128931</v>
      </c>
      <c r="K288" s="2">
        <f>IF(Table3[[#This Row],[Phase shift (rad)]]="","",Table3[[#This Row],[Phase shift (rad)]]/PI()*180)</f>
        <v>241.9874568917746</v>
      </c>
      <c r="L288" s="1">
        <v>0</v>
      </c>
      <c r="M288" s="1">
        <f>IF(Table3[[#This Row],[Rel phase shift (rad)]]="","",COS(Table3[[#This Row],[Rel phase shift (rad)]]))</f>
        <v>1</v>
      </c>
      <c r="N288"/>
    </row>
    <row r="289" spans="1:14" x14ac:dyDescent="0.2">
      <c r="A289" s="1" t="s">
        <v>48</v>
      </c>
      <c r="B289" t="s">
        <v>22</v>
      </c>
      <c r="C289" s="3">
        <v>15.9</v>
      </c>
      <c r="D289" s="2">
        <f>2*Table3[[#This Row],[Photon energy (eV)]]-Threshold</f>
        <v>7.2126112000000013</v>
      </c>
      <c r="E289" t="s">
        <v>17</v>
      </c>
      <c r="F289" s="1">
        <v>3.1415899999999999</v>
      </c>
      <c r="G289" s="2">
        <f>Table3[[#This Row],[Polar ang (rad)]]/PI()*180</f>
        <v>179.9998479605043</v>
      </c>
      <c r="H289" s="5">
        <v>3.5128622703355298E-3</v>
      </c>
      <c r="I289" s="1">
        <v>1</v>
      </c>
      <c r="J289" s="1">
        <v>4.21165377823813</v>
      </c>
      <c r="K289" s="2">
        <f>IF(Table3[[#This Row],[Phase shift (rad)]]="","",Table3[[#This Row],[Phase shift (rad)]]/PI()*180)</f>
        <v>241.30998626337202</v>
      </c>
      <c r="L289" s="1">
        <v>0</v>
      </c>
      <c r="M289" s="1">
        <f>IF(Table3[[#This Row],[Rel phase shift (rad)]]="","",COS(Table3[[#This Row],[Rel phase shift (rad)]]))</f>
        <v>1</v>
      </c>
      <c r="N289"/>
    </row>
    <row r="290" spans="1:14" x14ac:dyDescent="0.2">
      <c r="A290" s="1" t="s">
        <v>48</v>
      </c>
      <c r="B290" t="s">
        <v>22</v>
      </c>
      <c r="C290" s="3">
        <v>15.9</v>
      </c>
      <c r="D290" s="2">
        <f>2*Table3[[#This Row],[Photon energy (eV)]]-Threshold</f>
        <v>7.2126112000000013</v>
      </c>
      <c r="E290" t="s">
        <v>18</v>
      </c>
      <c r="F290" s="1">
        <v>3.1415899999999999</v>
      </c>
      <c r="G290" s="2">
        <f>Table3[[#This Row],[Polar ang (rad)]]/PI()*180</f>
        <v>179.9998479605043</v>
      </c>
      <c r="H290" s="5">
        <v>0</v>
      </c>
      <c r="I290" s="1">
        <v>0</v>
      </c>
      <c r="J290" s="1"/>
      <c r="K290" s="2" t="str">
        <f>IF(Table3[[#This Row],[Phase shift (rad)]]="","",Table3[[#This Row],[Phase shift (rad)]]/PI()*180)</f>
        <v/>
      </c>
      <c r="L290" s="1"/>
      <c r="M290" s="1" t="str">
        <f>IF(Table3[[#This Row],[Rel phase shift (rad)]]="","",COS(Table3[[#This Row],[Rel phase shift (rad)]]))</f>
        <v/>
      </c>
      <c r="N290"/>
    </row>
    <row r="291" spans="1:14" x14ac:dyDescent="0.2">
      <c r="A291" s="1" t="s">
        <v>48</v>
      </c>
      <c r="B291" t="s">
        <v>22</v>
      </c>
      <c r="C291" s="3">
        <v>15.9</v>
      </c>
      <c r="D291" s="2">
        <f>2*Table3[[#This Row],[Photon energy (eV)]]-Threshold</f>
        <v>7.2126112000000013</v>
      </c>
      <c r="E291" t="s">
        <v>19</v>
      </c>
      <c r="F291" s="1">
        <v>3.1415899999999999</v>
      </c>
      <c r="G291" s="2">
        <f>Table3[[#This Row],[Polar ang (rad)]]/PI()*180</f>
        <v>179.9998479605043</v>
      </c>
      <c r="H291" s="5">
        <v>3.5128622703355298E-3</v>
      </c>
      <c r="I291" s="1">
        <v>1</v>
      </c>
      <c r="J291" s="1">
        <v>4.21165377823813</v>
      </c>
      <c r="K291" s="2">
        <f>IF(Table3[[#This Row],[Phase shift (rad)]]="","",Table3[[#This Row],[Phase shift (rad)]]/PI()*180)</f>
        <v>241.30998626337202</v>
      </c>
      <c r="L291" s="1">
        <v>0</v>
      </c>
      <c r="M291" s="1">
        <f>IF(Table3[[#This Row],[Rel phase shift (rad)]]="","",COS(Table3[[#This Row],[Rel phase shift (rad)]]))</f>
        <v>1</v>
      </c>
      <c r="N291"/>
    </row>
    <row r="292" spans="1:14" x14ac:dyDescent="0.2">
      <c r="A292" s="1" t="s">
        <v>48</v>
      </c>
      <c r="B292" t="s">
        <v>23</v>
      </c>
      <c r="C292" s="3">
        <v>15.9</v>
      </c>
      <c r="D292" s="2">
        <f>2*Table3[[#This Row],[Photon energy (eV)]]-Threshold</f>
        <v>7.2126112000000013</v>
      </c>
      <c r="E292" t="s">
        <v>17</v>
      </c>
      <c r="F292" s="1">
        <v>0</v>
      </c>
      <c r="G292" s="2">
        <f>Table3[[#This Row],[Polar ang (rad)]]/PI()*180</f>
        <v>0</v>
      </c>
      <c r="H292" s="5">
        <v>6.64404147235586E-3</v>
      </c>
      <c r="I292" s="1">
        <v>1</v>
      </c>
      <c r="J292" s="1">
        <v>1.0688175027939899</v>
      </c>
      <c r="K292" s="2">
        <f>IF(Table3[[#This Row],[Phase shift (rad)]]="","",Table3[[#This Row],[Phase shift (rad)]]/PI()*180)</f>
        <v>61.238731979807703</v>
      </c>
      <c r="L292" s="1">
        <v>0</v>
      </c>
      <c r="M292" s="1">
        <f>IF(Table3[[#This Row],[Rel phase shift (rad)]]="","",COS(Table3[[#This Row],[Rel phase shift (rad)]]))</f>
        <v>1</v>
      </c>
      <c r="N292"/>
    </row>
    <row r="293" spans="1:14" x14ac:dyDescent="0.2">
      <c r="A293" s="1" t="s">
        <v>48</v>
      </c>
      <c r="B293" t="s">
        <v>23</v>
      </c>
      <c r="C293" s="3">
        <v>15.9</v>
      </c>
      <c r="D293" s="2">
        <f>2*Table3[[#This Row],[Photon energy (eV)]]-Threshold</f>
        <v>7.2126112000000013</v>
      </c>
      <c r="E293" t="s">
        <v>18</v>
      </c>
      <c r="F293" s="1">
        <v>0</v>
      </c>
      <c r="G293" s="2">
        <f>Table3[[#This Row],[Polar ang (rad)]]/PI()*180</f>
        <v>0</v>
      </c>
      <c r="H293" s="5">
        <v>0</v>
      </c>
      <c r="I293" s="1">
        <v>0</v>
      </c>
      <c r="J293" s="1"/>
      <c r="K293" s="2" t="str">
        <f>IF(Table3[[#This Row],[Phase shift (rad)]]="","",Table3[[#This Row],[Phase shift (rad)]]/PI()*180)</f>
        <v/>
      </c>
      <c r="L293" s="1"/>
      <c r="M293" s="1" t="str">
        <f>IF(Table3[[#This Row],[Rel phase shift (rad)]]="","",COS(Table3[[#This Row],[Rel phase shift (rad)]]))</f>
        <v/>
      </c>
      <c r="N293"/>
    </row>
    <row r="294" spans="1:14" x14ac:dyDescent="0.2">
      <c r="A294" s="1" t="s">
        <v>48</v>
      </c>
      <c r="B294" t="s">
        <v>23</v>
      </c>
      <c r="C294" s="3">
        <v>15.9</v>
      </c>
      <c r="D294" s="2">
        <f>2*Table3[[#This Row],[Photon energy (eV)]]-Threshold</f>
        <v>7.2126112000000013</v>
      </c>
      <c r="E294" t="s">
        <v>19</v>
      </c>
      <c r="F294" s="1">
        <v>0</v>
      </c>
      <c r="G294" s="2">
        <f>Table3[[#This Row],[Polar ang (rad)]]/PI()*180</f>
        <v>0</v>
      </c>
      <c r="H294" s="5">
        <v>6.64404147235586E-3</v>
      </c>
      <c r="I294" s="1">
        <v>1</v>
      </c>
      <c r="J294" s="1">
        <v>1.0688175027939899</v>
      </c>
      <c r="K294" s="2">
        <f>IF(Table3[[#This Row],[Phase shift (rad)]]="","",Table3[[#This Row],[Phase shift (rad)]]/PI()*180)</f>
        <v>61.238731979807703</v>
      </c>
      <c r="L294" s="1">
        <v>0</v>
      </c>
      <c r="M294" s="1">
        <f>IF(Table3[[#This Row],[Rel phase shift (rad)]]="","",COS(Table3[[#This Row],[Rel phase shift (rad)]]))</f>
        <v>1</v>
      </c>
      <c r="N294"/>
    </row>
    <row r="295" spans="1:14" x14ac:dyDescent="0.2">
      <c r="A295" s="1" t="s">
        <v>48</v>
      </c>
      <c r="B295" t="s">
        <v>23</v>
      </c>
      <c r="C295" s="3">
        <v>15.9</v>
      </c>
      <c r="D295" s="2">
        <f>2*Table3[[#This Row],[Photon energy (eV)]]-Threshold</f>
        <v>7.2126112000000013</v>
      </c>
      <c r="E295" t="s">
        <v>17</v>
      </c>
      <c r="F295" s="1">
        <v>0.16308800000000001</v>
      </c>
      <c r="G295" s="2">
        <f>Table3[[#This Row],[Polar ang (rad)]]/PI()*180</f>
        <v>9.3442540892295707</v>
      </c>
      <c r="H295" s="5">
        <v>5.9086120737275004E-3</v>
      </c>
      <c r="I295" s="1">
        <v>0.93108232664724599</v>
      </c>
      <c r="J295" s="1">
        <v>1.0662811244096699</v>
      </c>
      <c r="K295" s="2">
        <f>IF(Table3[[#This Row],[Phase shift (rad)]]="","",Table3[[#This Row],[Phase shift (rad)]]/PI()*180)</f>
        <v>61.093408203137955</v>
      </c>
      <c r="L295" s="1">
        <v>-1.439127738149004E-2</v>
      </c>
      <c r="M295" s="1">
        <f>IF(Table3[[#This Row],[Rel phase shift (rad)]]="","",COS(Table3[[#This Row],[Rel phase shift (rad)]]))</f>
        <v>0.99989644735490557</v>
      </c>
      <c r="N295"/>
    </row>
    <row r="296" spans="1:14" x14ac:dyDescent="0.2">
      <c r="A296" s="1" t="s">
        <v>48</v>
      </c>
      <c r="B296" t="s">
        <v>23</v>
      </c>
      <c r="C296" s="3">
        <v>15.9</v>
      </c>
      <c r="D296" s="2">
        <f>2*Table3[[#This Row],[Photon energy (eV)]]-Threshold</f>
        <v>7.2126112000000013</v>
      </c>
      <c r="E296" t="s">
        <v>18</v>
      </c>
      <c r="F296" s="1">
        <v>0.16308800000000001</v>
      </c>
      <c r="G296" s="2">
        <f>Table3[[#This Row],[Polar ang (rad)]]/PI()*180</f>
        <v>9.3442540892295707</v>
      </c>
      <c r="H296" s="5">
        <v>2.18674431471388E-4</v>
      </c>
      <c r="I296" s="1">
        <v>3.4458836676376801E-2</v>
      </c>
      <c r="J296" s="1">
        <v>1.27633893935326</v>
      </c>
      <c r="K296" s="2">
        <f>IF(Table3[[#This Row],[Phase shift (rad)]]="","",Table3[[#This Row],[Phase shift (rad)]]/PI()*180)</f>
        <v>73.128834453145743</v>
      </c>
      <c r="L296" s="1">
        <v>0.19566653756210009</v>
      </c>
      <c r="M296" s="1">
        <f>IF(Table3[[#This Row],[Rel phase shift (rad)]]="","",COS(Table3[[#This Row],[Rel phase shift (rad)]]))</f>
        <v>0.98091829895915517</v>
      </c>
      <c r="N296"/>
    </row>
    <row r="297" spans="1:14" x14ac:dyDescent="0.2">
      <c r="A297" s="1" t="s">
        <v>48</v>
      </c>
      <c r="B297" t="s">
        <v>23</v>
      </c>
      <c r="C297" s="3">
        <v>15.9</v>
      </c>
      <c r="D297" s="2">
        <f>2*Table3[[#This Row],[Photon energy (eV)]]-Threshold</f>
        <v>7.2126112000000013</v>
      </c>
      <c r="E297" t="s">
        <v>19</v>
      </c>
      <c r="F297" s="1">
        <v>0.16308800000000001</v>
      </c>
      <c r="G297" s="2">
        <f>Table3[[#This Row],[Polar ang (rad)]]/PI()*180</f>
        <v>9.3442540892295707</v>
      </c>
      <c r="H297" s="5">
        <v>6.33700372404999E-3</v>
      </c>
      <c r="I297" s="1">
        <v>0.99858851752954703</v>
      </c>
      <c r="J297" s="1">
        <v>1.08067240179116</v>
      </c>
      <c r="K297" s="2">
        <f>IF(Table3[[#This Row],[Phase shift (rad)]]="","",Table3[[#This Row],[Phase shift (rad)]]/PI()*180)</f>
        <v>61.917967658899414</v>
      </c>
      <c r="L297" s="1">
        <v>0</v>
      </c>
      <c r="M297" s="1">
        <f>IF(Table3[[#This Row],[Rel phase shift (rad)]]="","",COS(Table3[[#This Row],[Rel phase shift (rad)]]))</f>
        <v>1</v>
      </c>
      <c r="N297"/>
    </row>
    <row r="298" spans="1:14" x14ac:dyDescent="0.2">
      <c r="A298" s="1" t="s">
        <v>48</v>
      </c>
      <c r="B298" t="s">
        <v>23</v>
      </c>
      <c r="C298" s="3">
        <v>15.9</v>
      </c>
      <c r="D298" s="2">
        <f>2*Table3[[#This Row],[Photon energy (eV)]]-Threshold</f>
        <v>7.2126112000000013</v>
      </c>
      <c r="E298" t="s">
        <v>17</v>
      </c>
      <c r="F298" s="1">
        <v>0.29860399999999998</v>
      </c>
      <c r="G298" s="2">
        <f>Table3[[#This Row],[Polar ang (rad)]]/PI()*180</f>
        <v>17.108748945724432</v>
      </c>
      <c r="H298" s="5">
        <v>4.4148329454485298E-3</v>
      </c>
      <c r="I298" s="1">
        <v>0.77902208262546102</v>
      </c>
      <c r="J298" s="1">
        <v>1.0612200260281199</v>
      </c>
      <c r="K298" s="2">
        <f>IF(Table3[[#This Row],[Phase shift (rad)]]="","",Table3[[#This Row],[Phase shift (rad)]]/PI()*180)</f>
        <v>60.803428626174643</v>
      </c>
      <c r="L298" s="1">
        <v>-4.9642434141049963E-2</v>
      </c>
      <c r="M298" s="1">
        <f>IF(Table3[[#This Row],[Rel phase shift (rad)]]="","",COS(Table3[[#This Row],[Rel phase shift (rad)]]))</f>
        <v>0.99876806739239599</v>
      </c>
      <c r="N298"/>
    </row>
    <row r="299" spans="1:14" x14ac:dyDescent="0.2">
      <c r="A299" s="1" t="s">
        <v>48</v>
      </c>
      <c r="B299" t="s">
        <v>23</v>
      </c>
      <c r="C299" s="3">
        <v>15.9</v>
      </c>
      <c r="D299" s="2">
        <f>2*Table3[[#This Row],[Photon energy (eV)]]-Threshold</f>
        <v>7.2126112000000013</v>
      </c>
      <c r="E299" t="s">
        <v>18</v>
      </c>
      <c r="F299" s="1">
        <v>0.29860399999999998</v>
      </c>
      <c r="G299" s="2">
        <f>Table3[[#This Row],[Polar ang (rad)]]/PI()*180</f>
        <v>17.108748945724432</v>
      </c>
      <c r="H299" s="5">
        <v>6.2615721145786697E-4</v>
      </c>
      <c r="I299" s="1">
        <v>0.110488958687269</v>
      </c>
      <c r="J299" s="1">
        <v>1.28670174324844</v>
      </c>
      <c r="K299" s="2">
        <f>IF(Table3[[#This Row],[Phase shift (rad)]]="","",Table3[[#This Row],[Phase shift (rad)]]/PI()*180)</f>
        <v>73.72257938026128</v>
      </c>
      <c r="L299" s="1">
        <v>0.1758392830792701</v>
      </c>
      <c r="M299" s="1">
        <f>IF(Table3[[#This Row],[Rel phase shift (rad)]]="","",COS(Table3[[#This Row],[Rel phase shift (rad)]]))</f>
        <v>0.98458006608950299</v>
      </c>
      <c r="N299"/>
    </row>
    <row r="300" spans="1:14" x14ac:dyDescent="0.2">
      <c r="A300" s="1" t="s">
        <v>48</v>
      </c>
      <c r="B300" t="s">
        <v>23</v>
      </c>
      <c r="C300" s="3">
        <v>15.9</v>
      </c>
      <c r="D300" s="2">
        <f>2*Table3[[#This Row],[Photon energy (eV)]]-Threshold</f>
        <v>7.2126112000000013</v>
      </c>
      <c r="E300" t="s">
        <v>19</v>
      </c>
      <c r="F300" s="1">
        <v>0.29860399999999998</v>
      </c>
      <c r="G300" s="2">
        <f>Table3[[#This Row],[Polar ang (rad)]]/PI()*180</f>
        <v>17.108748945724432</v>
      </c>
      <c r="H300" s="5">
        <v>5.6423979844817396E-3</v>
      </c>
      <c r="I300" s="1">
        <v>0.99563283213337805</v>
      </c>
      <c r="J300" s="1">
        <v>1.1108624601691699</v>
      </c>
      <c r="K300" s="2">
        <f>IF(Table3[[#This Row],[Phase shift (rad)]]="","",Table3[[#This Row],[Phase shift (rad)]]/PI()*180)</f>
        <v>63.647730587212955</v>
      </c>
      <c r="L300" s="1">
        <v>0</v>
      </c>
      <c r="M300" s="1">
        <f>IF(Table3[[#This Row],[Rel phase shift (rad)]]="","",COS(Table3[[#This Row],[Rel phase shift (rad)]]))</f>
        <v>1</v>
      </c>
      <c r="N300"/>
    </row>
    <row r="301" spans="1:14" x14ac:dyDescent="0.2">
      <c r="A301" s="1" t="s">
        <v>48</v>
      </c>
      <c r="B301" t="s">
        <v>23</v>
      </c>
      <c r="C301" s="3">
        <v>15.9</v>
      </c>
      <c r="D301" s="2">
        <f>2*Table3[[#This Row],[Photon energy (eV)]]-Threshold</f>
        <v>7.2126112000000013</v>
      </c>
      <c r="E301" t="s">
        <v>17</v>
      </c>
      <c r="F301" s="1">
        <v>0.43301299999999998</v>
      </c>
      <c r="G301" s="2">
        <f>Table3[[#This Row],[Polar ang (rad)]]/PI()*180</f>
        <v>24.809817374298316</v>
      </c>
      <c r="H301" s="5">
        <v>2.6448638944942498E-3</v>
      </c>
      <c r="I301" s="1">
        <v>0.56666060102633398</v>
      </c>
      <c r="J301" s="1">
        <v>1.0596562089217401</v>
      </c>
      <c r="K301" s="2">
        <f>IF(Table3[[#This Row],[Phase shift (rad)]]="","",Table3[[#This Row],[Phase shift (rad)]]/PI()*180)</f>
        <v>60.713828506048721</v>
      </c>
      <c r="L301" s="1">
        <v>-0.10717842536786</v>
      </c>
      <c r="M301" s="1">
        <f>IF(Table3[[#This Row],[Rel phase shift (rad)]]="","",COS(Table3[[#This Row],[Rel phase shift (rad)]]))</f>
        <v>0.99426188863403153</v>
      </c>
      <c r="N301"/>
    </row>
    <row r="302" spans="1:14" x14ac:dyDescent="0.2">
      <c r="A302" s="1" t="s">
        <v>48</v>
      </c>
      <c r="B302" t="s">
        <v>23</v>
      </c>
      <c r="C302" s="3">
        <v>15.9</v>
      </c>
      <c r="D302" s="2">
        <f>2*Table3[[#This Row],[Photon energy (eV)]]-Threshold</f>
        <v>7.2126112000000013</v>
      </c>
      <c r="E302" t="s">
        <v>18</v>
      </c>
      <c r="F302" s="1">
        <v>0.43301299999999998</v>
      </c>
      <c r="G302" s="2">
        <f>Table3[[#This Row],[Polar ang (rad)]]/PI()*180</f>
        <v>24.809817374298316</v>
      </c>
      <c r="H302" s="5">
        <v>1.0112964694664001E-3</v>
      </c>
      <c r="I302" s="1">
        <v>0.21666969948683201</v>
      </c>
      <c r="J302" s="1">
        <v>1.30717967047255</v>
      </c>
      <c r="K302" s="2">
        <f>IF(Table3[[#This Row],[Phase shift (rad)]]="","",Table3[[#This Row],[Phase shift (rad)]]/PI()*180)</f>
        <v>74.895878183378827</v>
      </c>
      <c r="L302" s="1">
        <v>0.14034503618294991</v>
      </c>
      <c r="M302" s="1">
        <f>IF(Table3[[#This Row],[Rel phase shift (rad)]]="","",COS(Table3[[#This Row],[Rel phase shift (rad)]]))</f>
        <v>0.9901677898473682</v>
      </c>
      <c r="N302"/>
    </row>
    <row r="303" spans="1:14" x14ac:dyDescent="0.2">
      <c r="A303" s="1" t="s">
        <v>48</v>
      </c>
      <c r="B303" t="s">
        <v>23</v>
      </c>
      <c r="C303" s="3">
        <v>15.9</v>
      </c>
      <c r="D303" s="2">
        <f>2*Table3[[#This Row],[Photon energy (eV)]]-Threshold</f>
        <v>7.2126112000000013</v>
      </c>
      <c r="E303" t="s">
        <v>19</v>
      </c>
      <c r="F303" s="1">
        <v>0.43301299999999998</v>
      </c>
      <c r="G303" s="2">
        <f>Table3[[#This Row],[Polar ang (rad)]]/PI()*180</f>
        <v>24.809817374298316</v>
      </c>
      <c r="H303" s="5">
        <v>4.6323937511365499E-3</v>
      </c>
      <c r="I303" s="1">
        <v>0.99248775435063497</v>
      </c>
      <c r="J303" s="1">
        <v>1.1668346342896001</v>
      </c>
      <c r="K303" s="2">
        <f>IF(Table3[[#This Row],[Phase shift (rad)]]="","",Table3[[#This Row],[Phase shift (rad)]]/PI()*180)</f>
        <v>66.85469993448497</v>
      </c>
      <c r="L303" s="1">
        <v>0</v>
      </c>
      <c r="M303" s="1">
        <f>IF(Table3[[#This Row],[Rel phase shift (rad)]]="","",COS(Table3[[#This Row],[Rel phase shift (rad)]]))</f>
        <v>1</v>
      </c>
      <c r="N303"/>
    </row>
    <row r="304" spans="1:14" x14ac:dyDescent="0.2">
      <c r="A304" s="1" t="s">
        <v>48</v>
      </c>
      <c r="B304" t="s">
        <v>23</v>
      </c>
      <c r="C304" s="3">
        <v>15.9</v>
      </c>
      <c r="D304" s="2">
        <f>2*Table3[[#This Row],[Photon energy (eV)]]-Threshold</f>
        <v>7.2126112000000013</v>
      </c>
      <c r="E304" t="s">
        <v>17</v>
      </c>
      <c r="F304" s="1">
        <v>0.56709699999999996</v>
      </c>
      <c r="G304" s="2">
        <f>Table3[[#This Row],[Polar ang (rad)]]/PI()*180</f>
        <v>32.492264674530446</v>
      </c>
      <c r="H304" s="5">
        <v>1.1241630981217901E-3</v>
      </c>
      <c r="I304" s="1">
        <v>0.326099108881233</v>
      </c>
      <c r="J304" s="1">
        <v>1.10511308722271</v>
      </c>
      <c r="K304" s="2">
        <f>IF(Table3[[#This Row],[Phase shift (rad)]]="","",Table3[[#This Row],[Phase shift (rad)]]/PI()*180)</f>
        <v>63.3183157825341</v>
      </c>
      <c r="L304" s="1">
        <v>-0.16386661287429011</v>
      </c>
      <c r="M304" s="1">
        <f>IF(Table3[[#This Row],[Rel phase shift (rad)]]="","",COS(Table3[[#This Row],[Rel phase shift (rad)]]))</f>
        <v>0.98660388322394554</v>
      </c>
      <c r="N304"/>
    </row>
    <row r="305" spans="1:14" x14ac:dyDescent="0.2">
      <c r="A305" s="1" t="s">
        <v>48</v>
      </c>
      <c r="B305" t="s">
        <v>23</v>
      </c>
      <c r="C305" s="3">
        <v>15.9</v>
      </c>
      <c r="D305" s="2">
        <f>2*Table3[[#This Row],[Photon energy (eV)]]-Threshold</f>
        <v>7.2126112000000013</v>
      </c>
      <c r="E305" t="s">
        <v>18</v>
      </c>
      <c r="F305" s="1">
        <v>0.56709699999999996</v>
      </c>
      <c r="G305" s="2">
        <f>Table3[[#This Row],[Polar ang (rad)]]/PI()*180</f>
        <v>32.492264674530446</v>
      </c>
      <c r="H305" s="5">
        <v>1.16157096562785E-3</v>
      </c>
      <c r="I305" s="1">
        <v>0.33695044555938303</v>
      </c>
      <c r="J305" s="1">
        <v>1.34800220174579</v>
      </c>
      <c r="K305" s="2">
        <f>IF(Table3[[#This Row],[Phase shift (rad)]]="","",Table3[[#This Row],[Phase shift (rad)]]/PI()*180)</f>
        <v>77.234836934376304</v>
      </c>
      <c r="L305" s="1">
        <v>7.9022501648789989E-2</v>
      </c>
      <c r="M305" s="1">
        <f>IF(Table3[[#This Row],[Rel phase shift (rad)]]="","",COS(Table3[[#This Row],[Rel phase shift (rad)]]))</f>
        <v>0.99687934654828592</v>
      </c>
      <c r="N305"/>
    </row>
    <row r="306" spans="1:14" x14ac:dyDescent="0.2">
      <c r="A306" s="1" t="s">
        <v>48</v>
      </c>
      <c r="B306" t="s">
        <v>23</v>
      </c>
      <c r="C306" s="3">
        <v>15.9</v>
      </c>
      <c r="D306" s="2">
        <f>2*Table3[[#This Row],[Photon energy (eV)]]-Threshold</f>
        <v>7.2126112000000013</v>
      </c>
      <c r="E306" t="s">
        <v>19</v>
      </c>
      <c r="F306" s="1">
        <v>0.56709699999999996</v>
      </c>
      <c r="G306" s="2">
        <f>Table3[[#This Row],[Polar ang (rad)]]/PI()*180</f>
        <v>32.492264674530446</v>
      </c>
      <c r="H306" s="5">
        <v>3.4249958882837102E-3</v>
      </c>
      <c r="I306" s="1">
        <v>0.99352852709473405</v>
      </c>
      <c r="J306" s="1">
        <v>1.268979700097</v>
      </c>
      <c r="K306" s="2">
        <f>IF(Table3[[#This Row],[Phase shift (rad)]]="","",Table3[[#This Row],[Phase shift (rad)]]/PI()*180)</f>
        <v>72.707181103335046</v>
      </c>
      <c r="L306" s="1">
        <v>0</v>
      </c>
      <c r="M306" s="1">
        <f>IF(Table3[[#This Row],[Rel phase shift (rad)]]="","",COS(Table3[[#This Row],[Rel phase shift (rad)]]))</f>
        <v>1</v>
      </c>
      <c r="N306"/>
    </row>
    <row r="307" spans="1:14" x14ac:dyDescent="0.2">
      <c r="A307" s="1" t="s">
        <v>48</v>
      </c>
      <c r="B307" t="s">
        <v>23</v>
      </c>
      <c r="C307" s="3">
        <v>15.9</v>
      </c>
      <c r="D307" s="2">
        <f>2*Table3[[#This Row],[Photon energy (eV)]]-Threshold</f>
        <v>7.2126112000000013</v>
      </c>
      <c r="E307" t="s">
        <v>17</v>
      </c>
      <c r="F307" s="1">
        <v>0.70104200000000005</v>
      </c>
      <c r="G307" s="2">
        <f>Table3[[#This Row],[Polar ang (rad)]]/PI()*180</f>
        <v>40.166747861410258</v>
      </c>
      <c r="H307" s="5">
        <v>2.8156077361018902E-4</v>
      </c>
      <c r="I307" s="1">
        <v>0.12752060721217601</v>
      </c>
      <c r="J307" s="1">
        <v>1.7097200968522599</v>
      </c>
      <c r="K307" s="2">
        <f>IF(Table3[[#This Row],[Phase shift (rad)]]="","",Table3[[#This Row],[Phase shift (rad)]]/PI()*180)</f>
        <v>97.959745698332839</v>
      </c>
      <c r="L307" s="1">
        <v>0.23144971676888981</v>
      </c>
      <c r="M307" s="1">
        <f>IF(Table3[[#This Row],[Rel phase shift (rad)]]="","",COS(Table3[[#This Row],[Rel phase shift (rad)]]))</f>
        <v>0.973334869115557</v>
      </c>
      <c r="N307"/>
    </row>
    <row r="308" spans="1:14" x14ac:dyDescent="0.2">
      <c r="A308" s="1" t="s">
        <v>48</v>
      </c>
      <c r="B308" t="s">
        <v>23</v>
      </c>
      <c r="C308" s="3">
        <v>15.9</v>
      </c>
      <c r="D308" s="2">
        <f>2*Table3[[#This Row],[Photon energy (eV)]]-Threshold</f>
        <v>7.2126112000000013</v>
      </c>
      <c r="E308" t="s">
        <v>18</v>
      </c>
      <c r="F308" s="1">
        <v>0.70104200000000005</v>
      </c>
      <c r="G308" s="2">
        <f>Table3[[#This Row],[Polar ang (rad)]]/PI()*180</f>
        <v>40.166747861410258</v>
      </c>
      <c r="H308" s="5">
        <v>9.6320107848746296E-4</v>
      </c>
      <c r="I308" s="1">
        <v>0.43623969639391103</v>
      </c>
      <c r="J308" s="1">
        <v>1.4447368830921601</v>
      </c>
      <c r="K308" s="2">
        <f>IF(Table3[[#This Row],[Phase shift (rad)]]="","",Table3[[#This Row],[Phase shift (rad)]]/PI()*180)</f>
        <v>82.777325908066203</v>
      </c>
      <c r="L308" s="1">
        <v>-3.3533496991209999E-2</v>
      </c>
      <c r="M308" s="1">
        <f>IF(Table3[[#This Row],[Rel phase shift (rad)]]="","",COS(Table3[[#This Row],[Rel phase shift (rad)]]))</f>
        <v>0.99943780497487666</v>
      </c>
      <c r="N308"/>
    </row>
    <row r="309" spans="1:14" x14ac:dyDescent="0.2">
      <c r="A309" s="1" t="s">
        <v>48</v>
      </c>
      <c r="B309" t="s">
        <v>23</v>
      </c>
      <c r="C309" s="3">
        <v>15.9</v>
      </c>
      <c r="D309" s="2">
        <f>2*Table3[[#This Row],[Photon energy (eV)]]-Threshold</f>
        <v>7.2126112000000013</v>
      </c>
      <c r="E309" t="s">
        <v>19</v>
      </c>
      <c r="F309" s="1">
        <v>0.70104200000000005</v>
      </c>
      <c r="G309" s="2">
        <f>Table3[[#This Row],[Polar ang (rad)]]/PI()*180</f>
        <v>40.166747861410258</v>
      </c>
      <c r="H309" s="5">
        <v>2.1993720619866101E-3</v>
      </c>
      <c r="I309" s="1">
        <v>0.99610914273989803</v>
      </c>
      <c r="J309" s="1">
        <v>1.4782703800833701</v>
      </c>
      <c r="K309" s="2">
        <f>IF(Table3[[#This Row],[Phase shift (rad)]]="","",Table3[[#This Row],[Phase shift (rad)]]/PI()*180)</f>
        <v>84.698653757977169</v>
      </c>
      <c r="L309" s="1">
        <v>0</v>
      </c>
      <c r="M309" s="1">
        <f>IF(Table3[[#This Row],[Rel phase shift (rad)]]="","",COS(Table3[[#This Row],[Rel phase shift (rad)]]))</f>
        <v>1</v>
      </c>
      <c r="N309"/>
    </row>
    <row r="310" spans="1:14" x14ac:dyDescent="0.2">
      <c r="A310" s="1" t="s">
        <v>48</v>
      </c>
      <c r="B310" t="s">
        <v>23</v>
      </c>
      <c r="C310" s="3">
        <v>15.9</v>
      </c>
      <c r="D310" s="2">
        <f>2*Table3[[#This Row],[Photon energy (eV)]]-Threshold</f>
        <v>7.2126112000000013</v>
      </c>
      <c r="E310" t="s">
        <v>17</v>
      </c>
      <c r="F310" s="1">
        <v>0.83491599999999999</v>
      </c>
      <c r="G310" s="2">
        <f>Table3[[#This Row],[Polar ang (rad)]]/PI()*180</f>
        <v>47.837163047944635</v>
      </c>
      <c r="H310" s="5">
        <v>3.3839618455488898E-4</v>
      </c>
      <c r="I310" s="1">
        <v>0.25788957980092397</v>
      </c>
      <c r="J310" s="1">
        <v>2.4990595561134401</v>
      </c>
      <c r="K310" s="2">
        <f>IF(Table3[[#This Row],[Phase shift (rad)]]="","",Table3[[#This Row],[Phase shift (rad)]]/PI()*180)</f>
        <v>143.18556531713705</v>
      </c>
      <c r="L310" s="1">
        <v>0.50986119848303013</v>
      </c>
      <c r="M310" s="1">
        <f>IF(Table3[[#This Row],[Rel phase shift (rad)]]="","",COS(Table3[[#This Row],[Rel phase shift (rad)]]))</f>
        <v>0.87281225898086401</v>
      </c>
      <c r="N310"/>
    </row>
    <row r="311" spans="1:14" x14ac:dyDescent="0.2">
      <c r="A311" s="1" t="s">
        <v>48</v>
      </c>
      <c r="B311" t="s">
        <v>23</v>
      </c>
      <c r="C311" s="3">
        <v>15.9</v>
      </c>
      <c r="D311" s="2">
        <f>2*Table3[[#This Row],[Photon energy (eV)]]-Threshold</f>
        <v>7.2126112000000013</v>
      </c>
      <c r="E311" t="s">
        <v>18</v>
      </c>
      <c r="F311" s="1">
        <v>0.83491599999999999</v>
      </c>
      <c r="G311" s="2">
        <f>Table3[[#This Row],[Polar ang (rad)]]/PI()*180</f>
        <v>47.837163047944635</v>
      </c>
      <c r="H311" s="5">
        <v>4.8688926265971701E-4</v>
      </c>
      <c r="I311" s="1">
        <v>0.37105521009953701</v>
      </c>
      <c r="J311" s="1">
        <v>1.81877095064061</v>
      </c>
      <c r="K311" s="2">
        <f>IF(Table3[[#This Row],[Phase shift (rad)]]="","",Table3[[#This Row],[Phase shift (rad)]]/PI()*180)</f>
        <v>104.20789937270352</v>
      </c>
      <c r="L311" s="1">
        <v>-0.1704274069898</v>
      </c>
      <c r="M311" s="1">
        <f>IF(Table3[[#This Row],[Rel phase shift (rad)]]="","",COS(Table3[[#This Row],[Rel phase shift (rad)]]))</f>
        <v>0.98551236717151802</v>
      </c>
      <c r="N311"/>
    </row>
    <row r="312" spans="1:14" x14ac:dyDescent="0.2">
      <c r="A312" s="1" t="s">
        <v>48</v>
      </c>
      <c r="B312" t="s">
        <v>23</v>
      </c>
      <c r="C312" s="3">
        <v>15.9</v>
      </c>
      <c r="D312" s="2">
        <f>2*Table3[[#This Row],[Photon energy (eV)]]-Threshold</f>
        <v>7.2126112000000013</v>
      </c>
      <c r="E312" t="s">
        <v>19</v>
      </c>
      <c r="F312" s="1">
        <v>0.83491599999999999</v>
      </c>
      <c r="G312" s="2">
        <f>Table3[[#This Row],[Polar ang (rad)]]/PI()*180</f>
        <v>47.837163047944635</v>
      </c>
      <c r="H312" s="5">
        <v>1.25502711787417E-3</v>
      </c>
      <c r="I312" s="1">
        <v>0.95644818363735695</v>
      </c>
      <c r="J312" s="1">
        <v>1.98919835763041</v>
      </c>
      <c r="K312" s="2">
        <f>IF(Table3[[#This Row],[Phase shift (rad)]]="","",Table3[[#This Row],[Phase shift (rad)]]/PI()*180)</f>
        <v>113.97267050657746</v>
      </c>
      <c r="L312" s="1">
        <v>0</v>
      </c>
      <c r="M312" s="1">
        <f>IF(Table3[[#This Row],[Rel phase shift (rad)]]="","",COS(Table3[[#This Row],[Rel phase shift (rad)]]))</f>
        <v>1</v>
      </c>
      <c r="N312"/>
    </row>
    <row r="313" spans="1:14" x14ac:dyDescent="0.2">
      <c r="A313" s="1" t="s">
        <v>48</v>
      </c>
      <c r="B313" t="s">
        <v>23</v>
      </c>
      <c r="C313" s="3">
        <v>15.9</v>
      </c>
      <c r="D313" s="2">
        <f>2*Table3[[#This Row],[Photon energy (eV)]]-Threshold</f>
        <v>7.2126112000000013</v>
      </c>
      <c r="E313" t="s">
        <v>17</v>
      </c>
      <c r="F313" s="1">
        <v>0.96874899999999997</v>
      </c>
      <c r="G313" s="2">
        <f>Table3[[#This Row],[Polar ang (rad)]]/PI()*180</f>
        <v>55.505229107518979</v>
      </c>
      <c r="H313" s="5">
        <v>6.3030590592938398E-4</v>
      </c>
      <c r="I313" s="1">
        <v>0.42984522514360402</v>
      </c>
      <c r="J313" s="1">
        <v>1.9630935714595901</v>
      </c>
      <c r="K313" s="2">
        <f>IF(Table3[[#This Row],[Phase shift (rad)]]="","",Table3[[#This Row],[Phase shift (rad)]]/PI()*180)</f>
        <v>112.476976433898</v>
      </c>
      <c r="L313" s="1">
        <v>-0.91524511887390014</v>
      </c>
      <c r="M313" s="1">
        <f>IF(Table3[[#This Row],[Rel phase shift (rad)]]="","",COS(Table3[[#This Row],[Rel phase shift (rad)]]))</f>
        <v>0.60959628506650199</v>
      </c>
      <c r="N313"/>
    </row>
    <row r="314" spans="1:14" x14ac:dyDescent="0.2">
      <c r="A314" s="1" t="s">
        <v>48</v>
      </c>
      <c r="B314" t="s">
        <v>23</v>
      </c>
      <c r="C314" s="3">
        <v>15.9</v>
      </c>
      <c r="D314" s="2">
        <f>2*Table3[[#This Row],[Photon energy (eV)]]-Threshold</f>
        <v>7.2126112000000013</v>
      </c>
      <c r="E314" t="s">
        <v>18</v>
      </c>
      <c r="F314" s="1">
        <v>0.96874899999999997</v>
      </c>
      <c r="G314" s="2">
        <f>Table3[[#This Row],[Polar ang (rad)]]/PI()*180</f>
        <v>55.505229107518979</v>
      </c>
      <c r="H314" s="5">
        <v>4.18024792256055E-4</v>
      </c>
      <c r="I314" s="1">
        <v>0.28507738742819699</v>
      </c>
      <c r="J314" s="1">
        <v>3.5188847016095899</v>
      </c>
      <c r="K314" s="2">
        <f>IF(Table3[[#This Row],[Phase shift (rad)]]="","",Table3[[#This Row],[Phase shift (rad)]]/PI()*180)</f>
        <v>201.61724199538153</v>
      </c>
      <c r="L314" s="1">
        <v>0.64054601127609967</v>
      </c>
      <c r="M314" s="1">
        <f>IF(Table3[[#This Row],[Rel phase shift (rad)]]="","",COS(Table3[[#This Row],[Rel phase shift (rad)]]))</f>
        <v>0.80176956289175061</v>
      </c>
      <c r="N314"/>
    </row>
    <row r="315" spans="1:14" x14ac:dyDescent="0.2">
      <c r="A315" s="1" t="s">
        <v>48</v>
      </c>
      <c r="B315" t="s">
        <v>23</v>
      </c>
      <c r="C315" s="3">
        <v>15.9</v>
      </c>
      <c r="D315" s="2">
        <f>2*Table3[[#This Row],[Photon energy (eV)]]-Threshold</f>
        <v>7.2126112000000013</v>
      </c>
      <c r="E315" t="s">
        <v>19</v>
      </c>
      <c r="F315" s="1">
        <v>0.96874899999999997</v>
      </c>
      <c r="G315" s="2">
        <f>Table3[[#This Row],[Polar ang (rad)]]/PI()*180</f>
        <v>55.505229107518979</v>
      </c>
      <c r="H315" s="5">
        <v>1.05455124862596E-3</v>
      </c>
      <c r="I315" s="1">
        <v>0.71916479700871105</v>
      </c>
      <c r="J315" s="1">
        <v>2.8783386903334902</v>
      </c>
      <c r="K315" s="2">
        <f>IF(Table3[[#This Row],[Phase shift (rad)]]="","",Table3[[#This Row],[Phase shift (rad)]]/PI()*180)</f>
        <v>164.9166589653218</v>
      </c>
      <c r="L315" s="1">
        <v>0</v>
      </c>
      <c r="M315" s="1">
        <f>IF(Table3[[#This Row],[Rel phase shift (rad)]]="","",COS(Table3[[#This Row],[Rel phase shift (rad)]]))</f>
        <v>1</v>
      </c>
      <c r="N315"/>
    </row>
    <row r="316" spans="1:14" x14ac:dyDescent="0.2">
      <c r="A316" s="1" t="s">
        <v>48</v>
      </c>
      <c r="B316" t="s">
        <v>23</v>
      </c>
      <c r="C316" s="3">
        <v>15.9</v>
      </c>
      <c r="D316" s="2">
        <f>2*Table3[[#This Row],[Photon energy (eV)]]-Threshold</f>
        <v>7.2126112000000013</v>
      </c>
      <c r="E316" t="s">
        <v>17</v>
      </c>
      <c r="F316" s="1">
        <v>1.10256</v>
      </c>
      <c r="G316" s="2">
        <f>Table3[[#This Row],[Polar ang (rad)]]/PI()*180</f>
        <v>63.172034659944046</v>
      </c>
      <c r="H316" s="5">
        <v>1.06315100628751E-3</v>
      </c>
      <c r="I316" s="1">
        <v>0.37038493609502599</v>
      </c>
      <c r="J316" s="1">
        <v>1.64453869006035</v>
      </c>
      <c r="K316" s="2">
        <f>IF(Table3[[#This Row],[Phase shift (rad)]]="","",Table3[[#This Row],[Phase shift (rad)]]/PI()*180)</f>
        <v>94.225126186431041</v>
      </c>
      <c r="L316" s="1">
        <v>-1.7451599424030899</v>
      </c>
      <c r="M316" s="1">
        <f>IF(Table3[[#This Row],[Rel phase shift (rad)]]="","",COS(Table3[[#This Row],[Rel phase shift (rad)]]))</f>
        <v>-0.17348143778073827</v>
      </c>
      <c r="N316"/>
    </row>
    <row r="317" spans="1:14" x14ac:dyDescent="0.2">
      <c r="A317" s="1" t="s">
        <v>48</v>
      </c>
      <c r="B317" t="s">
        <v>23</v>
      </c>
      <c r="C317" s="3">
        <v>15.9</v>
      </c>
      <c r="D317" s="2">
        <f>2*Table3[[#This Row],[Photon energy (eV)]]-Threshold</f>
        <v>7.2126112000000013</v>
      </c>
      <c r="E317" t="s">
        <v>18</v>
      </c>
      <c r="F317" s="1">
        <v>1.10256</v>
      </c>
      <c r="G317" s="2">
        <f>Table3[[#This Row],[Polar ang (rad)]]/PI()*180</f>
        <v>63.172034659944046</v>
      </c>
      <c r="H317" s="5">
        <v>9.0362191268034099E-4</v>
      </c>
      <c r="I317" s="1">
        <v>0.31480753195248601</v>
      </c>
      <c r="J317" s="1">
        <v>4.0076322657305798</v>
      </c>
      <c r="K317" s="2">
        <f>IF(Table3[[#This Row],[Phase shift (rad)]]="","",Table3[[#This Row],[Phase shift (rad)]]/PI()*180)</f>
        <v>229.62041466681384</v>
      </c>
      <c r="L317" s="1">
        <v>0.6179336332671399</v>
      </c>
      <c r="M317" s="1">
        <f>IF(Table3[[#This Row],[Rel phase shift (rad)]]="","",COS(Table3[[#This Row],[Rel phase shift (rad)]]))</f>
        <v>0.81507734995688186</v>
      </c>
      <c r="N317"/>
    </row>
    <row r="318" spans="1:14" x14ac:dyDescent="0.2">
      <c r="A318" s="1" t="s">
        <v>48</v>
      </c>
      <c r="B318" t="s">
        <v>23</v>
      </c>
      <c r="C318" s="3">
        <v>15.9</v>
      </c>
      <c r="D318" s="2">
        <f>2*Table3[[#This Row],[Photon energy (eV)]]-Threshold</f>
        <v>7.2126112000000013</v>
      </c>
      <c r="E318" t="s">
        <v>19</v>
      </c>
      <c r="F318" s="1">
        <v>1.10256</v>
      </c>
      <c r="G318" s="2">
        <f>Table3[[#This Row],[Polar ang (rad)]]/PI()*180</f>
        <v>63.172034659944046</v>
      </c>
      <c r="H318" s="5">
        <v>1.28860654274443E-3</v>
      </c>
      <c r="I318" s="1">
        <v>0.44893006653182499</v>
      </c>
      <c r="J318" s="1">
        <v>3.3896986324634399</v>
      </c>
      <c r="K318" s="2">
        <f>IF(Table3[[#This Row],[Phase shift (rad)]]="","",Table3[[#This Row],[Phase shift (rad)]]/PI()*180)</f>
        <v>194.21542546142194</v>
      </c>
      <c r="L318" s="1">
        <v>0</v>
      </c>
      <c r="M318" s="1">
        <f>IF(Table3[[#This Row],[Rel phase shift (rad)]]="","",COS(Table3[[#This Row],[Rel phase shift (rad)]]))</f>
        <v>1</v>
      </c>
      <c r="N318"/>
    </row>
    <row r="319" spans="1:14" x14ac:dyDescent="0.2">
      <c r="A319" s="1" t="s">
        <v>48</v>
      </c>
      <c r="B319" t="s">
        <v>23</v>
      </c>
      <c r="C319" s="3">
        <v>15.9</v>
      </c>
      <c r="D319" s="2">
        <f>2*Table3[[#This Row],[Photon energy (eV)]]-Threshold</f>
        <v>7.2126112000000013</v>
      </c>
      <c r="E319" t="s">
        <v>17</v>
      </c>
      <c r="F319" s="1">
        <v>1.2363500000000001</v>
      </c>
      <c r="G319" s="2">
        <f>Table3[[#This Row],[Polar ang (rad)]]/PI()*180</f>
        <v>70.837637000999337</v>
      </c>
      <c r="H319" s="5">
        <v>1.2833185404415E-3</v>
      </c>
      <c r="I319" s="1">
        <v>0.364963038490006</v>
      </c>
      <c r="J319" s="1">
        <v>1.5131845128368699</v>
      </c>
      <c r="K319" s="2">
        <f>IF(Table3[[#This Row],[Phase shift (rad)]]="","",Table3[[#This Row],[Phase shift (rad)]]/PI()*180)</f>
        <v>86.699086210112185</v>
      </c>
      <c r="L319" s="1">
        <v>-2.0781222381789402</v>
      </c>
      <c r="M319" s="1">
        <f>IF(Table3[[#This Row],[Rel phase shift (rad)]]="","",COS(Table3[[#This Row],[Rel phase shift (rad)]]))</f>
        <v>-0.48584170809610533</v>
      </c>
      <c r="N319"/>
    </row>
    <row r="320" spans="1:14" x14ac:dyDescent="0.2">
      <c r="A320" s="1" t="s">
        <v>48</v>
      </c>
      <c r="B320" t="s">
        <v>23</v>
      </c>
      <c r="C320" s="3">
        <v>15.9</v>
      </c>
      <c r="D320" s="2">
        <f>2*Table3[[#This Row],[Photon energy (eV)]]-Threshold</f>
        <v>7.2126112000000013</v>
      </c>
      <c r="E320" t="s">
        <v>18</v>
      </c>
      <c r="F320" s="1">
        <v>1.2363500000000001</v>
      </c>
      <c r="G320" s="2">
        <f>Table3[[#This Row],[Polar ang (rad)]]/PI()*180</f>
        <v>70.837637000999337</v>
      </c>
      <c r="H320" s="5">
        <v>1.1164893710102701E-3</v>
      </c>
      <c r="I320" s="1">
        <v>0.317518480754997</v>
      </c>
      <c r="J320" s="1">
        <v>4.1175920004008297</v>
      </c>
      <c r="K320" s="2">
        <f>IF(Table3[[#This Row],[Phase shift (rad)]]="","",Table3[[#This Row],[Phase shift (rad)]]/PI()*180)</f>
        <v>235.92064337979753</v>
      </c>
      <c r="L320" s="1">
        <v>0.52628524938501986</v>
      </c>
      <c r="M320" s="1">
        <f>IF(Table3[[#This Row],[Rel phase shift (rad)]]="","",COS(Table3[[#This Row],[Rel phase shift (rad)]]))</f>
        <v>0.86467904339477841</v>
      </c>
      <c r="N320"/>
    </row>
    <row r="321" spans="1:14" x14ac:dyDescent="0.2">
      <c r="A321" s="1" t="s">
        <v>48</v>
      </c>
      <c r="B321" t="s">
        <v>23</v>
      </c>
      <c r="C321" s="3">
        <v>15.9</v>
      </c>
      <c r="D321" s="2">
        <f>2*Table3[[#This Row],[Photon energy (eV)]]-Threshold</f>
        <v>7.2126112000000013</v>
      </c>
      <c r="E321" t="s">
        <v>19</v>
      </c>
      <c r="F321" s="1">
        <v>1.2363500000000001</v>
      </c>
      <c r="G321" s="2">
        <f>Table3[[#This Row],[Polar ang (rad)]]/PI()*180</f>
        <v>70.837637000999337</v>
      </c>
      <c r="H321" s="5">
        <v>1.3073202501692101E-3</v>
      </c>
      <c r="I321" s="1">
        <v>0.37178888619276601</v>
      </c>
      <c r="J321" s="1">
        <v>3.5913067510158099</v>
      </c>
      <c r="K321" s="2">
        <f>IF(Table3[[#This Row],[Phase shift (rad)]]="","",Table3[[#This Row],[Phase shift (rad)]]/PI()*180)</f>
        <v>205.76671977004591</v>
      </c>
      <c r="L321" s="1">
        <v>0</v>
      </c>
      <c r="M321" s="1">
        <f>IF(Table3[[#This Row],[Rel phase shift (rad)]]="","",COS(Table3[[#This Row],[Rel phase shift (rad)]]))</f>
        <v>1</v>
      </c>
      <c r="N321"/>
    </row>
    <row r="322" spans="1:14" x14ac:dyDescent="0.2">
      <c r="A322" s="1" t="s">
        <v>48</v>
      </c>
      <c r="B322" t="s">
        <v>23</v>
      </c>
      <c r="C322" s="3">
        <v>15.9</v>
      </c>
      <c r="D322" s="2">
        <f>2*Table3[[#This Row],[Photon energy (eV)]]-Threshold</f>
        <v>7.2126112000000013</v>
      </c>
      <c r="E322" t="s">
        <v>17</v>
      </c>
      <c r="F322" s="1">
        <v>1.3701300000000001</v>
      </c>
      <c r="G322" s="2">
        <f>Table3[[#This Row],[Polar ang (rad)]]/PI()*180</f>
        <v>78.502666384259484</v>
      </c>
      <c r="H322" s="5">
        <v>1.0559046885945101E-3</v>
      </c>
      <c r="I322" s="1">
        <v>0.36751153289567101</v>
      </c>
      <c r="J322" s="1">
        <v>1.4548900211748801</v>
      </c>
      <c r="K322" s="2">
        <f>IF(Table3[[#This Row],[Phase shift (rad)]]="","",Table3[[#This Row],[Phase shift (rad)]]/PI()*180)</f>
        <v>83.359057869019608</v>
      </c>
      <c r="L322" s="1">
        <v>-2.2245214925647501</v>
      </c>
      <c r="M322" s="1">
        <f>IF(Table3[[#This Row],[Rel phase shift (rad)]]="","",COS(Table3[[#This Row],[Rel phase shift (rad)]]))</f>
        <v>-0.60814774395493287</v>
      </c>
      <c r="N322"/>
    </row>
    <row r="323" spans="1:14" x14ac:dyDescent="0.2">
      <c r="A323" s="1" t="s">
        <v>48</v>
      </c>
      <c r="B323" t="s">
        <v>23</v>
      </c>
      <c r="C323" s="3">
        <v>15.9</v>
      </c>
      <c r="D323" s="2">
        <f>2*Table3[[#This Row],[Photon energy (eV)]]-Threshold</f>
        <v>7.2126112000000013</v>
      </c>
      <c r="E323" t="s">
        <v>18</v>
      </c>
      <c r="F323" s="1">
        <v>1.3701300000000001</v>
      </c>
      <c r="G323" s="2">
        <f>Table3[[#This Row],[Polar ang (rad)]]/PI()*180</f>
        <v>78.502666384259484</v>
      </c>
      <c r="H323" s="5">
        <v>9.0860759203303899E-4</v>
      </c>
      <c r="I323" s="1">
        <v>0.31624423355216402</v>
      </c>
      <c r="J323" s="1">
        <v>4.15882235137419</v>
      </c>
      <c r="K323" s="2">
        <f>IF(Table3[[#This Row],[Phase shift (rad)]]="","",Table3[[#This Row],[Phase shift (rad)]]/PI()*180)</f>
        <v>238.28296847841418</v>
      </c>
      <c r="L323" s="1">
        <v>0.47941083763455999</v>
      </c>
      <c r="M323" s="1">
        <f>IF(Table3[[#This Row],[Rel phase shift (rad)]]="","",COS(Table3[[#This Row],[Rel phase shift (rad)]]))</f>
        <v>0.88726683173150156</v>
      </c>
      <c r="N323"/>
    </row>
    <row r="324" spans="1:14" x14ac:dyDescent="0.2">
      <c r="A324" s="1" t="s">
        <v>48</v>
      </c>
      <c r="B324" t="s">
        <v>23</v>
      </c>
      <c r="C324" s="3">
        <v>15.9</v>
      </c>
      <c r="D324" s="2">
        <f>2*Table3[[#This Row],[Photon energy (eV)]]-Threshold</f>
        <v>7.2126112000000013</v>
      </c>
      <c r="E324" t="s">
        <v>19</v>
      </c>
      <c r="F324" s="1">
        <v>1.3701300000000001</v>
      </c>
      <c r="G324" s="2">
        <f>Table3[[#This Row],[Polar ang (rad)]]/PI()*180</f>
        <v>78.502666384259484</v>
      </c>
      <c r="H324" s="5">
        <v>9.7020870443031905E-4</v>
      </c>
      <c r="I324" s="1">
        <v>0.33768472859849002</v>
      </c>
      <c r="J324" s="1">
        <v>3.6794115137396299</v>
      </c>
      <c r="K324" s="2">
        <f>IF(Table3[[#This Row],[Phase shift (rad)]]="","",Table3[[#This Row],[Phase shift (rad)]]/PI()*180)</f>
        <v>210.81475082912232</v>
      </c>
      <c r="L324" s="1">
        <v>0</v>
      </c>
      <c r="M324" s="1">
        <f>IF(Table3[[#This Row],[Rel phase shift (rad)]]="","",COS(Table3[[#This Row],[Rel phase shift (rad)]]))</f>
        <v>1</v>
      </c>
      <c r="N324"/>
    </row>
    <row r="325" spans="1:14" x14ac:dyDescent="0.2">
      <c r="A325" s="1" t="s">
        <v>48</v>
      </c>
      <c r="B325" t="s">
        <v>23</v>
      </c>
      <c r="C325" s="3">
        <v>15.9</v>
      </c>
      <c r="D325" s="2">
        <f>2*Table3[[#This Row],[Photon energy (eV)]]-Threshold</f>
        <v>7.2126112000000013</v>
      </c>
      <c r="E325" t="s">
        <v>17</v>
      </c>
      <c r="F325" s="1">
        <v>1.5039100000000001</v>
      </c>
      <c r="G325" s="2">
        <f>Table3[[#This Row],[Polar ang (rad)]]/PI()*180</f>
        <v>86.167695767519632</v>
      </c>
      <c r="H325" s="5">
        <v>4.08348692516824E-4</v>
      </c>
      <c r="I325" s="1">
        <v>0.36957710028429303</v>
      </c>
      <c r="J325" s="1">
        <v>1.4315810900469701</v>
      </c>
      <c r="K325" s="2">
        <f>IF(Table3[[#This Row],[Phase shift (rad)]]="","",Table3[[#This Row],[Phase shift (rad)]]/PI()*180)</f>
        <v>82.023554490429248</v>
      </c>
      <c r="L325" s="1">
        <v>-2.2830769992796101</v>
      </c>
      <c r="M325" s="1">
        <f>IF(Table3[[#This Row],[Rel phase shift (rad)]]="","",COS(Table3[[#This Row],[Rel phase shift (rad)]]))</f>
        <v>-0.65356164934099215</v>
      </c>
      <c r="N325"/>
    </row>
    <row r="326" spans="1:14" x14ac:dyDescent="0.2">
      <c r="A326" s="1" t="s">
        <v>48</v>
      </c>
      <c r="B326" t="s">
        <v>23</v>
      </c>
      <c r="C326" s="3">
        <v>15.9</v>
      </c>
      <c r="D326" s="2">
        <f>2*Table3[[#This Row],[Photon energy (eV)]]-Threshold</f>
        <v>7.2126112000000013</v>
      </c>
      <c r="E326" t="s">
        <v>18</v>
      </c>
      <c r="F326" s="1">
        <v>1.5039100000000001</v>
      </c>
      <c r="G326" s="2">
        <f>Table3[[#This Row],[Polar ang (rad)]]/PI()*180</f>
        <v>86.167695767519632</v>
      </c>
      <c r="H326" s="5">
        <v>3.4827965075967499E-4</v>
      </c>
      <c r="I326" s="1">
        <v>0.31521144985785299</v>
      </c>
      <c r="J326" s="1">
        <v>4.1743889967161403</v>
      </c>
      <c r="K326" s="2">
        <f>IF(Table3[[#This Row],[Phase shift (rad)]]="","",Table3[[#This Row],[Phase shift (rad)]]/PI()*180)</f>
        <v>239.17487155768492</v>
      </c>
      <c r="L326" s="1">
        <v>0.45973090738956041</v>
      </c>
      <c r="M326" s="1">
        <f>IF(Table3[[#This Row],[Rel phase shift (rad)]]="","",COS(Table3[[#This Row],[Rel phase shift (rad)]]))</f>
        <v>0.89617192823713288</v>
      </c>
      <c r="N326"/>
    </row>
    <row r="327" spans="1:14" x14ac:dyDescent="0.2">
      <c r="A327" s="1" t="s">
        <v>48</v>
      </c>
      <c r="B327" t="s">
        <v>23</v>
      </c>
      <c r="C327" s="3">
        <v>15.9</v>
      </c>
      <c r="D327" s="2">
        <f>2*Table3[[#This Row],[Photon energy (eV)]]-Threshold</f>
        <v>7.2126112000000013</v>
      </c>
      <c r="E327" t="s">
        <v>19</v>
      </c>
      <c r="F327" s="1">
        <v>1.5039100000000001</v>
      </c>
      <c r="G327" s="2">
        <f>Table3[[#This Row],[Polar ang (rad)]]/PI()*180</f>
        <v>86.167695767519632</v>
      </c>
      <c r="H327" s="5">
        <v>3.5735584807405901E-4</v>
      </c>
      <c r="I327" s="1">
        <v>0.32342588704481601</v>
      </c>
      <c r="J327" s="1">
        <v>3.7146580893265799</v>
      </c>
      <c r="K327" s="2">
        <f>IF(Table3[[#This Row],[Phase shift (rad)]]="","",Table3[[#This Row],[Phase shift (rad)]]/PI()*180)</f>
        <v>212.83423085254339</v>
      </c>
      <c r="L327" s="1">
        <v>0</v>
      </c>
      <c r="M327" s="1">
        <f>IF(Table3[[#This Row],[Rel phase shift (rad)]]="","",COS(Table3[[#This Row],[Rel phase shift (rad)]]))</f>
        <v>1</v>
      </c>
      <c r="N327"/>
    </row>
    <row r="328" spans="1:14" x14ac:dyDescent="0.2">
      <c r="A328" s="1" t="s">
        <v>48</v>
      </c>
      <c r="B328" t="s">
        <v>23</v>
      </c>
      <c r="C328" s="3">
        <v>15.9</v>
      </c>
      <c r="D328" s="2">
        <f>2*Table3[[#This Row],[Photon energy (eV)]]-Threshold</f>
        <v>7.2126112000000013</v>
      </c>
      <c r="E328" t="s">
        <v>17</v>
      </c>
      <c r="F328" s="1">
        <v>1.63768</v>
      </c>
      <c r="G328" s="2">
        <f>Table3[[#This Row],[Polar ang (rad)]]/PI()*180</f>
        <v>93.832152192984665</v>
      </c>
      <c r="H328" s="5">
        <v>4.08348692516824E-4</v>
      </c>
      <c r="I328" s="1">
        <v>0.36957710028429303</v>
      </c>
      <c r="J328" s="1">
        <v>4.5731737436367697</v>
      </c>
      <c r="K328" s="2">
        <f>IF(Table3[[#This Row],[Phase shift (rad)]]="","",Table3[[#This Row],[Phase shift (rad)]]/PI()*180)</f>
        <v>262.0235544904296</v>
      </c>
      <c r="L328" s="1">
        <v>-2.2830769992796012</v>
      </c>
      <c r="M328" s="1">
        <f>IF(Table3[[#This Row],[Rel phase shift (rad)]]="","",COS(Table3[[#This Row],[Rel phase shift (rad)]]))</f>
        <v>-0.65356164934098537</v>
      </c>
      <c r="N328"/>
    </row>
    <row r="329" spans="1:14" x14ac:dyDescent="0.2">
      <c r="A329" s="1" t="s">
        <v>48</v>
      </c>
      <c r="B329" t="s">
        <v>23</v>
      </c>
      <c r="C329" s="3">
        <v>15.9</v>
      </c>
      <c r="D329" s="2">
        <f>2*Table3[[#This Row],[Photon energy (eV)]]-Threshold</f>
        <v>7.2126112000000013</v>
      </c>
      <c r="E329" t="s">
        <v>18</v>
      </c>
      <c r="F329" s="1">
        <v>1.63768</v>
      </c>
      <c r="G329" s="2">
        <f>Table3[[#This Row],[Polar ang (rad)]]/PI()*180</f>
        <v>93.832152192984665</v>
      </c>
      <c r="H329" s="5">
        <v>3.4827965075967499E-4</v>
      </c>
      <c r="I329" s="1">
        <v>0.31521144985785299</v>
      </c>
      <c r="J329" s="1">
        <v>7.3159816503059298</v>
      </c>
      <c r="K329" s="2">
        <f>IF(Table3[[#This Row],[Phase shift (rad)]]="","",Table3[[#This Row],[Phase shift (rad)]]/PI()*180)</f>
        <v>419.1748715576847</v>
      </c>
      <c r="L329" s="1">
        <v>0.45973090738955952</v>
      </c>
      <c r="M329" s="1">
        <f>IF(Table3[[#This Row],[Rel phase shift (rad)]]="","",COS(Table3[[#This Row],[Rel phase shift (rad)]]))</f>
        <v>0.89617192823713332</v>
      </c>
      <c r="N329"/>
    </row>
    <row r="330" spans="1:14" x14ac:dyDescent="0.2">
      <c r="A330" s="1" t="s">
        <v>48</v>
      </c>
      <c r="B330" t="s">
        <v>23</v>
      </c>
      <c r="C330" s="3">
        <v>15.9</v>
      </c>
      <c r="D330" s="2">
        <f>2*Table3[[#This Row],[Photon energy (eV)]]-Threshold</f>
        <v>7.2126112000000013</v>
      </c>
      <c r="E330" t="s">
        <v>19</v>
      </c>
      <c r="F330" s="1">
        <v>1.63768</v>
      </c>
      <c r="G330" s="2">
        <f>Table3[[#This Row],[Polar ang (rad)]]/PI()*180</f>
        <v>93.832152192984665</v>
      </c>
      <c r="H330" s="5">
        <v>3.5735584807405901E-4</v>
      </c>
      <c r="I330" s="1">
        <v>0.32342588704481601</v>
      </c>
      <c r="J330" s="1">
        <v>6.8562507429163704</v>
      </c>
      <c r="K330" s="2">
        <f>IF(Table3[[#This Row],[Phase shift (rad)]]="","",Table3[[#This Row],[Phase shift (rad)]]/PI()*180)</f>
        <v>392.83423085254321</v>
      </c>
      <c r="L330" s="1">
        <v>0</v>
      </c>
      <c r="M330" s="1">
        <f>IF(Table3[[#This Row],[Rel phase shift (rad)]]="","",COS(Table3[[#This Row],[Rel phase shift (rad)]]))</f>
        <v>1</v>
      </c>
      <c r="N330"/>
    </row>
    <row r="331" spans="1:14" x14ac:dyDescent="0.2">
      <c r="A331" s="1" t="s">
        <v>48</v>
      </c>
      <c r="B331" t="s">
        <v>23</v>
      </c>
      <c r="C331" s="3">
        <v>15.9</v>
      </c>
      <c r="D331" s="2">
        <f>2*Table3[[#This Row],[Photon energy (eV)]]-Threshold</f>
        <v>7.2126112000000013</v>
      </c>
      <c r="E331" t="s">
        <v>17</v>
      </c>
      <c r="F331" s="1">
        <v>1.77146</v>
      </c>
      <c r="G331" s="2">
        <f>Table3[[#This Row],[Polar ang (rad)]]/PI()*180</f>
        <v>101.49718157624481</v>
      </c>
      <c r="H331" s="5">
        <v>1.0559046885945101E-3</v>
      </c>
      <c r="I331" s="1">
        <v>0.36751153289567101</v>
      </c>
      <c r="J331" s="1">
        <v>4.5964826747646796</v>
      </c>
      <c r="K331" s="2">
        <f>IF(Table3[[#This Row],[Phase shift (rad)]]="","",Table3[[#This Row],[Phase shift (rad)]]/PI()*180)</f>
        <v>263.35905786901998</v>
      </c>
      <c r="L331" s="1">
        <v>-2.2245214925647399</v>
      </c>
      <c r="M331" s="1">
        <f>IF(Table3[[#This Row],[Rel phase shift (rad)]]="","",COS(Table3[[#This Row],[Rel phase shift (rad)]]))</f>
        <v>-0.60814774395492466</v>
      </c>
      <c r="N331"/>
    </row>
    <row r="332" spans="1:14" x14ac:dyDescent="0.2">
      <c r="A332" s="1" t="s">
        <v>48</v>
      </c>
      <c r="B332" t="s">
        <v>23</v>
      </c>
      <c r="C332" s="3">
        <v>15.9</v>
      </c>
      <c r="D332" s="2">
        <f>2*Table3[[#This Row],[Photon energy (eV)]]-Threshold</f>
        <v>7.2126112000000013</v>
      </c>
      <c r="E332" t="s">
        <v>18</v>
      </c>
      <c r="F332" s="1">
        <v>1.77146</v>
      </c>
      <c r="G332" s="2">
        <f>Table3[[#This Row],[Polar ang (rad)]]/PI()*180</f>
        <v>101.49718157624481</v>
      </c>
      <c r="H332" s="5">
        <v>9.0860759203303899E-4</v>
      </c>
      <c r="I332" s="1">
        <v>0.31624423355216402</v>
      </c>
      <c r="J332" s="1">
        <v>7.3004150049639804</v>
      </c>
      <c r="K332" s="2">
        <f>IF(Table3[[#This Row],[Phase shift (rad)]]="","",Table3[[#This Row],[Phase shift (rad)]]/PI()*180)</f>
        <v>418.28296847841398</v>
      </c>
      <c r="L332" s="1">
        <v>0.47941083763456049</v>
      </c>
      <c r="M332" s="1">
        <f>IF(Table3[[#This Row],[Rel phase shift (rad)]]="","",COS(Table3[[#This Row],[Rel phase shift (rad)]]))</f>
        <v>0.88726683173150123</v>
      </c>
      <c r="N332"/>
    </row>
    <row r="333" spans="1:14" x14ac:dyDescent="0.2">
      <c r="A333" s="1" t="s">
        <v>48</v>
      </c>
      <c r="B333" t="s">
        <v>23</v>
      </c>
      <c r="C333" s="3">
        <v>15.9</v>
      </c>
      <c r="D333" s="2">
        <f>2*Table3[[#This Row],[Photon energy (eV)]]-Threshold</f>
        <v>7.2126112000000013</v>
      </c>
      <c r="E333" t="s">
        <v>19</v>
      </c>
      <c r="F333" s="1">
        <v>1.77146</v>
      </c>
      <c r="G333" s="2">
        <f>Table3[[#This Row],[Polar ang (rad)]]/PI()*180</f>
        <v>101.49718157624481</v>
      </c>
      <c r="H333" s="5">
        <v>9.7020870443031905E-4</v>
      </c>
      <c r="I333" s="1">
        <v>0.33768472859849002</v>
      </c>
      <c r="J333" s="1">
        <v>6.8210041673294199</v>
      </c>
      <c r="K333" s="2">
        <f>IF(Table3[[#This Row],[Phase shift (rad)]]="","",Table3[[#This Row],[Phase shift (rad)]]/PI()*180)</f>
        <v>390.81475082912209</v>
      </c>
      <c r="L333" s="1">
        <v>0</v>
      </c>
      <c r="M333" s="1">
        <f>IF(Table3[[#This Row],[Rel phase shift (rad)]]="","",COS(Table3[[#This Row],[Rel phase shift (rad)]]))</f>
        <v>1</v>
      </c>
      <c r="N333"/>
    </row>
    <row r="334" spans="1:14" x14ac:dyDescent="0.2">
      <c r="A334" s="1" t="s">
        <v>48</v>
      </c>
      <c r="B334" t="s">
        <v>23</v>
      </c>
      <c r="C334" s="3">
        <v>15.9</v>
      </c>
      <c r="D334" s="2">
        <f>2*Table3[[#This Row],[Photon energy (eV)]]-Threshold</f>
        <v>7.2126112000000013</v>
      </c>
      <c r="E334" t="s">
        <v>17</v>
      </c>
      <c r="F334" s="1">
        <v>1.90524</v>
      </c>
      <c r="G334" s="2">
        <f>Table3[[#This Row],[Polar ang (rad)]]/PI()*180</f>
        <v>109.16221095950496</v>
      </c>
      <c r="H334" s="5">
        <v>1.2833185404415E-3</v>
      </c>
      <c r="I334" s="1">
        <v>0.364963038490006</v>
      </c>
      <c r="J334" s="1">
        <v>4.6547771664266602</v>
      </c>
      <c r="K334" s="2">
        <f>IF(Table3[[#This Row],[Phase shift (rad)]]="","",Table3[[#This Row],[Phase shift (rad)]]/PI()*180)</f>
        <v>266.699086210112</v>
      </c>
      <c r="L334" s="1">
        <v>-2.0781222381789402</v>
      </c>
      <c r="M334" s="1">
        <f>IF(Table3[[#This Row],[Rel phase shift (rad)]]="","",COS(Table3[[#This Row],[Rel phase shift (rad)]]))</f>
        <v>-0.48584170809610533</v>
      </c>
      <c r="N334"/>
    </row>
    <row r="335" spans="1:14" x14ac:dyDescent="0.2">
      <c r="A335" s="1" t="s">
        <v>48</v>
      </c>
      <c r="B335" t="s">
        <v>23</v>
      </c>
      <c r="C335" s="3">
        <v>15.9</v>
      </c>
      <c r="D335" s="2">
        <f>2*Table3[[#This Row],[Photon energy (eV)]]-Threshold</f>
        <v>7.2126112000000013</v>
      </c>
      <c r="E335" t="s">
        <v>18</v>
      </c>
      <c r="F335" s="1">
        <v>1.90524</v>
      </c>
      <c r="G335" s="2">
        <f>Table3[[#This Row],[Polar ang (rad)]]/PI()*180</f>
        <v>109.16221095950496</v>
      </c>
      <c r="H335" s="5">
        <v>1.1164893710102701E-3</v>
      </c>
      <c r="I335" s="1">
        <v>0.317518480754997</v>
      </c>
      <c r="J335" s="1">
        <v>7.25918465399063</v>
      </c>
      <c r="K335" s="2">
        <f>IF(Table3[[#This Row],[Phase shift (rad)]]="","",Table3[[#This Row],[Phase shift (rad)]]/PI()*180)</f>
        <v>415.92064337979792</v>
      </c>
      <c r="L335" s="1">
        <v>0.52628524938502963</v>
      </c>
      <c r="M335" s="1">
        <f>IF(Table3[[#This Row],[Rel phase shift (rad)]]="","",COS(Table3[[#This Row],[Rel phase shift (rad)]]))</f>
        <v>0.86467904339477353</v>
      </c>
      <c r="N335"/>
    </row>
    <row r="336" spans="1:14" x14ac:dyDescent="0.2">
      <c r="A336" s="1" t="s">
        <v>48</v>
      </c>
      <c r="B336" t="s">
        <v>23</v>
      </c>
      <c r="C336" s="3">
        <v>15.9</v>
      </c>
      <c r="D336" s="2">
        <f>2*Table3[[#This Row],[Photon energy (eV)]]-Threshold</f>
        <v>7.2126112000000013</v>
      </c>
      <c r="E336" t="s">
        <v>19</v>
      </c>
      <c r="F336" s="1">
        <v>1.90524</v>
      </c>
      <c r="G336" s="2">
        <f>Table3[[#This Row],[Polar ang (rad)]]/PI()*180</f>
        <v>109.16221095950496</v>
      </c>
      <c r="H336" s="5">
        <v>1.3073202501692101E-3</v>
      </c>
      <c r="I336" s="1">
        <v>0.37178888619276601</v>
      </c>
      <c r="J336" s="1">
        <v>6.7328994046056003</v>
      </c>
      <c r="K336" s="2">
        <f>IF(Table3[[#This Row],[Phase shift (rad)]]="","",Table3[[#This Row],[Phase shift (rad)]]/PI()*180)</f>
        <v>385.76671977004571</v>
      </c>
      <c r="L336" s="1">
        <v>0</v>
      </c>
      <c r="M336" s="1">
        <f>IF(Table3[[#This Row],[Rel phase shift (rad)]]="","",COS(Table3[[#This Row],[Rel phase shift (rad)]]))</f>
        <v>1</v>
      </c>
      <c r="N336"/>
    </row>
    <row r="337" spans="1:14" x14ac:dyDescent="0.2">
      <c r="A337" s="1" t="s">
        <v>48</v>
      </c>
      <c r="B337" t="s">
        <v>23</v>
      </c>
      <c r="C337" s="3">
        <v>15.9</v>
      </c>
      <c r="D337" s="2">
        <f>2*Table3[[#This Row],[Photon energy (eV)]]-Threshold</f>
        <v>7.2126112000000013</v>
      </c>
      <c r="E337" t="s">
        <v>17</v>
      </c>
      <c r="F337" s="1">
        <v>2.03904</v>
      </c>
      <c r="G337" s="2">
        <f>Table3[[#This Row],[Polar ang (rad)]]/PI()*180</f>
        <v>116.82838625835538</v>
      </c>
      <c r="H337" s="5">
        <v>1.06315100628751E-3</v>
      </c>
      <c r="I337" s="1">
        <v>0.37038493609502599</v>
      </c>
      <c r="J337" s="1">
        <v>4.7861313436501502</v>
      </c>
      <c r="K337" s="2">
        <f>IF(Table3[[#This Row],[Phase shift (rad)]]="","",Table3[[#This Row],[Phase shift (rad)]]/PI()*180)</f>
        <v>274.22512618643145</v>
      </c>
      <c r="L337" s="1">
        <v>-1.7451599424030799</v>
      </c>
      <c r="M337" s="1">
        <f>IF(Table3[[#This Row],[Rel phase shift (rad)]]="","",COS(Table3[[#This Row],[Rel phase shift (rad)]]))</f>
        <v>-0.17348143778072841</v>
      </c>
      <c r="N337"/>
    </row>
    <row r="338" spans="1:14" x14ac:dyDescent="0.2">
      <c r="A338" s="1" t="s">
        <v>48</v>
      </c>
      <c r="B338" t="s">
        <v>23</v>
      </c>
      <c r="C338" s="3">
        <v>15.9</v>
      </c>
      <c r="D338" s="2">
        <f>2*Table3[[#This Row],[Photon energy (eV)]]-Threshold</f>
        <v>7.2126112000000013</v>
      </c>
      <c r="E338" t="s">
        <v>18</v>
      </c>
      <c r="F338" s="1">
        <v>2.03904</v>
      </c>
      <c r="G338" s="2">
        <f>Table3[[#This Row],[Polar ang (rad)]]/PI()*180</f>
        <v>116.82838625835538</v>
      </c>
      <c r="H338" s="5">
        <v>9.0362191268034099E-4</v>
      </c>
      <c r="I338" s="1">
        <v>0.31480753195248601</v>
      </c>
      <c r="J338" s="1">
        <v>7.1492249193203703</v>
      </c>
      <c r="K338" s="2">
        <f>IF(Table3[[#This Row],[Phase shift (rad)]]="","",Table3[[#This Row],[Phase shift (rad)]]/PI()*180)</f>
        <v>409.62041466681364</v>
      </c>
      <c r="L338" s="1">
        <v>0.6179336332671399</v>
      </c>
      <c r="M338" s="1">
        <f>IF(Table3[[#This Row],[Rel phase shift (rad)]]="","",COS(Table3[[#This Row],[Rel phase shift (rad)]]))</f>
        <v>0.81507734995688186</v>
      </c>
      <c r="N338"/>
    </row>
    <row r="339" spans="1:14" x14ac:dyDescent="0.2">
      <c r="A339" s="1" t="s">
        <v>48</v>
      </c>
      <c r="B339" t="s">
        <v>23</v>
      </c>
      <c r="C339" s="3">
        <v>15.9</v>
      </c>
      <c r="D339" s="2">
        <f>2*Table3[[#This Row],[Photon energy (eV)]]-Threshold</f>
        <v>7.2126112000000013</v>
      </c>
      <c r="E339" t="s">
        <v>19</v>
      </c>
      <c r="F339" s="1">
        <v>2.03904</v>
      </c>
      <c r="G339" s="2">
        <f>Table3[[#This Row],[Polar ang (rad)]]/PI()*180</f>
        <v>116.82838625835538</v>
      </c>
      <c r="H339" s="5">
        <v>1.28860654274443E-3</v>
      </c>
      <c r="I339" s="1">
        <v>0.44893006653182499</v>
      </c>
      <c r="J339" s="1">
        <v>6.5312912860532304</v>
      </c>
      <c r="K339" s="2">
        <f>IF(Table3[[#This Row],[Phase shift (rad)]]="","",Table3[[#This Row],[Phase shift (rad)]]/PI()*180)</f>
        <v>374.21542546142177</v>
      </c>
      <c r="L339" s="1">
        <v>0</v>
      </c>
      <c r="M339" s="1">
        <f>IF(Table3[[#This Row],[Rel phase shift (rad)]]="","",COS(Table3[[#This Row],[Rel phase shift (rad)]]))</f>
        <v>1</v>
      </c>
      <c r="N339"/>
    </row>
    <row r="340" spans="1:14" x14ac:dyDescent="0.2">
      <c r="A340" s="1" t="s">
        <v>48</v>
      </c>
      <c r="B340" t="s">
        <v>23</v>
      </c>
      <c r="C340" s="3">
        <v>15.9</v>
      </c>
      <c r="D340" s="2">
        <f>2*Table3[[#This Row],[Photon energy (eV)]]-Threshold</f>
        <v>7.2126112000000013</v>
      </c>
      <c r="E340" t="s">
        <v>17</v>
      </c>
      <c r="F340" s="1">
        <v>2.1728399999999999</v>
      </c>
      <c r="G340" s="2">
        <f>Table3[[#This Row],[Polar ang (rad)]]/PI()*180</f>
        <v>124.4945615572058</v>
      </c>
      <c r="H340" s="5">
        <v>6.3030590592938398E-4</v>
      </c>
      <c r="I340" s="1">
        <v>0.42984522514360402</v>
      </c>
      <c r="J340" s="1">
        <v>5.1046862250493801</v>
      </c>
      <c r="K340" s="2">
        <f>IF(Table3[[#This Row],[Phase shift (rad)]]="","",Table3[[#This Row],[Phase shift (rad)]]/PI()*180)</f>
        <v>292.47697643389785</v>
      </c>
      <c r="L340" s="1">
        <v>-0.9152451188738997</v>
      </c>
      <c r="M340" s="1">
        <f>IF(Table3[[#This Row],[Rel phase shift (rad)]]="","",COS(Table3[[#This Row],[Rel phase shift (rad)]]))</f>
        <v>0.60959628506650232</v>
      </c>
      <c r="N340"/>
    </row>
    <row r="341" spans="1:14" x14ac:dyDescent="0.2">
      <c r="A341" s="1" t="s">
        <v>48</v>
      </c>
      <c r="B341" t="s">
        <v>23</v>
      </c>
      <c r="C341" s="3">
        <v>15.9</v>
      </c>
      <c r="D341" s="2">
        <f>2*Table3[[#This Row],[Photon energy (eV)]]-Threshold</f>
        <v>7.2126112000000013</v>
      </c>
      <c r="E341" t="s">
        <v>18</v>
      </c>
      <c r="F341" s="1">
        <v>2.1728399999999999</v>
      </c>
      <c r="G341" s="2">
        <f>Table3[[#This Row],[Polar ang (rad)]]/PI()*180</f>
        <v>124.4945615572058</v>
      </c>
      <c r="H341" s="5">
        <v>4.18024792256055E-4</v>
      </c>
      <c r="I341" s="1">
        <v>0.28507738742819699</v>
      </c>
      <c r="J341" s="1">
        <v>6.6604773551993803</v>
      </c>
      <c r="K341" s="2">
        <f>IF(Table3[[#This Row],[Phase shift (rad)]]="","",Table3[[#This Row],[Phase shift (rad)]]/PI()*180)</f>
        <v>381.61724199538139</v>
      </c>
      <c r="L341" s="1">
        <v>0.64054601127610056</v>
      </c>
      <c r="M341" s="1">
        <f>IF(Table3[[#This Row],[Rel phase shift (rad)]]="","",COS(Table3[[#This Row],[Rel phase shift (rad)]]))</f>
        <v>0.80176956289175005</v>
      </c>
      <c r="N341"/>
    </row>
    <row r="342" spans="1:14" x14ac:dyDescent="0.2">
      <c r="A342" s="1" t="s">
        <v>48</v>
      </c>
      <c r="B342" t="s">
        <v>23</v>
      </c>
      <c r="C342" s="3">
        <v>15.9</v>
      </c>
      <c r="D342" s="2">
        <f>2*Table3[[#This Row],[Photon energy (eV)]]-Threshold</f>
        <v>7.2126112000000013</v>
      </c>
      <c r="E342" t="s">
        <v>19</v>
      </c>
      <c r="F342" s="1">
        <v>2.1728399999999999</v>
      </c>
      <c r="G342" s="2">
        <f>Table3[[#This Row],[Polar ang (rad)]]/PI()*180</f>
        <v>124.4945615572058</v>
      </c>
      <c r="H342" s="5">
        <v>1.05455124862596E-3</v>
      </c>
      <c r="I342" s="1">
        <v>0.71916479700871105</v>
      </c>
      <c r="J342" s="1">
        <v>6.0199313439232798</v>
      </c>
      <c r="K342" s="2">
        <f>IF(Table3[[#This Row],[Phase shift (rad)]]="","",Table3[[#This Row],[Phase shift (rad)]]/PI()*180)</f>
        <v>344.91665896532157</v>
      </c>
      <c r="L342" s="1">
        <v>0</v>
      </c>
      <c r="M342" s="1">
        <f>IF(Table3[[#This Row],[Rel phase shift (rad)]]="","",COS(Table3[[#This Row],[Rel phase shift (rad)]]))</f>
        <v>1</v>
      </c>
      <c r="N342"/>
    </row>
    <row r="343" spans="1:14" x14ac:dyDescent="0.2">
      <c r="A343" s="1" t="s">
        <v>48</v>
      </c>
      <c r="B343" t="s">
        <v>23</v>
      </c>
      <c r="C343" s="3">
        <v>15.9</v>
      </c>
      <c r="D343" s="2">
        <f>2*Table3[[#This Row],[Photon energy (eV)]]-Threshold</f>
        <v>7.2126112000000013</v>
      </c>
      <c r="E343" t="s">
        <v>17</v>
      </c>
      <c r="F343" s="1">
        <v>2.3066800000000001</v>
      </c>
      <c r="G343" s="2">
        <f>Table3[[#This Row],[Polar ang (rad)]]/PI()*180</f>
        <v>132.16302868723673</v>
      </c>
      <c r="H343" s="5">
        <v>3.3839618455488898E-4</v>
      </c>
      <c r="I343" s="1">
        <v>0.25788957980092397</v>
      </c>
      <c r="J343" s="1">
        <v>5.6406522097032301</v>
      </c>
      <c r="K343" s="2">
        <f>IF(Table3[[#This Row],[Phase shift (rad)]]="","",Table3[[#This Row],[Phase shift (rad)]]/PI()*180)</f>
        <v>323.18556531713688</v>
      </c>
      <c r="L343" s="1">
        <v>0.50986119848302991</v>
      </c>
      <c r="M343" s="1">
        <f>IF(Table3[[#This Row],[Rel phase shift (rad)]]="","",COS(Table3[[#This Row],[Rel phase shift (rad)]]))</f>
        <v>0.87281225898086412</v>
      </c>
      <c r="N343"/>
    </row>
    <row r="344" spans="1:14" x14ac:dyDescent="0.2">
      <c r="A344" s="1" t="s">
        <v>48</v>
      </c>
      <c r="B344" t="s">
        <v>23</v>
      </c>
      <c r="C344" s="3">
        <v>15.9</v>
      </c>
      <c r="D344" s="2">
        <f>2*Table3[[#This Row],[Photon energy (eV)]]-Threshold</f>
        <v>7.2126112000000013</v>
      </c>
      <c r="E344" t="s">
        <v>18</v>
      </c>
      <c r="F344" s="1">
        <v>2.3066800000000001</v>
      </c>
      <c r="G344" s="2">
        <f>Table3[[#This Row],[Polar ang (rad)]]/PI()*180</f>
        <v>132.16302868723673</v>
      </c>
      <c r="H344" s="5">
        <v>4.8688926265971701E-4</v>
      </c>
      <c r="I344" s="1">
        <v>0.37105521009953701</v>
      </c>
      <c r="J344" s="1">
        <v>4.9603636042304</v>
      </c>
      <c r="K344" s="2">
        <f>IF(Table3[[#This Row],[Phase shift (rad)]]="","",Table3[[#This Row],[Phase shift (rad)]]/PI()*180)</f>
        <v>284.20789937270337</v>
      </c>
      <c r="L344" s="1">
        <v>-0.17042740698980019</v>
      </c>
      <c r="M344" s="1">
        <f>IF(Table3[[#This Row],[Rel phase shift (rad)]]="","",COS(Table3[[#This Row],[Rel phase shift (rad)]]))</f>
        <v>0.98551236717151802</v>
      </c>
      <c r="N344"/>
    </row>
    <row r="345" spans="1:14" x14ac:dyDescent="0.2">
      <c r="A345" s="1" t="s">
        <v>48</v>
      </c>
      <c r="B345" t="s">
        <v>23</v>
      </c>
      <c r="C345" s="3">
        <v>15.9</v>
      </c>
      <c r="D345" s="2">
        <f>2*Table3[[#This Row],[Photon energy (eV)]]-Threshold</f>
        <v>7.2126112000000013</v>
      </c>
      <c r="E345" t="s">
        <v>19</v>
      </c>
      <c r="F345" s="1">
        <v>2.3066800000000001</v>
      </c>
      <c r="G345" s="2">
        <f>Table3[[#This Row],[Polar ang (rad)]]/PI()*180</f>
        <v>132.16302868723673</v>
      </c>
      <c r="H345" s="5">
        <v>1.25502711787417E-3</v>
      </c>
      <c r="I345" s="1">
        <v>0.95644818363735695</v>
      </c>
      <c r="J345" s="1">
        <v>5.1307910112202002</v>
      </c>
      <c r="K345" s="2">
        <f>IF(Table3[[#This Row],[Phase shift (rad)]]="","",Table3[[#This Row],[Phase shift (rad)]]/PI()*180)</f>
        <v>293.97267050657729</v>
      </c>
      <c r="L345" s="1">
        <v>0</v>
      </c>
      <c r="M345" s="1">
        <f>IF(Table3[[#This Row],[Rel phase shift (rad)]]="","",COS(Table3[[#This Row],[Rel phase shift (rad)]]))</f>
        <v>1</v>
      </c>
      <c r="N345"/>
    </row>
    <row r="346" spans="1:14" x14ac:dyDescent="0.2">
      <c r="A346" s="1" t="s">
        <v>48</v>
      </c>
      <c r="B346" t="s">
        <v>23</v>
      </c>
      <c r="C346" s="3">
        <v>15.9</v>
      </c>
      <c r="D346" s="2">
        <f>2*Table3[[#This Row],[Photon energy (eV)]]-Threshold</f>
        <v>7.2126112000000013</v>
      </c>
      <c r="E346" t="s">
        <v>17</v>
      </c>
      <c r="F346" s="1">
        <v>2.44055</v>
      </c>
      <c r="G346" s="2">
        <f>Table3[[#This Row],[Polar ang (rad)]]/PI()*180</f>
        <v>139.83321469065305</v>
      </c>
      <c r="H346" s="5">
        <v>2.8156077361018902E-4</v>
      </c>
      <c r="I346" s="1">
        <v>0.12752060721217601</v>
      </c>
      <c r="J346" s="1">
        <v>4.8513127504420499</v>
      </c>
      <c r="K346" s="2">
        <f>IF(Table3[[#This Row],[Phase shift (rad)]]="","",Table3[[#This Row],[Phase shift (rad)]]/PI()*180)</f>
        <v>277.95974569833265</v>
      </c>
      <c r="L346" s="1">
        <v>0.23144971676889001</v>
      </c>
      <c r="M346" s="1">
        <f>IF(Table3[[#This Row],[Rel phase shift (rad)]]="","",COS(Table3[[#This Row],[Rel phase shift (rad)]]))</f>
        <v>0.973334869115557</v>
      </c>
      <c r="N346"/>
    </row>
    <row r="347" spans="1:14" x14ac:dyDescent="0.2">
      <c r="A347" s="1" t="s">
        <v>48</v>
      </c>
      <c r="B347" t="s">
        <v>23</v>
      </c>
      <c r="C347" s="3">
        <v>15.9</v>
      </c>
      <c r="D347" s="2">
        <f>2*Table3[[#This Row],[Photon energy (eV)]]-Threshold</f>
        <v>7.2126112000000013</v>
      </c>
      <c r="E347" t="s">
        <v>18</v>
      </c>
      <c r="F347" s="1">
        <v>2.44055</v>
      </c>
      <c r="G347" s="2">
        <f>Table3[[#This Row],[Polar ang (rad)]]/PI()*180</f>
        <v>139.83321469065305</v>
      </c>
      <c r="H347" s="5">
        <v>9.6320107848746296E-4</v>
      </c>
      <c r="I347" s="1">
        <v>0.43623969639391103</v>
      </c>
      <c r="J347" s="1">
        <v>4.5863295366819603</v>
      </c>
      <c r="K347" s="2">
        <f>IF(Table3[[#This Row],[Phase shift (rad)]]="","",Table3[[#This Row],[Phase shift (rad)]]/PI()*180)</f>
        <v>262.77732590806664</v>
      </c>
      <c r="L347" s="1">
        <v>-3.3533496991199563E-2</v>
      </c>
      <c r="M347" s="1">
        <f>IF(Table3[[#This Row],[Rel phase shift (rad)]]="","",COS(Table3[[#This Row],[Rel phase shift (rad)]]))</f>
        <v>0.999437804974877</v>
      </c>
      <c r="N347"/>
    </row>
    <row r="348" spans="1:14" x14ac:dyDescent="0.2">
      <c r="A348" s="1" t="s">
        <v>48</v>
      </c>
      <c r="B348" t="s">
        <v>23</v>
      </c>
      <c r="C348" s="3">
        <v>15.9</v>
      </c>
      <c r="D348" s="2">
        <f>2*Table3[[#This Row],[Photon energy (eV)]]-Threshold</f>
        <v>7.2126112000000013</v>
      </c>
      <c r="E348" t="s">
        <v>19</v>
      </c>
      <c r="F348" s="1">
        <v>2.44055</v>
      </c>
      <c r="G348" s="2">
        <f>Table3[[#This Row],[Polar ang (rad)]]/PI()*180</f>
        <v>139.83321469065305</v>
      </c>
      <c r="H348" s="5">
        <v>2.1993720619866101E-3</v>
      </c>
      <c r="I348" s="1">
        <v>0.99610914273989803</v>
      </c>
      <c r="J348" s="1">
        <v>4.6198630336731599</v>
      </c>
      <c r="K348" s="2">
        <f>IF(Table3[[#This Row],[Phase shift (rad)]]="","",Table3[[#This Row],[Phase shift (rad)]]/PI()*180)</f>
        <v>264.69865375797701</v>
      </c>
      <c r="L348" s="1">
        <v>0</v>
      </c>
      <c r="M348" s="1">
        <f>IF(Table3[[#This Row],[Rel phase shift (rad)]]="","",COS(Table3[[#This Row],[Rel phase shift (rad)]]))</f>
        <v>1</v>
      </c>
      <c r="N348"/>
    </row>
    <row r="349" spans="1:14" x14ac:dyDescent="0.2">
      <c r="A349" s="1" t="s">
        <v>48</v>
      </c>
      <c r="B349" t="s">
        <v>23</v>
      </c>
      <c r="C349" s="3">
        <v>15.9</v>
      </c>
      <c r="D349" s="2">
        <f>2*Table3[[#This Row],[Photon energy (eV)]]-Threshold</f>
        <v>7.2126112000000013</v>
      </c>
      <c r="E349" t="s">
        <v>17</v>
      </c>
      <c r="F349" s="1">
        <v>2.5745</v>
      </c>
      <c r="G349" s="2">
        <f>Table3[[#This Row],[Polar ang (rad)]]/PI()*180</f>
        <v>147.50798435643046</v>
      </c>
      <c r="H349" s="5">
        <v>1.1241630981217901E-3</v>
      </c>
      <c r="I349" s="1">
        <v>0.326099108881233</v>
      </c>
      <c r="J349" s="1">
        <v>4.2467057408125104</v>
      </c>
      <c r="K349" s="2">
        <f>IF(Table3[[#This Row],[Phase shift (rad)]]="","",Table3[[#This Row],[Phase shift (rad)]]/PI()*180)</f>
        <v>243.31831578253454</v>
      </c>
      <c r="L349" s="1">
        <v>-0.16386661287428961</v>
      </c>
      <c r="M349" s="1">
        <f>IF(Table3[[#This Row],[Rel phase shift (rad)]]="","",COS(Table3[[#This Row],[Rel phase shift (rad)]]))</f>
        <v>0.98660388322394554</v>
      </c>
      <c r="N349"/>
    </row>
    <row r="350" spans="1:14" x14ac:dyDescent="0.2">
      <c r="A350" s="1" t="s">
        <v>48</v>
      </c>
      <c r="B350" t="s">
        <v>23</v>
      </c>
      <c r="C350" s="3">
        <v>15.9</v>
      </c>
      <c r="D350" s="2">
        <f>2*Table3[[#This Row],[Photon energy (eV)]]-Threshold</f>
        <v>7.2126112000000013</v>
      </c>
      <c r="E350" t="s">
        <v>18</v>
      </c>
      <c r="F350" s="1">
        <v>2.5745</v>
      </c>
      <c r="G350" s="2">
        <f>Table3[[#This Row],[Polar ang (rad)]]/PI()*180</f>
        <v>147.50798435643046</v>
      </c>
      <c r="H350" s="5">
        <v>1.16157096562785E-3</v>
      </c>
      <c r="I350" s="1">
        <v>0.33695044555938303</v>
      </c>
      <c r="J350" s="1">
        <v>4.4895948553355902</v>
      </c>
      <c r="K350" s="2">
        <f>IF(Table3[[#This Row],[Phase shift (rad)]]="","",Table3[[#This Row],[Phase shift (rad)]]/PI()*180)</f>
        <v>257.23483693437669</v>
      </c>
      <c r="L350" s="1">
        <v>7.9022501648790211E-2</v>
      </c>
      <c r="M350" s="1">
        <f>IF(Table3[[#This Row],[Rel phase shift (rad)]]="","",COS(Table3[[#This Row],[Rel phase shift (rad)]]))</f>
        <v>0.99687934654828592</v>
      </c>
      <c r="N350"/>
    </row>
    <row r="351" spans="1:14" x14ac:dyDescent="0.2">
      <c r="A351" s="1" t="s">
        <v>48</v>
      </c>
      <c r="B351" t="s">
        <v>23</v>
      </c>
      <c r="C351" s="3">
        <v>15.9</v>
      </c>
      <c r="D351" s="2">
        <f>2*Table3[[#This Row],[Photon energy (eV)]]-Threshold</f>
        <v>7.2126112000000013</v>
      </c>
      <c r="E351" t="s">
        <v>19</v>
      </c>
      <c r="F351" s="1">
        <v>2.5745</v>
      </c>
      <c r="G351" s="2">
        <f>Table3[[#This Row],[Polar ang (rad)]]/PI()*180</f>
        <v>147.50798435643046</v>
      </c>
      <c r="H351" s="5">
        <v>3.4249958882837102E-3</v>
      </c>
      <c r="I351" s="1">
        <v>0.99352852709473405</v>
      </c>
      <c r="J351" s="1">
        <v>4.4105723536868</v>
      </c>
      <c r="K351" s="2">
        <f>IF(Table3[[#This Row],[Phase shift (rad)]]="","",Table3[[#This Row],[Phase shift (rad)]]/PI()*180)</f>
        <v>252.70718110333542</v>
      </c>
      <c r="L351" s="1">
        <v>0</v>
      </c>
      <c r="M351" s="1">
        <f>IF(Table3[[#This Row],[Rel phase shift (rad)]]="","",COS(Table3[[#This Row],[Rel phase shift (rad)]]))</f>
        <v>1</v>
      </c>
      <c r="N351"/>
    </row>
    <row r="352" spans="1:14" x14ac:dyDescent="0.2">
      <c r="A352" s="1" t="s">
        <v>48</v>
      </c>
      <c r="B352" t="s">
        <v>23</v>
      </c>
      <c r="C352" s="3">
        <v>15.9</v>
      </c>
      <c r="D352" s="2">
        <f>2*Table3[[#This Row],[Photon energy (eV)]]-Threshold</f>
        <v>7.2126112000000013</v>
      </c>
      <c r="E352" t="s">
        <v>17</v>
      </c>
      <c r="F352" s="1">
        <v>2.70858</v>
      </c>
      <c r="G352" s="2">
        <f>Table3[[#This Row],[Polar ang (rad)]]/PI()*180</f>
        <v>155.19020247354453</v>
      </c>
      <c r="H352" s="5">
        <v>2.6448638944942498E-3</v>
      </c>
      <c r="I352" s="1">
        <v>0.56666060102633398</v>
      </c>
      <c r="J352" s="1">
        <v>4.2012488625115303</v>
      </c>
      <c r="K352" s="2">
        <f>IF(Table3[[#This Row],[Phase shift (rad)]]="","",Table3[[#This Row],[Phase shift (rad)]]/PI()*180)</f>
        <v>240.71382850604854</v>
      </c>
      <c r="L352" s="1">
        <v>-0.10717842536787001</v>
      </c>
      <c r="M352" s="1">
        <f>IF(Table3[[#This Row],[Rel phase shift (rad)]]="","",COS(Table3[[#This Row],[Rel phase shift (rad)]]))</f>
        <v>0.99426188863403053</v>
      </c>
      <c r="N352"/>
    </row>
    <row r="353" spans="1:14" x14ac:dyDescent="0.2">
      <c r="A353" s="1" t="s">
        <v>48</v>
      </c>
      <c r="B353" t="s">
        <v>23</v>
      </c>
      <c r="C353" s="3">
        <v>15.9</v>
      </c>
      <c r="D353" s="2">
        <f>2*Table3[[#This Row],[Photon energy (eV)]]-Threshold</f>
        <v>7.2126112000000013</v>
      </c>
      <c r="E353" t="s">
        <v>18</v>
      </c>
      <c r="F353" s="1">
        <v>2.70858</v>
      </c>
      <c r="G353" s="2">
        <f>Table3[[#This Row],[Polar ang (rad)]]/PI()*180</f>
        <v>155.19020247354453</v>
      </c>
      <c r="H353" s="5">
        <v>1.0112964694664001E-3</v>
      </c>
      <c r="I353" s="1">
        <v>0.21666969948683201</v>
      </c>
      <c r="J353" s="1">
        <v>4.4487723240623396</v>
      </c>
      <c r="K353" s="2">
        <f>IF(Table3[[#This Row],[Phase shift (rad)]]="","",Table3[[#This Row],[Phase shift (rad)]]/PI()*180)</f>
        <v>254.89587818337861</v>
      </c>
      <c r="L353" s="1">
        <v>0.14034503618293931</v>
      </c>
      <c r="M353" s="1">
        <f>IF(Table3[[#This Row],[Rel phase shift (rad)]]="","",COS(Table3[[#This Row],[Rel phase shift (rad)]]))</f>
        <v>0.99016778984736964</v>
      </c>
      <c r="N353"/>
    </row>
    <row r="354" spans="1:14" x14ac:dyDescent="0.2">
      <c r="A354" s="1" t="s">
        <v>48</v>
      </c>
      <c r="B354" t="s">
        <v>23</v>
      </c>
      <c r="C354" s="3">
        <v>15.9</v>
      </c>
      <c r="D354" s="2">
        <f>2*Table3[[#This Row],[Photon energy (eV)]]-Threshold</f>
        <v>7.2126112000000013</v>
      </c>
      <c r="E354" t="s">
        <v>19</v>
      </c>
      <c r="F354" s="1">
        <v>2.70858</v>
      </c>
      <c r="G354" s="2">
        <f>Table3[[#This Row],[Polar ang (rad)]]/PI()*180</f>
        <v>155.19020247354453</v>
      </c>
      <c r="H354" s="5">
        <v>4.6323937511365499E-3</v>
      </c>
      <c r="I354" s="1">
        <v>0.99248775435063497</v>
      </c>
      <c r="J354" s="1">
        <v>4.3084272878794003</v>
      </c>
      <c r="K354" s="2">
        <f>IF(Table3[[#This Row],[Phase shift (rad)]]="","",Table3[[#This Row],[Phase shift (rad)]]/PI()*180)</f>
        <v>246.85469993448538</v>
      </c>
      <c r="L354" s="1">
        <v>0</v>
      </c>
      <c r="M354" s="1">
        <f>IF(Table3[[#This Row],[Rel phase shift (rad)]]="","",COS(Table3[[#This Row],[Rel phase shift (rad)]]))</f>
        <v>1</v>
      </c>
      <c r="N354"/>
    </row>
    <row r="355" spans="1:14" x14ac:dyDescent="0.2">
      <c r="A355" s="1" t="s">
        <v>48</v>
      </c>
      <c r="B355" t="s">
        <v>23</v>
      </c>
      <c r="C355" s="3">
        <v>15.9</v>
      </c>
      <c r="D355" s="2">
        <f>2*Table3[[#This Row],[Photon energy (eV)]]-Threshold</f>
        <v>7.2126112000000013</v>
      </c>
      <c r="E355" t="s">
        <v>17</v>
      </c>
      <c r="F355" s="1">
        <v>2.8429899999999999</v>
      </c>
      <c r="G355" s="2">
        <f>Table3[[#This Row],[Polar ang (rad)]]/PI()*180</f>
        <v>162.89132819789791</v>
      </c>
      <c r="H355" s="5">
        <v>4.4148329454485298E-3</v>
      </c>
      <c r="I355" s="1">
        <v>0.77902208262546102</v>
      </c>
      <c r="J355" s="1">
        <v>4.2028126796179102</v>
      </c>
      <c r="K355" s="2">
        <f>IF(Table3[[#This Row],[Phase shift (rad)]]="","",Table3[[#This Row],[Phase shift (rad)]]/PI()*180)</f>
        <v>240.80342862617448</v>
      </c>
      <c r="L355" s="1">
        <v>-4.9642434141049741E-2</v>
      </c>
      <c r="M355" s="1">
        <f>IF(Table3[[#This Row],[Rel phase shift (rad)]]="","",COS(Table3[[#This Row],[Rel phase shift (rad)]]))</f>
        <v>0.99876806739239599</v>
      </c>
      <c r="N355"/>
    </row>
    <row r="356" spans="1:14" x14ac:dyDescent="0.2">
      <c r="A356" s="1" t="s">
        <v>48</v>
      </c>
      <c r="B356" t="s">
        <v>23</v>
      </c>
      <c r="C356" s="3">
        <v>15.9</v>
      </c>
      <c r="D356" s="2">
        <f>2*Table3[[#This Row],[Photon energy (eV)]]-Threshold</f>
        <v>7.2126112000000013</v>
      </c>
      <c r="E356" t="s">
        <v>18</v>
      </c>
      <c r="F356" s="1">
        <v>2.8429899999999999</v>
      </c>
      <c r="G356" s="2">
        <f>Table3[[#This Row],[Polar ang (rad)]]/PI()*180</f>
        <v>162.89132819789791</v>
      </c>
      <c r="H356" s="5">
        <v>6.2615721145786697E-4</v>
      </c>
      <c r="I356" s="1">
        <v>0.110488958687269</v>
      </c>
      <c r="J356" s="1">
        <v>4.42829439683823</v>
      </c>
      <c r="K356" s="2">
        <f>IF(Table3[[#This Row],[Phase shift (rad)]]="","",Table3[[#This Row],[Phase shift (rad)]]/PI()*180)</f>
        <v>253.7225793802611</v>
      </c>
      <c r="L356" s="1">
        <v>0.1758392830792701</v>
      </c>
      <c r="M356" s="1">
        <f>IF(Table3[[#This Row],[Rel phase shift (rad)]]="","",COS(Table3[[#This Row],[Rel phase shift (rad)]]))</f>
        <v>0.98458006608950299</v>
      </c>
      <c r="N356"/>
    </row>
    <row r="357" spans="1:14" x14ac:dyDescent="0.2">
      <c r="A357" s="1" t="s">
        <v>48</v>
      </c>
      <c r="B357" t="s">
        <v>23</v>
      </c>
      <c r="C357" s="3">
        <v>15.9</v>
      </c>
      <c r="D357" s="2">
        <f>2*Table3[[#This Row],[Photon energy (eV)]]-Threshold</f>
        <v>7.2126112000000013</v>
      </c>
      <c r="E357" t="s">
        <v>19</v>
      </c>
      <c r="F357" s="1">
        <v>2.8429899999999999</v>
      </c>
      <c r="G357" s="2">
        <f>Table3[[#This Row],[Polar ang (rad)]]/PI()*180</f>
        <v>162.89132819789791</v>
      </c>
      <c r="H357" s="5">
        <v>5.6423979844817396E-3</v>
      </c>
      <c r="I357" s="1">
        <v>0.99563283213337805</v>
      </c>
      <c r="J357" s="1">
        <v>4.2524551137589599</v>
      </c>
      <c r="K357" s="2">
        <f>IF(Table3[[#This Row],[Phase shift (rad)]]="","",Table3[[#This Row],[Phase shift (rad)]]/PI()*180)</f>
        <v>243.64773058721278</v>
      </c>
      <c r="L357" s="1">
        <v>0</v>
      </c>
      <c r="M357" s="1">
        <f>IF(Table3[[#This Row],[Rel phase shift (rad)]]="","",COS(Table3[[#This Row],[Rel phase shift (rad)]]))</f>
        <v>1</v>
      </c>
      <c r="N357"/>
    </row>
    <row r="358" spans="1:14" x14ac:dyDescent="0.2">
      <c r="A358" s="1" t="s">
        <v>48</v>
      </c>
      <c r="B358" t="s">
        <v>23</v>
      </c>
      <c r="C358" s="3">
        <v>15.9</v>
      </c>
      <c r="D358" s="2">
        <f>2*Table3[[#This Row],[Photon energy (eV)]]-Threshold</f>
        <v>7.2126112000000013</v>
      </c>
      <c r="E358" t="s">
        <v>17</v>
      </c>
      <c r="F358" s="1">
        <v>2.9784999999999999</v>
      </c>
      <c r="G358" s="2">
        <f>Table3[[#This Row],[Polar ang (rad)]]/PI()*180</f>
        <v>170.65547927971571</v>
      </c>
      <c r="H358" s="5">
        <v>5.9086120737275004E-3</v>
      </c>
      <c r="I358" s="1">
        <v>0.93108232664724599</v>
      </c>
      <c r="J358" s="1">
        <v>4.2078737779994597</v>
      </c>
      <c r="K358" s="2">
        <f>IF(Table3[[#This Row],[Phase shift (rad)]]="","",Table3[[#This Row],[Phase shift (rad)]]/PI()*180)</f>
        <v>241.09340820313776</v>
      </c>
      <c r="L358" s="1">
        <v>-1.43912773815007E-2</v>
      </c>
      <c r="M358" s="1">
        <f>IF(Table3[[#This Row],[Rel phase shift (rad)]]="","",COS(Table3[[#This Row],[Rel phase shift (rad)]]))</f>
        <v>0.99989644735490546</v>
      </c>
      <c r="N358"/>
    </row>
    <row r="359" spans="1:14" x14ac:dyDescent="0.2">
      <c r="A359" s="1" t="s">
        <v>48</v>
      </c>
      <c r="B359" t="s">
        <v>23</v>
      </c>
      <c r="C359" s="3">
        <v>15.9</v>
      </c>
      <c r="D359" s="2">
        <f>2*Table3[[#This Row],[Photon energy (eV)]]-Threshold</f>
        <v>7.2126112000000013</v>
      </c>
      <c r="E359" t="s">
        <v>18</v>
      </c>
      <c r="F359" s="1">
        <v>2.9784999999999999</v>
      </c>
      <c r="G359" s="2">
        <f>Table3[[#This Row],[Polar ang (rad)]]/PI()*180</f>
        <v>170.65547927971571</v>
      </c>
      <c r="H359" s="5">
        <v>2.18674431471388E-4</v>
      </c>
      <c r="I359" s="1">
        <v>3.4458836676376801E-2</v>
      </c>
      <c r="J359" s="1">
        <v>4.4179315929430496</v>
      </c>
      <c r="K359" s="2">
        <f>IF(Table3[[#This Row],[Phase shift (rad)]]="","",Table3[[#This Row],[Phase shift (rad)]]/PI()*180)</f>
        <v>253.12883445314552</v>
      </c>
      <c r="L359" s="1">
        <v>0.19566653756208921</v>
      </c>
      <c r="M359" s="1">
        <f>IF(Table3[[#This Row],[Rel phase shift (rad)]]="","",COS(Table3[[#This Row],[Rel phase shift (rad)]]))</f>
        <v>0.98091829895915728</v>
      </c>
      <c r="N359"/>
    </row>
    <row r="360" spans="1:14" x14ac:dyDescent="0.2">
      <c r="A360" s="1" t="s">
        <v>48</v>
      </c>
      <c r="B360" t="s">
        <v>23</v>
      </c>
      <c r="C360" s="3">
        <v>15.9</v>
      </c>
      <c r="D360" s="2">
        <f>2*Table3[[#This Row],[Photon energy (eV)]]-Threshold</f>
        <v>7.2126112000000013</v>
      </c>
      <c r="E360" t="s">
        <v>19</v>
      </c>
      <c r="F360" s="1">
        <v>2.9784999999999999</v>
      </c>
      <c r="G360" s="2">
        <f>Table3[[#This Row],[Polar ang (rad)]]/PI()*180</f>
        <v>170.65547927971571</v>
      </c>
      <c r="H360" s="5">
        <v>6.33700372404999E-3</v>
      </c>
      <c r="I360" s="1">
        <v>0.99858851752954703</v>
      </c>
      <c r="J360" s="1">
        <v>4.2222650553809604</v>
      </c>
      <c r="K360" s="2">
        <f>IF(Table3[[#This Row],[Phase shift (rad)]]="","",Table3[[#This Row],[Phase shift (rad)]]/PI()*180)</f>
        <v>241.91796765889984</v>
      </c>
      <c r="L360" s="1">
        <v>0</v>
      </c>
      <c r="M360" s="1">
        <f>IF(Table3[[#This Row],[Rel phase shift (rad)]]="","",COS(Table3[[#This Row],[Rel phase shift (rad)]]))</f>
        <v>1</v>
      </c>
      <c r="N360"/>
    </row>
    <row r="361" spans="1:14" x14ac:dyDescent="0.2">
      <c r="A361" s="1" t="s">
        <v>48</v>
      </c>
      <c r="B361" t="s">
        <v>23</v>
      </c>
      <c r="C361" s="3">
        <v>15.9</v>
      </c>
      <c r="D361" s="2">
        <f>2*Table3[[#This Row],[Photon energy (eV)]]-Threshold</f>
        <v>7.2126112000000013</v>
      </c>
      <c r="E361" t="s">
        <v>17</v>
      </c>
      <c r="F361" s="1">
        <v>3.1415899999999999</v>
      </c>
      <c r="G361" s="2">
        <f>Table3[[#This Row],[Polar ang (rad)]]/PI()*180</f>
        <v>179.9998479605043</v>
      </c>
      <c r="H361" s="5">
        <v>6.64404147235586E-3</v>
      </c>
      <c r="I361" s="1">
        <v>1</v>
      </c>
      <c r="J361" s="1">
        <v>4.2104101563837801</v>
      </c>
      <c r="K361" s="2">
        <f>IF(Table3[[#This Row],[Phase shift (rad)]]="","",Table3[[#This Row],[Phase shift (rad)]]/PI()*180)</f>
        <v>241.23873197980751</v>
      </c>
      <c r="L361" s="1">
        <v>0</v>
      </c>
      <c r="M361" s="1">
        <f>IF(Table3[[#This Row],[Rel phase shift (rad)]]="","",COS(Table3[[#This Row],[Rel phase shift (rad)]]))</f>
        <v>1</v>
      </c>
      <c r="N361"/>
    </row>
    <row r="362" spans="1:14" x14ac:dyDescent="0.2">
      <c r="A362" s="1" t="s">
        <v>48</v>
      </c>
      <c r="B362" t="s">
        <v>23</v>
      </c>
      <c r="C362" s="3">
        <v>15.9</v>
      </c>
      <c r="D362" s="2">
        <f>2*Table3[[#This Row],[Photon energy (eV)]]-Threshold</f>
        <v>7.2126112000000013</v>
      </c>
      <c r="E362" t="s">
        <v>18</v>
      </c>
      <c r="F362" s="1">
        <v>3.1415899999999999</v>
      </c>
      <c r="G362" s="2">
        <f>Table3[[#This Row],[Polar ang (rad)]]/PI()*180</f>
        <v>179.9998479605043</v>
      </c>
      <c r="H362" s="5">
        <v>0</v>
      </c>
      <c r="I362" s="1">
        <v>0</v>
      </c>
      <c r="J362" s="1"/>
      <c r="K362" s="2" t="str">
        <f>IF(Table3[[#This Row],[Phase shift (rad)]]="","",Table3[[#This Row],[Phase shift (rad)]]/PI()*180)</f>
        <v/>
      </c>
      <c r="L362" s="1"/>
      <c r="M362" s="1" t="str">
        <f>IF(Table3[[#This Row],[Rel phase shift (rad)]]="","",COS(Table3[[#This Row],[Rel phase shift (rad)]]))</f>
        <v/>
      </c>
      <c r="N362"/>
    </row>
    <row r="363" spans="1:14" x14ac:dyDescent="0.2">
      <c r="A363" s="1" t="s">
        <v>48</v>
      </c>
      <c r="B363" t="s">
        <v>23</v>
      </c>
      <c r="C363" s="3">
        <v>15.9</v>
      </c>
      <c r="D363" s="2">
        <f>2*Table3[[#This Row],[Photon energy (eV)]]-Threshold</f>
        <v>7.2126112000000013</v>
      </c>
      <c r="E363" t="s">
        <v>19</v>
      </c>
      <c r="F363" s="1">
        <v>3.1415899999999999</v>
      </c>
      <c r="G363" s="2">
        <f>Table3[[#This Row],[Polar ang (rad)]]/PI()*180</f>
        <v>179.9998479605043</v>
      </c>
      <c r="H363" s="5">
        <v>6.64404147235586E-3</v>
      </c>
      <c r="I363" s="1">
        <v>1</v>
      </c>
      <c r="J363" s="1">
        <v>4.2104101563837801</v>
      </c>
      <c r="K363" s="2">
        <f>IF(Table3[[#This Row],[Phase shift (rad)]]="","",Table3[[#This Row],[Phase shift (rad)]]/PI()*180)</f>
        <v>241.23873197980751</v>
      </c>
      <c r="L363" s="1">
        <v>0</v>
      </c>
      <c r="M363" s="1">
        <f>IF(Table3[[#This Row],[Rel phase shift (rad)]]="","",COS(Table3[[#This Row],[Rel phase shift (rad)]]))</f>
        <v>1</v>
      </c>
      <c r="N363"/>
    </row>
    <row r="364" spans="1:14" x14ac:dyDescent="0.2">
      <c r="A364" s="1" t="s">
        <v>48</v>
      </c>
      <c r="B364" t="s">
        <v>24</v>
      </c>
      <c r="C364" s="3">
        <v>16.079999999999998</v>
      </c>
      <c r="D364" s="2">
        <f>2*Table3[[#This Row],[Photon energy (eV)]]-Threshold</f>
        <v>7.5726111999999972</v>
      </c>
      <c r="E364" t="s">
        <v>17</v>
      </c>
      <c r="F364" s="1">
        <v>0</v>
      </c>
      <c r="G364" s="2">
        <f>Table3[[#This Row],[Polar ang (rad)]]/PI()*180</f>
        <v>0</v>
      </c>
      <c r="H364" s="5">
        <v>5.2080658134745399E-3</v>
      </c>
      <c r="I364" s="1">
        <v>1</v>
      </c>
      <c r="J364" s="1">
        <v>1.06444796503647</v>
      </c>
      <c r="K364" s="2">
        <f>IF(Table3[[#This Row],[Phase shift (rad)]]="","",Table3[[#This Row],[Phase shift (rad)]]/PI()*180)</f>
        <v>60.988375907878748</v>
      </c>
      <c r="L364" s="1">
        <v>0</v>
      </c>
      <c r="M364" s="1">
        <f>IF(Table3[[#This Row],[Rel phase shift (rad)]]="","",COS(Table3[[#This Row],[Rel phase shift (rad)]]))</f>
        <v>1</v>
      </c>
      <c r="N364"/>
    </row>
    <row r="365" spans="1:14" x14ac:dyDescent="0.2">
      <c r="A365" s="1" t="s">
        <v>48</v>
      </c>
      <c r="B365" t="s">
        <v>24</v>
      </c>
      <c r="C365" s="3">
        <v>16.079999999999998</v>
      </c>
      <c r="D365" s="2">
        <f>2*Table3[[#This Row],[Photon energy (eV)]]-Threshold</f>
        <v>7.5726111999999972</v>
      </c>
      <c r="E365" t="s">
        <v>18</v>
      </c>
      <c r="F365" s="1">
        <v>0</v>
      </c>
      <c r="G365" s="2">
        <f>Table3[[#This Row],[Polar ang (rad)]]/PI()*180</f>
        <v>0</v>
      </c>
      <c r="H365" s="5">
        <v>0</v>
      </c>
      <c r="I365" s="1">
        <v>0</v>
      </c>
      <c r="J365" s="1"/>
      <c r="K365" s="2" t="str">
        <f>IF(Table3[[#This Row],[Phase shift (rad)]]="","",Table3[[#This Row],[Phase shift (rad)]]/PI()*180)</f>
        <v/>
      </c>
      <c r="L365" s="1"/>
      <c r="M365" s="1" t="str">
        <f>IF(Table3[[#This Row],[Rel phase shift (rad)]]="","",COS(Table3[[#This Row],[Rel phase shift (rad)]]))</f>
        <v/>
      </c>
      <c r="N365"/>
    </row>
    <row r="366" spans="1:14" x14ac:dyDescent="0.2">
      <c r="A366" s="1" t="s">
        <v>48</v>
      </c>
      <c r="B366" t="s">
        <v>24</v>
      </c>
      <c r="C366" s="3">
        <v>16.079999999999998</v>
      </c>
      <c r="D366" s="2">
        <f>2*Table3[[#This Row],[Photon energy (eV)]]-Threshold</f>
        <v>7.5726111999999972</v>
      </c>
      <c r="E366" t="s">
        <v>19</v>
      </c>
      <c r="F366" s="1">
        <v>0</v>
      </c>
      <c r="G366" s="2">
        <f>Table3[[#This Row],[Polar ang (rad)]]/PI()*180</f>
        <v>0</v>
      </c>
      <c r="H366" s="5">
        <v>5.2080658134745399E-3</v>
      </c>
      <c r="I366" s="1">
        <v>1</v>
      </c>
      <c r="J366" s="1">
        <v>1.06444796503647</v>
      </c>
      <c r="K366" s="2">
        <f>IF(Table3[[#This Row],[Phase shift (rad)]]="","",Table3[[#This Row],[Phase shift (rad)]]/PI()*180)</f>
        <v>60.988375907878748</v>
      </c>
      <c r="L366" s="1">
        <v>0</v>
      </c>
      <c r="M366" s="1">
        <f>IF(Table3[[#This Row],[Rel phase shift (rad)]]="","",COS(Table3[[#This Row],[Rel phase shift (rad)]]))</f>
        <v>1</v>
      </c>
      <c r="N366"/>
    </row>
    <row r="367" spans="1:14" x14ac:dyDescent="0.2">
      <c r="A367" s="1" t="s">
        <v>48</v>
      </c>
      <c r="B367" t="s">
        <v>24</v>
      </c>
      <c r="C367" s="3">
        <v>16.079999999999998</v>
      </c>
      <c r="D367" s="2">
        <f>2*Table3[[#This Row],[Photon energy (eV)]]-Threshold</f>
        <v>7.5726111999999972</v>
      </c>
      <c r="E367" t="s">
        <v>17</v>
      </c>
      <c r="F367" s="1">
        <v>0.16308800000000001</v>
      </c>
      <c r="G367" s="2">
        <f>Table3[[#This Row],[Polar ang (rad)]]/PI()*180</f>
        <v>9.3442540892295707</v>
      </c>
      <c r="H367" s="5">
        <v>4.6231617856469197E-3</v>
      </c>
      <c r="I367" s="1">
        <v>0.92846301319319302</v>
      </c>
      <c r="J367" s="1">
        <v>1.06240626324365</v>
      </c>
      <c r="K367" s="2">
        <f>IF(Table3[[#This Row],[Phase shift (rad)]]="","",Table3[[#This Row],[Phase shift (rad)]]/PI()*180)</f>
        <v>60.871395012125866</v>
      </c>
      <c r="L367" s="1">
        <v>-1.4561781978180029E-2</v>
      </c>
      <c r="M367" s="1">
        <f>IF(Table3[[#This Row],[Rel phase shift (rad)]]="","",COS(Table3[[#This Row],[Rel phase shift (rad)]]))</f>
        <v>0.99989397912626721</v>
      </c>
      <c r="N367"/>
    </row>
    <row r="368" spans="1:14" x14ac:dyDescent="0.2">
      <c r="A368" s="1" t="s">
        <v>48</v>
      </c>
      <c r="B368" t="s">
        <v>24</v>
      </c>
      <c r="C368" s="3">
        <v>16.079999999999998</v>
      </c>
      <c r="D368" s="2">
        <f>2*Table3[[#This Row],[Photon energy (eV)]]-Threshold</f>
        <v>7.5726111999999972</v>
      </c>
      <c r="E368" t="s">
        <v>18</v>
      </c>
      <c r="F368" s="1">
        <v>0.16308800000000001</v>
      </c>
      <c r="G368" s="2">
        <f>Table3[[#This Row],[Polar ang (rad)]]/PI()*180</f>
        <v>9.3442540892295707</v>
      </c>
      <c r="H368" s="5">
        <v>1.7810459811862199E-4</v>
      </c>
      <c r="I368" s="1">
        <v>3.5768493403403399E-2</v>
      </c>
      <c r="J368" s="1">
        <v>1.26709903504721</v>
      </c>
      <c r="K368" s="2">
        <f>IF(Table3[[#This Row],[Phase shift (rad)]]="","",Table3[[#This Row],[Phase shift (rad)]]/PI()*180)</f>
        <v>72.599426933304315</v>
      </c>
      <c r="L368" s="1">
        <v>0.19013098982537999</v>
      </c>
      <c r="M368" s="1">
        <f>IF(Table3[[#This Row],[Rel phase shift (rad)]]="","",COS(Table3[[#This Row],[Rel phase shift (rad)]]))</f>
        <v>0.98197948809888813</v>
      </c>
      <c r="N368"/>
    </row>
    <row r="369" spans="1:14" x14ac:dyDescent="0.2">
      <c r="A369" s="1" t="s">
        <v>48</v>
      </c>
      <c r="B369" t="s">
        <v>24</v>
      </c>
      <c r="C369" s="3">
        <v>16.079999999999998</v>
      </c>
      <c r="D369" s="2">
        <f>2*Table3[[#This Row],[Photon energy (eV)]]-Threshold</f>
        <v>7.5726111999999972</v>
      </c>
      <c r="E369" t="s">
        <v>19</v>
      </c>
      <c r="F369" s="1">
        <v>0.16308800000000001</v>
      </c>
      <c r="G369" s="2">
        <f>Table3[[#This Row],[Polar ang (rad)]]/PI()*180</f>
        <v>9.3442540892295707</v>
      </c>
      <c r="H369" s="5">
        <v>4.9724617579249798E-3</v>
      </c>
      <c r="I369" s="1">
        <v>0.99861243036834901</v>
      </c>
      <c r="J369" s="1">
        <v>1.07696804522183</v>
      </c>
      <c r="K369" s="2">
        <f>IF(Table3[[#This Row],[Phase shift (rad)]]="","",Table3[[#This Row],[Phase shift (rad)]]/PI()*180)</f>
        <v>61.705723661665246</v>
      </c>
      <c r="L369" s="1">
        <v>0</v>
      </c>
      <c r="M369" s="1">
        <f>IF(Table3[[#This Row],[Rel phase shift (rad)]]="","",COS(Table3[[#This Row],[Rel phase shift (rad)]]))</f>
        <v>1</v>
      </c>
      <c r="N369"/>
    </row>
    <row r="370" spans="1:14" x14ac:dyDescent="0.2">
      <c r="A370" s="1" t="s">
        <v>48</v>
      </c>
      <c r="B370" t="s">
        <v>24</v>
      </c>
      <c r="C370" s="3">
        <v>16.079999999999998</v>
      </c>
      <c r="D370" s="2">
        <f>2*Table3[[#This Row],[Photon energy (eV)]]-Threshold</f>
        <v>7.5726111999999972</v>
      </c>
      <c r="E370" t="s">
        <v>17</v>
      </c>
      <c r="F370" s="1">
        <v>0.29860399999999998</v>
      </c>
      <c r="G370" s="2">
        <f>Table3[[#This Row],[Polar ang (rad)]]/PI()*180</f>
        <v>17.108748945724432</v>
      </c>
      <c r="H370" s="5">
        <v>3.4368439105860698E-3</v>
      </c>
      <c r="I370" s="1">
        <v>0.77097955461807399</v>
      </c>
      <c r="J370" s="1">
        <v>1.05892715134007</v>
      </c>
      <c r="K370" s="2">
        <f>IF(Table3[[#This Row],[Phase shift (rad)]]="","",Table3[[#This Row],[Phase shift (rad)]]/PI()*180)</f>
        <v>60.672056583597012</v>
      </c>
      <c r="L370" s="1">
        <v>-4.9845584832429957E-2</v>
      </c>
      <c r="M370" s="1">
        <f>IF(Table3[[#This Row],[Rel phase shift (rad)]]="","",COS(Table3[[#This Row],[Rel phase shift (rad)]]))</f>
        <v>0.99875796602961098</v>
      </c>
      <c r="N370"/>
    </row>
    <row r="371" spans="1:14" x14ac:dyDescent="0.2">
      <c r="A371" s="1" t="s">
        <v>48</v>
      </c>
      <c r="B371" t="s">
        <v>24</v>
      </c>
      <c r="C371" s="3">
        <v>16.079999999999998</v>
      </c>
      <c r="D371" s="2">
        <f>2*Table3[[#This Row],[Photon energy (eV)]]-Threshold</f>
        <v>7.5726111999999972</v>
      </c>
      <c r="E371" t="s">
        <v>18</v>
      </c>
      <c r="F371" s="1">
        <v>0.29860399999999998</v>
      </c>
      <c r="G371" s="2">
        <f>Table3[[#This Row],[Polar ang (rad)]]/PI()*180</f>
        <v>17.108748945724432</v>
      </c>
      <c r="H371" s="5">
        <v>5.10459400898444E-4</v>
      </c>
      <c r="I371" s="1">
        <v>0.114510222690962</v>
      </c>
      <c r="J371" s="1">
        <v>1.2773011720447101</v>
      </c>
      <c r="K371" s="2">
        <f>IF(Table3[[#This Row],[Phase shift (rad)]]="","",Table3[[#This Row],[Phase shift (rad)]]/PI()*180)</f>
        <v>73.183966325275335</v>
      </c>
      <c r="L371" s="1">
        <v>0.16852843587221009</v>
      </c>
      <c r="M371" s="1">
        <f>IF(Table3[[#This Row],[Rel phase shift (rad)]]="","",COS(Table3[[#This Row],[Rel phase shift (rad)]]))</f>
        <v>0.98583266235345035</v>
      </c>
      <c r="N371"/>
    </row>
    <row r="372" spans="1:14" x14ac:dyDescent="0.2">
      <c r="A372" s="1" t="s">
        <v>48</v>
      </c>
      <c r="B372" t="s">
        <v>24</v>
      </c>
      <c r="C372" s="3">
        <v>16.079999999999998</v>
      </c>
      <c r="D372" s="2">
        <f>2*Table3[[#This Row],[Photon energy (eV)]]-Threshold</f>
        <v>7.5726111999999972</v>
      </c>
      <c r="E372" t="s">
        <v>19</v>
      </c>
      <c r="F372" s="1">
        <v>0.29860399999999998</v>
      </c>
      <c r="G372" s="2">
        <f>Table3[[#This Row],[Polar ang (rad)]]/PI()*180</f>
        <v>17.108748945724432</v>
      </c>
      <c r="H372" s="5">
        <v>4.4390303330652499E-3</v>
      </c>
      <c r="I372" s="1">
        <v>0.99579780698831799</v>
      </c>
      <c r="J372" s="1">
        <v>1.1087727361724999</v>
      </c>
      <c r="K372" s="2">
        <f>IF(Table3[[#This Row],[Phase shift (rad)]]="","",Table3[[#This Row],[Phase shift (rad)]]/PI()*180)</f>
        <v>63.527998221856556</v>
      </c>
      <c r="L372" s="1">
        <v>0</v>
      </c>
      <c r="M372" s="1">
        <f>IF(Table3[[#This Row],[Rel phase shift (rad)]]="","",COS(Table3[[#This Row],[Rel phase shift (rad)]]))</f>
        <v>1</v>
      </c>
      <c r="N372"/>
    </row>
    <row r="373" spans="1:14" x14ac:dyDescent="0.2">
      <c r="A373" s="1" t="s">
        <v>48</v>
      </c>
      <c r="B373" t="s">
        <v>24</v>
      </c>
      <c r="C373" s="3">
        <v>16.079999999999998</v>
      </c>
      <c r="D373" s="2">
        <f>2*Table3[[#This Row],[Photon energy (eV)]]-Threshold</f>
        <v>7.5726111999999972</v>
      </c>
      <c r="E373" t="s">
        <v>17</v>
      </c>
      <c r="F373" s="1">
        <v>0.43301299999999998</v>
      </c>
      <c r="G373" s="2">
        <f>Table3[[#This Row],[Polar ang (rad)]]/PI()*180</f>
        <v>24.809817374298316</v>
      </c>
      <c r="H373" s="5">
        <v>2.0358604903487599E-3</v>
      </c>
      <c r="I373" s="1">
        <v>0.55206503746513003</v>
      </c>
      <c r="J373" s="1">
        <v>1.06203301912615</v>
      </c>
      <c r="K373" s="2">
        <f>IF(Table3[[#This Row],[Phase shift (rad)]]="","",Table3[[#This Row],[Phase shift (rad)]]/PI()*180)</f>
        <v>60.850009699465033</v>
      </c>
      <c r="L373" s="1">
        <v>-0.10537570103835001</v>
      </c>
      <c r="M373" s="1">
        <f>IF(Table3[[#This Row],[Rel phase shift (rad)]]="","",COS(Table3[[#This Row],[Rel phase shift (rad)]]))</f>
        <v>0.99445311640032485</v>
      </c>
      <c r="N373"/>
    </row>
    <row r="374" spans="1:14" x14ac:dyDescent="0.2">
      <c r="A374" s="1" t="s">
        <v>48</v>
      </c>
      <c r="B374" t="s">
        <v>24</v>
      </c>
      <c r="C374" s="3">
        <v>16.079999999999998</v>
      </c>
      <c r="D374" s="2">
        <f>2*Table3[[#This Row],[Photon energy (eV)]]-Threshold</f>
        <v>7.5726111999999972</v>
      </c>
      <c r="E374" t="s">
        <v>18</v>
      </c>
      <c r="F374" s="1">
        <v>0.43301299999999998</v>
      </c>
      <c r="G374" s="2">
        <f>Table3[[#This Row],[Polar ang (rad)]]/PI()*180</f>
        <v>24.809817374298316</v>
      </c>
      <c r="H374" s="5">
        <v>8.2592903968148302E-4</v>
      </c>
      <c r="I374" s="1">
        <v>0.22396748126743399</v>
      </c>
      <c r="J374" s="1">
        <v>1.29740640967753</v>
      </c>
      <c r="K374" s="2">
        <f>IF(Table3[[#This Row],[Phase shift (rad)]]="","",Table3[[#This Row],[Phase shift (rad)]]/PI()*180)</f>
        <v>74.33591158774351</v>
      </c>
      <c r="L374" s="1">
        <v>0.1299976895130299</v>
      </c>
      <c r="M374" s="1">
        <f>IF(Table3[[#This Row],[Rel phase shift (rad)]]="","",COS(Table3[[#This Row],[Rel phase shift (rad)]]))</f>
        <v>0.99156219323013883</v>
      </c>
      <c r="N374"/>
    </row>
    <row r="375" spans="1:14" x14ac:dyDescent="0.2">
      <c r="A375" s="1" t="s">
        <v>48</v>
      </c>
      <c r="B375" t="s">
        <v>24</v>
      </c>
      <c r="C375" s="3">
        <v>16.079999999999998</v>
      </c>
      <c r="D375" s="2">
        <f>2*Table3[[#This Row],[Photon energy (eV)]]-Threshold</f>
        <v>7.5726111999999972</v>
      </c>
      <c r="E375" t="s">
        <v>19</v>
      </c>
      <c r="F375" s="1">
        <v>0.43301299999999998</v>
      </c>
      <c r="G375" s="2">
        <f>Table3[[#This Row],[Polar ang (rad)]]/PI()*180</f>
        <v>24.809817374298316</v>
      </c>
      <c r="H375" s="5">
        <v>3.6624878293685099E-3</v>
      </c>
      <c r="I375" s="1">
        <v>0.99315817086736302</v>
      </c>
      <c r="J375" s="1">
        <v>1.1674087201645</v>
      </c>
      <c r="K375" s="2">
        <f>IF(Table3[[#This Row],[Phase shift (rad)]]="","",Table3[[#This Row],[Phase shift (rad)]]/PI()*180)</f>
        <v>66.887592632194824</v>
      </c>
      <c r="L375" s="1">
        <v>0</v>
      </c>
      <c r="M375" s="1">
        <f>IF(Table3[[#This Row],[Rel phase shift (rad)]]="","",COS(Table3[[#This Row],[Rel phase shift (rad)]]))</f>
        <v>1</v>
      </c>
      <c r="N375"/>
    </row>
    <row r="376" spans="1:14" x14ac:dyDescent="0.2">
      <c r="A376" s="1" t="s">
        <v>48</v>
      </c>
      <c r="B376" t="s">
        <v>24</v>
      </c>
      <c r="C376" s="3">
        <v>16.079999999999998</v>
      </c>
      <c r="D376" s="2">
        <f>2*Table3[[#This Row],[Photon energy (eV)]]-Threshold</f>
        <v>7.5726111999999972</v>
      </c>
      <c r="E376" t="s">
        <v>17</v>
      </c>
      <c r="F376" s="1">
        <v>0.56709699999999996</v>
      </c>
      <c r="G376" s="2">
        <f>Table3[[#This Row],[Polar ang (rad)]]/PI()*180</f>
        <v>32.492264674530446</v>
      </c>
      <c r="H376" s="5">
        <v>8.4203217076805805E-4</v>
      </c>
      <c r="I376" s="1">
        <v>0.30662880413304</v>
      </c>
      <c r="J376" s="1">
        <v>1.12778513006746</v>
      </c>
      <c r="K376" s="2">
        <f>IF(Table3[[#This Row],[Phase shift (rad)]]="","",Table3[[#This Row],[Phase shift (rad)]]/PI()*180)</f>
        <v>64.617328150478059</v>
      </c>
      <c r="L376" s="1">
        <v>-0.14537788079884001</v>
      </c>
      <c r="M376" s="1">
        <f>IF(Table3[[#This Row],[Rel phase shift (rad)]]="","",COS(Table3[[#This Row],[Rel phase shift (rad)]]))</f>
        <v>0.98945123431122695</v>
      </c>
      <c r="N376"/>
    </row>
    <row r="377" spans="1:14" x14ac:dyDescent="0.2">
      <c r="A377" s="1" t="s">
        <v>48</v>
      </c>
      <c r="B377" t="s">
        <v>24</v>
      </c>
      <c r="C377" s="3">
        <v>16.079999999999998</v>
      </c>
      <c r="D377" s="2">
        <f>2*Table3[[#This Row],[Photon energy (eV)]]-Threshold</f>
        <v>7.5726111999999972</v>
      </c>
      <c r="E377" t="s">
        <v>18</v>
      </c>
      <c r="F377" s="1">
        <v>0.56709699999999996</v>
      </c>
      <c r="G377" s="2">
        <f>Table3[[#This Row],[Polar ang (rad)]]/PI()*180</f>
        <v>32.492264674530446</v>
      </c>
      <c r="H377" s="5">
        <v>9.5203197699356102E-4</v>
      </c>
      <c r="I377" s="1">
        <v>0.34668559793347897</v>
      </c>
      <c r="J377" s="1">
        <v>1.33727099871636</v>
      </c>
      <c r="K377" s="2">
        <f>IF(Table3[[#This Row],[Phase shift (rad)]]="","",Table3[[#This Row],[Phase shift (rad)]]/PI()*180)</f>
        <v>76.619984291691964</v>
      </c>
      <c r="L377" s="1">
        <v>6.4107987850060111E-2</v>
      </c>
      <c r="M377" s="1">
        <f>IF(Table3[[#This Row],[Rel phase shift (rad)]]="","",COS(Table3[[#This Row],[Rel phase shift (rad)]]))</f>
        <v>0.99794578663118383</v>
      </c>
      <c r="N377"/>
    </row>
    <row r="378" spans="1:14" x14ac:dyDescent="0.2">
      <c r="A378" s="1" t="s">
        <v>48</v>
      </c>
      <c r="B378" t="s">
        <v>24</v>
      </c>
      <c r="C378" s="3">
        <v>16.079999999999998</v>
      </c>
      <c r="D378" s="2">
        <f>2*Table3[[#This Row],[Photon energy (eV)]]-Threshold</f>
        <v>7.5726111999999972</v>
      </c>
      <c r="E378" t="s">
        <v>19</v>
      </c>
      <c r="F378" s="1">
        <v>0.56709699999999996</v>
      </c>
      <c r="G378" s="2">
        <f>Table3[[#This Row],[Polar ang (rad)]]/PI()*180</f>
        <v>32.492264674530446</v>
      </c>
      <c r="H378" s="5">
        <v>2.7333023708049301E-3</v>
      </c>
      <c r="I378" s="1">
        <v>0.99534111212097898</v>
      </c>
      <c r="J378" s="1">
        <v>1.2731630108662999</v>
      </c>
      <c r="K378" s="2">
        <f>IF(Table3[[#This Row],[Phase shift (rad)]]="","",Table3[[#This Row],[Phase shift (rad)]]/PI()*180)</f>
        <v>72.946867154807563</v>
      </c>
      <c r="L378" s="1">
        <v>0</v>
      </c>
      <c r="M378" s="1">
        <f>IF(Table3[[#This Row],[Rel phase shift (rad)]]="","",COS(Table3[[#This Row],[Rel phase shift (rad)]]))</f>
        <v>1</v>
      </c>
      <c r="N378"/>
    </row>
    <row r="379" spans="1:14" x14ac:dyDescent="0.2">
      <c r="A379" s="1" t="s">
        <v>48</v>
      </c>
      <c r="B379" t="s">
        <v>24</v>
      </c>
      <c r="C379" s="3">
        <v>16.079999999999998</v>
      </c>
      <c r="D379" s="2">
        <f>2*Table3[[#This Row],[Photon energy (eV)]]-Threshold</f>
        <v>7.5726111999999972</v>
      </c>
      <c r="E379" t="s">
        <v>17</v>
      </c>
      <c r="F379" s="1">
        <v>0.70104200000000005</v>
      </c>
      <c r="G379" s="2">
        <f>Table3[[#This Row],[Polar ang (rad)]]/PI()*180</f>
        <v>40.166747861410258</v>
      </c>
      <c r="H379" s="5">
        <v>2.18200648732125E-4</v>
      </c>
      <c r="I379" s="1">
        <v>0.12057047505695399</v>
      </c>
      <c r="J379" s="1">
        <v>1.88514940208152</v>
      </c>
      <c r="K379" s="2">
        <f>IF(Table3[[#This Row],[Phase shift (rad)]]="","",Table3[[#This Row],[Phase shift (rad)]]/PI()*180)</f>
        <v>108.01110449088175</v>
      </c>
      <c r="L379" s="1">
        <v>0.40096824922219998</v>
      </c>
      <c r="M379" s="1">
        <f>IF(Table3[[#This Row],[Rel phase shift (rad)]]="","",COS(Table3[[#This Row],[Rel phase shift (rad)]]))</f>
        <v>0.9206835083044228</v>
      </c>
      <c r="N379"/>
    </row>
    <row r="380" spans="1:14" x14ac:dyDescent="0.2">
      <c r="A380" s="1" t="s">
        <v>48</v>
      </c>
      <c r="B380" t="s">
        <v>24</v>
      </c>
      <c r="C380" s="3">
        <v>16.079999999999998</v>
      </c>
      <c r="D380" s="2">
        <f>2*Table3[[#This Row],[Photon energy (eV)]]-Threshold</f>
        <v>7.5726111999999972</v>
      </c>
      <c r="E380" t="s">
        <v>18</v>
      </c>
      <c r="F380" s="1">
        <v>0.70104200000000005</v>
      </c>
      <c r="G380" s="2">
        <f>Table3[[#This Row],[Polar ang (rad)]]/PI()*180</f>
        <v>40.166747861410258</v>
      </c>
      <c r="H380" s="5">
        <v>7.9576734173980503E-4</v>
      </c>
      <c r="I380" s="1">
        <v>0.43971476247152202</v>
      </c>
      <c r="J380" s="1">
        <v>1.43064377854094</v>
      </c>
      <c r="K380" s="2">
        <f>IF(Table3[[#This Row],[Phase shift (rad)]]="","",Table3[[#This Row],[Phase shift (rad)]]/PI()*180)</f>
        <v>81.969850497044675</v>
      </c>
      <c r="L380" s="1">
        <v>-5.3537374318380022E-2</v>
      </c>
      <c r="M380" s="1">
        <f>IF(Table3[[#This Row],[Rel phase shift (rad)]]="","",COS(Table3[[#This Row],[Rel phase shift (rad)]]))</f>
        <v>0.99856721705082863</v>
      </c>
      <c r="N380"/>
    </row>
    <row r="381" spans="1:14" x14ac:dyDescent="0.2">
      <c r="A381" s="1" t="s">
        <v>48</v>
      </c>
      <c r="B381" t="s">
        <v>24</v>
      </c>
      <c r="C381" s="3">
        <v>16.079999999999998</v>
      </c>
      <c r="D381" s="2">
        <f>2*Table3[[#This Row],[Photon energy (eV)]]-Threshold</f>
        <v>7.5726111999999972</v>
      </c>
      <c r="E381" t="s">
        <v>19</v>
      </c>
      <c r="F381" s="1">
        <v>0.70104200000000005</v>
      </c>
      <c r="G381" s="2">
        <f>Table3[[#This Row],[Polar ang (rad)]]/PI()*180</f>
        <v>40.166747861410258</v>
      </c>
      <c r="H381" s="5">
        <v>1.7901480985063E-3</v>
      </c>
      <c r="I381" s="1">
        <v>0.98917674128542699</v>
      </c>
      <c r="J381" s="1">
        <v>1.4841811528593201</v>
      </c>
      <c r="K381" s="2">
        <f>IF(Table3[[#This Row],[Phase shift (rad)]]="","",Table3[[#This Row],[Phase shift (rad)]]/PI()*180)</f>
        <v>85.037316091699935</v>
      </c>
      <c r="L381" s="1">
        <v>0</v>
      </c>
      <c r="M381" s="1">
        <f>IF(Table3[[#This Row],[Rel phase shift (rad)]]="","",COS(Table3[[#This Row],[Rel phase shift (rad)]]))</f>
        <v>1</v>
      </c>
      <c r="N381"/>
    </row>
    <row r="382" spans="1:14" x14ac:dyDescent="0.2">
      <c r="A382" s="1" t="s">
        <v>48</v>
      </c>
      <c r="B382" t="s">
        <v>24</v>
      </c>
      <c r="C382" s="3">
        <v>16.079999999999998</v>
      </c>
      <c r="D382" s="2">
        <f>2*Table3[[#This Row],[Photon energy (eV)]]-Threshold</f>
        <v>7.5726111999999972</v>
      </c>
      <c r="E382" t="s">
        <v>17</v>
      </c>
      <c r="F382" s="1">
        <v>0.83491599999999999</v>
      </c>
      <c r="G382" s="2">
        <f>Table3[[#This Row],[Polar ang (rad)]]/PI()*180</f>
        <v>47.837163047944635</v>
      </c>
      <c r="H382" s="5">
        <v>2.9651812605346802E-4</v>
      </c>
      <c r="I382" s="1">
        <v>0.26516754520177899</v>
      </c>
      <c r="J382" s="1">
        <v>2.5197403151397202</v>
      </c>
      <c r="K382" s="2">
        <f>IF(Table3[[#This Row],[Phase shift (rad)]]="","",Table3[[#This Row],[Phase shift (rad)]]/PI()*180)</f>
        <v>144.37048552646999</v>
      </c>
      <c r="L382" s="1">
        <v>0.54975783411159029</v>
      </c>
      <c r="M382" s="1">
        <f>IF(Table3[[#This Row],[Rel phase shift (rad)]]="","",COS(Table3[[#This Row],[Rel phase shift (rad)]]))</f>
        <v>0.85265107407756369</v>
      </c>
      <c r="N382"/>
    </row>
    <row r="383" spans="1:14" x14ac:dyDescent="0.2">
      <c r="A383" s="1" t="s">
        <v>48</v>
      </c>
      <c r="B383" t="s">
        <v>24</v>
      </c>
      <c r="C383" s="3">
        <v>16.079999999999998</v>
      </c>
      <c r="D383" s="2">
        <f>2*Table3[[#This Row],[Photon energy (eV)]]-Threshold</f>
        <v>7.5726111999999972</v>
      </c>
      <c r="E383" t="s">
        <v>18</v>
      </c>
      <c r="F383" s="1">
        <v>0.83491599999999999</v>
      </c>
      <c r="G383" s="2">
        <f>Table3[[#This Row],[Polar ang (rad)]]/PI()*180</f>
        <v>47.837163047944635</v>
      </c>
      <c r="H383" s="5">
        <v>4.1085560130338302E-4</v>
      </c>
      <c r="I383" s="1">
        <v>0.36741622739911001</v>
      </c>
      <c r="J383" s="1">
        <v>1.7803077227206401</v>
      </c>
      <c r="K383" s="2">
        <f>IF(Table3[[#This Row],[Phase shift (rad)]]="","",Table3[[#This Row],[Phase shift (rad)]]/PI()*180)</f>
        <v>102.0041187464395</v>
      </c>
      <c r="L383" s="1">
        <v>-0.18967475830748981</v>
      </c>
      <c r="M383" s="1">
        <f>IF(Table3[[#This Row],[Rel phase shift (rad)]]="","",COS(Table3[[#This Row],[Rel phase shift (rad)]]))</f>
        <v>0.98206560796357178</v>
      </c>
      <c r="N383"/>
    </row>
    <row r="384" spans="1:14" x14ac:dyDescent="0.2">
      <c r="A384" s="1" t="s">
        <v>48</v>
      </c>
      <c r="B384" t="s">
        <v>24</v>
      </c>
      <c r="C384" s="3">
        <v>16.079999999999998</v>
      </c>
      <c r="D384" s="2">
        <f>2*Table3[[#This Row],[Photon energy (eV)]]-Threshold</f>
        <v>7.5726111999999972</v>
      </c>
      <c r="E384" t="s">
        <v>19</v>
      </c>
      <c r="F384" s="1">
        <v>0.83491599999999999</v>
      </c>
      <c r="G384" s="2">
        <f>Table3[[#This Row],[Polar ang (rad)]]/PI()*180</f>
        <v>47.837163047944635</v>
      </c>
      <c r="H384" s="5">
        <v>1.0598008104165601E-3</v>
      </c>
      <c r="I384" s="1">
        <v>0.94774907369521999</v>
      </c>
      <c r="J384" s="1">
        <v>1.9699824810281299</v>
      </c>
      <c r="K384" s="2">
        <f>IF(Table3[[#This Row],[Phase shift (rad)]]="","",Table3[[#This Row],[Phase shift (rad)]]/PI()*180)</f>
        <v>112.87168187762262</v>
      </c>
      <c r="L384" s="1">
        <v>0</v>
      </c>
      <c r="M384" s="1">
        <f>IF(Table3[[#This Row],[Rel phase shift (rad)]]="","",COS(Table3[[#This Row],[Rel phase shift (rad)]]))</f>
        <v>1</v>
      </c>
      <c r="N384"/>
    </row>
    <row r="385" spans="1:14" x14ac:dyDescent="0.2">
      <c r="A385" s="1" t="s">
        <v>48</v>
      </c>
      <c r="B385" t="s">
        <v>24</v>
      </c>
      <c r="C385" s="3">
        <v>16.079999999999998</v>
      </c>
      <c r="D385" s="2">
        <f>2*Table3[[#This Row],[Photon energy (eV)]]-Threshold</f>
        <v>7.5726111999999972</v>
      </c>
      <c r="E385" t="s">
        <v>17</v>
      </c>
      <c r="F385" s="1">
        <v>0.96874899999999997</v>
      </c>
      <c r="G385" s="2">
        <f>Table3[[#This Row],[Polar ang (rad)]]/PI()*180</f>
        <v>55.505229107518979</v>
      </c>
      <c r="H385" s="5">
        <v>5.3678002348433995E-4</v>
      </c>
      <c r="I385" s="1">
        <v>0.45382717568675801</v>
      </c>
      <c r="J385" s="1">
        <v>1.9580468866568199</v>
      </c>
      <c r="K385" s="2">
        <f>IF(Table3[[#This Row],[Phase shift (rad)]]="","",Table3[[#This Row],[Phase shift (rad)]]/PI()*180)</f>
        <v>112.18782269416644</v>
      </c>
      <c r="L385" s="1">
        <v>-0.8366120863028903</v>
      </c>
      <c r="M385" s="1">
        <f>IF(Table3[[#This Row],[Rel phase shift (rad)]]="","",COS(Table3[[#This Row],[Rel phase shift (rad)]]))</f>
        <v>0.66998177708896123</v>
      </c>
      <c r="N385"/>
    </row>
    <row r="386" spans="1:14" x14ac:dyDescent="0.2">
      <c r="A386" s="1" t="s">
        <v>48</v>
      </c>
      <c r="B386" t="s">
        <v>24</v>
      </c>
      <c r="C386" s="3">
        <v>16.079999999999998</v>
      </c>
      <c r="D386" s="2">
        <f>2*Table3[[#This Row],[Photon energy (eV)]]-Threshold</f>
        <v>7.5726111999999972</v>
      </c>
      <c r="E386" t="s">
        <v>18</v>
      </c>
      <c r="F386" s="1">
        <v>0.96874899999999997</v>
      </c>
      <c r="G386" s="2">
        <f>Table3[[#This Row],[Polar ang (rad)]]/PI()*180</f>
        <v>55.505229107518979</v>
      </c>
      <c r="H386" s="5">
        <v>3.2300254057915302E-4</v>
      </c>
      <c r="I386" s="1">
        <v>0.27308641215662</v>
      </c>
      <c r="J386" s="1">
        <v>3.4594034682073902</v>
      </c>
      <c r="K386" s="2">
        <f>IF(Table3[[#This Row],[Phase shift (rad)]]="","",Table3[[#This Row],[Phase shift (rad)]]/PI()*180)</f>
        <v>198.20921836120291</v>
      </c>
      <c r="L386" s="1">
        <v>0.66474449524767998</v>
      </c>
      <c r="M386" s="1">
        <f>IF(Table3[[#This Row],[Rel phase shift (rad)]]="","",COS(Table3[[#This Row],[Rel phase shift (rad)]]))</f>
        <v>0.78707442098157021</v>
      </c>
      <c r="N386"/>
    </row>
    <row r="387" spans="1:14" x14ac:dyDescent="0.2">
      <c r="A387" s="1" t="s">
        <v>48</v>
      </c>
      <c r="B387" t="s">
        <v>24</v>
      </c>
      <c r="C387" s="3">
        <v>16.079999999999998</v>
      </c>
      <c r="D387" s="2">
        <f>2*Table3[[#This Row],[Photon energy (eV)]]-Threshold</f>
        <v>7.5726111999999972</v>
      </c>
      <c r="E387" t="s">
        <v>19</v>
      </c>
      <c r="F387" s="1">
        <v>0.96874899999999997</v>
      </c>
      <c r="G387" s="2">
        <f>Table3[[#This Row],[Polar ang (rad)]]/PI()*180</f>
        <v>55.505229107518979</v>
      </c>
      <c r="H387" s="5">
        <v>8.6808690924544598E-4</v>
      </c>
      <c r="I387" s="1">
        <v>0.73393459711155196</v>
      </c>
      <c r="J387" s="1">
        <v>2.7946589729597102</v>
      </c>
      <c r="K387" s="2">
        <f>IF(Table3[[#This Row],[Phase shift (rad)]]="","",Table3[[#This Row],[Phase shift (rad)]]/PI()*180)</f>
        <v>160.12216432895664</v>
      </c>
      <c r="L387" s="1">
        <v>0</v>
      </c>
      <c r="M387" s="1">
        <f>IF(Table3[[#This Row],[Rel phase shift (rad)]]="","",COS(Table3[[#This Row],[Rel phase shift (rad)]]))</f>
        <v>1</v>
      </c>
      <c r="N387"/>
    </row>
    <row r="388" spans="1:14" x14ac:dyDescent="0.2">
      <c r="A388" s="1" t="s">
        <v>48</v>
      </c>
      <c r="B388" t="s">
        <v>24</v>
      </c>
      <c r="C388" s="3">
        <v>16.079999999999998</v>
      </c>
      <c r="D388" s="2">
        <f>2*Table3[[#This Row],[Photon energy (eV)]]-Threshold</f>
        <v>7.5726111999999972</v>
      </c>
      <c r="E388" t="s">
        <v>17</v>
      </c>
      <c r="F388" s="1">
        <v>1.10256</v>
      </c>
      <c r="G388" s="2">
        <f>Table3[[#This Row],[Polar ang (rad)]]/PI()*180</f>
        <v>63.172034659944046</v>
      </c>
      <c r="H388" s="5">
        <v>8.9256628089939805E-4</v>
      </c>
      <c r="I388" s="1">
        <v>0.38588949558429397</v>
      </c>
      <c r="J388" s="1">
        <v>1.6381644075172801</v>
      </c>
      <c r="K388" s="2">
        <f>IF(Table3[[#This Row],[Phase shift (rad)]]="","",Table3[[#This Row],[Phase shift (rad)]]/PI()*180)</f>
        <v>93.859906699289212</v>
      </c>
      <c r="L388" s="1">
        <v>-1.67603062359021</v>
      </c>
      <c r="M388" s="1">
        <f>IF(Table3[[#This Row],[Rel phase shift (rad)]]="","",COS(Table3[[#This Row],[Rel phase shift (rad)]]))</f>
        <v>-0.10504017237047154</v>
      </c>
      <c r="N388"/>
    </row>
    <row r="389" spans="1:14" x14ac:dyDescent="0.2">
      <c r="A389" s="1" t="s">
        <v>48</v>
      </c>
      <c r="B389" t="s">
        <v>24</v>
      </c>
      <c r="C389" s="3">
        <v>16.079999999999998</v>
      </c>
      <c r="D389" s="2">
        <f>2*Table3[[#This Row],[Photon energy (eV)]]-Threshold</f>
        <v>7.5726111999999972</v>
      </c>
      <c r="E389" t="s">
        <v>18</v>
      </c>
      <c r="F389" s="1">
        <v>1.10256</v>
      </c>
      <c r="G389" s="2">
        <f>Table3[[#This Row],[Polar ang (rad)]]/PI()*180</f>
        <v>63.172034659944046</v>
      </c>
      <c r="H389" s="5">
        <v>7.1022188380331897E-4</v>
      </c>
      <c r="I389" s="1">
        <v>0.30705525220785201</v>
      </c>
      <c r="J389" s="1">
        <v>3.9891924042756202</v>
      </c>
      <c r="K389" s="2">
        <f>IF(Table3[[#This Row],[Phase shift (rad)]]="","",Table3[[#This Row],[Phase shift (rad)]]/PI()*180)</f>
        <v>228.56388843063868</v>
      </c>
      <c r="L389" s="1">
        <v>0.67499737316813002</v>
      </c>
      <c r="M389" s="1">
        <f>IF(Table3[[#This Row],[Rel phase shift (rad)]]="","",COS(Table3[[#This Row],[Rel phase shift (rad)]]))</f>
        <v>0.78070859262994041</v>
      </c>
      <c r="N389"/>
    </row>
    <row r="390" spans="1:14" x14ac:dyDescent="0.2">
      <c r="A390" s="1" t="s">
        <v>48</v>
      </c>
      <c r="B390" t="s">
        <v>24</v>
      </c>
      <c r="C390" s="3">
        <v>16.079999999999998</v>
      </c>
      <c r="D390" s="2">
        <f>2*Table3[[#This Row],[Photon energy (eV)]]-Threshold</f>
        <v>7.5726111999999972</v>
      </c>
      <c r="E390" t="s">
        <v>19</v>
      </c>
      <c r="F390" s="1">
        <v>1.10256</v>
      </c>
      <c r="G390" s="2">
        <f>Table3[[#This Row],[Polar ang (rad)]]/PI()*180</f>
        <v>63.172034659944046</v>
      </c>
      <c r="H390" s="5">
        <v>1.01519733871735E-3</v>
      </c>
      <c r="I390" s="1">
        <v>0.43890744848820101</v>
      </c>
      <c r="J390" s="1">
        <v>3.3141950311074901</v>
      </c>
      <c r="K390" s="2">
        <f>IF(Table3[[#This Row],[Phase shift (rad)]]="","",Table3[[#This Row],[Phase shift (rad)]]/PI()*180)</f>
        <v>189.88938776568776</v>
      </c>
      <c r="L390" s="1">
        <v>0</v>
      </c>
      <c r="M390" s="1">
        <f>IF(Table3[[#This Row],[Rel phase shift (rad)]]="","",COS(Table3[[#This Row],[Rel phase shift (rad)]]))</f>
        <v>1</v>
      </c>
      <c r="N390"/>
    </row>
    <row r="391" spans="1:14" x14ac:dyDescent="0.2">
      <c r="A391" s="1" t="s">
        <v>48</v>
      </c>
      <c r="B391" t="s">
        <v>24</v>
      </c>
      <c r="C391" s="3">
        <v>16.079999999999998</v>
      </c>
      <c r="D391" s="2">
        <f>2*Table3[[#This Row],[Photon energy (eV)]]-Threshold</f>
        <v>7.5726111999999972</v>
      </c>
      <c r="E391" t="s">
        <v>17</v>
      </c>
      <c r="F391" s="1">
        <v>1.2363500000000001</v>
      </c>
      <c r="G391" s="2">
        <f>Table3[[#This Row],[Polar ang (rad)]]/PI()*180</f>
        <v>70.837637000999337</v>
      </c>
      <c r="H391" s="5">
        <v>1.0692345970138E-3</v>
      </c>
      <c r="I391" s="1">
        <v>0.37653751816755698</v>
      </c>
      <c r="J391" s="1">
        <v>1.5064603201015101</v>
      </c>
      <c r="K391" s="2">
        <f>IF(Table3[[#This Row],[Phase shift (rad)]]="","",Table3[[#This Row],[Phase shift (rad)]]/PI()*180)</f>
        <v>86.313818345743542</v>
      </c>
      <c r="L391" s="1">
        <v>-2.0241731645755099</v>
      </c>
      <c r="M391" s="1">
        <f>IF(Table3[[#This Row],[Rel phase shift (rad)]]="","",COS(Table3[[#This Row],[Rel phase shift (rad)]]))</f>
        <v>-0.43800371216620398</v>
      </c>
      <c r="N391"/>
    </row>
    <row r="392" spans="1:14" x14ac:dyDescent="0.2">
      <c r="A392" s="1" t="s">
        <v>48</v>
      </c>
      <c r="B392" t="s">
        <v>24</v>
      </c>
      <c r="C392" s="3">
        <v>16.079999999999998</v>
      </c>
      <c r="D392" s="2">
        <f>2*Table3[[#This Row],[Photon energy (eV)]]-Threshold</f>
        <v>7.5726111999999972</v>
      </c>
      <c r="E392" t="s">
        <v>18</v>
      </c>
      <c r="F392" s="1">
        <v>1.2363500000000001</v>
      </c>
      <c r="G392" s="2">
        <f>Table3[[#This Row],[Polar ang (rad)]]/PI()*180</f>
        <v>70.837637000999337</v>
      </c>
      <c r="H392" s="5">
        <v>8.8520748046505505E-4</v>
      </c>
      <c r="I392" s="1">
        <v>0.31173124091622101</v>
      </c>
      <c r="J392" s="1">
        <v>4.1045569119114598</v>
      </c>
      <c r="K392" s="2">
        <f>IF(Table3[[#This Row],[Phase shift (rad)]]="","",Table3[[#This Row],[Phase shift (rad)]]/PI()*180)</f>
        <v>235.17378782377708</v>
      </c>
      <c r="L392" s="1">
        <v>0.57392342723443956</v>
      </c>
      <c r="M392" s="1">
        <f>IF(Table3[[#This Row],[Rel phase shift (rad)]]="","",COS(Table3[[#This Row],[Rel phase shift (rad)]]))</f>
        <v>0.83977729371653786</v>
      </c>
      <c r="N392"/>
    </row>
    <row r="393" spans="1:14" x14ac:dyDescent="0.2">
      <c r="A393" s="1" t="s">
        <v>48</v>
      </c>
      <c r="B393" t="s">
        <v>24</v>
      </c>
      <c r="C393" s="3">
        <v>16.079999999999998</v>
      </c>
      <c r="D393" s="2">
        <f>2*Table3[[#This Row],[Photon energy (eV)]]-Threshold</f>
        <v>7.5726111999999972</v>
      </c>
      <c r="E393" t="s">
        <v>19</v>
      </c>
      <c r="F393" s="1">
        <v>1.2363500000000001</v>
      </c>
      <c r="G393" s="2">
        <f>Table3[[#This Row],[Polar ang (rad)]]/PI()*180</f>
        <v>70.837637000999337</v>
      </c>
      <c r="H393" s="5">
        <v>1.0184255619671799E-3</v>
      </c>
      <c r="I393" s="1">
        <v>0.35864480499649698</v>
      </c>
      <c r="J393" s="1">
        <v>3.5306334846770202</v>
      </c>
      <c r="K393" s="2">
        <f>IF(Table3[[#This Row],[Phase shift (rad)]]="","",Table3[[#This Row],[Phase shift (rad)]]/PI()*180)</f>
        <v>202.29039767956007</v>
      </c>
      <c r="L393" s="1">
        <v>0</v>
      </c>
      <c r="M393" s="1">
        <f>IF(Table3[[#This Row],[Rel phase shift (rad)]]="","",COS(Table3[[#This Row],[Rel phase shift (rad)]]))</f>
        <v>1</v>
      </c>
      <c r="N393"/>
    </row>
    <row r="394" spans="1:14" x14ac:dyDescent="0.2">
      <c r="A394" s="1" t="s">
        <v>48</v>
      </c>
      <c r="B394" t="s">
        <v>24</v>
      </c>
      <c r="C394" s="3">
        <v>16.079999999999998</v>
      </c>
      <c r="D394" s="2">
        <f>2*Table3[[#This Row],[Photon energy (eV)]]-Threshold</f>
        <v>7.5726111999999972</v>
      </c>
      <c r="E394" t="s">
        <v>17</v>
      </c>
      <c r="F394" s="1">
        <v>1.3701300000000001</v>
      </c>
      <c r="G394" s="2">
        <f>Table3[[#This Row],[Polar ang (rad)]]/PI()*180</f>
        <v>78.502666384259484</v>
      </c>
      <c r="H394" s="5">
        <v>8.7633303311229695E-4</v>
      </c>
      <c r="I394" s="1">
        <v>0.37737266995394497</v>
      </c>
      <c r="J394" s="1">
        <v>1.4479654284582899</v>
      </c>
      <c r="K394" s="2">
        <f>IF(Table3[[#This Row],[Phase shift (rad)]]="","",Table3[[#This Row],[Phase shift (rad)]]/PI()*180)</f>
        <v>82.962307931511958</v>
      </c>
      <c r="L394" s="1">
        <v>-2.1785085352768299</v>
      </c>
      <c r="M394" s="1">
        <f>IF(Table3[[#This Row],[Rel phase shift (rad)]]="","",COS(Table3[[#This Row],[Rel phase shift (rad)]]))</f>
        <v>-0.5709907787626024</v>
      </c>
      <c r="N394"/>
    </row>
    <row r="395" spans="1:14" x14ac:dyDescent="0.2">
      <c r="A395" s="1" t="s">
        <v>48</v>
      </c>
      <c r="B395" t="s">
        <v>24</v>
      </c>
      <c r="C395" s="3">
        <v>16.079999999999998</v>
      </c>
      <c r="D395" s="2">
        <f>2*Table3[[#This Row],[Photon energy (eV)]]-Threshold</f>
        <v>7.5726111999999972</v>
      </c>
      <c r="E395" t="s">
        <v>18</v>
      </c>
      <c r="F395" s="1">
        <v>1.3701300000000001</v>
      </c>
      <c r="G395" s="2">
        <f>Table3[[#This Row],[Polar ang (rad)]]/PI()*180</f>
        <v>78.502666384259484</v>
      </c>
      <c r="H395" s="5">
        <v>7.2293112363497304E-4</v>
      </c>
      <c r="I395" s="1">
        <v>0.31131366502302699</v>
      </c>
      <c r="J395" s="1">
        <v>4.1472799244532297</v>
      </c>
      <c r="K395" s="2">
        <f>IF(Table3[[#This Row],[Phase shift (rad)]]="","",Table3[[#This Row],[Phase shift (rad)]]/PI()*180)</f>
        <v>237.62163613050498</v>
      </c>
      <c r="L395" s="1">
        <v>0.5208059607181097</v>
      </c>
      <c r="M395" s="1">
        <f>IF(Table3[[#This Row],[Rel phase shift (rad)]]="","",COS(Table3[[#This Row],[Rel phase shift (rad)]]))</f>
        <v>0.86741843199249469</v>
      </c>
      <c r="N395"/>
    </row>
    <row r="396" spans="1:14" x14ac:dyDescent="0.2">
      <c r="A396" s="1" t="s">
        <v>48</v>
      </c>
      <c r="B396" t="s">
        <v>24</v>
      </c>
      <c r="C396" s="3">
        <v>16.079999999999998</v>
      </c>
      <c r="D396" s="2">
        <f>2*Table3[[#This Row],[Photon energy (eV)]]-Threshold</f>
        <v>7.5726111999999972</v>
      </c>
      <c r="E396" t="s">
        <v>19</v>
      </c>
      <c r="F396" s="1">
        <v>1.3701300000000001</v>
      </c>
      <c r="G396" s="2">
        <f>Table3[[#This Row],[Polar ang (rad)]]/PI()*180</f>
        <v>78.502666384259484</v>
      </c>
      <c r="H396" s="5">
        <v>7.5378948231130595E-4</v>
      </c>
      <c r="I396" s="1">
        <v>0.32460210761742198</v>
      </c>
      <c r="J396" s="1">
        <v>3.62647396373512</v>
      </c>
      <c r="K396" s="2">
        <f>IF(Table3[[#This Row],[Phase shift (rad)]]="","",Table3[[#This Row],[Phase shift (rad)]]/PI()*180)</f>
        <v>207.78165263610114</v>
      </c>
      <c r="L396" s="1">
        <v>0</v>
      </c>
      <c r="M396" s="1">
        <f>IF(Table3[[#This Row],[Rel phase shift (rad)]]="","",COS(Table3[[#This Row],[Rel phase shift (rad)]]))</f>
        <v>1</v>
      </c>
      <c r="N396"/>
    </row>
    <row r="397" spans="1:14" x14ac:dyDescent="0.2">
      <c r="A397" s="1" t="s">
        <v>48</v>
      </c>
      <c r="B397" t="s">
        <v>24</v>
      </c>
      <c r="C397" s="3">
        <v>16.079999999999998</v>
      </c>
      <c r="D397" s="2">
        <f>2*Table3[[#This Row],[Photon energy (eV)]]-Threshold</f>
        <v>7.5726111999999972</v>
      </c>
      <c r="E397" t="s">
        <v>17</v>
      </c>
      <c r="F397" s="1">
        <v>1.5039100000000001</v>
      </c>
      <c r="G397" s="2">
        <f>Table3[[#This Row],[Polar ang (rad)]]/PI()*180</f>
        <v>86.167695767519632</v>
      </c>
      <c r="H397" s="5">
        <v>3.3833646909942002E-4</v>
      </c>
      <c r="I397" s="1">
        <v>0.37874700103106002</v>
      </c>
      <c r="J397" s="1">
        <v>1.4245658764379701</v>
      </c>
      <c r="K397" s="2">
        <f>IF(Table3[[#This Row],[Phase shift (rad)]]="","",Table3[[#This Row],[Phase shift (rad)]]/PI()*180)</f>
        <v>81.621612358250815</v>
      </c>
      <c r="L397" s="1">
        <v>-2.2403667580455302</v>
      </c>
      <c r="M397" s="1">
        <f>IF(Table3[[#This Row],[Rel phase shift (rad)]]="","",COS(Table3[[#This Row],[Rel phase shift (rad)]]))</f>
        <v>-0.62064922445911919</v>
      </c>
      <c r="N397"/>
    </row>
    <row r="398" spans="1:14" x14ac:dyDescent="0.2">
      <c r="A398" s="1" t="s">
        <v>48</v>
      </c>
      <c r="B398" t="s">
        <v>24</v>
      </c>
      <c r="C398" s="3">
        <v>16.079999999999998</v>
      </c>
      <c r="D398" s="2">
        <f>2*Table3[[#This Row],[Photon energy (eV)]]-Threshold</f>
        <v>7.5726111999999972</v>
      </c>
      <c r="E398" t="s">
        <v>18</v>
      </c>
      <c r="F398" s="1">
        <v>1.5039100000000001</v>
      </c>
      <c r="G398" s="2">
        <f>Table3[[#This Row],[Polar ang (rad)]]/PI()*180</f>
        <v>86.167695767519632</v>
      </c>
      <c r="H398" s="5">
        <v>2.77484106166348E-4</v>
      </c>
      <c r="I398" s="1">
        <v>0.31062649948446902</v>
      </c>
      <c r="J398" s="1">
        <v>4.16333127748943</v>
      </c>
      <c r="K398" s="2">
        <f>IF(Table3[[#This Row],[Phase shift (rad)]]="","",Table3[[#This Row],[Phase shift (rad)]]/PI()*180)</f>
        <v>238.54131091495373</v>
      </c>
      <c r="L398" s="1">
        <v>0.49839864300593018</v>
      </c>
      <c r="M398" s="1">
        <f>IF(Table3[[#This Row],[Rel phase shift (rad)]]="","",COS(Table3[[#This Row],[Rel phase shift (rad)]]))</f>
        <v>0.87834916778998529</v>
      </c>
      <c r="N398"/>
    </row>
    <row r="399" spans="1:14" x14ac:dyDescent="0.2">
      <c r="A399" s="1" t="s">
        <v>48</v>
      </c>
      <c r="B399" t="s">
        <v>24</v>
      </c>
      <c r="C399" s="3">
        <v>16.079999999999998</v>
      </c>
      <c r="D399" s="2">
        <f>2*Table3[[#This Row],[Photon energy (eV)]]-Threshold</f>
        <v>7.5726111999999972</v>
      </c>
      <c r="E399" t="s">
        <v>19</v>
      </c>
      <c r="F399" s="1">
        <v>1.5039100000000001</v>
      </c>
      <c r="G399" s="2">
        <f>Table3[[#This Row],[Polar ang (rad)]]/PI()*180</f>
        <v>86.167695767519632</v>
      </c>
      <c r="H399" s="5">
        <v>2.7746760030566899E-4</v>
      </c>
      <c r="I399" s="1">
        <v>0.31060802218213202</v>
      </c>
      <c r="J399" s="1">
        <v>3.6649326344834998</v>
      </c>
      <c r="K399" s="2">
        <f>IF(Table3[[#This Row],[Phase shift (rad)]]="","",Table3[[#This Row],[Phase shift (rad)]]/PI()*180)</f>
        <v>209.9851721556665</v>
      </c>
      <c r="L399" s="1">
        <v>0</v>
      </c>
      <c r="M399" s="1">
        <f>IF(Table3[[#This Row],[Rel phase shift (rad)]]="","",COS(Table3[[#This Row],[Rel phase shift (rad)]]))</f>
        <v>1</v>
      </c>
      <c r="N399"/>
    </row>
    <row r="400" spans="1:14" x14ac:dyDescent="0.2">
      <c r="A400" s="1" t="s">
        <v>48</v>
      </c>
      <c r="B400" t="s">
        <v>24</v>
      </c>
      <c r="C400" s="3">
        <v>16.079999999999998</v>
      </c>
      <c r="D400" s="2">
        <f>2*Table3[[#This Row],[Photon energy (eV)]]-Threshold</f>
        <v>7.5726111999999972</v>
      </c>
      <c r="E400" t="s">
        <v>17</v>
      </c>
      <c r="F400" s="1">
        <v>1.63768</v>
      </c>
      <c r="G400" s="2">
        <f>Table3[[#This Row],[Polar ang (rad)]]/PI()*180</f>
        <v>93.832152192984665</v>
      </c>
      <c r="H400" s="5">
        <v>3.3833646909942002E-4</v>
      </c>
      <c r="I400" s="1">
        <v>0.37874700103106002</v>
      </c>
      <c r="J400" s="1">
        <v>4.5661585300277601</v>
      </c>
      <c r="K400" s="2">
        <f>IF(Table3[[#This Row],[Phase shift (rad)]]="","",Table3[[#This Row],[Phase shift (rad)]]/PI()*180)</f>
        <v>261.62161235825067</v>
      </c>
      <c r="L400" s="1">
        <v>-2.2403667580455302</v>
      </c>
      <c r="M400" s="1">
        <f>IF(Table3[[#This Row],[Rel phase shift (rad)]]="","",COS(Table3[[#This Row],[Rel phase shift (rad)]]))</f>
        <v>-0.62064922445911919</v>
      </c>
      <c r="N400"/>
    </row>
    <row r="401" spans="1:14" x14ac:dyDescent="0.2">
      <c r="A401" s="1" t="s">
        <v>48</v>
      </c>
      <c r="B401" t="s">
        <v>24</v>
      </c>
      <c r="C401" s="3">
        <v>16.079999999999998</v>
      </c>
      <c r="D401" s="2">
        <f>2*Table3[[#This Row],[Photon energy (eV)]]-Threshold</f>
        <v>7.5726111999999972</v>
      </c>
      <c r="E401" t="s">
        <v>18</v>
      </c>
      <c r="F401" s="1">
        <v>1.63768</v>
      </c>
      <c r="G401" s="2">
        <f>Table3[[#This Row],[Polar ang (rad)]]/PI()*180</f>
        <v>93.832152192984665</v>
      </c>
      <c r="H401" s="5">
        <v>2.77484106166348E-4</v>
      </c>
      <c r="I401" s="1">
        <v>0.31062649948446902</v>
      </c>
      <c r="J401" s="1">
        <v>7.3049239310792196</v>
      </c>
      <c r="K401" s="2">
        <f>IF(Table3[[#This Row],[Phase shift (rad)]]="","",Table3[[#This Row],[Phase shift (rad)]]/PI()*180)</f>
        <v>418.5413109149535</v>
      </c>
      <c r="L401" s="1">
        <v>0.49839864300592929</v>
      </c>
      <c r="M401" s="1">
        <f>IF(Table3[[#This Row],[Rel phase shift (rad)]]="","",COS(Table3[[#This Row],[Rel phase shift (rad)]]))</f>
        <v>0.87834916778998573</v>
      </c>
      <c r="N401"/>
    </row>
    <row r="402" spans="1:14" x14ac:dyDescent="0.2">
      <c r="A402" s="1" t="s">
        <v>48</v>
      </c>
      <c r="B402" t="s">
        <v>24</v>
      </c>
      <c r="C402" s="3">
        <v>16.079999999999998</v>
      </c>
      <c r="D402" s="2">
        <f>2*Table3[[#This Row],[Photon energy (eV)]]-Threshold</f>
        <v>7.5726111999999972</v>
      </c>
      <c r="E402" t="s">
        <v>19</v>
      </c>
      <c r="F402" s="1">
        <v>1.63768</v>
      </c>
      <c r="G402" s="2">
        <f>Table3[[#This Row],[Polar ang (rad)]]/PI()*180</f>
        <v>93.832152192984665</v>
      </c>
      <c r="H402" s="5">
        <v>2.7746760030566899E-4</v>
      </c>
      <c r="I402" s="1">
        <v>0.31060802218213202</v>
      </c>
      <c r="J402" s="1">
        <v>6.8065252880732903</v>
      </c>
      <c r="K402" s="2">
        <f>IF(Table3[[#This Row],[Phase shift (rad)]]="","",Table3[[#This Row],[Phase shift (rad)]]/PI()*180)</f>
        <v>389.98517215566642</v>
      </c>
      <c r="L402" s="1">
        <v>0</v>
      </c>
      <c r="M402" s="1">
        <f>IF(Table3[[#This Row],[Rel phase shift (rad)]]="","",COS(Table3[[#This Row],[Rel phase shift (rad)]]))</f>
        <v>1</v>
      </c>
      <c r="N402"/>
    </row>
    <row r="403" spans="1:14" x14ac:dyDescent="0.2">
      <c r="A403" s="1" t="s">
        <v>48</v>
      </c>
      <c r="B403" t="s">
        <v>24</v>
      </c>
      <c r="C403" s="3">
        <v>16.079999999999998</v>
      </c>
      <c r="D403" s="2">
        <f>2*Table3[[#This Row],[Photon energy (eV)]]-Threshold</f>
        <v>7.5726111999999972</v>
      </c>
      <c r="E403" t="s">
        <v>17</v>
      </c>
      <c r="F403" s="1">
        <v>1.77146</v>
      </c>
      <c r="G403" s="2">
        <f>Table3[[#This Row],[Polar ang (rad)]]/PI()*180</f>
        <v>101.49718157624481</v>
      </c>
      <c r="H403" s="5">
        <v>8.7633303311229695E-4</v>
      </c>
      <c r="I403" s="1">
        <v>0.37737266995394497</v>
      </c>
      <c r="J403" s="1">
        <v>4.5895580820480903</v>
      </c>
      <c r="K403" s="2">
        <f>IF(Table3[[#This Row],[Phase shift (rad)]]="","",Table3[[#This Row],[Phase shift (rad)]]/PI()*180)</f>
        <v>262.96230793151238</v>
      </c>
      <c r="L403" s="1">
        <v>-2.1785085352768299</v>
      </c>
      <c r="M403" s="1">
        <f>IF(Table3[[#This Row],[Rel phase shift (rad)]]="","",COS(Table3[[#This Row],[Rel phase shift (rad)]]))</f>
        <v>-0.5709907787626024</v>
      </c>
      <c r="N403"/>
    </row>
    <row r="404" spans="1:14" x14ac:dyDescent="0.2">
      <c r="A404" s="1" t="s">
        <v>48</v>
      </c>
      <c r="B404" t="s">
        <v>24</v>
      </c>
      <c r="C404" s="3">
        <v>16.079999999999998</v>
      </c>
      <c r="D404" s="2">
        <f>2*Table3[[#This Row],[Photon energy (eV)]]-Threshold</f>
        <v>7.5726111999999972</v>
      </c>
      <c r="E404" t="s">
        <v>18</v>
      </c>
      <c r="F404" s="1">
        <v>1.77146</v>
      </c>
      <c r="G404" s="2">
        <f>Table3[[#This Row],[Polar ang (rad)]]/PI()*180</f>
        <v>101.49718157624481</v>
      </c>
      <c r="H404" s="5">
        <v>7.2293112363497304E-4</v>
      </c>
      <c r="I404" s="1">
        <v>0.31131366502302699</v>
      </c>
      <c r="J404" s="1">
        <v>7.2888725780430201</v>
      </c>
      <c r="K404" s="2">
        <f>IF(Table3[[#This Row],[Phase shift (rad)]]="","",Table3[[#This Row],[Phase shift (rad)]]/PI()*180)</f>
        <v>417.62163613050478</v>
      </c>
      <c r="L404" s="1">
        <v>0.52080596071809993</v>
      </c>
      <c r="M404" s="1">
        <f>IF(Table3[[#This Row],[Rel phase shift (rad)]]="","",COS(Table3[[#This Row],[Rel phase shift (rad)]]))</f>
        <v>0.86741843199249957</v>
      </c>
      <c r="N404"/>
    </row>
    <row r="405" spans="1:14" x14ac:dyDescent="0.2">
      <c r="A405" s="1" t="s">
        <v>48</v>
      </c>
      <c r="B405" t="s">
        <v>24</v>
      </c>
      <c r="C405" s="3">
        <v>16.079999999999998</v>
      </c>
      <c r="D405" s="2">
        <f>2*Table3[[#This Row],[Photon energy (eV)]]-Threshold</f>
        <v>7.5726111999999972</v>
      </c>
      <c r="E405" t="s">
        <v>19</v>
      </c>
      <c r="F405" s="1">
        <v>1.77146</v>
      </c>
      <c r="G405" s="2">
        <f>Table3[[#This Row],[Polar ang (rad)]]/PI()*180</f>
        <v>101.49718157624481</v>
      </c>
      <c r="H405" s="5">
        <v>7.5378948231130595E-4</v>
      </c>
      <c r="I405" s="1">
        <v>0.32460210761742198</v>
      </c>
      <c r="J405" s="1">
        <v>6.7680666173249202</v>
      </c>
      <c r="K405" s="2">
        <f>IF(Table3[[#This Row],[Phase shift (rad)]]="","",Table3[[#This Row],[Phase shift (rad)]]/PI()*180)</f>
        <v>387.78165263610157</v>
      </c>
      <c r="L405" s="1">
        <v>0</v>
      </c>
      <c r="M405" s="1">
        <f>IF(Table3[[#This Row],[Rel phase shift (rad)]]="","",COS(Table3[[#This Row],[Rel phase shift (rad)]]))</f>
        <v>1</v>
      </c>
      <c r="N405"/>
    </row>
    <row r="406" spans="1:14" x14ac:dyDescent="0.2">
      <c r="A406" s="1" t="s">
        <v>48</v>
      </c>
      <c r="B406" t="s">
        <v>24</v>
      </c>
      <c r="C406" s="3">
        <v>16.079999999999998</v>
      </c>
      <c r="D406" s="2">
        <f>2*Table3[[#This Row],[Photon energy (eV)]]-Threshold</f>
        <v>7.5726111999999972</v>
      </c>
      <c r="E406" t="s">
        <v>17</v>
      </c>
      <c r="F406" s="1">
        <v>1.90524</v>
      </c>
      <c r="G406" s="2">
        <f>Table3[[#This Row],[Polar ang (rad)]]/PI()*180</f>
        <v>109.16221095950496</v>
      </c>
      <c r="H406" s="5">
        <v>1.0692345970138E-3</v>
      </c>
      <c r="I406" s="1">
        <v>0.37653751816755698</v>
      </c>
      <c r="J406" s="1">
        <v>4.6480529736912999</v>
      </c>
      <c r="K406" s="2">
        <f>IF(Table3[[#This Row],[Phase shift (rad)]]="","",Table3[[#This Row],[Phase shift (rad)]]/PI()*180)</f>
        <v>266.31381834574336</v>
      </c>
      <c r="L406" s="1">
        <v>-2.024173164575521</v>
      </c>
      <c r="M406" s="1">
        <f>IF(Table3[[#This Row],[Rel phase shift (rad)]]="","",COS(Table3[[#This Row],[Rel phase shift (rad)]]))</f>
        <v>-0.43800371216621398</v>
      </c>
      <c r="N406"/>
    </row>
    <row r="407" spans="1:14" x14ac:dyDescent="0.2">
      <c r="A407" s="1" t="s">
        <v>48</v>
      </c>
      <c r="B407" t="s">
        <v>24</v>
      </c>
      <c r="C407" s="3">
        <v>16.079999999999998</v>
      </c>
      <c r="D407" s="2">
        <f>2*Table3[[#This Row],[Photon energy (eV)]]-Threshold</f>
        <v>7.5726111999999972</v>
      </c>
      <c r="E407" t="s">
        <v>18</v>
      </c>
      <c r="F407" s="1">
        <v>1.90524</v>
      </c>
      <c r="G407" s="2">
        <f>Table3[[#This Row],[Polar ang (rad)]]/PI()*180</f>
        <v>109.16221095950496</v>
      </c>
      <c r="H407" s="5">
        <v>8.8520748046505505E-4</v>
      </c>
      <c r="I407" s="1">
        <v>0.31173124091622101</v>
      </c>
      <c r="J407" s="1">
        <v>7.24614956550126</v>
      </c>
      <c r="K407" s="2">
        <f>IF(Table3[[#This Row],[Phase shift (rad)]]="","",Table3[[#This Row],[Phase shift (rad)]]/PI()*180)</f>
        <v>415.1737878237775</v>
      </c>
      <c r="L407" s="1">
        <v>0.57392342723443956</v>
      </c>
      <c r="M407" s="1">
        <f>IF(Table3[[#This Row],[Rel phase shift (rad)]]="","",COS(Table3[[#This Row],[Rel phase shift (rad)]]))</f>
        <v>0.83977729371653786</v>
      </c>
      <c r="N407"/>
    </row>
    <row r="408" spans="1:14" x14ac:dyDescent="0.2">
      <c r="A408" s="1" t="s">
        <v>48</v>
      </c>
      <c r="B408" t="s">
        <v>24</v>
      </c>
      <c r="C408" s="3">
        <v>16.079999999999998</v>
      </c>
      <c r="D408" s="2">
        <f>2*Table3[[#This Row],[Photon energy (eV)]]-Threshold</f>
        <v>7.5726111999999972</v>
      </c>
      <c r="E408" t="s">
        <v>19</v>
      </c>
      <c r="F408" s="1">
        <v>1.90524</v>
      </c>
      <c r="G408" s="2">
        <f>Table3[[#This Row],[Polar ang (rad)]]/PI()*180</f>
        <v>109.16221095950496</v>
      </c>
      <c r="H408" s="5">
        <v>1.0184255619671799E-3</v>
      </c>
      <c r="I408" s="1">
        <v>0.35864480499649698</v>
      </c>
      <c r="J408" s="1">
        <v>6.6722261382668204</v>
      </c>
      <c r="K408" s="2">
        <f>IF(Table3[[#This Row],[Phase shift (rad)]]="","",Table3[[#This Row],[Phase shift (rad)]]/PI()*180)</f>
        <v>382.29039767956044</v>
      </c>
      <c r="L408" s="1">
        <v>0</v>
      </c>
      <c r="M408" s="1">
        <f>IF(Table3[[#This Row],[Rel phase shift (rad)]]="","",COS(Table3[[#This Row],[Rel phase shift (rad)]]))</f>
        <v>1</v>
      </c>
      <c r="N408"/>
    </row>
    <row r="409" spans="1:14" x14ac:dyDescent="0.2">
      <c r="A409" s="1" t="s">
        <v>48</v>
      </c>
      <c r="B409" t="s">
        <v>24</v>
      </c>
      <c r="C409" s="3">
        <v>16.079999999999998</v>
      </c>
      <c r="D409" s="2">
        <f>2*Table3[[#This Row],[Photon energy (eV)]]-Threshold</f>
        <v>7.5726111999999972</v>
      </c>
      <c r="E409" t="s">
        <v>17</v>
      </c>
      <c r="F409" s="1">
        <v>2.03904</v>
      </c>
      <c r="G409" s="2">
        <f>Table3[[#This Row],[Polar ang (rad)]]/PI()*180</f>
        <v>116.82838625835538</v>
      </c>
      <c r="H409" s="5">
        <v>8.9256628089939805E-4</v>
      </c>
      <c r="I409" s="1">
        <v>0.38588949558429397</v>
      </c>
      <c r="J409" s="1">
        <v>4.7797570611070803</v>
      </c>
      <c r="K409" s="2">
        <f>IF(Table3[[#This Row],[Phase shift (rad)]]="","",Table3[[#This Row],[Phase shift (rad)]]/PI()*180)</f>
        <v>273.85990669928964</v>
      </c>
      <c r="L409" s="1">
        <v>-1.67603062359021</v>
      </c>
      <c r="M409" s="1">
        <f>IF(Table3[[#This Row],[Rel phase shift (rad)]]="","",COS(Table3[[#This Row],[Rel phase shift (rad)]]))</f>
        <v>-0.10504017237047154</v>
      </c>
      <c r="N409"/>
    </row>
    <row r="410" spans="1:14" x14ac:dyDescent="0.2">
      <c r="A410" s="1" t="s">
        <v>48</v>
      </c>
      <c r="B410" t="s">
        <v>24</v>
      </c>
      <c r="C410" s="3">
        <v>16.079999999999998</v>
      </c>
      <c r="D410" s="2">
        <f>2*Table3[[#This Row],[Photon energy (eV)]]-Threshold</f>
        <v>7.5726111999999972</v>
      </c>
      <c r="E410" t="s">
        <v>18</v>
      </c>
      <c r="F410" s="1">
        <v>2.03904</v>
      </c>
      <c r="G410" s="2">
        <f>Table3[[#This Row],[Polar ang (rad)]]/PI()*180</f>
        <v>116.82838625835538</v>
      </c>
      <c r="H410" s="5">
        <v>7.1022188380331897E-4</v>
      </c>
      <c r="I410" s="1">
        <v>0.30705525220785201</v>
      </c>
      <c r="J410" s="1">
        <v>7.1307850578654204</v>
      </c>
      <c r="K410" s="2">
        <f>IF(Table3[[#This Row],[Phase shift (rad)]]="","",Table3[[#This Row],[Phase shift (rad)]]/PI()*180)</f>
        <v>408.56388843063911</v>
      </c>
      <c r="L410" s="1">
        <v>0.67499737316813047</v>
      </c>
      <c r="M410" s="1">
        <f>IF(Table3[[#This Row],[Rel phase shift (rad)]]="","",COS(Table3[[#This Row],[Rel phase shift (rad)]]))</f>
        <v>0.78070859262994008</v>
      </c>
      <c r="N410"/>
    </row>
    <row r="411" spans="1:14" x14ac:dyDescent="0.2">
      <c r="A411" s="1" t="s">
        <v>48</v>
      </c>
      <c r="B411" t="s">
        <v>24</v>
      </c>
      <c r="C411" s="3">
        <v>16.079999999999998</v>
      </c>
      <c r="D411" s="2">
        <f>2*Table3[[#This Row],[Photon energy (eV)]]-Threshold</f>
        <v>7.5726111999999972</v>
      </c>
      <c r="E411" t="s">
        <v>19</v>
      </c>
      <c r="F411" s="1">
        <v>2.03904</v>
      </c>
      <c r="G411" s="2">
        <f>Table3[[#This Row],[Polar ang (rad)]]/PI()*180</f>
        <v>116.82838625835538</v>
      </c>
      <c r="H411" s="5">
        <v>1.01519733871735E-3</v>
      </c>
      <c r="I411" s="1">
        <v>0.43890744848820101</v>
      </c>
      <c r="J411" s="1">
        <v>6.4557876846972899</v>
      </c>
      <c r="K411" s="2">
        <f>IF(Table3[[#This Row],[Phase shift (rad)]]="","",Table3[[#This Row],[Phase shift (rad)]]/PI()*180)</f>
        <v>369.88938776568818</v>
      </c>
      <c r="L411" s="1">
        <v>0</v>
      </c>
      <c r="M411" s="1">
        <f>IF(Table3[[#This Row],[Rel phase shift (rad)]]="","",COS(Table3[[#This Row],[Rel phase shift (rad)]]))</f>
        <v>1</v>
      </c>
      <c r="N411"/>
    </row>
    <row r="412" spans="1:14" x14ac:dyDescent="0.2">
      <c r="A412" s="1" t="s">
        <v>48</v>
      </c>
      <c r="B412" t="s">
        <v>24</v>
      </c>
      <c r="C412" s="3">
        <v>16.079999999999998</v>
      </c>
      <c r="D412" s="2">
        <f>2*Table3[[#This Row],[Photon energy (eV)]]-Threshold</f>
        <v>7.5726111999999972</v>
      </c>
      <c r="E412" t="s">
        <v>17</v>
      </c>
      <c r="F412" s="1">
        <v>2.1728399999999999</v>
      </c>
      <c r="G412" s="2">
        <f>Table3[[#This Row],[Polar ang (rad)]]/PI()*180</f>
        <v>124.4945615572058</v>
      </c>
      <c r="H412" s="5">
        <v>5.3678002348433995E-4</v>
      </c>
      <c r="I412" s="1">
        <v>0.45382717568675801</v>
      </c>
      <c r="J412" s="1">
        <v>5.0996395402466197</v>
      </c>
      <c r="K412" s="2">
        <f>IF(Table3[[#This Row],[Phase shift (rad)]]="","",Table3[[#This Row],[Phase shift (rad)]]/PI()*180)</f>
        <v>292.18782269416681</v>
      </c>
      <c r="L412" s="1">
        <v>-0.83661208630288009</v>
      </c>
      <c r="M412" s="1">
        <f>IF(Table3[[#This Row],[Rel phase shift (rad)]]="","",COS(Table3[[#This Row],[Rel phase shift (rad)]]))</f>
        <v>0.66998177708896889</v>
      </c>
      <c r="N412"/>
    </row>
    <row r="413" spans="1:14" x14ac:dyDescent="0.2">
      <c r="A413" s="1" t="s">
        <v>48</v>
      </c>
      <c r="B413" t="s">
        <v>24</v>
      </c>
      <c r="C413" s="3">
        <v>16.079999999999998</v>
      </c>
      <c r="D413" s="2">
        <f>2*Table3[[#This Row],[Photon energy (eV)]]-Threshold</f>
        <v>7.5726111999999972</v>
      </c>
      <c r="E413" t="s">
        <v>18</v>
      </c>
      <c r="F413" s="1">
        <v>2.1728399999999999</v>
      </c>
      <c r="G413" s="2">
        <f>Table3[[#This Row],[Polar ang (rad)]]/PI()*180</f>
        <v>124.4945615572058</v>
      </c>
      <c r="H413" s="5">
        <v>3.2300254057915302E-4</v>
      </c>
      <c r="I413" s="1">
        <v>0.27308641215662</v>
      </c>
      <c r="J413" s="1">
        <v>6.6009961217971798</v>
      </c>
      <c r="K413" s="2">
        <f>IF(Table3[[#This Row],[Phase shift (rad)]]="","",Table3[[#This Row],[Phase shift (rad)]]/PI()*180)</f>
        <v>378.20921836120277</v>
      </c>
      <c r="L413" s="1">
        <v>0.66474449524767998</v>
      </c>
      <c r="M413" s="1">
        <f>IF(Table3[[#This Row],[Rel phase shift (rad)]]="","",COS(Table3[[#This Row],[Rel phase shift (rad)]]))</f>
        <v>0.78707442098157021</v>
      </c>
      <c r="N413"/>
    </row>
    <row r="414" spans="1:14" x14ac:dyDescent="0.2">
      <c r="A414" s="1" t="s">
        <v>48</v>
      </c>
      <c r="B414" t="s">
        <v>24</v>
      </c>
      <c r="C414" s="3">
        <v>16.079999999999998</v>
      </c>
      <c r="D414" s="2">
        <f>2*Table3[[#This Row],[Photon energy (eV)]]-Threshold</f>
        <v>7.5726111999999972</v>
      </c>
      <c r="E414" t="s">
        <v>19</v>
      </c>
      <c r="F414" s="1">
        <v>2.1728399999999999</v>
      </c>
      <c r="G414" s="2">
        <f>Table3[[#This Row],[Polar ang (rad)]]/PI()*180</f>
        <v>124.4945615572058</v>
      </c>
      <c r="H414" s="5">
        <v>8.6808690924544598E-4</v>
      </c>
      <c r="I414" s="1">
        <v>0.73393459711155196</v>
      </c>
      <c r="J414" s="1">
        <v>5.9362516265494998</v>
      </c>
      <c r="K414" s="2">
        <f>IF(Table3[[#This Row],[Phase shift (rad)]]="","",Table3[[#This Row],[Phase shift (rad)]]/PI()*180)</f>
        <v>340.12216432895644</v>
      </c>
      <c r="L414" s="1">
        <v>0</v>
      </c>
      <c r="M414" s="1">
        <f>IF(Table3[[#This Row],[Rel phase shift (rad)]]="","",COS(Table3[[#This Row],[Rel phase shift (rad)]]))</f>
        <v>1</v>
      </c>
      <c r="N414"/>
    </row>
    <row r="415" spans="1:14" x14ac:dyDescent="0.2">
      <c r="A415" s="1" t="s">
        <v>48</v>
      </c>
      <c r="B415" t="s">
        <v>24</v>
      </c>
      <c r="C415" s="3">
        <v>16.079999999999998</v>
      </c>
      <c r="D415" s="2">
        <f>2*Table3[[#This Row],[Photon energy (eV)]]-Threshold</f>
        <v>7.5726111999999972</v>
      </c>
      <c r="E415" t="s">
        <v>17</v>
      </c>
      <c r="F415" s="1">
        <v>2.3066800000000001</v>
      </c>
      <c r="G415" s="2">
        <f>Table3[[#This Row],[Polar ang (rad)]]/PI()*180</f>
        <v>132.16302868723673</v>
      </c>
      <c r="H415" s="5">
        <v>2.9651812605346802E-4</v>
      </c>
      <c r="I415" s="1">
        <v>0.26516754520177899</v>
      </c>
      <c r="J415" s="1">
        <v>5.6613329687295098</v>
      </c>
      <c r="K415" s="2">
        <f>IF(Table3[[#This Row],[Phase shift (rad)]]="","",Table3[[#This Row],[Phase shift (rad)]]/PI()*180)</f>
        <v>324.37048552646979</v>
      </c>
      <c r="L415" s="1">
        <v>0.54975783411159007</v>
      </c>
      <c r="M415" s="1">
        <f>IF(Table3[[#This Row],[Rel phase shift (rad)]]="","",COS(Table3[[#This Row],[Rel phase shift (rad)]]))</f>
        <v>0.8526510740775638</v>
      </c>
      <c r="N415"/>
    </row>
    <row r="416" spans="1:14" x14ac:dyDescent="0.2">
      <c r="A416" s="1" t="s">
        <v>48</v>
      </c>
      <c r="B416" t="s">
        <v>24</v>
      </c>
      <c r="C416" s="3">
        <v>16.079999999999998</v>
      </c>
      <c r="D416" s="2">
        <f>2*Table3[[#This Row],[Photon energy (eV)]]-Threshold</f>
        <v>7.5726111999999972</v>
      </c>
      <c r="E416" t="s">
        <v>18</v>
      </c>
      <c r="F416" s="1">
        <v>2.3066800000000001</v>
      </c>
      <c r="G416" s="2">
        <f>Table3[[#This Row],[Polar ang (rad)]]/PI()*180</f>
        <v>132.16302868723673</v>
      </c>
      <c r="H416" s="5">
        <v>4.1085560130338302E-4</v>
      </c>
      <c r="I416" s="1">
        <v>0.36741622739911001</v>
      </c>
      <c r="J416" s="1">
        <v>4.9219003763104396</v>
      </c>
      <c r="K416" s="2">
        <f>IF(Table3[[#This Row],[Phase shift (rad)]]="","",Table3[[#This Row],[Phase shift (rad)]]/PI()*180)</f>
        <v>282.00411874643987</v>
      </c>
      <c r="L416" s="1">
        <v>-0.18967475830748001</v>
      </c>
      <c r="M416" s="1">
        <f>IF(Table3[[#This Row],[Rel phase shift (rad)]]="","",COS(Table3[[#This Row],[Rel phase shift (rad)]]))</f>
        <v>0.98206560796357356</v>
      </c>
      <c r="N416"/>
    </row>
    <row r="417" spans="1:14" x14ac:dyDescent="0.2">
      <c r="A417" s="1" t="s">
        <v>48</v>
      </c>
      <c r="B417" t="s">
        <v>24</v>
      </c>
      <c r="C417" s="3">
        <v>16.079999999999998</v>
      </c>
      <c r="D417" s="2">
        <f>2*Table3[[#This Row],[Photon energy (eV)]]-Threshold</f>
        <v>7.5726111999999972</v>
      </c>
      <c r="E417" t="s">
        <v>19</v>
      </c>
      <c r="F417" s="1">
        <v>2.3066800000000001</v>
      </c>
      <c r="G417" s="2">
        <f>Table3[[#This Row],[Polar ang (rad)]]/PI()*180</f>
        <v>132.16302868723673</v>
      </c>
      <c r="H417" s="5">
        <v>1.0598008104165601E-3</v>
      </c>
      <c r="I417" s="1">
        <v>0.94774907369521999</v>
      </c>
      <c r="J417" s="1">
        <v>5.1115751346179197</v>
      </c>
      <c r="K417" s="2">
        <f>IF(Table3[[#This Row],[Phase shift (rad)]]="","",Table3[[#This Row],[Phase shift (rad)]]/PI()*180)</f>
        <v>292.87168187762245</v>
      </c>
      <c r="L417" s="1">
        <v>0</v>
      </c>
      <c r="M417" s="1">
        <f>IF(Table3[[#This Row],[Rel phase shift (rad)]]="","",COS(Table3[[#This Row],[Rel phase shift (rad)]]))</f>
        <v>1</v>
      </c>
      <c r="N417"/>
    </row>
    <row r="418" spans="1:14" x14ac:dyDescent="0.2">
      <c r="A418" s="1" t="s">
        <v>48</v>
      </c>
      <c r="B418" t="s">
        <v>24</v>
      </c>
      <c r="C418" s="3">
        <v>16.079999999999998</v>
      </c>
      <c r="D418" s="2">
        <f>2*Table3[[#This Row],[Photon energy (eV)]]-Threshold</f>
        <v>7.5726111999999972</v>
      </c>
      <c r="E418" t="s">
        <v>17</v>
      </c>
      <c r="F418" s="1">
        <v>2.44055</v>
      </c>
      <c r="G418" s="2">
        <f>Table3[[#This Row],[Polar ang (rad)]]/PI()*180</f>
        <v>139.83321469065305</v>
      </c>
      <c r="H418" s="5">
        <v>2.18200648732125E-4</v>
      </c>
      <c r="I418" s="1">
        <v>0.12057047505695399</v>
      </c>
      <c r="J418" s="1">
        <v>5.0267420556713098</v>
      </c>
      <c r="K418" s="2">
        <f>IF(Table3[[#This Row],[Phase shift (rad)]]="","",Table3[[#This Row],[Phase shift (rad)]]/PI()*180)</f>
        <v>288.01110449088156</v>
      </c>
      <c r="L418" s="1">
        <v>0.40096824922219021</v>
      </c>
      <c r="M418" s="1">
        <f>IF(Table3[[#This Row],[Rel phase shift (rad)]]="","",COS(Table3[[#This Row],[Rel phase shift (rad)]]))</f>
        <v>0.92068350830442669</v>
      </c>
      <c r="N418"/>
    </row>
    <row r="419" spans="1:14" x14ac:dyDescent="0.2">
      <c r="A419" s="1" t="s">
        <v>48</v>
      </c>
      <c r="B419" t="s">
        <v>24</v>
      </c>
      <c r="C419" s="3">
        <v>16.079999999999998</v>
      </c>
      <c r="D419" s="2">
        <f>2*Table3[[#This Row],[Photon energy (eV)]]-Threshold</f>
        <v>7.5726111999999972</v>
      </c>
      <c r="E419" t="s">
        <v>18</v>
      </c>
      <c r="F419" s="1">
        <v>2.44055</v>
      </c>
      <c r="G419" s="2">
        <f>Table3[[#This Row],[Polar ang (rad)]]/PI()*180</f>
        <v>139.83321469065305</v>
      </c>
      <c r="H419" s="5">
        <v>7.9576734173980503E-4</v>
      </c>
      <c r="I419" s="1">
        <v>0.43971476247152202</v>
      </c>
      <c r="J419" s="1">
        <v>4.5722364321307296</v>
      </c>
      <c r="K419" s="2">
        <f>IF(Table3[[#This Row],[Phase shift (rad)]]="","",Table3[[#This Row],[Phase shift (rad)]]/PI()*180)</f>
        <v>261.96985049704443</v>
      </c>
      <c r="L419" s="1">
        <v>-5.3537374318390007E-2</v>
      </c>
      <c r="M419" s="1">
        <f>IF(Table3[[#This Row],[Rel phase shift (rad)]]="","",COS(Table3[[#This Row],[Rel phase shift (rad)]]))</f>
        <v>0.99856721705082807</v>
      </c>
      <c r="N419"/>
    </row>
    <row r="420" spans="1:14" x14ac:dyDescent="0.2">
      <c r="A420" s="1" t="s">
        <v>48</v>
      </c>
      <c r="B420" t="s">
        <v>24</v>
      </c>
      <c r="C420" s="3">
        <v>16.079999999999998</v>
      </c>
      <c r="D420" s="2">
        <f>2*Table3[[#This Row],[Photon energy (eV)]]-Threshold</f>
        <v>7.5726111999999972</v>
      </c>
      <c r="E420" t="s">
        <v>19</v>
      </c>
      <c r="F420" s="1">
        <v>2.44055</v>
      </c>
      <c r="G420" s="2">
        <f>Table3[[#This Row],[Polar ang (rad)]]/PI()*180</f>
        <v>139.83321469065305</v>
      </c>
      <c r="H420" s="5">
        <v>1.7901480985063E-3</v>
      </c>
      <c r="I420" s="1">
        <v>0.98917674128542699</v>
      </c>
      <c r="J420" s="1">
        <v>4.6257738064491196</v>
      </c>
      <c r="K420" s="2">
        <f>IF(Table3[[#This Row],[Phase shift (rad)]]="","",Table3[[#This Row],[Phase shift (rad)]]/PI()*180)</f>
        <v>265.03731609170029</v>
      </c>
      <c r="L420" s="1">
        <v>0</v>
      </c>
      <c r="M420" s="1">
        <f>IF(Table3[[#This Row],[Rel phase shift (rad)]]="","",COS(Table3[[#This Row],[Rel phase shift (rad)]]))</f>
        <v>1</v>
      </c>
      <c r="N420"/>
    </row>
    <row r="421" spans="1:14" x14ac:dyDescent="0.2">
      <c r="A421" s="1" t="s">
        <v>48</v>
      </c>
      <c r="B421" t="s">
        <v>24</v>
      </c>
      <c r="C421" s="3">
        <v>16.079999999999998</v>
      </c>
      <c r="D421" s="2">
        <f>2*Table3[[#This Row],[Photon energy (eV)]]-Threshold</f>
        <v>7.5726111999999972</v>
      </c>
      <c r="E421" t="s">
        <v>17</v>
      </c>
      <c r="F421" s="1">
        <v>2.5745</v>
      </c>
      <c r="G421" s="2">
        <f>Table3[[#This Row],[Polar ang (rad)]]/PI()*180</f>
        <v>147.50798435643046</v>
      </c>
      <c r="H421" s="5">
        <v>8.4203217076805805E-4</v>
      </c>
      <c r="I421" s="1">
        <v>0.30662880413304</v>
      </c>
      <c r="J421" s="1">
        <v>4.2693777836572497</v>
      </c>
      <c r="K421" s="2">
        <f>IF(Table3[[#This Row],[Phase shift (rad)]]="","",Table3[[#This Row],[Phase shift (rad)]]/PI()*180)</f>
        <v>244.61732815047785</v>
      </c>
      <c r="L421" s="1">
        <v>-0.14537788079885061</v>
      </c>
      <c r="M421" s="1">
        <f>IF(Table3[[#This Row],[Rel phase shift (rad)]]="","",COS(Table3[[#This Row],[Rel phase shift (rad)]]))</f>
        <v>0.98945123431122539</v>
      </c>
      <c r="N421"/>
    </row>
    <row r="422" spans="1:14" x14ac:dyDescent="0.2">
      <c r="A422" s="1" t="s">
        <v>48</v>
      </c>
      <c r="B422" t="s">
        <v>24</v>
      </c>
      <c r="C422" s="3">
        <v>16.079999999999998</v>
      </c>
      <c r="D422" s="2">
        <f>2*Table3[[#This Row],[Photon energy (eV)]]-Threshold</f>
        <v>7.5726111999999972</v>
      </c>
      <c r="E422" t="s">
        <v>18</v>
      </c>
      <c r="F422" s="1">
        <v>2.5745</v>
      </c>
      <c r="G422" s="2">
        <f>Table3[[#This Row],[Polar ang (rad)]]/PI()*180</f>
        <v>147.50798435643046</v>
      </c>
      <c r="H422" s="5">
        <v>9.5203197699356102E-4</v>
      </c>
      <c r="I422" s="1">
        <v>0.34668559793347897</v>
      </c>
      <c r="J422" s="1">
        <v>4.47886365230615</v>
      </c>
      <c r="K422" s="2">
        <f>IF(Table3[[#This Row],[Phase shift (rad)]]="","",Table3[[#This Row],[Phase shift (rad)]]/PI()*180)</f>
        <v>256.61998429169176</v>
      </c>
      <c r="L422" s="1">
        <v>6.4107987850049675E-2</v>
      </c>
      <c r="M422" s="1">
        <f>IF(Table3[[#This Row],[Rel phase shift (rad)]]="","",COS(Table3[[#This Row],[Rel phase shift (rad)]]))</f>
        <v>0.99794578663118449</v>
      </c>
      <c r="N422"/>
    </row>
    <row r="423" spans="1:14" x14ac:dyDescent="0.2">
      <c r="A423" s="1" t="s">
        <v>48</v>
      </c>
      <c r="B423" t="s">
        <v>24</v>
      </c>
      <c r="C423" s="3">
        <v>16.079999999999998</v>
      </c>
      <c r="D423" s="2">
        <f>2*Table3[[#This Row],[Photon energy (eV)]]-Threshold</f>
        <v>7.5726111999999972</v>
      </c>
      <c r="E423" t="s">
        <v>19</v>
      </c>
      <c r="F423" s="1">
        <v>2.5745</v>
      </c>
      <c r="G423" s="2">
        <f>Table3[[#This Row],[Polar ang (rad)]]/PI()*180</f>
        <v>147.50798435643046</v>
      </c>
      <c r="H423" s="5">
        <v>2.7333023708049301E-3</v>
      </c>
      <c r="I423" s="1">
        <v>0.99534111212097898</v>
      </c>
      <c r="J423" s="1">
        <v>4.4147556644561003</v>
      </c>
      <c r="K423" s="2">
        <f>IF(Table3[[#This Row],[Phase shift (rad)]]="","",Table3[[#This Row],[Phase shift (rad)]]/PI()*180)</f>
        <v>252.94686715480799</v>
      </c>
      <c r="L423" s="1">
        <v>0</v>
      </c>
      <c r="M423" s="1">
        <f>IF(Table3[[#This Row],[Rel phase shift (rad)]]="","",COS(Table3[[#This Row],[Rel phase shift (rad)]]))</f>
        <v>1</v>
      </c>
      <c r="N423"/>
    </row>
    <row r="424" spans="1:14" x14ac:dyDescent="0.2">
      <c r="A424" s="1" t="s">
        <v>48</v>
      </c>
      <c r="B424" t="s">
        <v>24</v>
      </c>
      <c r="C424" s="3">
        <v>16.079999999999998</v>
      </c>
      <c r="D424" s="2">
        <f>2*Table3[[#This Row],[Photon energy (eV)]]-Threshold</f>
        <v>7.5726111999999972</v>
      </c>
      <c r="E424" t="s">
        <v>17</v>
      </c>
      <c r="F424" s="1">
        <v>2.70858</v>
      </c>
      <c r="G424" s="2">
        <f>Table3[[#This Row],[Polar ang (rad)]]/PI()*180</f>
        <v>155.19020247354453</v>
      </c>
      <c r="H424" s="5">
        <v>2.0358604903487599E-3</v>
      </c>
      <c r="I424" s="1">
        <v>0.55206503746513003</v>
      </c>
      <c r="J424" s="1">
        <v>4.2036256727159396</v>
      </c>
      <c r="K424" s="2">
        <f>IF(Table3[[#This Row],[Phase shift (rad)]]="","",Table3[[#This Row],[Phase shift (rad)]]/PI()*180)</f>
        <v>240.85000969946483</v>
      </c>
      <c r="L424" s="1">
        <v>-0.10537570103836021</v>
      </c>
      <c r="M424" s="1">
        <f>IF(Table3[[#This Row],[Rel phase shift (rad)]]="","",COS(Table3[[#This Row],[Rel phase shift (rad)]]))</f>
        <v>0.99445311640032374</v>
      </c>
      <c r="N424"/>
    </row>
    <row r="425" spans="1:14" x14ac:dyDescent="0.2">
      <c r="A425" s="1" t="s">
        <v>48</v>
      </c>
      <c r="B425" t="s">
        <v>24</v>
      </c>
      <c r="C425" s="3">
        <v>16.079999999999998</v>
      </c>
      <c r="D425" s="2">
        <f>2*Table3[[#This Row],[Photon energy (eV)]]-Threshold</f>
        <v>7.5726111999999972</v>
      </c>
      <c r="E425" t="s">
        <v>18</v>
      </c>
      <c r="F425" s="1">
        <v>2.70858</v>
      </c>
      <c r="G425" s="2">
        <f>Table3[[#This Row],[Polar ang (rad)]]/PI()*180</f>
        <v>155.19020247354453</v>
      </c>
      <c r="H425" s="5">
        <v>8.2592903968148302E-4</v>
      </c>
      <c r="I425" s="1">
        <v>0.22396748126743399</v>
      </c>
      <c r="J425" s="1">
        <v>4.4389990632673202</v>
      </c>
      <c r="K425" s="2">
        <f>IF(Table3[[#This Row],[Phase shift (rad)]]="","",Table3[[#This Row],[Phase shift (rad)]]/PI()*180)</f>
        <v>254.33591158774334</v>
      </c>
      <c r="L425" s="1">
        <v>0.1299976895130204</v>
      </c>
      <c r="M425" s="1">
        <f>IF(Table3[[#This Row],[Rel phase shift (rad)]]="","",COS(Table3[[#This Row],[Rel phase shift (rad)]]))</f>
        <v>0.99156219323014005</v>
      </c>
      <c r="N425"/>
    </row>
    <row r="426" spans="1:14" x14ac:dyDescent="0.2">
      <c r="A426" s="1" t="s">
        <v>48</v>
      </c>
      <c r="B426" t="s">
        <v>24</v>
      </c>
      <c r="C426" s="3">
        <v>16.079999999999998</v>
      </c>
      <c r="D426" s="2">
        <f>2*Table3[[#This Row],[Photon energy (eV)]]-Threshold</f>
        <v>7.5726111999999972</v>
      </c>
      <c r="E426" t="s">
        <v>19</v>
      </c>
      <c r="F426" s="1">
        <v>2.70858</v>
      </c>
      <c r="G426" s="2">
        <f>Table3[[#This Row],[Polar ang (rad)]]/PI()*180</f>
        <v>155.19020247354453</v>
      </c>
      <c r="H426" s="5">
        <v>3.6624878293685099E-3</v>
      </c>
      <c r="I426" s="1">
        <v>0.99315817086736302</v>
      </c>
      <c r="J426" s="1">
        <v>4.3090013737542998</v>
      </c>
      <c r="K426" s="2">
        <f>IF(Table3[[#This Row],[Phase shift (rad)]]="","",Table3[[#This Row],[Phase shift (rad)]]/PI()*180)</f>
        <v>246.88759263219518</v>
      </c>
      <c r="L426" s="1">
        <v>0</v>
      </c>
      <c r="M426" s="1">
        <f>IF(Table3[[#This Row],[Rel phase shift (rad)]]="","",COS(Table3[[#This Row],[Rel phase shift (rad)]]))</f>
        <v>1</v>
      </c>
      <c r="N426"/>
    </row>
    <row r="427" spans="1:14" x14ac:dyDescent="0.2">
      <c r="A427" s="1" t="s">
        <v>48</v>
      </c>
      <c r="B427" t="s">
        <v>24</v>
      </c>
      <c r="C427" s="3">
        <v>16.079999999999998</v>
      </c>
      <c r="D427" s="2">
        <f>2*Table3[[#This Row],[Photon energy (eV)]]-Threshold</f>
        <v>7.5726111999999972</v>
      </c>
      <c r="E427" t="s">
        <v>17</v>
      </c>
      <c r="F427" s="1">
        <v>2.8429899999999999</v>
      </c>
      <c r="G427" s="2">
        <f>Table3[[#This Row],[Polar ang (rad)]]/PI()*180</f>
        <v>162.89132819789791</v>
      </c>
      <c r="H427" s="5">
        <v>3.4368439105860698E-3</v>
      </c>
      <c r="I427" s="1">
        <v>0.77097955461807399</v>
      </c>
      <c r="J427" s="1">
        <v>4.2005198049298702</v>
      </c>
      <c r="K427" s="2">
        <f>IF(Table3[[#This Row],[Phase shift (rad)]]="","",Table3[[#This Row],[Phase shift (rad)]]/PI()*180)</f>
        <v>240.6720565835974</v>
      </c>
      <c r="L427" s="1">
        <v>-4.9845584832420187E-2</v>
      </c>
      <c r="M427" s="1">
        <f>IF(Table3[[#This Row],[Rel phase shift (rad)]]="","",COS(Table3[[#This Row],[Rel phase shift (rad)]]))</f>
        <v>0.99875796602961142</v>
      </c>
      <c r="N427"/>
    </row>
    <row r="428" spans="1:14" x14ac:dyDescent="0.2">
      <c r="A428" s="1" t="s">
        <v>48</v>
      </c>
      <c r="B428" t="s">
        <v>24</v>
      </c>
      <c r="C428" s="3">
        <v>16.079999999999998</v>
      </c>
      <c r="D428" s="2">
        <f>2*Table3[[#This Row],[Photon energy (eV)]]-Threshold</f>
        <v>7.5726111999999972</v>
      </c>
      <c r="E428" t="s">
        <v>18</v>
      </c>
      <c r="F428" s="1">
        <v>2.8429899999999999</v>
      </c>
      <c r="G428" s="2">
        <f>Table3[[#This Row],[Polar ang (rad)]]/PI()*180</f>
        <v>162.89132819789791</v>
      </c>
      <c r="H428" s="5">
        <v>5.10459400898444E-4</v>
      </c>
      <c r="I428" s="1">
        <v>0.114510222690962</v>
      </c>
      <c r="J428" s="1">
        <v>4.4188938256345001</v>
      </c>
      <c r="K428" s="2">
        <f>IF(Table3[[#This Row],[Phase shift (rad)]]="","",Table3[[#This Row],[Phase shift (rad)]]/PI()*180)</f>
        <v>253.18396632527518</v>
      </c>
      <c r="L428" s="1">
        <v>0.1685284358722097</v>
      </c>
      <c r="M428" s="1">
        <f>IF(Table3[[#This Row],[Rel phase shift (rad)]]="","",COS(Table3[[#This Row],[Rel phase shift (rad)]]))</f>
        <v>0.98583266235345035</v>
      </c>
      <c r="N428"/>
    </row>
    <row r="429" spans="1:14" x14ac:dyDescent="0.2">
      <c r="A429" s="1" t="s">
        <v>48</v>
      </c>
      <c r="B429" t="s">
        <v>24</v>
      </c>
      <c r="C429" s="3">
        <v>16.079999999999998</v>
      </c>
      <c r="D429" s="2">
        <f>2*Table3[[#This Row],[Photon energy (eV)]]-Threshold</f>
        <v>7.5726111999999972</v>
      </c>
      <c r="E429" t="s">
        <v>19</v>
      </c>
      <c r="F429" s="1">
        <v>2.8429899999999999</v>
      </c>
      <c r="G429" s="2">
        <f>Table3[[#This Row],[Polar ang (rad)]]/PI()*180</f>
        <v>162.89132819789791</v>
      </c>
      <c r="H429" s="5">
        <v>4.4390303330652499E-3</v>
      </c>
      <c r="I429" s="1">
        <v>0.99579780698831799</v>
      </c>
      <c r="J429" s="1">
        <v>4.2503653897622904</v>
      </c>
      <c r="K429" s="2">
        <f>IF(Table3[[#This Row],[Phase shift (rad)]]="","",Table3[[#This Row],[Phase shift (rad)]]/PI()*180)</f>
        <v>243.52799822185639</v>
      </c>
      <c r="L429" s="1">
        <v>0</v>
      </c>
      <c r="M429" s="1">
        <f>IF(Table3[[#This Row],[Rel phase shift (rad)]]="","",COS(Table3[[#This Row],[Rel phase shift (rad)]]))</f>
        <v>1</v>
      </c>
      <c r="N429"/>
    </row>
    <row r="430" spans="1:14" x14ac:dyDescent="0.2">
      <c r="A430" s="1" t="s">
        <v>48</v>
      </c>
      <c r="B430" t="s">
        <v>24</v>
      </c>
      <c r="C430" s="3">
        <v>16.079999999999998</v>
      </c>
      <c r="D430" s="2">
        <f>2*Table3[[#This Row],[Photon energy (eV)]]-Threshold</f>
        <v>7.5726111999999972</v>
      </c>
      <c r="E430" t="s">
        <v>17</v>
      </c>
      <c r="F430" s="1">
        <v>2.9784999999999999</v>
      </c>
      <c r="G430" s="2">
        <f>Table3[[#This Row],[Polar ang (rad)]]/PI()*180</f>
        <v>170.65547927971571</v>
      </c>
      <c r="H430" s="5">
        <v>4.6231617856469197E-3</v>
      </c>
      <c r="I430" s="1">
        <v>0.92846301319319302</v>
      </c>
      <c r="J430" s="1">
        <v>4.2039989168334397</v>
      </c>
      <c r="K430" s="2">
        <f>IF(Table3[[#This Row],[Phase shift (rad)]]="","",Table3[[#This Row],[Phase shift (rad)]]/PI()*180)</f>
        <v>240.87139501212567</v>
      </c>
      <c r="L430" s="1">
        <v>-1.456178197818048E-2</v>
      </c>
      <c r="M430" s="1">
        <f>IF(Table3[[#This Row],[Rel phase shift (rad)]]="","",COS(Table3[[#This Row],[Rel phase shift (rad)]]))</f>
        <v>0.99989397912626721</v>
      </c>
      <c r="N430"/>
    </row>
    <row r="431" spans="1:14" x14ac:dyDescent="0.2">
      <c r="A431" s="1" t="s">
        <v>48</v>
      </c>
      <c r="B431" t="s">
        <v>24</v>
      </c>
      <c r="C431" s="3">
        <v>16.079999999999998</v>
      </c>
      <c r="D431" s="2">
        <f>2*Table3[[#This Row],[Photon energy (eV)]]-Threshold</f>
        <v>7.5726111999999972</v>
      </c>
      <c r="E431" t="s">
        <v>18</v>
      </c>
      <c r="F431" s="1">
        <v>2.9784999999999999</v>
      </c>
      <c r="G431" s="2">
        <f>Table3[[#This Row],[Polar ang (rad)]]/PI()*180</f>
        <v>170.65547927971571</v>
      </c>
      <c r="H431" s="5">
        <v>1.7810459811862199E-4</v>
      </c>
      <c r="I431" s="1">
        <v>3.5768493403403399E-2</v>
      </c>
      <c r="J431" s="1">
        <v>4.4086916886370098</v>
      </c>
      <c r="K431" s="2">
        <f>IF(Table3[[#This Row],[Phase shift (rad)]]="","",Table3[[#This Row],[Phase shift (rad)]]/PI()*180)</f>
        <v>252.5994269333047</v>
      </c>
      <c r="L431" s="1">
        <v>0.19013098982538959</v>
      </c>
      <c r="M431" s="1">
        <f>IF(Table3[[#This Row],[Rel phase shift (rad)]]="","",COS(Table3[[#This Row],[Rel phase shift (rad)]]))</f>
        <v>0.98197948809888636</v>
      </c>
      <c r="N431"/>
    </row>
    <row r="432" spans="1:14" x14ac:dyDescent="0.2">
      <c r="A432" s="1" t="s">
        <v>48</v>
      </c>
      <c r="B432" t="s">
        <v>24</v>
      </c>
      <c r="C432" s="3">
        <v>16.079999999999998</v>
      </c>
      <c r="D432" s="2">
        <f>2*Table3[[#This Row],[Photon energy (eV)]]-Threshold</f>
        <v>7.5726111999999972</v>
      </c>
      <c r="E432" t="s">
        <v>19</v>
      </c>
      <c r="F432" s="1">
        <v>2.9784999999999999</v>
      </c>
      <c r="G432" s="2">
        <f>Table3[[#This Row],[Polar ang (rad)]]/PI()*180</f>
        <v>170.65547927971571</v>
      </c>
      <c r="H432" s="5">
        <v>4.9724617579249798E-3</v>
      </c>
      <c r="I432" s="1">
        <v>0.99861243036834901</v>
      </c>
      <c r="J432" s="1">
        <v>4.2185606988116202</v>
      </c>
      <c r="K432" s="2">
        <f>IF(Table3[[#This Row],[Phase shift (rad)]]="","",Table3[[#This Row],[Phase shift (rad)]]/PI()*180)</f>
        <v>241.70572366166508</v>
      </c>
      <c r="L432" s="1">
        <v>0</v>
      </c>
      <c r="M432" s="1">
        <f>IF(Table3[[#This Row],[Rel phase shift (rad)]]="","",COS(Table3[[#This Row],[Rel phase shift (rad)]]))</f>
        <v>1</v>
      </c>
      <c r="N432"/>
    </row>
    <row r="433" spans="1:14" x14ac:dyDescent="0.2">
      <c r="A433" s="1" t="s">
        <v>48</v>
      </c>
      <c r="B433" t="s">
        <v>24</v>
      </c>
      <c r="C433" s="3">
        <v>16.079999999999998</v>
      </c>
      <c r="D433" s="2">
        <f>2*Table3[[#This Row],[Photon energy (eV)]]-Threshold</f>
        <v>7.5726111999999972</v>
      </c>
      <c r="E433" t="s">
        <v>17</v>
      </c>
      <c r="F433" s="1">
        <v>3.1415899999999999</v>
      </c>
      <c r="G433" s="2">
        <f>Table3[[#This Row],[Polar ang (rad)]]/PI()*180</f>
        <v>179.9998479605043</v>
      </c>
      <c r="H433" s="5">
        <v>5.2080658134745399E-3</v>
      </c>
      <c r="I433" s="1">
        <v>1</v>
      </c>
      <c r="J433" s="1">
        <v>4.2060406186262602</v>
      </c>
      <c r="K433" s="2">
        <f>IF(Table3[[#This Row],[Phase shift (rad)]]="","",Table3[[#This Row],[Phase shift (rad)]]/PI()*180)</f>
        <v>240.98837590787858</v>
      </c>
      <c r="L433" s="1">
        <v>0</v>
      </c>
      <c r="M433" s="1">
        <f>IF(Table3[[#This Row],[Rel phase shift (rad)]]="","",COS(Table3[[#This Row],[Rel phase shift (rad)]]))</f>
        <v>1</v>
      </c>
      <c r="N433"/>
    </row>
    <row r="434" spans="1:14" x14ac:dyDescent="0.2">
      <c r="A434" s="1" t="s">
        <v>48</v>
      </c>
      <c r="B434" t="s">
        <v>24</v>
      </c>
      <c r="C434" s="3">
        <v>16.079999999999998</v>
      </c>
      <c r="D434" s="2">
        <f>2*Table3[[#This Row],[Photon energy (eV)]]-Threshold</f>
        <v>7.5726111999999972</v>
      </c>
      <c r="E434" t="s">
        <v>18</v>
      </c>
      <c r="F434" s="1">
        <v>3.1415899999999999</v>
      </c>
      <c r="G434" s="2">
        <f>Table3[[#This Row],[Polar ang (rad)]]/PI()*180</f>
        <v>179.9998479605043</v>
      </c>
      <c r="H434" s="5">
        <v>0</v>
      </c>
      <c r="I434" s="1">
        <v>0</v>
      </c>
      <c r="J434" s="1"/>
      <c r="K434" s="2" t="str">
        <f>IF(Table3[[#This Row],[Phase shift (rad)]]="","",Table3[[#This Row],[Phase shift (rad)]]/PI()*180)</f>
        <v/>
      </c>
      <c r="L434" s="1"/>
      <c r="M434" s="1" t="str">
        <f>IF(Table3[[#This Row],[Rel phase shift (rad)]]="","",COS(Table3[[#This Row],[Rel phase shift (rad)]]))</f>
        <v/>
      </c>
      <c r="N434"/>
    </row>
    <row r="435" spans="1:14" x14ac:dyDescent="0.2">
      <c r="A435" s="1" t="s">
        <v>48</v>
      </c>
      <c r="B435" t="s">
        <v>24</v>
      </c>
      <c r="C435" s="3">
        <v>16.079999999999998</v>
      </c>
      <c r="D435" s="2">
        <f>2*Table3[[#This Row],[Photon energy (eV)]]-Threshold</f>
        <v>7.5726111999999972</v>
      </c>
      <c r="E435" t="s">
        <v>19</v>
      </c>
      <c r="F435" s="1">
        <v>3.1415899999999999</v>
      </c>
      <c r="G435" s="2">
        <f>Table3[[#This Row],[Polar ang (rad)]]/PI()*180</f>
        <v>179.9998479605043</v>
      </c>
      <c r="H435" s="5">
        <v>5.2080658134745399E-3</v>
      </c>
      <c r="I435" s="1">
        <v>1</v>
      </c>
      <c r="J435" s="1">
        <v>4.2060406186262602</v>
      </c>
      <c r="K435" s="2">
        <f>IF(Table3[[#This Row],[Phase shift (rad)]]="","",Table3[[#This Row],[Phase shift (rad)]]/PI()*180)</f>
        <v>240.98837590787858</v>
      </c>
      <c r="L435" s="1">
        <v>0</v>
      </c>
      <c r="M435" s="1">
        <f>IF(Table3[[#This Row],[Rel phase shift (rad)]]="","",COS(Table3[[#This Row],[Rel phase shift (rad)]]))</f>
        <v>1</v>
      </c>
      <c r="N435"/>
    </row>
    <row r="436" spans="1:14" x14ac:dyDescent="0.2">
      <c r="A436" s="1" t="s">
        <v>48</v>
      </c>
      <c r="B436" t="s">
        <v>25</v>
      </c>
      <c r="C436" s="3">
        <v>16.54</v>
      </c>
      <c r="D436" s="2">
        <f>2*Table3[[#This Row],[Photon energy (eV)]]-Threshold</f>
        <v>8.4926111999999989</v>
      </c>
      <c r="E436" t="s">
        <v>17</v>
      </c>
      <c r="F436" s="1">
        <v>0</v>
      </c>
      <c r="G436" s="2">
        <f>Table3[[#This Row],[Polar ang (rad)]]/PI()*180</f>
        <v>0</v>
      </c>
      <c r="H436" s="5">
        <v>6.6704101390160303E-3</v>
      </c>
      <c r="I436" s="1">
        <v>1</v>
      </c>
      <c r="J436" s="1">
        <v>1.0088737031350199</v>
      </c>
      <c r="K436" s="2">
        <f>IF(Table3[[#This Row],[Phase shift (rad)]]="","",Table3[[#This Row],[Phase shift (rad)]]/PI()*180)</f>
        <v>57.804205251370966</v>
      </c>
      <c r="L436" s="1">
        <v>0</v>
      </c>
      <c r="M436" s="1">
        <f>IF(Table3[[#This Row],[Rel phase shift (rad)]]="","",COS(Table3[[#This Row],[Rel phase shift (rad)]]))</f>
        <v>1</v>
      </c>
      <c r="N436"/>
    </row>
    <row r="437" spans="1:14" x14ac:dyDescent="0.2">
      <c r="A437" s="1" t="s">
        <v>48</v>
      </c>
      <c r="B437" t="s">
        <v>25</v>
      </c>
      <c r="C437" s="3">
        <v>16.54</v>
      </c>
      <c r="D437" s="2">
        <f>2*Table3[[#This Row],[Photon energy (eV)]]-Threshold</f>
        <v>8.4926111999999989</v>
      </c>
      <c r="E437" t="s">
        <v>18</v>
      </c>
      <c r="F437" s="1">
        <v>0</v>
      </c>
      <c r="G437" s="2">
        <f>Table3[[#This Row],[Polar ang (rad)]]/PI()*180</f>
        <v>0</v>
      </c>
      <c r="H437" s="5">
        <v>0</v>
      </c>
      <c r="I437" s="1">
        <v>0</v>
      </c>
      <c r="J437" s="1"/>
      <c r="K437" s="2" t="str">
        <f>IF(Table3[[#This Row],[Phase shift (rad)]]="","",Table3[[#This Row],[Phase shift (rad)]]/PI()*180)</f>
        <v/>
      </c>
      <c r="L437" s="1"/>
      <c r="M437" s="1" t="str">
        <f>IF(Table3[[#This Row],[Rel phase shift (rad)]]="","",COS(Table3[[#This Row],[Rel phase shift (rad)]]))</f>
        <v/>
      </c>
      <c r="N437"/>
    </row>
    <row r="438" spans="1:14" x14ac:dyDescent="0.2">
      <c r="A438" s="1" t="s">
        <v>48</v>
      </c>
      <c r="B438" t="s">
        <v>25</v>
      </c>
      <c r="C438" s="3">
        <v>16.54</v>
      </c>
      <c r="D438" s="2">
        <f>2*Table3[[#This Row],[Photon energy (eV)]]-Threshold</f>
        <v>8.4926111999999989</v>
      </c>
      <c r="E438" t="s">
        <v>19</v>
      </c>
      <c r="F438" s="1">
        <v>0</v>
      </c>
      <c r="G438" s="2">
        <f>Table3[[#This Row],[Polar ang (rad)]]/PI()*180</f>
        <v>0</v>
      </c>
      <c r="H438" s="5">
        <v>6.6704101390160303E-3</v>
      </c>
      <c r="I438" s="1">
        <v>1</v>
      </c>
      <c r="J438" s="1">
        <v>1.0088737031350199</v>
      </c>
      <c r="K438" s="2">
        <f>IF(Table3[[#This Row],[Phase shift (rad)]]="","",Table3[[#This Row],[Phase shift (rad)]]/PI()*180)</f>
        <v>57.804205251370966</v>
      </c>
      <c r="L438" s="1">
        <v>0</v>
      </c>
      <c r="M438" s="1">
        <f>IF(Table3[[#This Row],[Rel phase shift (rad)]]="","",COS(Table3[[#This Row],[Rel phase shift (rad)]]))</f>
        <v>1</v>
      </c>
      <c r="N438"/>
    </row>
    <row r="439" spans="1:14" x14ac:dyDescent="0.2">
      <c r="A439" s="1" t="s">
        <v>48</v>
      </c>
      <c r="B439" t="s">
        <v>25</v>
      </c>
      <c r="C439" s="3">
        <v>16.54</v>
      </c>
      <c r="D439" s="2">
        <f>2*Table3[[#This Row],[Photon energy (eV)]]-Threshold</f>
        <v>8.4926111999999989</v>
      </c>
      <c r="E439" t="s">
        <v>17</v>
      </c>
      <c r="F439" s="1">
        <v>0.16308800000000001</v>
      </c>
      <c r="G439" s="2">
        <f>Table3[[#This Row],[Polar ang (rad)]]/PI()*180</f>
        <v>9.3442540892295707</v>
      </c>
      <c r="H439" s="5">
        <v>6.0317570629764197E-3</v>
      </c>
      <c r="I439" s="1">
        <v>0.95247917454585096</v>
      </c>
      <c r="J439" s="1">
        <v>1.0021453338650499</v>
      </c>
      <c r="K439" s="2">
        <f>IF(Table3[[#This Row],[Phase shift (rad)]]="","",Table3[[#This Row],[Phase shift (rad)]]/PI()*180)</f>
        <v>57.41869808919617</v>
      </c>
      <c r="L439" s="1">
        <v>-1.229180946774E-2</v>
      </c>
      <c r="M439" s="1">
        <f>IF(Table3[[#This Row],[Rel phase shift (rad)]]="","",COS(Table3[[#This Row],[Rel phase shift (rad)]]))</f>
        <v>0.99992445666115626</v>
      </c>
      <c r="N439"/>
    </row>
    <row r="440" spans="1:14" x14ac:dyDescent="0.2">
      <c r="A440" s="1" t="s">
        <v>48</v>
      </c>
      <c r="B440" t="s">
        <v>25</v>
      </c>
      <c r="C440" s="3">
        <v>16.54</v>
      </c>
      <c r="D440" s="2">
        <f>2*Table3[[#This Row],[Photon energy (eV)]]-Threshold</f>
        <v>8.4926111999999989</v>
      </c>
      <c r="E440" t="s">
        <v>18</v>
      </c>
      <c r="F440" s="1">
        <v>0.16308800000000001</v>
      </c>
      <c r="G440" s="2">
        <f>Table3[[#This Row],[Polar ang (rad)]]/PI()*180</f>
        <v>9.3442540892295707</v>
      </c>
      <c r="H440" s="5">
        <v>1.5046737095758501E-4</v>
      </c>
      <c r="I440" s="1">
        <v>2.3760412727074201E-2</v>
      </c>
      <c r="J440" s="1">
        <v>1.26336346605992</v>
      </c>
      <c r="K440" s="2">
        <f>IF(Table3[[#This Row],[Phase shift (rad)]]="","",Table3[[#This Row],[Phase shift (rad)]]/PI()*180)</f>
        <v>72.385394596252638</v>
      </c>
      <c r="L440" s="1">
        <v>0.24892632272713011</v>
      </c>
      <c r="M440" s="1">
        <f>IF(Table3[[#This Row],[Rel phase shift (rad)]]="","",COS(Table3[[#This Row],[Rel phase shift (rad)]]))</f>
        <v>0.96917749519510299</v>
      </c>
      <c r="N440"/>
    </row>
    <row r="441" spans="1:14" x14ac:dyDescent="0.2">
      <c r="A441" s="1" t="s">
        <v>48</v>
      </c>
      <c r="B441" t="s">
        <v>25</v>
      </c>
      <c r="C441" s="3">
        <v>16.54</v>
      </c>
      <c r="D441" s="2">
        <f>2*Table3[[#This Row],[Photon energy (eV)]]-Threshold</f>
        <v>8.4926111999999989</v>
      </c>
      <c r="E441" t="s">
        <v>19</v>
      </c>
      <c r="F441" s="1">
        <v>0.16308800000000001</v>
      </c>
      <c r="G441" s="2">
        <f>Table3[[#This Row],[Polar ang (rad)]]/PI()*180</f>
        <v>9.3442540892295707</v>
      </c>
      <c r="H441" s="5">
        <v>6.3229605833154904E-3</v>
      </c>
      <c r="I441" s="1">
        <v>0.99846333567526702</v>
      </c>
      <c r="J441" s="1">
        <v>1.0144371433327899</v>
      </c>
      <c r="K441" s="2">
        <f>IF(Table3[[#This Row],[Phase shift (rad)]]="","",Table3[[#This Row],[Phase shift (rad)]]/PI()*180)</f>
        <v>58.122966894276615</v>
      </c>
      <c r="L441" s="1">
        <v>0</v>
      </c>
      <c r="M441" s="1">
        <f>IF(Table3[[#This Row],[Rel phase shift (rad)]]="","",COS(Table3[[#This Row],[Rel phase shift (rad)]]))</f>
        <v>1</v>
      </c>
      <c r="N441"/>
    </row>
    <row r="442" spans="1:14" x14ac:dyDescent="0.2">
      <c r="A442" s="1" t="s">
        <v>48</v>
      </c>
      <c r="B442" t="s">
        <v>25</v>
      </c>
      <c r="C442" s="3">
        <v>16.54</v>
      </c>
      <c r="D442" s="2">
        <f>2*Table3[[#This Row],[Photon energy (eV)]]-Threshold</f>
        <v>8.4926111999999989</v>
      </c>
      <c r="E442" t="s">
        <v>17</v>
      </c>
      <c r="F442" s="1">
        <v>0.29860399999999998</v>
      </c>
      <c r="G442" s="2">
        <f>Table3[[#This Row],[Polar ang (rad)]]/PI()*180</f>
        <v>17.108748945724432</v>
      </c>
      <c r="H442" s="5">
        <v>4.7161420607617598E-3</v>
      </c>
      <c r="I442" s="1">
        <v>0.84731548805217005</v>
      </c>
      <c r="J442" s="1">
        <v>0.98449264578515405</v>
      </c>
      <c r="K442" s="2">
        <f>IF(Table3[[#This Row],[Phase shift (rad)]]="","",Table3[[#This Row],[Phase shift (rad)]]/PI()*180)</f>
        <v>56.407273565157247</v>
      </c>
      <c r="L442" s="1">
        <v>-4.4139886180665999E-2</v>
      </c>
      <c r="M442" s="1">
        <f>IF(Table3[[#This Row],[Rel phase shift (rad)]]="","",COS(Table3[[#This Row],[Rel phase shift (rad)]]))</f>
        <v>0.99902599337987574</v>
      </c>
      <c r="N442"/>
    </row>
    <row r="443" spans="1:14" x14ac:dyDescent="0.2">
      <c r="A443" s="1" t="s">
        <v>48</v>
      </c>
      <c r="B443" t="s">
        <v>25</v>
      </c>
      <c r="C443" s="3">
        <v>16.54</v>
      </c>
      <c r="D443" s="2">
        <f>2*Table3[[#This Row],[Photon energy (eV)]]-Threshold</f>
        <v>8.4926111999999989</v>
      </c>
      <c r="E443" t="s">
        <v>18</v>
      </c>
      <c r="F443" s="1">
        <v>0.29860399999999998</v>
      </c>
      <c r="G443" s="2">
        <f>Table3[[#This Row],[Polar ang (rad)]]/PI()*180</f>
        <v>17.108748945724432</v>
      </c>
      <c r="H443" s="5">
        <v>4.2491956005630201E-4</v>
      </c>
      <c r="I443" s="1">
        <v>7.6342255973914599E-2</v>
      </c>
      <c r="J443" s="1">
        <v>1.2760209045323601</v>
      </c>
      <c r="K443" s="2">
        <f>IF(Table3[[#This Row],[Phase shift (rad)]]="","",Table3[[#This Row],[Phase shift (rad)]]/PI()*180)</f>
        <v>73.11061240016997</v>
      </c>
      <c r="L443" s="1">
        <v>0.24738837256654</v>
      </c>
      <c r="M443" s="1">
        <f>IF(Table3[[#This Row],[Rel phase shift (rad)]]="","",COS(Table3[[#This Row],[Rel phase shift (rad)]]))</f>
        <v>0.96955524366417278</v>
      </c>
      <c r="N443"/>
    </row>
    <row r="444" spans="1:14" x14ac:dyDescent="0.2">
      <c r="A444" s="1" t="s">
        <v>48</v>
      </c>
      <c r="B444" t="s">
        <v>25</v>
      </c>
      <c r="C444" s="3">
        <v>16.54</v>
      </c>
      <c r="D444" s="2">
        <f>2*Table3[[#This Row],[Photon energy (eV)]]-Threshold</f>
        <v>8.4926111999999989</v>
      </c>
      <c r="E444" t="s">
        <v>19</v>
      </c>
      <c r="F444" s="1">
        <v>0.29860399999999998</v>
      </c>
      <c r="G444" s="2">
        <f>Table3[[#This Row],[Polar ang (rad)]]/PI()*180</f>
        <v>17.108748945724432</v>
      </c>
      <c r="H444" s="5">
        <v>5.5355144822846203E-3</v>
      </c>
      <c r="I444" s="1">
        <v>0.99452626633118402</v>
      </c>
      <c r="J444" s="1">
        <v>1.0286325319658201</v>
      </c>
      <c r="K444" s="2">
        <f>IF(Table3[[#This Row],[Phase shift (rad)]]="","",Table3[[#This Row],[Phase shift (rad)]]/PI()*180)</f>
        <v>58.93630275149723</v>
      </c>
      <c r="L444" s="1">
        <v>0</v>
      </c>
      <c r="M444" s="1">
        <f>IF(Table3[[#This Row],[Rel phase shift (rad)]]="","",COS(Table3[[#This Row],[Rel phase shift (rad)]]))</f>
        <v>1</v>
      </c>
      <c r="N444"/>
    </row>
    <row r="445" spans="1:14" x14ac:dyDescent="0.2">
      <c r="A445" s="1" t="s">
        <v>48</v>
      </c>
      <c r="B445" t="s">
        <v>25</v>
      </c>
      <c r="C445" s="3">
        <v>16.54</v>
      </c>
      <c r="D445" s="2">
        <f>2*Table3[[#This Row],[Photon energy (eV)]]-Threshold</f>
        <v>8.4926111999999989</v>
      </c>
      <c r="E445" t="s">
        <v>17</v>
      </c>
      <c r="F445" s="1">
        <v>0.43301299999999998</v>
      </c>
      <c r="G445" s="2">
        <f>Table3[[#This Row],[Polar ang (rad)]]/PI()*180</f>
        <v>24.809817374298316</v>
      </c>
      <c r="H445" s="5">
        <v>3.1083586862581301E-3</v>
      </c>
      <c r="I445" s="1">
        <v>0.69956494247976597</v>
      </c>
      <c r="J445" s="1">
        <v>0.95039014478111505</v>
      </c>
      <c r="K445" s="2">
        <f>IF(Table3[[#This Row],[Phase shift (rad)]]="","",Table3[[#This Row],[Phase shift (rad)]]/PI()*180)</f>
        <v>54.453344186785152</v>
      </c>
      <c r="L445" s="1">
        <v>-0.1050528053062451</v>
      </c>
      <c r="M445" s="1">
        <f>IF(Table3[[#This Row],[Rel phase shift (rad)]]="","",COS(Table3[[#This Row],[Rel phase shift (rad)]]))</f>
        <v>0.9944870269873316</v>
      </c>
      <c r="N445"/>
    </row>
    <row r="446" spans="1:14" x14ac:dyDescent="0.2">
      <c r="A446" s="1" t="s">
        <v>48</v>
      </c>
      <c r="B446" t="s">
        <v>25</v>
      </c>
      <c r="C446" s="3">
        <v>16.54</v>
      </c>
      <c r="D446" s="2">
        <f>2*Table3[[#This Row],[Photon energy (eV)]]-Threshold</f>
        <v>8.4926111999999989</v>
      </c>
      <c r="E446" t="s">
        <v>18</v>
      </c>
      <c r="F446" s="1">
        <v>0.43301299999999998</v>
      </c>
      <c r="G446" s="2">
        <f>Table3[[#This Row],[Polar ang (rad)]]/PI()*180</f>
        <v>24.809817374298316</v>
      </c>
      <c r="H446" s="5">
        <v>6.67457632588908E-4</v>
      </c>
      <c r="I446" s="1">
        <v>0.15021752876011599</v>
      </c>
      <c r="J446" s="1">
        <v>1.3021029721133801</v>
      </c>
      <c r="K446" s="2">
        <f>IF(Table3[[#This Row],[Phase shift (rad)]]="","",Table3[[#This Row],[Phase shift (rad)]]/PI()*180)</f>
        <v>74.605004793537404</v>
      </c>
      <c r="L446" s="1">
        <v>0.24666002202602</v>
      </c>
      <c r="M446" s="1">
        <f>IF(Table3[[#This Row],[Rel phase shift (rad)]]="","",COS(Table3[[#This Row],[Rel phase shift (rad)]]))</f>
        <v>0.96973333962549302</v>
      </c>
      <c r="N446"/>
    </row>
    <row r="447" spans="1:14" x14ac:dyDescent="0.2">
      <c r="A447" s="1" t="s">
        <v>48</v>
      </c>
      <c r="B447" t="s">
        <v>25</v>
      </c>
      <c r="C447" s="3">
        <v>16.54</v>
      </c>
      <c r="D447" s="2">
        <f>2*Table3[[#This Row],[Photon energy (eV)]]-Threshold</f>
        <v>8.4926111999999989</v>
      </c>
      <c r="E447" t="s">
        <v>19</v>
      </c>
      <c r="F447" s="1">
        <v>0.43301299999999998</v>
      </c>
      <c r="G447" s="2">
        <f>Table3[[#This Row],[Polar ang (rad)]]/PI()*180</f>
        <v>24.809817374298316</v>
      </c>
      <c r="H447" s="5">
        <v>4.3857342267978796E-3</v>
      </c>
      <c r="I447" s="1">
        <v>0.987050151472323</v>
      </c>
      <c r="J447" s="1">
        <v>1.0554429500873601</v>
      </c>
      <c r="K447" s="2">
        <f>IF(Table3[[#This Row],[Phase shift (rad)]]="","",Table3[[#This Row],[Phase shift (rad)]]/PI()*180)</f>
        <v>60.472426556842542</v>
      </c>
      <c r="L447" s="1">
        <v>0</v>
      </c>
      <c r="M447" s="1">
        <f>IF(Table3[[#This Row],[Rel phase shift (rad)]]="","",COS(Table3[[#This Row],[Rel phase shift (rad)]]))</f>
        <v>1</v>
      </c>
      <c r="N447"/>
    </row>
    <row r="448" spans="1:14" x14ac:dyDescent="0.2">
      <c r="A448" s="1" t="s">
        <v>48</v>
      </c>
      <c r="B448" t="s">
        <v>25</v>
      </c>
      <c r="C448" s="3">
        <v>16.54</v>
      </c>
      <c r="D448" s="2">
        <f>2*Table3[[#This Row],[Photon energy (eV)]]-Threshold</f>
        <v>8.4926111999999989</v>
      </c>
      <c r="E448" t="s">
        <v>17</v>
      </c>
      <c r="F448" s="1">
        <v>0.56709699999999996</v>
      </c>
      <c r="G448" s="2">
        <f>Table3[[#This Row],[Polar ang (rad)]]/PI()*180</f>
        <v>32.492264674530446</v>
      </c>
      <c r="H448" s="5">
        <v>1.6343633779753999E-3</v>
      </c>
      <c r="I448" s="1">
        <v>0.53014354391729601</v>
      </c>
      <c r="J448" s="1">
        <v>0.88667037096323398</v>
      </c>
      <c r="K448" s="2">
        <f>IF(Table3[[#This Row],[Phase shift (rad)]]="","",Table3[[#This Row],[Phase shift (rad)]]/PI()*180)</f>
        <v>50.802470075492359</v>
      </c>
      <c r="L448" s="1">
        <v>-0.2215244441897761</v>
      </c>
      <c r="M448" s="1">
        <f>IF(Table3[[#This Row],[Rel phase shift (rad)]]="","",COS(Table3[[#This Row],[Rel phase shift (rad)]]))</f>
        <v>0.97556363662001366</v>
      </c>
      <c r="N448"/>
    </row>
    <row r="449" spans="1:14" x14ac:dyDescent="0.2">
      <c r="A449" s="1" t="s">
        <v>48</v>
      </c>
      <c r="B449" t="s">
        <v>25</v>
      </c>
      <c r="C449" s="3">
        <v>16.54</v>
      </c>
      <c r="D449" s="2">
        <f>2*Table3[[#This Row],[Photon energy (eV)]]-Threshold</f>
        <v>8.4926111999999989</v>
      </c>
      <c r="E449" t="s">
        <v>18</v>
      </c>
      <c r="F449" s="1">
        <v>0.56709699999999996</v>
      </c>
      <c r="G449" s="2">
        <f>Table3[[#This Row],[Polar ang (rad)]]/PI()*180</f>
        <v>32.492264674530446</v>
      </c>
      <c r="H449" s="5">
        <v>7.2425307592416301E-4</v>
      </c>
      <c r="I449" s="1">
        <v>0.23492822804135099</v>
      </c>
      <c r="J449" s="1">
        <v>1.3587159675318501</v>
      </c>
      <c r="K449" s="2">
        <f>IF(Table3[[#This Row],[Phase shift (rad)]]="","",Table3[[#This Row],[Phase shift (rad)]]/PI()*180)</f>
        <v>77.848690496609208</v>
      </c>
      <c r="L449" s="1">
        <v>0.25052115237883998</v>
      </c>
      <c r="M449" s="1">
        <f>IF(Table3[[#This Row],[Rel phase shift (rad)]]="","",COS(Table3[[#This Row],[Rel phase shift (rad)]]))</f>
        <v>0.96878335497637336</v>
      </c>
      <c r="N449"/>
    </row>
    <row r="450" spans="1:14" x14ac:dyDescent="0.2">
      <c r="A450" s="1" t="s">
        <v>48</v>
      </c>
      <c r="B450" t="s">
        <v>25</v>
      </c>
      <c r="C450" s="3">
        <v>16.54</v>
      </c>
      <c r="D450" s="2">
        <f>2*Table3[[#This Row],[Photon energy (eV)]]-Threshold</f>
        <v>8.4926111999999989</v>
      </c>
      <c r="E450" t="s">
        <v>19</v>
      </c>
      <c r="F450" s="1">
        <v>0.56709699999999996</v>
      </c>
      <c r="G450" s="2">
        <f>Table3[[#This Row],[Polar ang (rad)]]/PI()*180</f>
        <v>32.492264674530446</v>
      </c>
      <c r="H450" s="5">
        <v>2.9977141300898602E-3</v>
      </c>
      <c r="I450" s="1">
        <v>0.97237787752285099</v>
      </c>
      <c r="J450" s="1">
        <v>1.1081948151530101</v>
      </c>
      <c r="K450" s="2">
        <f>IF(Table3[[#This Row],[Phase shift (rad)]]="","",Table3[[#This Row],[Phase shift (rad)]]/PI()*180)</f>
        <v>63.494885786547883</v>
      </c>
      <c r="L450" s="1">
        <v>0</v>
      </c>
      <c r="M450" s="1">
        <f>IF(Table3[[#This Row],[Rel phase shift (rad)]]="","",COS(Table3[[#This Row],[Rel phase shift (rad)]]))</f>
        <v>1</v>
      </c>
      <c r="N450"/>
    </row>
    <row r="451" spans="1:14" x14ac:dyDescent="0.2">
      <c r="A451" s="1" t="s">
        <v>48</v>
      </c>
      <c r="B451" t="s">
        <v>25</v>
      </c>
      <c r="C451" s="3">
        <v>16.54</v>
      </c>
      <c r="D451" s="2">
        <f>2*Table3[[#This Row],[Photon energy (eV)]]-Threshold</f>
        <v>8.4926111999999989</v>
      </c>
      <c r="E451" t="s">
        <v>17</v>
      </c>
      <c r="F451" s="1">
        <v>0.70104200000000005</v>
      </c>
      <c r="G451" s="2">
        <f>Table3[[#This Row],[Polar ang (rad)]]/PI()*180</f>
        <v>40.166747861410258</v>
      </c>
      <c r="H451" s="5">
        <v>6.1201822620082704E-4</v>
      </c>
      <c r="I451" s="1">
        <v>0.369245257415596</v>
      </c>
      <c r="J451" s="1">
        <v>0.76880599753019696</v>
      </c>
      <c r="K451" s="2">
        <f>IF(Table3[[#This Row],[Phase shift (rad)]]="","",Table3[[#This Row],[Phase shift (rad)]]/PI()*180)</f>
        <v>44.049338922825477</v>
      </c>
      <c r="L451" s="1">
        <v>-0.47986507434174308</v>
      </c>
      <c r="M451" s="1">
        <f>IF(Table3[[#This Row],[Rel phase shift (rad)]]="","",COS(Table3[[#This Row],[Rel phase shift (rad)]]))</f>
        <v>0.88705722056448277</v>
      </c>
      <c r="N451"/>
    </row>
    <row r="452" spans="1:14" x14ac:dyDescent="0.2">
      <c r="A452" s="1" t="s">
        <v>48</v>
      </c>
      <c r="B452" t="s">
        <v>25</v>
      </c>
      <c r="C452" s="3">
        <v>16.54</v>
      </c>
      <c r="D452" s="2">
        <f>2*Table3[[#This Row],[Photon energy (eV)]]-Threshold</f>
        <v>8.4926111999999989</v>
      </c>
      <c r="E452" t="s">
        <v>18</v>
      </c>
      <c r="F452" s="1">
        <v>0.70104200000000005</v>
      </c>
      <c r="G452" s="2">
        <f>Table3[[#This Row],[Polar ang (rad)]]/PI()*180</f>
        <v>40.166747861410258</v>
      </c>
      <c r="H452" s="5">
        <v>5.2273304933714195E-4</v>
      </c>
      <c r="I452" s="1">
        <v>0.315377371292201</v>
      </c>
      <c r="J452" s="1">
        <v>1.5223305222721999</v>
      </c>
      <c r="K452" s="2">
        <f>IF(Table3[[#This Row],[Phase shift (rad)]]="","",Table3[[#This Row],[Phase shift (rad)]]/PI()*180)</f>
        <v>87.223113950143428</v>
      </c>
      <c r="L452" s="1">
        <v>0.27365945040025991</v>
      </c>
      <c r="M452" s="1">
        <f>IF(Table3[[#This Row],[Rel phase shift (rad)]]="","",COS(Table3[[#This Row],[Rel phase shift (rad)]]))</f>
        <v>0.96278835488270664</v>
      </c>
      <c r="N452"/>
    </row>
    <row r="453" spans="1:14" x14ac:dyDescent="0.2">
      <c r="A453" s="1" t="s">
        <v>48</v>
      </c>
      <c r="B453" t="s">
        <v>25</v>
      </c>
      <c r="C453" s="3">
        <v>16.54</v>
      </c>
      <c r="D453" s="2">
        <f>2*Table3[[#This Row],[Photon energy (eV)]]-Threshold</f>
        <v>8.4926111999999989</v>
      </c>
      <c r="E453" t="s">
        <v>19</v>
      </c>
      <c r="F453" s="1">
        <v>0.70104200000000005</v>
      </c>
      <c r="G453" s="2">
        <f>Table3[[#This Row],[Polar ang (rad)]]/PI()*180</f>
        <v>40.166747861410258</v>
      </c>
      <c r="H453" s="5">
        <v>1.54945777187975E-3</v>
      </c>
      <c r="I453" s="1">
        <v>0.93482499268673602</v>
      </c>
      <c r="J453" s="1">
        <v>1.24867107187194</v>
      </c>
      <c r="K453" s="2">
        <f>IF(Table3[[#This Row],[Phase shift (rad)]]="","",Table3[[#This Row],[Phase shift (rad)]]/PI()*180)</f>
        <v>71.543582418338843</v>
      </c>
      <c r="L453" s="1">
        <v>0</v>
      </c>
      <c r="M453" s="1">
        <f>IF(Table3[[#This Row],[Rel phase shift (rad)]]="","",COS(Table3[[#This Row],[Rel phase shift (rad)]]))</f>
        <v>1</v>
      </c>
      <c r="N453"/>
    </row>
    <row r="454" spans="1:14" x14ac:dyDescent="0.2">
      <c r="A454" s="1" t="s">
        <v>48</v>
      </c>
      <c r="B454" t="s">
        <v>25</v>
      </c>
      <c r="C454" s="3">
        <v>16.54</v>
      </c>
      <c r="D454" s="2">
        <f>2*Table3[[#This Row],[Photon energy (eV)]]-Threshold</f>
        <v>8.4926111999999989</v>
      </c>
      <c r="E454" t="s">
        <v>17</v>
      </c>
      <c r="F454" s="1">
        <v>0.83491599999999999</v>
      </c>
      <c r="G454" s="2">
        <f>Table3[[#This Row],[Polar ang (rad)]]/PI()*180</f>
        <v>47.837163047944635</v>
      </c>
      <c r="H454" s="5">
        <v>1.4031566239291999E-4</v>
      </c>
      <c r="I454" s="1">
        <v>0.24526108965193399</v>
      </c>
      <c r="J454" s="1">
        <v>0.79719023665324995</v>
      </c>
      <c r="K454" s="2">
        <f>IF(Table3[[#This Row],[Phase shift (rad)]]="","",Table3[[#This Row],[Phase shift (rad)]]/PI()*180)</f>
        <v>45.675636029266528</v>
      </c>
      <c r="L454" s="1">
        <v>-1.445250008553</v>
      </c>
      <c r="M454" s="1">
        <f>IF(Table3[[#This Row],[Rel phase shift (rad)]]="","",COS(Table3[[#This Row],[Rel phase shift (rad)]]))</f>
        <v>0.12521677043800261</v>
      </c>
      <c r="N454"/>
    </row>
    <row r="455" spans="1:14" x14ac:dyDescent="0.2">
      <c r="A455" s="1" t="s">
        <v>48</v>
      </c>
      <c r="B455" t="s">
        <v>25</v>
      </c>
      <c r="C455" s="3">
        <v>16.54</v>
      </c>
      <c r="D455" s="2">
        <f>2*Table3[[#This Row],[Photon energy (eV)]]-Threshold</f>
        <v>8.4926111999999989</v>
      </c>
      <c r="E455" t="s">
        <v>18</v>
      </c>
      <c r="F455" s="1">
        <v>0.83491599999999999</v>
      </c>
      <c r="G455" s="2">
        <f>Table3[[#This Row],[Polar ang (rad)]]/PI()*180</f>
        <v>47.837163047944635</v>
      </c>
      <c r="H455" s="5">
        <v>2.15895824098089E-4</v>
      </c>
      <c r="I455" s="1">
        <v>0.37736945517403198</v>
      </c>
      <c r="J455" s="1">
        <v>2.5707081016473698</v>
      </c>
      <c r="K455" s="2">
        <f>IF(Table3[[#This Row],[Phase shift (rad)]]="","",Table3[[#This Row],[Phase shift (rad)]]/PI()*180)</f>
        <v>147.29072458448212</v>
      </c>
      <c r="L455" s="1">
        <v>0.32826785644111972</v>
      </c>
      <c r="M455" s="1">
        <f>IF(Table3[[#This Row],[Rel phase shift (rad)]]="","",COS(Table3[[#This Row],[Rel phase shift (rad)]]))</f>
        <v>0.94660221307700043</v>
      </c>
      <c r="N455"/>
    </row>
    <row r="456" spans="1:14" x14ac:dyDescent="0.2">
      <c r="A456" s="1" t="s">
        <v>48</v>
      </c>
      <c r="B456" t="s">
        <v>25</v>
      </c>
      <c r="C456" s="3">
        <v>16.54</v>
      </c>
      <c r="D456" s="2">
        <f>2*Table3[[#This Row],[Photon energy (eV)]]-Threshold</f>
        <v>8.4926111999999989</v>
      </c>
      <c r="E456" t="s">
        <v>19</v>
      </c>
      <c r="F456" s="1">
        <v>0.83491599999999999</v>
      </c>
      <c r="G456" s="2">
        <f>Table3[[#This Row],[Polar ang (rad)]]/PI()*180</f>
        <v>47.837163047944635</v>
      </c>
      <c r="H456" s="5">
        <v>4.26304803857968E-4</v>
      </c>
      <c r="I456" s="1">
        <v>0.74514832439215395</v>
      </c>
      <c r="J456" s="1">
        <v>2.2424402452062502</v>
      </c>
      <c r="K456" s="2">
        <f>IF(Table3[[#This Row],[Phase shift (rad)]]="","",Table3[[#This Row],[Phase shift (rad)]]/PI()*180)</f>
        <v>128.48236186059958</v>
      </c>
      <c r="L456" s="1">
        <v>0</v>
      </c>
      <c r="M456" s="1">
        <f>IF(Table3[[#This Row],[Rel phase shift (rad)]]="","",COS(Table3[[#This Row],[Rel phase shift (rad)]]))</f>
        <v>1</v>
      </c>
      <c r="N456"/>
    </row>
    <row r="457" spans="1:14" x14ac:dyDescent="0.2">
      <c r="A457" s="1" t="s">
        <v>48</v>
      </c>
      <c r="B457" t="s">
        <v>25</v>
      </c>
      <c r="C457" s="3">
        <v>16.54</v>
      </c>
      <c r="D457" s="2">
        <f>2*Table3[[#This Row],[Photon energy (eV)]]-Threshold</f>
        <v>8.4926111999999989</v>
      </c>
      <c r="E457" t="s">
        <v>17</v>
      </c>
      <c r="F457" s="1">
        <v>0.96874899999999997</v>
      </c>
      <c r="G457" s="2">
        <f>Table3[[#This Row],[Polar ang (rad)]]/PI()*180</f>
        <v>55.505229107518979</v>
      </c>
      <c r="H457" s="5">
        <v>1.84341924533537E-4</v>
      </c>
      <c r="I457" s="1">
        <v>0.143303516291692</v>
      </c>
      <c r="J457" s="1">
        <v>1.6534921544849199</v>
      </c>
      <c r="K457" s="2">
        <f>IF(Table3[[#This Row],[Phase shift (rad)]]="","",Table3[[#This Row],[Phase shift (rad)]]/PI()*180)</f>
        <v>94.738121909979441</v>
      </c>
      <c r="L457" s="1">
        <v>-2.0907664097943699</v>
      </c>
      <c r="M457" s="1">
        <f>IF(Table3[[#This Row],[Rel phase shift (rad)]]="","",COS(Table3[[#This Row],[Rel phase shift (rad)]]))</f>
        <v>-0.49685417507452451</v>
      </c>
      <c r="N457"/>
    </row>
    <row r="458" spans="1:14" x14ac:dyDescent="0.2">
      <c r="A458" s="1" t="s">
        <v>48</v>
      </c>
      <c r="B458" t="s">
        <v>25</v>
      </c>
      <c r="C458" s="3">
        <v>16.54</v>
      </c>
      <c r="D458" s="2">
        <f>2*Table3[[#This Row],[Photon energy (eV)]]-Threshold</f>
        <v>8.4926111999999989</v>
      </c>
      <c r="E458" t="s">
        <v>18</v>
      </c>
      <c r="F458" s="1">
        <v>0.96874899999999997</v>
      </c>
      <c r="G458" s="2">
        <f>Table3[[#This Row],[Polar ang (rad)]]/PI()*180</f>
        <v>55.505229107518979</v>
      </c>
      <c r="H458" s="5">
        <v>5.5101606239182899E-4</v>
      </c>
      <c r="I458" s="1">
        <v>0.42834824185415299</v>
      </c>
      <c r="J458" s="1">
        <v>3.8899398645049499</v>
      </c>
      <c r="K458" s="2">
        <f>IF(Table3[[#This Row],[Phase shift (rad)]]="","",Table3[[#This Row],[Phase shift (rad)]]/PI()*180)</f>
        <v>222.87713679582495</v>
      </c>
      <c r="L458" s="1">
        <v>0.14568130022566009</v>
      </c>
      <c r="M458" s="1">
        <f>IF(Table3[[#This Row],[Rel phase shift (rad)]]="","",COS(Table3[[#This Row],[Rel phase shift (rad)]]))</f>
        <v>0.98940723350557447</v>
      </c>
      <c r="N458"/>
    </row>
    <row r="459" spans="1:14" x14ac:dyDescent="0.2">
      <c r="A459" s="1" t="s">
        <v>48</v>
      </c>
      <c r="B459" t="s">
        <v>25</v>
      </c>
      <c r="C459" s="3">
        <v>16.54</v>
      </c>
      <c r="D459" s="2">
        <f>2*Table3[[#This Row],[Photon energy (eV)]]-Threshold</f>
        <v>8.4926111999999989</v>
      </c>
      <c r="E459" t="s">
        <v>19</v>
      </c>
      <c r="F459" s="1">
        <v>0.96874899999999997</v>
      </c>
      <c r="G459" s="2">
        <f>Table3[[#This Row],[Polar ang (rad)]]/PI()*180</f>
        <v>55.505229107518979</v>
      </c>
      <c r="H459" s="5">
        <v>9.9876750096550195E-4</v>
      </c>
      <c r="I459" s="1">
        <v>0.77642074752335499</v>
      </c>
      <c r="J459" s="1">
        <v>3.7442585642792898</v>
      </c>
      <c r="K459" s="2">
        <f>IF(Table3[[#This Row],[Phase shift (rad)]]="","",Table3[[#This Row],[Phase shift (rad)]]/PI()*180)</f>
        <v>214.53021313891634</v>
      </c>
      <c r="L459" s="1">
        <v>0</v>
      </c>
      <c r="M459" s="1">
        <f>IF(Table3[[#This Row],[Rel phase shift (rad)]]="","",COS(Table3[[#This Row],[Rel phase shift (rad)]]))</f>
        <v>1</v>
      </c>
      <c r="N459"/>
    </row>
    <row r="460" spans="1:14" x14ac:dyDescent="0.2">
      <c r="A460" s="1" t="s">
        <v>48</v>
      </c>
      <c r="B460" t="s">
        <v>25</v>
      </c>
      <c r="C460" s="3">
        <v>16.54</v>
      </c>
      <c r="D460" s="2">
        <f>2*Table3[[#This Row],[Photon energy (eV)]]-Threshold</f>
        <v>8.4926111999999989</v>
      </c>
      <c r="E460" t="s">
        <v>17</v>
      </c>
      <c r="F460" s="1">
        <v>1.10256</v>
      </c>
      <c r="G460" s="2">
        <f>Table3[[#This Row],[Polar ang (rad)]]/PI()*180</f>
        <v>63.172034659944046</v>
      </c>
      <c r="H460" s="5">
        <v>4.3578677511058001E-4</v>
      </c>
      <c r="I460" s="1">
        <v>0.186616638464326</v>
      </c>
      <c r="J460" s="1">
        <v>1.5453493252496899</v>
      </c>
      <c r="K460" s="2">
        <f>IF(Table3[[#This Row],[Phase shift (rad)]]="","",Table3[[#This Row],[Phase shift (rad)]]/PI()*180)</f>
        <v>88.541994210196776</v>
      </c>
      <c r="L460" s="1">
        <v>-2.38037786740857</v>
      </c>
      <c r="M460" s="1">
        <f>IF(Table3[[#This Row],[Rel phase shift (rad)]]="","",COS(Table3[[#This Row],[Rel phase shift (rad)]]))</f>
        <v>-0.72399858387310523</v>
      </c>
      <c r="N460"/>
    </row>
    <row r="461" spans="1:14" x14ac:dyDescent="0.2">
      <c r="A461" s="1" t="s">
        <v>48</v>
      </c>
      <c r="B461" t="s">
        <v>25</v>
      </c>
      <c r="C461" s="3">
        <v>16.54</v>
      </c>
      <c r="D461" s="2">
        <f>2*Table3[[#This Row],[Photon energy (eV)]]-Threshold</f>
        <v>8.4926111999999989</v>
      </c>
      <c r="E461" t="s">
        <v>18</v>
      </c>
      <c r="F461" s="1">
        <v>1.10256</v>
      </c>
      <c r="G461" s="2">
        <f>Table3[[#This Row],[Polar ang (rad)]]/PI()*180</f>
        <v>63.172034659944046</v>
      </c>
      <c r="H461" s="5">
        <v>9.4970554332429703E-4</v>
      </c>
      <c r="I461" s="1">
        <v>0.40669168076783602</v>
      </c>
      <c r="J461" s="1">
        <v>4.0846583488663004</v>
      </c>
      <c r="K461" s="2">
        <f>IF(Table3[[#This Row],[Phase shift (rad)]]="","",Table3[[#This Row],[Phase shift (rad)]]/PI()*180)</f>
        <v>234.03368414291441</v>
      </c>
      <c r="L461" s="1">
        <v>0.15893115620804019</v>
      </c>
      <c r="M461" s="1">
        <f>IF(Table3[[#This Row],[Rel phase shift (rad)]]="","",COS(Table3[[#This Row],[Rel phase shift (rad)]]))</f>
        <v>0.98739700570176581</v>
      </c>
      <c r="N461"/>
    </row>
    <row r="462" spans="1:14" x14ac:dyDescent="0.2">
      <c r="A462" s="1" t="s">
        <v>48</v>
      </c>
      <c r="B462" t="s">
        <v>25</v>
      </c>
      <c r="C462" s="3">
        <v>16.54</v>
      </c>
      <c r="D462" s="2">
        <f>2*Table3[[#This Row],[Photon energy (eV)]]-Threshold</f>
        <v>8.4926111999999989</v>
      </c>
      <c r="E462" t="s">
        <v>19</v>
      </c>
      <c r="F462" s="1">
        <v>1.10256</v>
      </c>
      <c r="G462" s="2">
        <f>Table3[[#This Row],[Polar ang (rad)]]/PI()*180</f>
        <v>63.172034659944046</v>
      </c>
      <c r="H462" s="5">
        <v>1.55996381150425E-3</v>
      </c>
      <c r="I462" s="1">
        <v>0.66802211369321896</v>
      </c>
      <c r="J462" s="1">
        <v>3.9257271926582602</v>
      </c>
      <c r="K462" s="2">
        <f>IF(Table3[[#This Row],[Phase shift (rad)]]="","",Table3[[#This Row],[Phase shift (rad)]]/PI()*180)</f>
        <v>224.92759965905933</v>
      </c>
      <c r="L462" s="1">
        <v>0</v>
      </c>
      <c r="M462" s="1">
        <f>IF(Table3[[#This Row],[Rel phase shift (rad)]]="","",COS(Table3[[#This Row],[Rel phase shift (rad)]]))</f>
        <v>1</v>
      </c>
      <c r="N462"/>
    </row>
    <row r="463" spans="1:14" x14ac:dyDescent="0.2">
      <c r="A463" s="1" t="s">
        <v>48</v>
      </c>
      <c r="B463" t="s">
        <v>25</v>
      </c>
      <c r="C463" s="3">
        <v>16.54</v>
      </c>
      <c r="D463" s="2">
        <f>2*Table3[[#This Row],[Photon energy (eV)]]-Threshold</f>
        <v>8.4926111999999989</v>
      </c>
      <c r="E463" t="s">
        <v>17</v>
      </c>
      <c r="F463" s="1">
        <v>1.2363500000000001</v>
      </c>
      <c r="G463" s="2">
        <f>Table3[[#This Row],[Polar ang (rad)]]/PI()*180</f>
        <v>70.837637000999337</v>
      </c>
      <c r="H463" s="5">
        <v>6.0558300258883803E-4</v>
      </c>
      <c r="I463" s="1">
        <v>0.22006577166034599</v>
      </c>
      <c r="J463" s="1">
        <v>1.45484400941959</v>
      </c>
      <c r="K463" s="2">
        <f>IF(Table3[[#This Row],[Phase shift (rad)]]="","",Table3[[#This Row],[Phase shift (rad)]]/PI()*180)</f>
        <v>83.356421589633499</v>
      </c>
      <c r="L463" s="1">
        <v>-2.5288927566061101</v>
      </c>
      <c r="M463" s="1">
        <f>IF(Table3[[#This Row],[Rel phase shift (rad)]]="","",COS(Table3[[#This Row],[Rel phase shift (rad)]]))</f>
        <v>-0.81809834920974545</v>
      </c>
      <c r="N463"/>
    </row>
    <row r="464" spans="1:14" x14ac:dyDescent="0.2">
      <c r="A464" s="1" t="s">
        <v>48</v>
      </c>
      <c r="B464" t="s">
        <v>25</v>
      </c>
      <c r="C464" s="3">
        <v>16.54</v>
      </c>
      <c r="D464" s="2">
        <f>2*Table3[[#This Row],[Photon energy (eV)]]-Threshold</f>
        <v>8.4926111999999989</v>
      </c>
      <c r="E464" t="s">
        <v>18</v>
      </c>
      <c r="F464" s="1">
        <v>1.2363500000000001</v>
      </c>
      <c r="G464" s="2">
        <f>Table3[[#This Row],[Polar ang (rad)]]/PI()*180</f>
        <v>70.837637000999337</v>
      </c>
      <c r="H464" s="5">
        <v>1.0731221585624699E-3</v>
      </c>
      <c r="I464" s="1">
        <v>0.38996711416982599</v>
      </c>
      <c r="J464" s="1">
        <v>4.1467211481590196</v>
      </c>
      <c r="K464" s="2">
        <f>IF(Table3[[#This Row],[Phase shift (rad)]]="","",Table3[[#This Row],[Phase shift (rad)]]/PI()*180)</f>
        <v>237.58962060715476</v>
      </c>
      <c r="L464" s="1">
        <v>0.16298438213331939</v>
      </c>
      <c r="M464" s="1">
        <f>IF(Table3[[#This Row],[Rel phase shift (rad)]]="","",COS(Table3[[#This Row],[Rel phase shift (rad)]]))</f>
        <v>0.98674742128732673</v>
      </c>
      <c r="N464"/>
    </row>
    <row r="465" spans="1:14" x14ac:dyDescent="0.2">
      <c r="A465" s="1" t="s">
        <v>48</v>
      </c>
      <c r="B465" t="s">
        <v>25</v>
      </c>
      <c r="C465" s="3">
        <v>16.54</v>
      </c>
      <c r="D465" s="2">
        <f>2*Table3[[#This Row],[Photon energy (eV)]]-Threshold</f>
        <v>8.4926111999999989</v>
      </c>
      <c r="E465" t="s">
        <v>19</v>
      </c>
      <c r="F465" s="1">
        <v>1.2363500000000001</v>
      </c>
      <c r="G465" s="2">
        <f>Table3[[#This Row],[Polar ang (rad)]]/PI()*180</f>
        <v>70.837637000999337</v>
      </c>
      <c r="H465" s="5">
        <v>1.6223745906411801E-3</v>
      </c>
      <c r="I465" s="1">
        <v>0.58956264407241898</v>
      </c>
      <c r="J465" s="1">
        <v>3.9837367660257001</v>
      </c>
      <c r="K465" s="2">
        <f>IF(Table3[[#This Row],[Phase shift (rad)]]="","",Table3[[#This Row],[Phase shift (rad)]]/PI()*180)</f>
        <v>228.25130338436816</v>
      </c>
      <c r="L465" s="1">
        <v>0</v>
      </c>
      <c r="M465" s="1">
        <f>IF(Table3[[#This Row],[Rel phase shift (rad)]]="","",COS(Table3[[#This Row],[Rel phase shift (rad)]]))</f>
        <v>1</v>
      </c>
      <c r="N465"/>
    </row>
    <row r="466" spans="1:14" x14ac:dyDescent="0.2">
      <c r="A466" s="1" t="s">
        <v>48</v>
      </c>
      <c r="B466" t="s">
        <v>25</v>
      </c>
      <c r="C466" s="3">
        <v>16.54</v>
      </c>
      <c r="D466" s="2">
        <f>2*Table3[[#This Row],[Photon energy (eV)]]-Threshold</f>
        <v>8.4926111999999989</v>
      </c>
      <c r="E466" t="s">
        <v>17</v>
      </c>
      <c r="F466" s="1">
        <v>1.3701300000000001</v>
      </c>
      <c r="G466" s="2">
        <f>Table3[[#This Row],[Polar ang (rad)]]/PI()*180</f>
        <v>78.502666384259484</v>
      </c>
      <c r="H466" s="5">
        <v>5.3188151462135703E-4</v>
      </c>
      <c r="I466" s="1">
        <v>0.240264051128534</v>
      </c>
      <c r="J466" s="1">
        <v>1.4099258706467399</v>
      </c>
      <c r="K466" s="2">
        <f>IF(Table3[[#This Row],[Phase shift (rad)]]="","",Table3[[#This Row],[Phase shift (rad)]]/PI()*180)</f>
        <v>80.782801814366238</v>
      </c>
      <c r="L466" s="1">
        <v>-2.5993070556373299</v>
      </c>
      <c r="M466" s="1">
        <f>IF(Table3[[#This Row],[Rel phase shift (rad)]]="","",COS(Table3[[#This Row],[Rel phase shift (rad)]]))</f>
        <v>-0.85653133390104441</v>
      </c>
      <c r="N466"/>
    </row>
    <row r="467" spans="1:14" x14ac:dyDescent="0.2">
      <c r="A467" s="1" t="s">
        <v>48</v>
      </c>
      <c r="B467" t="s">
        <v>25</v>
      </c>
      <c r="C467" s="3">
        <v>16.54</v>
      </c>
      <c r="D467" s="2">
        <f>2*Table3[[#This Row],[Photon energy (eV)]]-Threshold</f>
        <v>8.4926111999999989</v>
      </c>
      <c r="E467" t="s">
        <v>18</v>
      </c>
      <c r="F467" s="1">
        <v>1.3701300000000001</v>
      </c>
      <c r="G467" s="2">
        <f>Table3[[#This Row],[Polar ang (rad)]]/PI()*180</f>
        <v>78.502666384259484</v>
      </c>
      <c r="H467" s="5">
        <v>8.4092794011425499E-4</v>
      </c>
      <c r="I467" s="1">
        <v>0.379867974435732</v>
      </c>
      <c r="J467" s="1">
        <v>4.1731797747307802</v>
      </c>
      <c r="K467" s="2">
        <f>IF(Table3[[#This Row],[Phase shift (rad)]]="","",Table3[[#This Row],[Phase shift (rad)]]/PI()*180)</f>
        <v>239.10558824142933</v>
      </c>
      <c r="L467" s="1">
        <v>0.1639468484467104</v>
      </c>
      <c r="M467" s="1">
        <f>IF(Table3[[#This Row],[Rel phase shift (rad)]]="","",COS(Table3[[#This Row],[Rel phase shift (rad)]]))</f>
        <v>0.98659079087973112</v>
      </c>
      <c r="N467"/>
    </row>
    <row r="468" spans="1:14" x14ac:dyDescent="0.2">
      <c r="A468" s="1" t="s">
        <v>48</v>
      </c>
      <c r="B468" t="s">
        <v>25</v>
      </c>
      <c r="C468" s="3">
        <v>16.54</v>
      </c>
      <c r="D468" s="2">
        <f>2*Table3[[#This Row],[Photon energy (eV)]]-Threshold</f>
        <v>8.4926111999999989</v>
      </c>
      <c r="E468" t="s">
        <v>19</v>
      </c>
      <c r="F468" s="1">
        <v>1.3701300000000001</v>
      </c>
      <c r="G468" s="2">
        <f>Table3[[#This Row],[Polar ang (rad)]]/PI()*180</f>
        <v>78.502666384259484</v>
      </c>
      <c r="H468" s="5">
        <v>1.2037303398546499E-3</v>
      </c>
      <c r="I468" s="1">
        <v>0.54375480246892205</v>
      </c>
      <c r="J468" s="1">
        <v>4.0092329262840698</v>
      </c>
      <c r="K468" s="2">
        <f>IF(Table3[[#This Row],[Phase shift (rad)]]="","",Table3[[#This Row],[Phase shift (rad)]]/PI()*180)</f>
        <v>229.7121257609619</v>
      </c>
      <c r="L468" s="1">
        <v>0</v>
      </c>
      <c r="M468" s="1">
        <f>IF(Table3[[#This Row],[Rel phase shift (rad)]]="","",COS(Table3[[#This Row],[Rel phase shift (rad)]]))</f>
        <v>1</v>
      </c>
      <c r="N468"/>
    </row>
    <row r="469" spans="1:14" x14ac:dyDescent="0.2">
      <c r="A469" s="1" t="s">
        <v>48</v>
      </c>
      <c r="B469" t="s">
        <v>25</v>
      </c>
      <c r="C469" s="3">
        <v>16.54</v>
      </c>
      <c r="D469" s="2">
        <f>2*Table3[[#This Row],[Photon energy (eV)]]-Threshold</f>
        <v>8.4926111999999989</v>
      </c>
      <c r="E469" t="s">
        <v>17</v>
      </c>
      <c r="F469" s="1">
        <v>1.5039100000000001</v>
      </c>
      <c r="G469" s="2">
        <f>Table3[[#This Row],[Polar ang (rad)]]/PI()*180</f>
        <v>86.167695767519632</v>
      </c>
      <c r="H469" s="5">
        <v>2.1129562411292799E-4</v>
      </c>
      <c r="I469" s="1">
        <v>0.249629985118557</v>
      </c>
      <c r="J469" s="1">
        <v>1.3912617281106801</v>
      </c>
      <c r="K469" s="2">
        <f>IF(Table3[[#This Row],[Phase shift (rad)]]="","",Table3[[#This Row],[Phase shift (rad)]]/PI()*180)</f>
        <v>79.71342521881941</v>
      </c>
      <c r="L469" s="1">
        <v>-2.6283768520942901</v>
      </c>
      <c r="M469" s="1">
        <f>IF(Table3[[#This Row],[Rel phase shift (rad)]]="","",COS(Table3[[#This Row],[Rel phase shift (rad)]]))</f>
        <v>-0.87117011654385679</v>
      </c>
      <c r="N469"/>
    </row>
    <row r="470" spans="1:14" x14ac:dyDescent="0.2">
      <c r="A470" s="1" t="s">
        <v>48</v>
      </c>
      <c r="B470" t="s">
        <v>25</v>
      </c>
      <c r="C470" s="3">
        <v>16.54</v>
      </c>
      <c r="D470" s="2">
        <f>2*Table3[[#This Row],[Photon energy (eV)]]-Threshold</f>
        <v>8.4926111999999989</v>
      </c>
      <c r="E470" t="s">
        <v>18</v>
      </c>
      <c r="F470" s="1">
        <v>1.5039100000000001</v>
      </c>
      <c r="G470" s="2">
        <f>Table3[[#This Row],[Polar ang (rad)]]/PI()*180</f>
        <v>86.167695767519632</v>
      </c>
      <c r="H470" s="5">
        <v>3.1756982346231501E-4</v>
      </c>
      <c r="I470" s="1">
        <v>0.37518500744072097</v>
      </c>
      <c r="J470" s="1">
        <v>4.18371134637745</v>
      </c>
      <c r="K470" s="2">
        <f>IF(Table3[[#This Row],[Phase shift (rad)]]="","",Table3[[#This Row],[Phase shift (rad)]]/PI()*180)</f>
        <v>239.70900284842318</v>
      </c>
      <c r="L470" s="1">
        <v>0.16407276617248009</v>
      </c>
      <c r="M470" s="1">
        <f>IF(Table3[[#This Row],[Rel phase shift (rad)]]="","",COS(Table3[[#This Row],[Rel phase shift (rad)]]))</f>
        <v>0.98657023159930723</v>
      </c>
      <c r="N470"/>
    </row>
    <row r="471" spans="1:14" x14ac:dyDescent="0.2">
      <c r="A471" s="1" t="s">
        <v>48</v>
      </c>
      <c r="B471" t="s">
        <v>25</v>
      </c>
      <c r="C471" s="3">
        <v>16.54</v>
      </c>
      <c r="D471" s="2">
        <f>2*Table3[[#This Row],[Photon energy (eV)]]-Threshold</f>
        <v>8.4926111999999989</v>
      </c>
      <c r="E471" t="s">
        <v>19</v>
      </c>
      <c r="F471" s="1">
        <v>1.5039100000000001</v>
      </c>
      <c r="G471" s="2">
        <f>Table3[[#This Row],[Polar ang (rad)]]/PI()*180</f>
        <v>86.167695767519632</v>
      </c>
      <c r="H471" s="5">
        <v>4.4253543505567901E-4</v>
      </c>
      <c r="I471" s="1">
        <v>0.52282253610866203</v>
      </c>
      <c r="J471" s="1">
        <v>4.0196385802049699</v>
      </c>
      <c r="K471" s="2">
        <f>IF(Table3[[#This Row],[Phase shift (rad)]]="","",Table3[[#This Row],[Phase shift (rad)]]/PI()*180)</f>
        <v>230.30832581370322</v>
      </c>
      <c r="L471" s="1">
        <v>0</v>
      </c>
      <c r="M471" s="1">
        <f>IF(Table3[[#This Row],[Rel phase shift (rad)]]="","",COS(Table3[[#This Row],[Rel phase shift (rad)]]))</f>
        <v>1</v>
      </c>
      <c r="N471"/>
    </row>
    <row r="472" spans="1:14" x14ac:dyDescent="0.2">
      <c r="A472" s="1" t="s">
        <v>48</v>
      </c>
      <c r="B472" t="s">
        <v>25</v>
      </c>
      <c r="C472" s="3">
        <v>16.54</v>
      </c>
      <c r="D472" s="2">
        <f>2*Table3[[#This Row],[Photon energy (eV)]]-Threshold</f>
        <v>8.4926111999999989</v>
      </c>
      <c r="E472" t="s">
        <v>17</v>
      </c>
      <c r="F472" s="1">
        <v>1.63768</v>
      </c>
      <c r="G472" s="2">
        <f>Table3[[#This Row],[Polar ang (rad)]]/PI()*180</f>
        <v>93.832152192984665</v>
      </c>
      <c r="H472" s="5">
        <v>2.1129562411292799E-4</v>
      </c>
      <c r="I472" s="1">
        <v>0.249629985118557</v>
      </c>
      <c r="J472" s="1">
        <v>4.5328543817004698</v>
      </c>
      <c r="K472" s="2">
        <f>IF(Table3[[#This Row],[Phase shift (rad)]]="","",Table3[[#This Row],[Phase shift (rad)]]/PI()*180)</f>
        <v>259.71342521881922</v>
      </c>
      <c r="L472" s="1">
        <v>-2.6283768520942998</v>
      </c>
      <c r="M472" s="1">
        <f>IF(Table3[[#This Row],[Rel phase shift (rad)]]="","",COS(Table3[[#This Row],[Rel phase shift (rad)]]))</f>
        <v>-0.87117011654386167</v>
      </c>
      <c r="N472"/>
    </row>
    <row r="473" spans="1:14" x14ac:dyDescent="0.2">
      <c r="A473" s="1" t="s">
        <v>48</v>
      </c>
      <c r="B473" t="s">
        <v>25</v>
      </c>
      <c r="C473" s="3">
        <v>16.54</v>
      </c>
      <c r="D473" s="2">
        <f>2*Table3[[#This Row],[Photon energy (eV)]]-Threshold</f>
        <v>8.4926111999999989</v>
      </c>
      <c r="E473" t="s">
        <v>18</v>
      </c>
      <c r="F473" s="1">
        <v>1.63768</v>
      </c>
      <c r="G473" s="2">
        <f>Table3[[#This Row],[Polar ang (rad)]]/PI()*180</f>
        <v>93.832152192984665</v>
      </c>
      <c r="H473" s="5">
        <v>3.1756982346231501E-4</v>
      </c>
      <c r="I473" s="1">
        <v>0.37518500744072097</v>
      </c>
      <c r="J473" s="1">
        <v>7.3253039999672396</v>
      </c>
      <c r="K473" s="2">
        <f>IF(Table3[[#This Row],[Phase shift (rad)]]="","",Table3[[#This Row],[Phase shift (rad)]]/PI()*180)</f>
        <v>419.70900284842298</v>
      </c>
      <c r="L473" s="1">
        <v>0.16407276617246949</v>
      </c>
      <c r="M473" s="1">
        <f>IF(Table3[[#This Row],[Rel phase shift (rad)]]="","",COS(Table3[[#This Row],[Rel phase shift (rad)]]))</f>
        <v>0.9865702315993089</v>
      </c>
      <c r="N473"/>
    </row>
    <row r="474" spans="1:14" x14ac:dyDescent="0.2">
      <c r="A474" s="1" t="s">
        <v>48</v>
      </c>
      <c r="B474" t="s">
        <v>25</v>
      </c>
      <c r="C474" s="3">
        <v>16.54</v>
      </c>
      <c r="D474" s="2">
        <f>2*Table3[[#This Row],[Photon energy (eV)]]-Threshold</f>
        <v>8.4926111999999989</v>
      </c>
      <c r="E474" t="s">
        <v>19</v>
      </c>
      <c r="F474" s="1">
        <v>1.63768</v>
      </c>
      <c r="G474" s="2">
        <f>Table3[[#This Row],[Polar ang (rad)]]/PI()*180</f>
        <v>93.832152192984665</v>
      </c>
      <c r="H474" s="5">
        <v>4.4253543505567901E-4</v>
      </c>
      <c r="I474" s="1">
        <v>0.52282253610866203</v>
      </c>
      <c r="J474" s="1">
        <v>7.1612312337947701</v>
      </c>
      <c r="K474" s="2">
        <f>IF(Table3[[#This Row],[Phase shift (rad)]]="","",Table3[[#This Row],[Phase shift (rad)]]/PI()*180)</f>
        <v>410.30832581370362</v>
      </c>
      <c r="L474" s="1">
        <v>0</v>
      </c>
      <c r="M474" s="1">
        <f>IF(Table3[[#This Row],[Rel phase shift (rad)]]="","",COS(Table3[[#This Row],[Rel phase shift (rad)]]))</f>
        <v>1</v>
      </c>
      <c r="N474"/>
    </row>
    <row r="475" spans="1:14" x14ac:dyDescent="0.2">
      <c r="A475" s="1" t="s">
        <v>48</v>
      </c>
      <c r="B475" t="s">
        <v>25</v>
      </c>
      <c r="C475" s="3">
        <v>16.54</v>
      </c>
      <c r="D475" s="2">
        <f>2*Table3[[#This Row],[Photon energy (eV)]]-Threshold</f>
        <v>8.4926111999999989</v>
      </c>
      <c r="E475" t="s">
        <v>17</v>
      </c>
      <c r="F475" s="1">
        <v>1.77146</v>
      </c>
      <c r="G475" s="2">
        <f>Table3[[#This Row],[Polar ang (rad)]]/PI()*180</f>
        <v>101.49718157624481</v>
      </c>
      <c r="H475" s="5">
        <v>5.3188151462135703E-4</v>
      </c>
      <c r="I475" s="1">
        <v>0.240264051128534</v>
      </c>
      <c r="J475" s="1">
        <v>4.5515185242365304</v>
      </c>
      <c r="K475" s="2">
        <f>IF(Table3[[#This Row],[Phase shift (rad)]]="","",Table3[[#This Row],[Phase shift (rad)]]/PI()*180)</f>
        <v>260.78280181436611</v>
      </c>
      <c r="L475" s="1">
        <v>-2.5993070556373299</v>
      </c>
      <c r="M475" s="1">
        <f>IF(Table3[[#This Row],[Rel phase shift (rad)]]="","",COS(Table3[[#This Row],[Rel phase shift (rad)]]))</f>
        <v>-0.85653133390104441</v>
      </c>
      <c r="N475"/>
    </row>
    <row r="476" spans="1:14" x14ac:dyDescent="0.2">
      <c r="A476" s="1" t="s">
        <v>48</v>
      </c>
      <c r="B476" t="s">
        <v>25</v>
      </c>
      <c r="C476" s="3">
        <v>16.54</v>
      </c>
      <c r="D476" s="2">
        <f>2*Table3[[#This Row],[Photon energy (eV)]]-Threshold</f>
        <v>8.4926111999999989</v>
      </c>
      <c r="E476" t="s">
        <v>18</v>
      </c>
      <c r="F476" s="1">
        <v>1.77146</v>
      </c>
      <c r="G476" s="2">
        <f>Table3[[#This Row],[Polar ang (rad)]]/PI()*180</f>
        <v>101.49718157624481</v>
      </c>
      <c r="H476" s="5">
        <v>8.4092794011425499E-4</v>
      </c>
      <c r="I476" s="1">
        <v>0.379867974435732</v>
      </c>
      <c r="J476" s="1">
        <v>7.3147724283205697</v>
      </c>
      <c r="K476" s="2">
        <f>IF(Table3[[#This Row],[Phase shift (rad)]]="","",Table3[[#This Row],[Phase shift (rad)]]/PI()*180)</f>
        <v>419.10558824142919</v>
      </c>
      <c r="L476" s="1">
        <v>0.16394684844670951</v>
      </c>
      <c r="M476" s="1">
        <f>IF(Table3[[#This Row],[Rel phase shift (rad)]]="","",COS(Table3[[#This Row],[Rel phase shift (rad)]]))</f>
        <v>0.98659079087973123</v>
      </c>
      <c r="N476"/>
    </row>
    <row r="477" spans="1:14" x14ac:dyDescent="0.2">
      <c r="A477" s="1" t="s">
        <v>48</v>
      </c>
      <c r="B477" t="s">
        <v>25</v>
      </c>
      <c r="C477" s="3">
        <v>16.54</v>
      </c>
      <c r="D477" s="2">
        <f>2*Table3[[#This Row],[Photon energy (eV)]]-Threshold</f>
        <v>8.4926111999999989</v>
      </c>
      <c r="E477" t="s">
        <v>19</v>
      </c>
      <c r="F477" s="1">
        <v>1.77146</v>
      </c>
      <c r="G477" s="2">
        <f>Table3[[#This Row],[Polar ang (rad)]]/PI()*180</f>
        <v>101.49718157624481</v>
      </c>
      <c r="H477" s="5">
        <v>1.2037303398546499E-3</v>
      </c>
      <c r="I477" s="1">
        <v>0.54375480246892205</v>
      </c>
      <c r="J477" s="1">
        <v>7.1508255798738602</v>
      </c>
      <c r="K477" s="2">
        <f>IF(Table3[[#This Row],[Phase shift (rad)]]="","",Table3[[#This Row],[Phase shift (rad)]]/PI()*180)</f>
        <v>409.71212576096173</v>
      </c>
      <c r="L477" s="1">
        <v>0</v>
      </c>
      <c r="M477" s="1">
        <f>IF(Table3[[#This Row],[Rel phase shift (rad)]]="","",COS(Table3[[#This Row],[Rel phase shift (rad)]]))</f>
        <v>1</v>
      </c>
      <c r="N477"/>
    </row>
    <row r="478" spans="1:14" x14ac:dyDescent="0.2">
      <c r="A478" s="1" t="s">
        <v>48</v>
      </c>
      <c r="B478" t="s">
        <v>25</v>
      </c>
      <c r="C478" s="3">
        <v>16.54</v>
      </c>
      <c r="D478" s="2">
        <f>2*Table3[[#This Row],[Photon energy (eV)]]-Threshold</f>
        <v>8.4926111999999989</v>
      </c>
      <c r="E478" t="s">
        <v>17</v>
      </c>
      <c r="F478" s="1">
        <v>1.90524</v>
      </c>
      <c r="G478" s="2">
        <f>Table3[[#This Row],[Polar ang (rad)]]/PI()*180</f>
        <v>109.16221095950496</v>
      </c>
      <c r="H478" s="5">
        <v>6.0558300258883803E-4</v>
      </c>
      <c r="I478" s="1">
        <v>0.22006577166034599</v>
      </c>
      <c r="J478" s="1">
        <v>4.5964366630093796</v>
      </c>
      <c r="K478" s="2">
        <f>IF(Table3[[#This Row],[Phase shift (rad)]]="","",Table3[[#This Row],[Phase shift (rad)]]/PI()*180)</f>
        <v>263.35642158963327</v>
      </c>
      <c r="L478" s="1">
        <v>-2.5288927566061208</v>
      </c>
      <c r="M478" s="1">
        <f>IF(Table3[[#This Row],[Rel phase shift (rad)]]="","",COS(Table3[[#This Row],[Rel phase shift (rad)]]))</f>
        <v>-0.81809834920975155</v>
      </c>
      <c r="N478"/>
    </row>
    <row r="479" spans="1:14" x14ac:dyDescent="0.2">
      <c r="A479" s="1" t="s">
        <v>48</v>
      </c>
      <c r="B479" t="s">
        <v>25</v>
      </c>
      <c r="C479" s="3">
        <v>16.54</v>
      </c>
      <c r="D479" s="2">
        <f>2*Table3[[#This Row],[Photon energy (eV)]]-Threshold</f>
        <v>8.4926111999999989</v>
      </c>
      <c r="E479" t="s">
        <v>18</v>
      </c>
      <c r="F479" s="1">
        <v>1.90524</v>
      </c>
      <c r="G479" s="2">
        <f>Table3[[#This Row],[Polar ang (rad)]]/PI()*180</f>
        <v>109.16221095950496</v>
      </c>
      <c r="H479" s="5">
        <v>1.0731221585624699E-3</v>
      </c>
      <c r="I479" s="1">
        <v>0.38996711416982599</v>
      </c>
      <c r="J479" s="1">
        <v>7.2883138017488101</v>
      </c>
      <c r="K479" s="2">
        <f>IF(Table3[[#This Row],[Phase shift (rad)]]="","",Table3[[#This Row],[Phase shift (rad)]]/PI()*180)</f>
        <v>417.58962060715459</v>
      </c>
      <c r="L479" s="1">
        <v>0.16298438213330971</v>
      </c>
      <c r="M479" s="1">
        <f>IF(Table3[[#This Row],[Rel phase shift (rad)]]="","",COS(Table3[[#This Row],[Rel phase shift (rad)]]))</f>
        <v>0.9867474212873284</v>
      </c>
      <c r="N479"/>
    </row>
    <row r="480" spans="1:14" x14ac:dyDescent="0.2">
      <c r="A480" s="1" t="s">
        <v>48</v>
      </c>
      <c r="B480" t="s">
        <v>25</v>
      </c>
      <c r="C480" s="3">
        <v>16.54</v>
      </c>
      <c r="D480" s="2">
        <f>2*Table3[[#This Row],[Photon energy (eV)]]-Threshold</f>
        <v>8.4926111999999989</v>
      </c>
      <c r="E480" t="s">
        <v>19</v>
      </c>
      <c r="F480" s="1">
        <v>1.90524</v>
      </c>
      <c r="G480" s="2">
        <f>Table3[[#This Row],[Polar ang (rad)]]/PI()*180</f>
        <v>109.16221095950496</v>
      </c>
      <c r="H480" s="5">
        <v>1.6223745906411801E-3</v>
      </c>
      <c r="I480" s="1">
        <v>0.58956264407241898</v>
      </c>
      <c r="J480" s="1">
        <v>7.1253294196155004</v>
      </c>
      <c r="K480" s="2">
        <f>IF(Table3[[#This Row],[Phase shift (rad)]]="","",Table3[[#This Row],[Phase shift (rad)]]/PI()*180)</f>
        <v>408.25130338436855</v>
      </c>
      <c r="L480" s="1">
        <v>0</v>
      </c>
      <c r="M480" s="1">
        <f>IF(Table3[[#This Row],[Rel phase shift (rad)]]="","",COS(Table3[[#This Row],[Rel phase shift (rad)]]))</f>
        <v>1</v>
      </c>
      <c r="N480"/>
    </row>
    <row r="481" spans="1:14" x14ac:dyDescent="0.2">
      <c r="A481" s="1" t="s">
        <v>48</v>
      </c>
      <c r="B481" t="s">
        <v>25</v>
      </c>
      <c r="C481" s="3">
        <v>16.54</v>
      </c>
      <c r="D481" s="2">
        <f>2*Table3[[#This Row],[Photon energy (eV)]]-Threshold</f>
        <v>8.4926111999999989</v>
      </c>
      <c r="E481" t="s">
        <v>17</v>
      </c>
      <c r="F481" s="1">
        <v>2.03904</v>
      </c>
      <c r="G481" s="2">
        <f>Table3[[#This Row],[Polar ang (rad)]]/PI()*180</f>
        <v>116.82838625835538</v>
      </c>
      <c r="H481" s="5">
        <v>4.3578677511058001E-4</v>
      </c>
      <c r="I481" s="1">
        <v>0.186616638464326</v>
      </c>
      <c r="J481" s="1">
        <v>4.6869419788394797</v>
      </c>
      <c r="K481" s="2">
        <f>IF(Table3[[#This Row],[Phase shift (rad)]]="","",Table3[[#This Row],[Phase shift (rad)]]/PI()*180)</f>
        <v>268.54199421019661</v>
      </c>
      <c r="L481" s="1">
        <v>-2.38037786740857</v>
      </c>
      <c r="M481" s="1">
        <f>IF(Table3[[#This Row],[Rel phase shift (rad)]]="","",COS(Table3[[#This Row],[Rel phase shift (rad)]]))</f>
        <v>-0.72399858387310523</v>
      </c>
      <c r="N481"/>
    </row>
    <row r="482" spans="1:14" x14ac:dyDescent="0.2">
      <c r="A482" s="1" t="s">
        <v>48</v>
      </c>
      <c r="B482" t="s">
        <v>25</v>
      </c>
      <c r="C482" s="3">
        <v>16.54</v>
      </c>
      <c r="D482" s="2">
        <f>2*Table3[[#This Row],[Photon energy (eV)]]-Threshold</f>
        <v>8.4926111999999989</v>
      </c>
      <c r="E482" t="s">
        <v>18</v>
      </c>
      <c r="F482" s="1">
        <v>2.03904</v>
      </c>
      <c r="G482" s="2">
        <f>Table3[[#This Row],[Polar ang (rad)]]/PI()*180</f>
        <v>116.82838625835538</v>
      </c>
      <c r="H482" s="5">
        <v>9.4970554332429703E-4</v>
      </c>
      <c r="I482" s="1">
        <v>0.40669168076783602</v>
      </c>
      <c r="J482" s="1">
        <v>7.22625100245609</v>
      </c>
      <c r="K482" s="2">
        <f>IF(Table3[[#This Row],[Phase shift (rad)]]="","",Table3[[#This Row],[Phase shift (rad)]]/PI()*180)</f>
        <v>414.03368414291424</v>
      </c>
      <c r="L482" s="1">
        <v>0.15893115620804019</v>
      </c>
      <c r="M482" s="1">
        <f>IF(Table3[[#This Row],[Rel phase shift (rad)]]="","",COS(Table3[[#This Row],[Rel phase shift (rad)]]))</f>
        <v>0.98739700570176581</v>
      </c>
      <c r="N482"/>
    </row>
    <row r="483" spans="1:14" x14ac:dyDescent="0.2">
      <c r="A483" s="1" t="s">
        <v>48</v>
      </c>
      <c r="B483" t="s">
        <v>25</v>
      </c>
      <c r="C483" s="3">
        <v>16.54</v>
      </c>
      <c r="D483" s="2">
        <f>2*Table3[[#This Row],[Photon energy (eV)]]-Threshold</f>
        <v>8.4926111999999989</v>
      </c>
      <c r="E483" t="s">
        <v>19</v>
      </c>
      <c r="F483" s="1">
        <v>2.03904</v>
      </c>
      <c r="G483" s="2">
        <f>Table3[[#This Row],[Polar ang (rad)]]/PI()*180</f>
        <v>116.82838625835538</v>
      </c>
      <c r="H483" s="5">
        <v>1.55996381150425E-3</v>
      </c>
      <c r="I483" s="1">
        <v>0.66802211369321896</v>
      </c>
      <c r="J483" s="1">
        <v>7.0673198462480498</v>
      </c>
      <c r="K483" s="2">
        <f>IF(Table3[[#This Row],[Phase shift (rad)]]="","",Table3[[#This Row],[Phase shift (rad)]]/PI()*180)</f>
        <v>404.92759965905913</v>
      </c>
      <c r="L483" s="1">
        <v>0</v>
      </c>
      <c r="M483" s="1">
        <f>IF(Table3[[#This Row],[Rel phase shift (rad)]]="","",COS(Table3[[#This Row],[Rel phase shift (rad)]]))</f>
        <v>1</v>
      </c>
      <c r="N483"/>
    </row>
    <row r="484" spans="1:14" x14ac:dyDescent="0.2">
      <c r="A484" s="1" t="s">
        <v>48</v>
      </c>
      <c r="B484" t="s">
        <v>25</v>
      </c>
      <c r="C484" s="3">
        <v>16.54</v>
      </c>
      <c r="D484" s="2">
        <f>2*Table3[[#This Row],[Photon energy (eV)]]-Threshold</f>
        <v>8.4926111999999989</v>
      </c>
      <c r="E484" t="s">
        <v>17</v>
      </c>
      <c r="F484" s="1">
        <v>2.1728399999999999</v>
      </c>
      <c r="G484" s="2">
        <f>Table3[[#This Row],[Polar ang (rad)]]/PI()*180</f>
        <v>124.4945615572058</v>
      </c>
      <c r="H484" s="5">
        <v>1.84341924533537E-4</v>
      </c>
      <c r="I484" s="1">
        <v>0.143303516291692</v>
      </c>
      <c r="J484" s="1">
        <v>4.7950848080747104</v>
      </c>
      <c r="K484" s="2">
        <f>IF(Table3[[#This Row],[Phase shift (rad)]]="","",Table3[[#This Row],[Phase shift (rad)]]/PI()*180)</f>
        <v>274.73812190997927</v>
      </c>
      <c r="L484" s="1">
        <v>-2.090766409794369</v>
      </c>
      <c r="M484" s="1">
        <f>IF(Table3[[#This Row],[Rel phase shift (rad)]]="","",COS(Table3[[#This Row],[Rel phase shift (rad)]]))</f>
        <v>-0.49685417507452373</v>
      </c>
      <c r="N484"/>
    </row>
    <row r="485" spans="1:14" x14ac:dyDescent="0.2">
      <c r="A485" s="1" t="s">
        <v>48</v>
      </c>
      <c r="B485" t="s">
        <v>25</v>
      </c>
      <c r="C485" s="3">
        <v>16.54</v>
      </c>
      <c r="D485" s="2">
        <f>2*Table3[[#This Row],[Photon energy (eV)]]-Threshold</f>
        <v>8.4926111999999989</v>
      </c>
      <c r="E485" t="s">
        <v>18</v>
      </c>
      <c r="F485" s="1">
        <v>2.1728399999999999</v>
      </c>
      <c r="G485" s="2">
        <f>Table3[[#This Row],[Polar ang (rad)]]/PI()*180</f>
        <v>124.4945615572058</v>
      </c>
      <c r="H485" s="5">
        <v>5.5101606239182899E-4</v>
      </c>
      <c r="I485" s="1">
        <v>0.42834824185415299</v>
      </c>
      <c r="J485" s="1">
        <v>7.0315325180947497</v>
      </c>
      <c r="K485" s="2">
        <f>IF(Table3[[#This Row],[Phase shift (rad)]]="","",Table3[[#This Row],[Phase shift (rad)]]/PI()*180)</f>
        <v>402.87713679582532</v>
      </c>
      <c r="L485" s="1">
        <v>0.1456813002256698</v>
      </c>
      <c r="M485" s="1">
        <f>IF(Table3[[#This Row],[Rel phase shift (rad)]]="","",COS(Table3[[#This Row],[Rel phase shift (rad)]]))</f>
        <v>0.98940723350557302</v>
      </c>
      <c r="N485"/>
    </row>
    <row r="486" spans="1:14" x14ac:dyDescent="0.2">
      <c r="A486" s="1" t="s">
        <v>48</v>
      </c>
      <c r="B486" t="s">
        <v>25</v>
      </c>
      <c r="C486" s="3">
        <v>16.54</v>
      </c>
      <c r="D486" s="2">
        <f>2*Table3[[#This Row],[Photon energy (eV)]]-Threshold</f>
        <v>8.4926111999999989</v>
      </c>
      <c r="E486" t="s">
        <v>19</v>
      </c>
      <c r="F486" s="1">
        <v>2.1728399999999999</v>
      </c>
      <c r="G486" s="2">
        <f>Table3[[#This Row],[Polar ang (rad)]]/PI()*180</f>
        <v>124.4945615572058</v>
      </c>
      <c r="H486" s="5">
        <v>9.9876750096550195E-4</v>
      </c>
      <c r="I486" s="1">
        <v>0.77642074752335499</v>
      </c>
      <c r="J486" s="1">
        <v>6.8858512178690798</v>
      </c>
      <c r="K486" s="2">
        <f>IF(Table3[[#This Row],[Phase shift (rad)]]="","",Table3[[#This Row],[Phase shift (rad)]]/PI()*180)</f>
        <v>394.53021313891617</v>
      </c>
      <c r="L486" s="1">
        <v>0</v>
      </c>
      <c r="M486" s="1">
        <f>IF(Table3[[#This Row],[Rel phase shift (rad)]]="","",COS(Table3[[#This Row],[Rel phase shift (rad)]]))</f>
        <v>1</v>
      </c>
      <c r="N486"/>
    </row>
    <row r="487" spans="1:14" x14ac:dyDescent="0.2">
      <c r="A487" s="1" t="s">
        <v>48</v>
      </c>
      <c r="B487" t="s">
        <v>25</v>
      </c>
      <c r="C487" s="3">
        <v>16.54</v>
      </c>
      <c r="D487" s="2">
        <f>2*Table3[[#This Row],[Photon energy (eV)]]-Threshold</f>
        <v>8.4926111999999989</v>
      </c>
      <c r="E487" t="s">
        <v>17</v>
      </c>
      <c r="F487" s="1">
        <v>2.3066800000000001</v>
      </c>
      <c r="G487" s="2">
        <f>Table3[[#This Row],[Polar ang (rad)]]/PI()*180</f>
        <v>132.16302868723673</v>
      </c>
      <c r="H487" s="5">
        <v>1.4031566239291999E-4</v>
      </c>
      <c r="I487" s="1">
        <v>0.24526108965193399</v>
      </c>
      <c r="J487" s="1">
        <v>3.93878289024304</v>
      </c>
      <c r="K487" s="2">
        <f>IF(Table3[[#This Row],[Phase shift (rad)]]="","",Table3[[#This Row],[Phase shift (rad)]]/PI()*180)</f>
        <v>225.67563602926637</v>
      </c>
      <c r="L487" s="1">
        <v>-1.445250008553</v>
      </c>
      <c r="M487" s="1">
        <f>IF(Table3[[#This Row],[Rel phase shift (rad)]]="","",COS(Table3[[#This Row],[Rel phase shift (rad)]]))</f>
        <v>0.12521677043800261</v>
      </c>
      <c r="N487"/>
    </row>
    <row r="488" spans="1:14" x14ac:dyDescent="0.2">
      <c r="A488" s="1" t="s">
        <v>48</v>
      </c>
      <c r="B488" t="s">
        <v>25</v>
      </c>
      <c r="C488" s="3">
        <v>16.54</v>
      </c>
      <c r="D488" s="2">
        <f>2*Table3[[#This Row],[Photon energy (eV)]]-Threshold</f>
        <v>8.4926111999999989</v>
      </c>
      <c r="E488" t="s">
        <v>18</v>
      </c>
      <c r="F488" s="1">
        <v>2.3066800000000001</v>
      </c>
      <c r="G488" s="2">
        <f>Table3[[#This Row],[Polar ang (rad)]]/PI()*180</f>
        <v>132.16302868723673</v>
      </c>
      <c r="H488" s="5">
        <v>2.15895824098089E-4</v>
      </c>
      <c r="I488" s="1">
        <v>0.37736945517403198</v>
      </c>
      <c r="J488" s="1">
        <v>5.7123007552371696</v>
      </c>
      <c r="K488" s="2">
        <f>IF(Table3[[#This Row],[Phase shift (rad)]]="","",Table3[[#This Row],[Phase shift (rad)]]/PI()*180)</f>
        <v>327.29072458448252</v>
      </c>
      <c r="L488" s="1">
        <v>0.32826785644112988</v>
      </c>
      <c r="M488" s="1">
        <f>IF(Table3[[#This Row],[Rel phase shift (rad)]]="","",COS(Table3[[#This Row],[Rel phase shift (rad)]]))</f>
        <v>0.94660221307699721</v>
      </c>
      <c r="N488"/>
    </row>
    <row r="489" spans="1:14" x14ac:dyDescent="0.2">
      <c r="A489" s="1" t="s">
        <v>48</v>
      </c>
      <c r="B489" t="s">
        <v>25</v>
      </c>
      <c r="C489" s="3">
        <v>16.54</v>
      </c>
      <c r="D489" s="2">
        <f>2*Table3[[#This Row],[Photon energy (eV)]]-Threshold</f>
        <v>8.4926111999999989</v>
      </c>
      <c r="E489" t="s">
        <v>19</v>
      </c>
      <c r="F489" s="1">
        <v>2.3066800000000001</v>
      </c>
      <c r="G489" s="2">
        <f>Table3[[#This Row],[Polar ang (rad)]]/PI()*180</f>
        <v>132.16302868723673</v>
      </c>
      <c r="H489" s="5">
        <v>4.26304803857968E-4</v>
      </c>
      <c r="I489" s="1">
        <v>0.74514832439215395</v>
      </c>
      <c r="J489" s="1">
        <v>5.3840328987960397</v>
      </c>
      <c r="K489" s="2">
        <f>IF(Table3[[#This Row],[Phase shift (rad)]]="","",Table3[[#This Row],[Phase shift (rad)]]/PI()*180)</f>
        <v>308.48236186059933</v>
      </c>
      <c r="L489" s="1">
        <v>0</v>
      </c>
      <c r="M489" s="1">
        <f>IF(Table3[[#This Row],[Rel phase shift (rad)]]="","",COS(Table3[[#This Row],[Rel phase shift (rad)]]))</f>
        <v>1</v>
      </c>
      <c r="N489"/>
    </row>
    <row r="490" spans="1:14" x14ac:dyDescent="0.2">
      <c r="A490" s="1" t="s">
        <v>48</v>
      </c>
      <c r="B490" t="s">
        <v>25</v>
      </c>
      <c r="C490" s="3">
        <v>16.54</v>
      </c>
      <c r="D490" s="2">
        <f>2*Table3[[#This Row],[Photon energy (eV)]]-Threshold</f>
        <v>8.4926111999999989</v>
      </c>
      <c r="E490" t="s">
        <v>17</v>
      </c>
      <c r="F490" s="1">
        <v>2.44055</v>
      </c>
      <c r="G490" s="2">
        <f>Table3[[#This Row],[Polar ang (rad)]]/PI()*180</f>
        <v>139.83321469065305</v>
      </c>
      <c r="H490" s="5">
        <v>6.1201822620082704E-4</v>
      </c>
      <c r="I490" s="1">
        <v>0.369245257415596</v>
      </c>
      <c r="J490" s="1">
        <v>3.9103986511199902</v>
      </c>
      <c r="K490" s="2">
        <f>IF(Table3[[#This Row],[Phase shift (rad)]]="","",Table3[[#This Row],[Phase shift (rad)]]/PI()*180)</f>
        <v>224.04933892282548</v>
      </c>
      <c r="L490" s="1">
        <v>-0.47986507434174941</v>
      </c>
      <c r="M490" s="1">
        <f>IF(Table3[[#This Row],[Rel phase shift (rad)]]="","",COS(Table3[[#This Row],[Rel phase shift (rad)]]))</f>
        <v>0.88705722056447978</v>
      </c>
      <c r="N490"/>
    </row>
    <row r="491" spans="1:14" x14ac:dyDescent="0.2">
      <c r="A491" s="1" t="s">
        <v>48</v>
      </c>
      <c r="B491" t="s">
        <v>25</v>
      </c>
      <c r="C491" s="3">
        <v>16.54</v>
      </c>
      <c r="D491" s="2">
        <f>2*Table3[[#This Row],[Photon energy (eV)]]-Threshold</f>
        <v>8.4926111999999989</v>
      </c>
      <c r="E491" t="s">
        <v>18</v>
      </c>
      <c r="F491" s="1">
        <v>2.44055</v>
      </c>
      <c r="G491" s="2">
        <f>Table3[[#This Row],[Polar ang (rad)]]/PI()*180</f>
        <v>139.83321469065305</v>
      </c>
      <c r="H491" s="5">
        <v>5.2273304933714195E-4</v>
      </c>
      <c r="I491" s="1">
        <v>0.315377371292201</v>
      </c>
      <c r="J491" s="1">
        <v>4.6639231758619903</v>
      </c>
      <c r="K491" s="2">
        <f>IF(Table3[[#This Row],[Phase shift (rad)]]="","",Table3[[#This Row],[Phase shift (rad)]]/PI()*180)</f>
        <v>267.22311395014327</v>
      </c>
      <c r="L491" s="1">
        <v>0.27365945040025069</v>
      </c>
      <c r="M491" s="1">
        <f>IF(Table3[[#This Row],[Rel phase shift (rad)]]="","",COS(Table3[[#This Row],[Rel phase shift (rad)]]))</f>
        <v>0.96278835488270909</v>
      </c>
      <c r="N491"/>
    </row>
    <row r="492" spans="1:14" x14ac:dyDescent="0.2">
      <c r="A492" s="1" t="s">
        <v>48</v>
      </c>
      <c r="B492" t="s">
        <v>25</v>
      </c>
      <c r="C492" s="3">
        <v>16.54</v>
      </c>
      <c r="D492" s="2">
        <f>2*Table3[[#This Row],[Photon energy (eV)]]-Threshold</f>
        <v>8.4926111999999989</v>
      </c>
      <c r="E492" t="s">
        <v>19</v>
      </c>
      <c r="F492" s="1">
        <v>2.44055</v>
      </c>
      <c r="G492" s="2">
        <f>Table3[[#This Row],[Polar ang (rad)]]/PI()*180</f>
        <v>139.83321469065305</v>
      </c>
      <c r="H492" s="5">
        <v>1.54945777187975E-3</v>
      </c>
      <c r="I492" s="1">
        <v>0.93482499268673602</v>
      </c>
      <c r="J492" s="1">
        <v>4.3902637254617396</v>
      </c>
      <c r="K492" s="2">
        <f>IF(Table3[[#This Row],[Phase shift (rad)]]="","",Table3[[#This Row],[Phase shift (rad)]]/PI()*180)</f>
        <v>251.54358241833921</v>
      </c>
      <c r="L492" s="1">
        <v>0</v>
      </c>
      <c r="M492" s="1">
        <f>IF(Table3[[#This Row],[Rel phase shift (rad)]]="","",COS(Table3[[#This Row],[Rel phase shift (rad)]]))</f>
        <v>1</v>
      </c>
      <c r="N492"/>
    </row>
    <row r="493" spans="1:14" x14ac:dyDescent="0.2">
      <c r="A493" s="1" t="s">
        <v>48</v>
      </c>
      <c r="B493" t="s">
        <v>25</v>
      </c>
      <c r="C493" s="3">
        <v>16.54</v>
      </c>
      <c r="D493" s="2">
        <f>2*Table3[[#This Row],[Photon energy (eV)]]-Threshold</f>
        <v>8.4926111999999989</v>
      </c>
      <c r="E493" t="s">
        <v>17</v>
      </c>
      <c r="F493" s="1">
        <v>2.5745</v>
      </c>
      <c r="G493" s="2">
        <f>Table3[[#This Row],[Polar ang (rad)]]/PI()*180</f>
        <v>147.50798435643046</v>
      </c>
      <c r="H493" s="5">
        <v>1.6343633779753999E-3</v>
      </c>
      <c r="I493" s="1">
        <v>0.53014354391729601</v>
      </c>
      <c r="J493" s="1">
        <v>4.02826302455302</v>
      </c>
      <c r="K493" s="2">
        <f>IF(Table3[[#This Row],[Phase shift (rad)]]="","",Table3[[#This Row],[Phase shift (rad)]]/PI()*180)</f>
        <v>230.80247007549198</v>
      </c>
      <c r="L493" s="1">
        <v>-0.22152444418977971</v>
      </c>
      <c r="M493" s="1">
        <f>IF(Table3[[#This Row],[Rel phase shift (rad)]]="","",COS(Table3[[#This Row],[Rel phase shift (rad)]]))</f>
        <v>0.97556363662001289</v>
      </c>
      <c r="N493"/>
    </row>
    <row r="494" spans="1:14" x14ac:dyDescent="0.2">
      <c r="A494" s="1" t="s">
        <v>48</v>
      </c>
      <c r="B494" t="s">
        <v>25</v>
      </c>
      <c r="C494" s="3">
        <v>16.54</v>
      </c>
      <c r="D494" s="2">
        <f>2*Table3[[#This Row],[Photon energy (eV)]]-Threshold</f>
        <v>8.4926111999999989</v>
      </c>
      <c r="E494" t="s">
        <v>18</v>
      </c>
      <c r="F494" s="1">
        <v>2.5745</v>
      </c>
      <c r="G494" s="2">
        <f>Table3[[#This Row],[Polar ang (rad)]]/PI()*180</f>
        <v>147.50798435643046</v>
      </c>
      <c r="H494" s="5">
        <v>7.2425307592416301E-4</v>
      </c>
      <c r="I494" s="1">
        <v>0.23492822804135099</v>
      </c>
      <c r="J494" s="1">
        <v>4.5003086211216399</v>
      </c>
      <c r="K494" s="2">
        <f>IF(Table3[[#This Row],[Phase shift (rad)]]="","",Table3[[#This Row],[Phase shift (rad)]]/PI()*180)</f>
        <v>257.84869049660904</v>
      </c>
      <c r="L494" s="1">
        <v>0.25052115237884021</v>
      </c>
      <c r="M494" s="1">
        <f>IF(Table3[[#This Row],[Rel phase shift (rad)]]="","",COS(Table3[[#This Row],[Rel phase shift (rad)]]))</f>
        <v>0.96878335497637336</v>
      </c>
      <c r="N494"/>
    </row>
    <row r="495" spans="1:14" x14ac:dyDescent="0.2">
      <c r="A495" s="1" t="s">
        <v>48</v>
      </c>
      <c r="B495" t="s">
        <v>25</v>
      </c>
      <c r="C495" s="3">
        <v>16.54</v>
      </c>
      <c r="D495" s="2">
        <f>2*Table3[[#This Row],[Photon energy (eV)]]-Threshold</f>
        <v>8.4926111999999989</v>
      </c>
      <c r="E495" t="s">
        <v>19</v>
      </c>
      <c r="F495" s="1">
        <v>2.5745</v>
      </c>
      <c r="G495" s="2">
        <f>Table3[[#This Row],[Polar ang (rad)]]/PI()*180</f>
        <v>147.50798435643046</v>
      </c>
      <c r="H495" s="5">
        <v>2.9977141300898602E-3</v>
      </c>
      <c r="I495" s="1">
        <v>0.97237787752285099</v>
      </c>
      <c r="J495" s="1">
        <v>4.2497874687427997</v>
      </c>
      <c r="K495" s="2">
        <f>IF(Table3[[#This Row],[Phase shift (rad)]]="","",Table3[[#This Row],[Phase shift (rad)]]/PI()*180)</f>
        <v>243.49488578654768</v>
      </c>
      <c r="L495" s="1">
        <v>0</v>
      </c>
      <c r="M495" s="1">
        <f>IF(Table3[[#This Row],[Rel phase shift (rad)]]="","",COS(Table3[[#This Row],[Rel phase shift (rad)]]))</f>
        <v>1</v>
      </c>
      <c r="N495"/>
    </row>
    <row r="496" spans="1:14" x14ac:dyDescent="0.2">
      <c r="A496" s="1" t="s">
        <v>48</v>
      </c>
      <c r="B496" t="s">
        <v>25</v>
      </c>
      <c r="C496" s="3">
        <v>16.54</v>
      </c>
      <c r="D496" s="2">
        <f>2*Table3[[#This Row],[Photon energy (eV)]]-Threshold</f>
        <v>8.4926111999999989</v>
      </c>
      <c r="E496" t="s">
        <v>17</v>
      </c>
      <c r="F496" s="1">
        <v>2.70858</v>
      </c>
      <c r="G496" s="2">
        <f>Table3[[#This Row],[Polar ang (rad)]]/PI()*180</f>
        <v>155.19020247354453</v>
      </c>
      <c r="H496" s="5">
        <v>3.1083586862581301E-3</v>
      </c>
      <c r="I496" s="1">
        <v>0.69956494247976597</v>
      </c>
      <c r="J496" s="1">
        <v>4.0919827983708998</v>
      </c>
      <c r="K496" s="2">
        <f>IF(Table3[[#This Row],[Phase shift (rad)]]="","",Table3[[#This Row],[Phase shift (rad)]]/PI()*180)</f>
        <v>234.4533441867847</v>
      </c>
      <c r="L496" s="1">
        <v>-0.1050528053062605</v>
      </c>
      <c r="M496" s="1">
        <f>IF(Table3[[#This Row],[Rel phase shift (rad)]]="","",COS(Table3[[#This Row],[Rel phase shift (rad)]]))</f>
        <v>0.99448702698733005</v>
      </c>
      <c r="N496"/>
    </row>
    <row r="497" spans="1:14" x14ac:dyDescent="0.2">
      <c r="A497" s="1" t="s">
        <v>48</v>
      </c>
      <c r="B497" t="s">
        <v>25</v>
      </c>
      <c r="C497" s="3">
        <v>16.54</v>
      </c>
      <c r="D497" s="2">
        <f>2*Table3[[#This Row],[Photon energy (eV)]]-Threshold</f>
        <v>8.4926111999999989</v>
      </c>
      <c r="E497" t="s">
        <v>18</v>
      </c>
      <c r="F497" s="1">
        <v>2.70858</v>
      </c>
      <c r="G497" s="2">
        <f>Table3[[#This Row],[Polar ang (rad)]]/PI()*180</f>
        <v>155.19020247354453</v>
      </c>
      <c r="H497" s="5">
        <v>6.67457632588908E-4</v>
      </c>
      <c r="I497" s="1">
        <v>0.15021752876011599</v>
      </c>
      <c r="J497" s="1">
        <v>4.4436956257031799</v>
      </c>
      <c r="K497" s="2">
        <f>IF(Table3[[#This Row],[Phase shift (rad)]]="","",Table3[[#This Row],[Phase shift (rad)]]/PI()*180)</f>
        <v>254.6050047935378</v>
      </c>
      <c r="L497" s="1">
        <v>0.24666002202601961</v>
      </c>
      <c r="M497" s="1">
        <f>IF(Table3[[#This Row],[Rel phase shift (rad)]]="","",COS(Table3[[#This Row],[Rel phase shift (rad)]]))</f>
        <v>0.96973333962549313</v>
      </c>
      <c r="N497"/>
    </row>
    <row r="498" spans="1:14" x14ac:dyDescent="0.2">
      <c r="A498" s="1" t="s">
        <v>48</v>
      </c>
      <c r="B498" t="s">
        <v>25</v>
      </c>
      <c r="C498" s="3">
        <v>16.54</v>
      </c>
      <c r="D498" s="2">
        <f>2*Table3[[#This Row],[Photon energy (eV)]]-Threshold</f>
        <v>8.4926111999999989</v>
      </c>
      <c r="E498" t="s">
        <v>19</v>
      </c>
      <c r="F498" s="1">
        <v>2.70858</v>
      </c>
      <c r="G498" s="2">
        <f>Table3[[#This Row],[Polar ang (rad)]]/PI()*180</f>
        <v>155.19020247354453</v>
      </c>
      <c r="H498" s="5">
        <v>4.3857342267978796E-3</v>
      </c>
      <c r="I498" s="1">
        <v>0.987050151472323</v>
      </c>
      <c r="J498" s="1">
        <v>4.1970356036771603</v>
      </c>
      <c r="K498" s="2">
        <f>IF(Table3[[#This Row],[Phase shift (rad)]]="","",Table3[[#This Row],[Phase shift (rad)]]/PI()*180)</f>
        <v>240.47242655684292</v>
      </c>
      <c r="L498" s="1">
        <v>0</v>
      </c>
      <c r="M498" s="1">
        <f>IF(Table3[[#This Row],[Rel phase shift (rad)]]="","",COS(Table3[[#This Row],[Rel phase shift (rad)]]))</f>
        <v>1</v>
      </c>
      <c r="N498"/>
    </row>
    <row r="499" spans="1:14" x14ac:dyDescent="0.2">
      <c r="A499" s="1" t="s">
        <v>48</v>
      </c>
      <c r="B499" t="s">
        <v>25</v>
      </c>
      <c r="C499" s="3">
        <v>16.54</v>
      </c>
      <c r="D499" s="2">
        <f>2*Table3[[#This Row],[Photon energy (eV)]]-Threshold</f>
        <v>8.4926111999999989</v>
      </c>
      <c r="E499" t="s">
        <v>17</v>
      </c>
      <c r="F499" s="1">
        <v>2.8429899999999999</v>
      </c>
      <c r="G499" s="2">
        <f>Table3[[#This Row],[Polar ang (rad)]]/PI()*180</f>
        <v>162.89132819789791</v>
      </c>
      <c r="H499" s="5">
        <v>4.7161420607617598E-3</v>
      </c>
      <c r="I499" s="1">
        <v>0.84731548805217005</v>
      </c>
      <c r="J499" s="1">
        <v>4.1260852993749397</v>
      </c>
      <c r="K499" s="2">
        <f>IF(Table3[[#This Row],[Phase shift (rad)]]="","",Table3[[#This Row],[Phase shift (rad)]]/PI()*180)</f>
        <v>236.4072735651568</v>
      </c>
      <c r="L499" s="1">
        <v>-4.4139886180680321E-2</v>
      </c>
      <c r="M499" s="1">
        <f>IF(Table3[[#This Row],[Rel phase shift (rad)]]="","",COS(Table3[[#This Row],[Rel phase shift (rad)]]))</f>
        <v>0.99902599337987508</v>
      </c>
      <c r="N499"/>
    </row>
    <row r="500" spans="1:14" x14ac:dyDescent="0.2">
      <c r="A500" s="1" t="s">
        <v>48</v>
      </c>
      <c r="B500" t="s">
        <v>25</v>
      </c>
      <c r="C500" s="3">
        <v>16.54</v>
      </c>
      <c r="D500" s="2">
        <f>2*Table3[[#This Row],[Photon energy (eV)]]-Threshold</f>
        <v>8.4926111999999989</v>
      </c>
      <c r="E500" t="s">
        <v>18</v>
      </c>
      <c r="F500" s="1">
        <v>2.8429899999999999</v>
      </c>
      <c r="G500" s="2">
        <f>Table3[[#This Row],[Polar ang (rad)]]/PI()*180</f>
        <v>162.89132819789791</v>
      </c>
      <c r="H500" s="5">
        <v>4.2491956005630201E-4</v>
      </c>
      <c r="I500" s="1">
        <v>7.6342255973914599E-2</v>
      </c>
      <c r="J500" s="1">
        <v>4.4176135581221603</v>
      </c>
      <c r="K500" s="2">
        <f>IF(Table3[[#This Row],[Phase shift (rad)]]="","",Table3[[#This Row],[Phase shift (rad)]]/PI()*180)</f>
        <v>253.1106124001704</v>
      </c>
      <c r="L500" s="1">
        <v>0.2473883725665402</v>
      </c>
      <c r="M500" s="1">
        <f>IF(Table3[[#This Row],[Rel phase shift (rad)]]="","",COS(Table3[[#This Row],[Rel phase shift (rad)]]))</f>
        <v>0.96955524366417267</v>
      </c>
      <c r="N500"/>
    </row>
    <row r="501" spans="1:14" x14ac:dyDescent="0.2">
      <c r="A501" s="1" t="s">
        <v>48</v>
      </c>
      <c r="B501" t="s">
        <v>25</v>
      </c>
      <c r="C501" s="3">
        <v>16.54</v>
      </c>
      <c r="D501" s="2">
        <f>2*Table3[[#This Row],[Photon energy (eV)]]-Threshold</f>
        <v>8.4926111999999989</v>
      </c>
      <c r="E501" t="s">
        <v>19</v>
      </c>
      <c r="F501" s="1">
        <v>2.8429899999999999</v>
      </c>
      <c r="G501" s="2">
        <f>Table3[[#This Row],[Polar ang (rad)]]/PI()*180</f>
        <v>162.89132819789791</v>
      </c>
      <c r="H501" s="5">
        <v>5.5355144822846203E-3</v>
      </c>
      <c r="I501" s="1">
        <v>0.99452626633118402</v>
      </c>
      <c r="J501" s="1">
        <v>4.1702251855556201</v>
      </c>
      <c r="K501" s="2">
        <f>IF(Table3[[#This Row],[Phase shift (rad)]]="","",Table3[[#This Row],[Phase shift (rad)]]/PI()*180)</f>
        <v>238.93630275149764</v>
      </c>
      <c r="L501" s="1">
        <v>0</v>
      </c>
      <c r="M501" s="1">
        <f>IF(Table3[[#This Row],[Rel phase shift (rad)]]="","",COS(Table3[[#This Row],[Rel phase shift (rad)]]))</f>
        <v>1</v>
      </c>
      <c r="N501"/>
    </row>
    <row r="502" spans="1:14" x14ac:dyDescent="0.2">
      <c r="A502" s="1" t="s">
        <v>48</v>
      </c>
      <c r="B502" t="s">
        <v>25</v>
      </c>
      <c r="C502" s="3">
        <v>16.54</v>
      </c>
      <c r="D502" s="2">
        <f>2*Table3[[#This Row],[Photon energy (eV)]]-Threshold</f>
        <v>8.4926111999999989</v>
      </c>
      <c r="E502" t="s">
        <v>17</v>
      </c>
      <c r="F502" s="1">
        <v>2.9784999999999999</v>
      </c>
      <c r="G502" s="2">
        <f>Table3[[#This Row],[Polar ang (rad)]]/PI()*180</f>
        <v>170.65547927971571</v>
      </c>
      <c r="H502" s="5">
        <v>6.0317570629764197E-3</v>
      </c>
      <c r="I502" s="1">
        <v>0.95247917454585096</v>
      </c>
      <c r="J502" s="1">
        <v>4.1437379874548501</v>
      </c>
      <c r="K502" s="2">
        <f>IF(Table3[[#This Row],[Phase shift (rad)]]="","",Table3[[#This Row],[Phase shift (rad)]]/PI()*180)</f>
        <v>237.4186980891966</v>
      </c>
      <c r="L502" s="1">
        <v>-1.2291809467740221E-2</v>
      </c>
      <c r="M502" s="1">
        <f>IF(Table3[[#This Row],[Rel phase shift (rad)]]="","",COS(Table3[[#This Row],[Rel phase shift (rad)]]))</f>
        <v>0.99992445666115626</v>
      </c>
      <c r="N502"/>
    </row>
    <row r="503" spans="1:14" x14ac:dyDescent="0.2">
      <c r="A503" s="1" t="s">
        <v>48</v>
      </c>
      <c r="B503" t="s">
        <v>25</v>
      </c>
      <c r="C503" s="3">
        <v>16.54</v>
      </c>
      <c r="D503" s="2">
        <f>2*Table3[[#This Row],[Photon energy (eV)]]-Threshold</f>
        <v>8.4926111999999989</v>
      </c>
      <c r="E503" t="s">
        <v>18</v>
      </c>
      <c r="F503" s="1">
        <v>2.9784999999999999</v>
      </c>
      <c r="G503" s="2">
        <f>Table3[[#This Row],[Polar ang (rad)]]/PI()*180</f>
        <v>170.65547927971571</v>
      </c>
      <c r="H503" s="5">
        <v>1.5046737095758501E-4</v>
      </c>
      <c r="I503" s="1">
        <v>2.3760412727074201E-2</v>
      </c>
      <c r="J503" s="1">
        <v>4.40495611964971</v>
      </c>
      <c r="K503" s="2">
        <f>IF(Table3[[#This Row],[Phase shift (rad)]]="","",Table3[[#This Row],[Phase shift (rad)]]/PI()*180)</f>
        <v>252.38539459625247</v>
      </c>
      <c r="L503" s="1">
        <v>0.2489263227271197</v>
      </c>
      <c r="M503" s="1">
        <f>IF(Table3[[#This Row],[Rel phase shift (rad)]]="","",COS(Table3[[#This Row],[Rel phase shift (rad)]]))</f>
        <v>0.96917749519510554</v>
      </c>
      <c r="N503"/>
    </row>
    <row r="504" spans="1:14" x14ac:dyDescent="0.2">
      <c r="A504" s="1" t="s">
        <v>48</v>
      </c>
      <c r="B504" t="s">
        <v>25</v>
      </c>
      <c r="C504" s="3">
        <v>16.54</v>
      </c>
      <c r="D504" s="2">
        <f>2*Table3[[#This Row],[Photon energy (eV)]]-Threshold</f>
        <v>8.4926111999999989</v>
      </c>
      <c r="E504" t="s">
        <v>19</v>
      </c>
      <c r="F504" s="1">
        <v>2.9784999999999999</v>
      </c>
      <c r="G504" s="2">
        <f>Table3[[#This Row],[Polar ang (rad)]]/PI()*180</f>
        <v>170.65547927971571</v>
      </c>
      <c r="H504" s="5">
        <v>6.3229605833154904E-3</v>
      </c>
      <c r="I504" s="1">
        <v>0.99846333567526702</v>
      </c>
      <c r="J504" s="1">
        <v>4.1560297969225903</v>
      </c>
      <c r="K504" s="2">
        <f>IF(Table3[[#This Row],[Phase shift (rad)]]="","",Table3[[#This Row],[Phase shift (rad)]]/PI()*180)</f>
        <v>238.12296689427703</v>
      </c>
      <c r="L504" s="1">
        <v>0</v>
      </c>
      <c r="M504" s="1">
        <f>IF(Table3[[#This Row],[Rel phase shift (rad)]]="","",COS(Table3[[#This Row],[Rel phase shift (rad)]]))</f>
        <v>1</v>
      </c>
      <c r="N504"/>
    </row>
    <row r="505" spans="1:14" x14ac:dyDescent="0.2">
      <c r="A505" s="1" t="s">
        <v>48</v>
      </c>
      <c r="B505" t="s">
        <v>25</v>
      </c>
      <c r="C505" s="3">
        <v>16.54</v>
      </c>
      <c r="D505" s="2">
        <f>2*Table3[[#This Row],[Photon energy (eV)]]-Threshold</f>
        <v>8.4926111999999989</v>
      </c>
      <c r="E505" t="s">
        <v>17</v>
      </c>
      <c r="F505" s="1">
        <v>3.1415899999999999</v>
      </c>
      <c r="G505" s="2">
        <f>Table3[[#This Row],[Polar ang (rad)]]/PI()*180</f>
        <v>179.9998479605043</v>
      </c>
      <c r="H505" s="5">
        <v>6.6704101390160303E-3</v>
      </c>
      <c r="I505" s="1">
        <v>1</v>
      </c>
      <c r="J505" s="1">
        <v>4.1504663567248201</v>
      </c>
      <c r="K505" s="2">
        <f>IF(Table3[[#This Row],[Phase shift (rad)]]="","",Table3[[#This Row],[Phase shift (rad)]]/PI()*180)</f>
        <v>237.80420525137137</v>
      </c>
      <c r="L505" s="1">
        <v>0</v>
      </c>
      <c r="M505" s="1">
        <f>IF(Table3[[#This Row],[Rel phase shift (rad)]]="","",COS(Table3[[#This Row],[Rel phase shift (rad)]]))</f>
        <v>1</v>
      </c>
      <c r="N505"/>
    </row>
    <row r="506" spans="1:14" x14ac:dyDescent="0.2">
      <c r="A506" s="1" t="s">
        <v>48</v>
      </c>
      <c r="B506" t="s">
        <v>25</v>
      </c>
      <c r="C506" s="3">
        <v>16.54</v>
      </c>
      <c r="D506" s="2">
        <f>2*Table3[[#This Row],[Photon energy (eV)]]-Threshold</f>
        <v>8.4926111999999989</v>
      </c>
      <c r="E506" t="s">
        <v>18</v>
      </c>
      <c r="F506" s="1">
        <v>3.1415899999999999</v>
      </c>
      <c r="G506" s="2">
        <f>Table3[[#This Row],[Polar ang (rad)]]/PI()*180</f>
        <v>179.9998479605043</v>
      </c>
      <c r="H506" s="5">
        <v>0</v>
      </c>
      <c r="I506" s="1">
        <v>0</v>
      </c>
      <c r="J506" s="1"/>
      <c r="K506" s="2" t="str">
        <f>IF(Table3[[#This Row],[Phase shift (rad)]]="","",Table3[[#This Row],[Phase shift (rad)]]/PI()*180)</f>
        <v/>
      </c>
      <c r="L506" s="1"/>
      <c r="M506" s="1" t="str">
        <f>IF(Table3[[#This Row],[Rel phase shift (rad)]]="","",COS(Table3[[#This Row],[Rel phase shift (rad)]]))</f>
        <v/>
      </c>
      <c r="N506"/>
    </row>
    <row r="507" spans="1:14" x14ac:dyDescent="0.2">
      <c r="A507" s="1" t="s">
        <v>48</v>
      </c>
      <c r="B507" t="s">
        <v>25</v>
      </c>
      <c r="C507" s="3">
        <v>16.54</v>
      </c>
      <c r="D507" s="2">
        <f>2*Table3[[#This Row],[Photon energy (eV)]]-Threshold</f>
        <v>8.4926111999999989</v>
      </c>
      <c r="E507" t="s">
        <v>19</v>
      </c>
      <c r="F507" s="1">
        <v>3.1415899999999999</v>
      </c>
      <c r="G507" s="2">
        <f>Table3[[#This Row],[Polar ang (rad)]]/PI()*180</f>
        <v>179.9998479605043</v>
      </c>
      <c r="H507" s="5">
        <v>6.6704101390160303E-3</v>
      </c>
      <c r="I507" s="1">
        <v>1</v>
      </c>
      <c r="J507" s="1">
        <v>4.1504663567248201</v>
      </c>
      <c r="K507" s="2">
        <f>IF(Table3[[#This Row],[Phase shift (rad)]]="","",Table3[[#This Row],[Phase shift (rad)]]/PI()*180)</f>
        <v>237.80420525137137</v>
      </c>
      <c r="L507" s="1">
        <v>0</v>
      </c>
      <c r="M507" s="1">
        <f>IF(Table3[[#This Row],[Rel phase shift (rad)]]="","",COS(Table3[[#This Row],[Rel phase shift (rad)]]))</f>
        <v>1</v>
      </c>
      <c r="N507"/>
    </row>
    <row r="508" spans="1:14" x14ac:dyDescent="0.2">
      <c r="A508" s="1" t="s">
        <v>48</v>
      </c>
      <c r="B508" t="s">
        <v>26</v>
      </c>
      <c r="C508" s="3">
        <v>17.03</v>
      </c>
      <c r="D508" s="2">
        <f>2*Table3[[#This Row],[Photon energy (eV)]]-Threshold</f>
        <v>9.4726112000000029</v>
      </c>
      <c r="E508" t="s">
        <v>17</v>
      </c>
      <c r="F508" s="1">
        <v>0</v>
      </c>
      <c r="G508" s="2">
        <f>Table3[[#This Row],[Polar ang (rad)]]/PI()*180</f>
        <v>0</v>
      </c>
      <c r="H508" s="5">
        <v>1.33197916169092E-2</v>
      </c>
      <c r="I508" s="1">
        <v>1</v>
      </c>
      <c r="J508" s="1">
        <v>0.91997903495099398</v>
      </c>
      <c r="K508" s="2">
        <f>IF(Table3[[#This Row],[Phase shift (rad)]]="","",Table3[[#This Row],[Phase shift (rad)]]/PI()*180)</f>
        <v>52.710915943210409</v>
      </c>
      <c r="L508" s="1">
        <v>0</v>
      </c>
      <c r="M508" s="1">
        <f>IF(Table3[[#This Row],[Rel phase shift (rad)]]="","",COS(Table3[[#This Row],[Rel phase shift (rad)]]))</f>
        <v>1</v>
      </c>
      <c r="N508"/>
    </row>
    <row r="509" spans="1:14" x14ac:dyDescent="0.2">
      <c r="A509" s="1" t="s">
        <v>48</v>
      </c>
      <c r="B509" t="s">
        <v>26</v>
      </c>
      <c r="C509" s="3">
        <v>17.03</v>
      </c>
      <c r="D509" s="2">
        <f>2*Table3[[#This Row],[Photon energy (eV)]]-Threshold</f>
        <v>9.4726112000000029</v>
      </c>
      <c r="E509" t="s">
        <v>18</v>
      </c>
      <c r="F509" s="1">
        <v>0</v>
      </c>
      <c r="G509" s="2">
        <f>Table3[[#This Row],[Polar ang (rad)]]/PI()*180</f>
        <v>0</v>
      </c>
      <c r="H509" s="5">
        <v>0</v>
      </c>
      <c r="I509" s="1">
        <v>0</v>
      </c>
      <c r="J509" s="1"/>
      <c r="K509" s="2" t="str">
        <f>IF(Table3[[#This Row],[Phase shift (rad)]]="","",Table3[[#This Row],[Phase shift (rad)]]/PI()*180)</f>
        <v/>
      </c>
      <c r="L509" s="1"/>
      <c r="M509" s="1" t="str">
        <f>IF(Table3[[#This Row],[Rel phase shift (rad)]]="","",COS(Table3[[#This Row],[Rel phase shift (rad)]]))</f>
        <v/>
      </c>
      <c r="N509"/>
    </row>
    <row r="510" spans="1:14" x14ac:dyDescent="0.2">
      <c r="A510" s="1" t="s">
        <v>48</v>
      </c>
      <c r="B510" t="s">
        <v>26</v>
      </c>
      <c r="C510" s="3">
        <v>17.03</v>
      </c>
      <c r="D510" s="2">
        <f>2*Table3[[#This Row],[Photon energy (eV)]]-Threshold</f>
        <v>9.4726112000000029</v>
      </c>
      <c r="E510" t="s">
        <v>19</v>
      </c>
      <c r="F510" s="1">
        <v>0</v>
      </c>
      <c r="G510" s="2">
        <f>Table3[[#This Row],[Polar ang (rad)]]/PI()*180</f>
        <v>0</v>
      </c>
      <c r="H510" s="5">
        <v>1.33197916169092E-2</v>
      </c>
      <c r="I510" s="1">
        <v>1</v>
      </c>
      <c r="J510" s="1">
        <v>0.91997903495099398</v>
      </c>
      <c r="K510" s="2">
        <f>IF(Table3[[#This Row],[Phase shift (rad)]]="","",Table3[[#This Row],[Phase shift (rad)]]/PI()*180)</f>
        <v>52.710915943210409</v>
      </c>
      <c r="L510" s="1">
        <v>0</v>
      </c>
      <c r="M510" s="1">
        <f>IF(Table3[[#This Row],[Rel phase shift (rad)]]="","",COS(Table3[[#This Row],[Rel phase shift (rad)]]))</f>
        <v>1</v>
      </c>
      <c r="N510"/>
    </row>
    <row r="511" spans="1:14" x14ac:dyDescent="0.2">
      <c r="A511" s="1" t="s">
        <v>48</v>
      </c>
      <c r="B511" t="s">
        <v>26</v>
      </c>
      <c r="C511" s="3">
        <v>17.03</v>
      </c>
      <c r="D511" s="2">
        <f>2*Table3[[#This Row],[Photon energy (eV)]]-Threshold</f>
        <v>9.4726112000000029</v>
      </c>
      <c r="E511" t="s">
        <v>17</v>
      </c>
      <c r="F511" s="1">
        <v>0.16308800000000001</v>
      </c>
      <c r="G511" s="2">
        <f>Table3[[#This Row],[Polar ang (rad)]]/PI()*180</f>
        <v>9.3442540892295707</v>
      </c>
      <c r="H511" s="5">
        <v>1.23503286454709E-2</v>
      </c>
      <c r="I511" s="1">
        <v>0.99947179471090697</v>
      </c>
      <c r="J511" s="1">
        <v>0.90952104304177195</v>
      </c>
      <c r="K511" s="2">
        <f>IF(Table3[[#This Row],[Phase shift (rad)]]="","",Table3[[#This Row],[Phase shift (rad)]]/PI()*180)</f>
        <v>52.11171714463002</v>
      </c>
      <c r="L511" s="1">
        <v>1.2538100427594839E-4</v>
      </c>
      <c r="M511" s="1">
        <f>IF(Table3[[#This Row],[Rel phase shift (rad)]]="","",COS(Table3[[#This Row],[Rel phase shift (rad)]]))</f>
        <v>0.99999999213980184</v>
      </c>
      <c r="N511"/>
    </row>
    <row r="512" spans="1:14" x14ac:dyDescent="0.2">
      <c r="A512" s="1" t="s">
        <v>48</v>
      </c>
      <c r="B512" t="s">
        <v>26</v>
      </c>
      <c r="C512" s="3">
        <v>17.03</v>
      </c>
      <c r="D512" s="2">
        <f>2*Table3[[#This Row],[Photon energy (eV)]]-Threshold</f>
        <v>9.4726112000000029</v>
      </c>
      <c r="E512" t="s">
        <v>18</v>
      </c>
      <c r="F512" s="1">
        <v>0.16308800000000001</v>
      </c>
      <c r="G512" s="2">
        <f>Table3[[#This Row],[Polar ang (rad)]]/PI()*180</f>
        <v>9.3442540892295707</v>
      </c>
      <c r="H512" s="5">
        <v>3.2634782427543E-6</v>
      </c>
      <c r="I512" s="1">
        <v>2.6410264454636799E-4</v>
      </c>
      <c r="J512" s="1">
        <v>4.2905186355441201</v>
      </c>
      <c r="K512" s="2">
        <f>IF(Table3[[#This Row],[Phase shift (rad)]]="","",Table3[[#This Row],[Phase shift (rad)]]/PI()*180)</f>
        <v>245.82860973890672</v>
      </c>
      <c r="L512" s="1">
        <v>3.3811229735066242</v>
      </c>
      <c r="M512" s="1">
        <f>IF(Table3[[#This Row],[Rel phase shift (rad)]]="","",COS(Table3[[#This Row],[Rel phase shift (rad)]]))</f>
        <v>-0.97144951189899886</v>
      </c>
      <c r="N512"/>
    </row>
    <row r="513" spans="1:14" x14ac:dyDescent="0.2">
      <c r="A513" s="1" t="s">
        <v>48</v>
      </c>
      <c r="B513" t="s">
        <v>26</v>
      </c>
      <c r="C513" s="3">
        <v>17.03</v>
      </c>
      <c r="D513" s="2">
        <f>2*Table3[[#This Row],[Photon energy (eV)]]-Threshold</f>
        <v>9.4726112000000029</v>
      </c>
      <c r="E513" t="s">
        <v>19</v>
      </c>
      <c r="F513" s="1">
        <v>0.16308800000000001</v>
      </c>
      <c r="G513" s="2">
        <f>Table3[[#This Row],[Polar ang (rad)]]/PI()*180</f>
        <v>9.3442540892295707</v>
      </c>
      <c r="H513" s="5">
        <v>1.2343987939646001E-2</v>
      </c>
      <c r="I513" s="1">
        <v>0.99895866207999395</v>
      </c>
      <c r="J513" s="1">
        <v>0.909395662037496</v>
      </c>
      <c r="K513" s="2">
        <f>IF(Table3[[#This Row],[Phase shift (rad)]]="","",Table3[[#This Row],[Phase shift (rad)]]/PI()*180)</f>
        <v>52.104533342253902</v>
      </c>
      <c r="L513" s="1">
        <v>0</v>
      </c>
      <c r="M513" s="1">
        <f>IF(Table3[[#This Row],[Rel phase shift (rad)]]="","",COS(Table3[[#This Row],[Rel phase shift (rad)]]))</f>
        <v>1</v>
      </c>
      <c r="N513"/>
    </row>
    <row r="514" spans="1:14" x14ac:dyDescent="0.2">
      <c r="A514" s="1" t="s">
        <v>48</v>
      </c>
      <c r="B514" t="s">
        <v>26</v>
      </c>
      <c r="C514" s="3">
        <v>17.03</v>
      </c>
      <c r="D514" s="2">
        <f>2*Table3[[#This Row],[Photon energy (eV)]]-Threshold</f>
        <v>9.4726112000000029</v>
      </c>
      <c r="E514" t="s">
        <v>17</v>
      </c>
      <c r="F514" s="1">
        <v>0.29860399999999998</v>
      </c>
      <c r="G514" s="2">
        <f>Table3[[#This Row],[Polar ang (rad)]]/PI()*180</f>
        <v>17.108748945724432</v>
      </c>
      <c r="H514" s="5">
        <v>1.02940176791488E-2</v>
      </c>
      <c r="I514" s="1">
        <v>0.99815168229159501</v>
      </c>
      <c r="J514" s="1">
        <v>0.88189920894280904</v>
      </c>
      <c r="K514" s="2">
        <f>IF(Table3[[#This Row],[Phase shift (rad)]]="","",Table3[[#This Row],[Phase shift (rad)]]/PI()*180)</f>
        <v>50.529102628348909</v>
      </c>
      <c r="L514" s="1">
        <v>5.0154158698900719E-4</v>
      </c>
      <c r="M514" s="1">
        <f>IF(Table3[[#This Row],[Rel phase shift (rad)]]="","",COS(Table3[[#This Row],[Rel phase shift (rad)]]))</f>
        <v>0.99999987422802095</v>
      </c>
      <c r="N514"/>
    </row>
    <row r="515" spans="1:14" x14ac:dyDescent="0.2">
      <c r="A515" s="1" t="s">
        <v>48</v>
      </c>
      <c r="B515" t="s">
        <v>26</v>
      </c>
      <c r="C515" s="3">
        <v>17.03</v>
      </c>
      <c r="D515" s="2">
        <f>2*Table3[[#This Row],[Photon energy (eV)]]-Threshold</f>
        <v>9.4726112000000029</v>
      </c>
      <c r="E515" t="s">
        <v>18</v>
      </c>
      <c r="F515" s="1">
        <v>0.29860399999999998</v>
      </c>
      <c r="G515" s="2">
        <f>Table3[[#This Row],[Polar ang (rad)]]/PI()*180</f>
        <v>17.108748945724432</v>
      </c>
      <c r="H515" s="5">
        <v>9.5309237586604905E-6</v>
      </c>
      <c r="I515" s="1">
        <v>9.2415885420225104E-4</v>
      </c>
      <c r="J515" s="1">
        <v>4.2972649860573302</v>
      </c>
      <c r="K515" s="2">
        <f>IF(Table3[[#This Row],[Phase shift (rad)]]="","",Table3[[#This Row],[Phase shift (rad)]]/PI()*180)</f>
        <v>246.21514715042957</v>
      </c>
      <c r="L515" s="1">
        <v>3.4158673187015101</v>
      </c>
      <c r="M515" s="1">
        <f>IF(Table3[[#This Row],[Rel phase shift (rad)]]="","",COS(Table3[[#This Row],[Rel phase shift (rad)]]))</f>
        <v>-0.96262190690706173</v>
      </c>
      <c r="N515"/>
    </row>
    <row r="516" spans="1:14" x14ac:dyDescent="0.2">
      <c r="A516" s="1" t="s">
        <v>48</v>
      </c>
      <c r="B516" t="s">
        <v>26</v>
      </c>
      <c r="C516" s="3">
        <v>17.03</v>
      </c>
      <c r="D516" s="2">
        <f>2*Table3[[#This Row],[Photon energy (eV)]]-Threshold</f>
        <v>9.4726112000000029</v>
      </c>
      <c r="E516" t="s">
        <v>19</v>
      </c>
      <c r="F516" s="1">
        <v>0.29860399999999998</v>
      </c>
      <c r="G516" s="2">
        <f>Table3[[#This Row],[Polar ang (rad)]]/PI()*180</f>
        <v>17.108748945724432</v>
      </c>
      <c r="H516" s="5">
        <v>1.0275667032733001E-2</v>
      </c>
      <c r="I516" s="1">
        <v>0.99637232566312095</v>
      </c>
      <c r="J516" s="1">
        <v>0.88139766735582004</v>
      </c>
      <c r="K516" s="2">
        <f>IF(Table3[[#This Row],[Phase shift (rad)]]="","",Table3[[#This Row],[Phase shift (rad)]]/PI()*180)</f>
        <v>50.500366412164141</v>
      </c>
      <c r="L516" s="1">
        <v>0</v>
      </c>
      <c r="M516" s="1">
        <f>IF(Table3[[#This Row],[Rel phase shift (rad)]]="","",COS(Table3[[#This Row],[Rel phase shift (rad)]]))</f>
        <v>1</v>
      </c>
      <c r="N516"/>
    </row>
    <row r="517" spans="1:14" x14ac:dyDescent="0.2">
      <c r="A517" s="1" t="s">
        <v>48</v>
      </c>
      <c r="B517" t="s">
        <v>26</v>
      </c>
      <c r="C517" s="3">
        <v>17.03</v>
      </c>
      <c r="D517" s="2">
        <f>2*Table3[[#This Row],[Photon energy (eV)]]-Threshold</f>
        <v>9.4726112000000029</v>
      </c>
      <c r="E517" t="s">
        <v>17</v>
      </c>
      <c r="F517" s="1">
        <v>0.43301299999999998</v>
      </c>
      <c r="G517" s="2">
        <f>Table3[[#This Row],[Polar ang (rad)]]/PI()*180</f>
        <v>24.809817374298316</v>
      </c>
      <c r="H517" s="5">
        <v>7.6282928675432899E-3</v>
      </c>
      <c r="I517" s="1">
        <v>0.99582512047317995</v>
      </c>
      <c r="J517" s="1">
        <v>0.82767234061061901</v>
      </c>
      <c r="K517" s="2">
        <f>IF(Table3[[#This Row],[Phase shift (rad)]]="","",Table3[[#This Row],[Phase shift (rad)]]/PI()*180)</f>
        <v>47.422131936702804</v>
      </c>
      <c r="L517" s="1">
        <v>1.4068397570810021E-3</v>
      </c>
      <c r="M517" s="1">
        <f>IF(Table3[[#This Row],[Rel phase shift (rad)]]="","",COS(Table3[[#This Row],[Rel phase shift (rad)]]))</f>
        <v>0.99999901040111216</v>
      </c>
      <c r="N517"/>
    </row>
    <row r="518" spans="1:14" x14ac:dyDescent="0.2">
      <c r="A518" s="1" t="s">
        <v>48</v>
      </c>
      <c r="B518" t="s">
        <v>26</v>
      </c>
      <c r="C518" s="3">
        <v>17.03</v>
      </c>
      <c r="D518" s="2">
        <f>2*Table3[[#This Row],[Photon energy (eV)]]-Threshold</f>
        <v>9.4726112000000029</v>
      </c>
      <c r="E518" t="s">
        <v>18</v>
      </c>
      <c r="F518" s="1">
        <v>0.43301299999999998</v>
      </c>
      <c r="G518" s="2">
        <f>Table3[[#This Row],[Polar ang (rad)]]/PI()*180</f>
        <v>24.809817374298316</v>
      </c>
      <c r="H518" s="5">
        <v>1.5990359683915001E-5</v>
      </c>
      <c r="I518" s="1">
        <v>2.0874397634096601E-3</v>
      </c>
      <c r="J518" s="1">
        <v>4.3100688088396</v>
      </c>
      <c r="K518" s="2">
        <f>IF(Table3[[#This Row],[Phase shift (rad)]]="","",Table3[[#This Row],[Phase shift (rad)]]/PI()*180)</f>
        <v>246.94875215748706</v>
      </c>
      <c r="L518" s="1">
        <v>3.483803307986062</v>
      </c>
      <c r="M518" s="1">
        <f>IF(Table3[[#This Row],[Rel phase shift (rad)]]="","",COS(Table3[[#This Row],[Rel phase shift (rad)]]))</f>
        <v>-0.94201513780575341</v>
      </c>
      <c r="N518"/>
    </row>
    <row r="519" spans="1:14" x14ac:dyDescent="0.2">
      <c r="A519" s="1" t="s">
        <v>48</v>
      </c>
      <c r="B519" t="s">
        <v>26</v>
      </c>
      <c r="C519" s="3">
        <v>17.03</v>
      </c>
      <c r="D519" s="2">
        <f>2*Table3[[#This Row],[Photon energy (eV)]]-Threshold</f>
        <v>9.4726112000000029</v>
      </c>
      <c r="E519" t="s">
        <v>19</v>
      </c>
      <c r="F519" s="1">
        <v>0.43301299999999998</v>
      </c>
      <c r="G519" s="2">
        <f>Table3[[#This Row],[Polar ang (rad)]]/PI()*180</f>
        <v>24.809817374298316</v>
      </c>
      <c r="H519" s="5">
        <v>7.5981589967339903E-3</v>
      </c>
      <c r="I519" s="1">
        <v>0.99189133528033901</v>
      </c>
      <c r="J519" s="1">
        <v>0.826265500853538</v>
      </c>
      <c r="K519" s="2">
        <f>IF(Table3[[#This Row],[Phase shift (rad)]]="","",Table3[[#This Row],[Phase shift (rad)]]/PI()*180)</f>
        <v>47.341525956170841</v>
      </c>
      <c r="L519" s="1">
        <v>0</v>
      </c>
      <c r="M519" s="1">
        <f>IF(Table3[[#This Row],[Rel phase shift (rad)]]="","",COS(Table3[[#This Row],[Rel phase shift (rad)]]))</f>
        <v>1</v>
      </c>
      <c r="N519"/>
    </row>
    <row r="520" spans="1:14" x14ac:dyDescent="0.2">
      <c r="A520" s="1" t="s">
        <v>48</v>
      </c>
      <c r="B520" t="s">
        <v>26</v>
      </c>
      <c r="C520" s="3">
        <v>17.03</v>
      </c>
      <c r="D520" s="2">
        <f>2*Table3[[#This Row],[Photon energy (eV)]]-Threshold</f>
        <v>9.4726112000000029</v>
      </c>
      <c r="E520" t="s">
        <v>17</v>
      </c>
      <c r="F520" s="1">
        <v>0.56709699999999996</v>
      </c>
      <c r="G520" s="2">
        <f>Table3[[#This Row],[Polar ang (rad)]]/PI()*180</f>
        <v>32.492264674530446</v>
      </c>
      <c r="H520" s="5">
        <v>4.9209183765861397E-3</v>
      </c>
      <c r="I520" s="1">
        <v>0.99204352270547802</v>
      </c>
      <c r="J520" s="1">
        <v>0.72213988813247498</v>
      </c>
      <c r="K520" s="2">
        <f>IF(Table3[[#This Row],[Phase shift (rad)]]="","",Table3[[#This Row],[Phase shift (rad)]]/PI()*180)</f>
        <v>41.375567808040216</v>
      </c>
      <c r="L520" s="1">
        <v>3.6559498198419642E-3</v>
      </c>
      <c r="M520" s="1">
        <f>IF(Table3[[#This Row],[Rel phase shift (rad)]]="","",COS(Table3[[#This Row],[Rel phase shift (rad)]]))</f>
        <v>0.99999331702290106</v>
      </c>
      <c r="N520"/>
    </row>
    <row r="521" spans="1:14" x14ac:dyDescent="0.2">
      <c r="A521" s="1" t="s">
        <v>48</v>
      </c>
      <c r="B521" t="s">
        <v>26</v>
      </c>
      <c r="C521" s="3">
        <v>17.03</v>
      </c>
      <c r="D521" s="2">
        <f>2*Table3[[#This Row],[Photon energy (eV)]]-Threshold</f>
        <v>9.4726112000000029</v>
      </c>
      <c r="E521" t="s">
        <v>18</v>
      </c>
      <c r="F521" s="1">
        <v>0.56709699999999996</v>
      </c>
      <c r="G521" s="2">
        <f>Table3[[#This Row],[Polar ang (rad)]]/PI()*180</f>
        <v>32.492264674530446</v>
      </c>
      <c r="H521" s="5">
        <v>1.9733597586890602E-5</v>
      </c>
      <c r="I521" s="1">
        <v>3.9782386472608797E-3</v>
      </c>
      <c r="J521" s="1">
        <v>4.3333884608967201</v>
      </c>
      <c r="K521" s="2">
        <f>IF(Table3[[#This Row],[Phase shift (rad)]]="","",Table3[[#This Row],[Phase shift (rad)]]/PI()*180)</f>
        <v>248.28486980007364</v>
      </c>
      <c r="L521" s="1">
        <v>3.6149045225840868</v>
      </c>
      <c r="M521" s="1">
        <f>IF(Table3[[#This Row],[Rel phase shift (rad)]]="","",COS(Table3[[#This Row],[Rel phase shift (rad)]]))</f>
        <v>-0.89006350132245471</v>
      </c>
      <c r="N521"/>
    </row>
    <row r="522" spans="1:14" x14ac:dyDescent="0.2">
      <c r="A522" s="1" t="s">
        <v>48</v>
      </c>
      <c r="B522" t="s">
        <v>26</v>
      </c>
      <c r="C522" s="3">
        <v>17.03</v>
      </c>
      <c r="D522" s="2">
        <f>2*Table3[[#This Row],[Photon energy (eV)]]-Threshold</f>
        <v>9.4726112000000029</v>
      </c>
      <c r="E522" t="s">
        <v>19</v>
      </c>
      <c r="F522" s="1">
        <v>0.56709699999999996</v>
      </c>
      <c r="G522" s="2">
        <f>Table3[[#This Row],[Polar ang (rad)]]/PI()*180</f>
        <v>32.492264674530446</v>
      </c>
      <c r="H522" s="5">
        <v>4.8857571802658397E-3</v>
      </c>
      <c r="I522" s="1">
        <v>0.98495512286001496</v>
      </c>
      <c r="J522" s="1">
        <v>0.71848393831263302</v>
      </c>
      <c r="K522" s="2">
        <f>IF(Table3[[#This Row],[Phase shift (rad)]]="","",Table3[[#This Row],[Phase shift (rad)]]/PI()*180)</f>
        <v>41.166097313251662</v>
      </c>
      <c r="L522" s="1">
        <v>0</v>
      </c>
      <c r="M522" s="1">
        <f>IF(Table3[[#This Row],[Rel phase shift (rad)]]="","",COS(Table3[[#This Row],[Rel phase shift (rad)]]))</f>
        <v>1</v>
      </c>
      <c r="N522"/>
    </row>
    <row r="523" spans="1:14" x14ac:dyDescent="0.2">
      <c r="A523" s="1" t="s">
        <v>48</v>
      </c>
      <c r="B523" t="s">
        <v>26</v>
      </c>
      <c r="C523" s="3">
        <v>17.03</v>
      </c>
      <c r="D523" s="2">
        <f>2*Table3[[#This Row],[Photon energy (eV)]]-Threshold</f>
        <v>9.4726112000000029</v>
      </c>
      <c r="E523" t="s">
        <v>17</v>
      </c>
      <c r="F523" s="1">
        <v>0.70104200000000005</v>
      </c>
      <c r="G523" s="2">
        <f>Table3[[#This Row],[Polar ang (rad)]]/PI()*180</f>
        <v>40.166747861410258</v>
      </c>
      <c r="H523" s="5">
        <v>2.6904213626503999E-3</v>
      </c>
      <c r="I523" s="1">
        <v>0.98607730331719001</v>
      </c>
      <c r="J523" s="1">
        <v>0.494815270934025</v>
      </c>
      <c r="K523" s="2">
        <f>IF(Table3[[#This Row],[Phase shift (rad)]]="","",Table3[[#This Row],[Phase shift (rad)]]/PI()*180)</f>
        <v>28.350826663141991</v>
      </c>
      <c r="L523" s="1">
        <v>9.6417836418830061E-3</v>
      </c>
      <c r="M523" s="1">
        <f>IF(Table3[[#This Row],[Rel phase shift (rad)]]="","",COS(Table3[[#This Row],[Rel phase shift (rad)]]))</f>
        <v>0.99995351836419644</v>
      </c>
      <c r="N523"/>
    </row>
    <row r="524" spans="1:14" x14ac:dyDescent="0.2">
      <c r="A524" s="1" t="s">
        <v>48</v>
      </c>
      <c r="B524" t="s">
        <v>26</v>
      </c>
      <c r="C524" s="3">
        <v>17.03</v>
      </c>
      <c r="D524" s="2">
        <f>2*Table3[[#This Row],[Photon energy (eV)]]-Threshold</f>
        <v>9.4726112000000029</v>
      </c>
      <c r="E524" t="s">
        <v>18</v>
      </c>
      <c r="F524" s="1">
        <v>0.70104200000000005</v>
      </c>
      <c r="G524" s="2">
        <f>Table3[[#This Row],[Polar ang (rad)]]/PI()*180</f>
        <v>40.166747861410258</v>
      </c>
      <c r="H524" s="5">
        <v>1.8993399632627401E-5</v>
      </c>
      <c r="I524" s="1">
        <v>6.9613483414049998E-3</v>
      </c>
      <c r="J524" s="1">
        <v>4.3784506723116303</v>
      </c>
      <c r="K524" s="2">
        <f>IF(Table3[[#This Row],[Phase shift (rad)]]="","",Table3[[#This Row],[Phase shift (rad)]]/PI()*180)</f>
        <v>250.86674432967425</v>
      </c>
      <c r="L524" s="1">
        <v>3.8932771850194881</v>
      </c>
      <c r="M524" s="1">
        <f>IF(Table3[[#This Row],[Rel phase shift (rad)]]="","",COS(Table3[[#This Row],[Rel phase shift (rad)]]))</f>
        <v>-0.7305395893651131</v>
      </c>
      <c r="N524"/>
    </row>
    <row r="525" spans="1:14" x14ac:dyDescent="0.2">
      <c r="A525" s="1" t="s">
        <v>48</v>
      </c>
      <c r="B525" t="s">
        <v>26</v>
      </c>
      <c r="C525" s="3">
        <v>17.03</v>
      </c>
      <c r="D525" s="2">
        <f>2*Table3[[#This Row],[Photon energy (eV)]]-Threshold</f>
        <v>9.4726112000000029</v>
      </c>
      <c r="E525" t="s">
        <v>19</v>
      </c>
      <c r="F525" s="1">
        <v>0.70104200000000005</v>
      </c>
      <c r="G525" s="2">
        <f>Table3[[#This Row],[Polar ang (rad)]]/PI()*180</f>
        <v>40.166747861410258</v>
      </c>
      <c r="H525" s="5">
        <v>2.66254544678901E-3</v>
      </c>
      <c r="I525" s="1">
        <v>0.97586038773597195</v>
      </c>
      <c r="J525" s="1">
        <v>0.48517348729214199</v>
      </c>
      <c r="K525" s="2">
        <f>IF(Table3[[#This Row],[Phase shift (rad)]]="","",Table3[[#This Row],[Phase shift (rad)]]/PI()*180)</f>
        <v>27.798393153483815</v>
      </c>
      <c r="L525" s="1">
        <v>0</v>
      </c>
      <c r="M525" s="1">
        <f>IF(Table3[[#This Row],[Rel phase shift (rad)]]="","",COS(Table3[[#This Row],[Rel phase shift (rad)]]))</f>
        <v>1</v>
      </c>
      <c r="N525"/>
    </row>
    <row r="526" spans="1:14" x14ac:dyDescent="0.2">
      <c r="A526" s="1" t="s">
        <v>48</v>
      </c>
      <c r="B526" t="s">
        <v>26</v>
      </c>
      <c r="C526" s="3">
        <v>17.03</v>
      </c>
      <c r="D526" s="2">
        <f>2*Table3[[#This Row],[Photon energy (eV)]]-Threshold</f>
        <v>9.4726112000000029</v>
      </c>
      <c r="E526" t="s">
        <v>17</v>
      </c>
      <c r="F526" s="1">
        <v>0.83491599999999999</v>
      </c>
      <c r="G526" s="2">
        <f>Table3[[#This Row],[Polar ang (rad)]]/PI()*180</f>
        <v>47.837163047944635</v>
      </c>
      <c r="H526" s="5">
        <v>1.3374904827672101E-3</v>
      </c>
      <c r="I526" s="1">
        <v>0.97958426774732499</v>
      </c>
      <c r="J526" s="1">
        <v>-4.6233726011223497E-2</v>
      </c>
      <c r="K526" s="2">
        <f>IF(Table3[[#This Row],[Phase shift (rad)]]="","",Table3[[#This Row],[Phase shift (rad)]]/PI()*180)</f>
        <v>-2.6489973716073205</v>
      </c>
      <c r="L526" s="1">
        <v>2.0561302821987801E-2</v>
      </c>
      <c r="M526" s="1">
        <f>IF(Table3[[#This Row],[Rel phase shift (rad)]]="","",COS(Table3[[#This Row],[Rel phase shift (rad)]]))</f>
        <v>0.9997886238601964</v>
      </c>
      <c r="N526"/>
    </row>
    <row r="527" spans="1:14" x14ac:dyDescent="0.2">
      <c r="A527" s="1" t="s">
        <v>48</v>
      </c>
      <c r="B527" t="s">
        <v>26</v>
      </c>
      <c r="C527" s="3">
        <v>17.03</v>
      </c>
      <c r="D527" s="2">
        <f>2*Table3[[#This Row],[Photon energy (eV)]]-Threshold</f>
        <v>9.4726112000000029</v>
      </c>
      <c r="E527" t="s">
        <v>18</v>
      </c>
      <c r="F527" s="1">
        <v>0.83491599999999999</v>
      </c>
      <c r="G527" s="2">
        <f>Table3[[#This Row],[Polar ang (rad)]]/PI()*180</f>
        <v>47.837163047944635</v>
      </c>
      <c r="H527" s="5">
        <v>1.3937467395974601E-5</v>
      </c>
      <c r="I527" s="1">
        <v>1.0207866126337299E-2</v>
      </c>
      <c r="J527" s="1">
        <v>4.48108885495905</v>
      </c>
      <c r="K527" s="2">
        <f>IF(Table3[[#This Row],[Phase shift (rad)]]="","",Table3[[#This Row],[Phase shift (rad)]]/PI()*180)</f>
        <v>256.74747901226425</v>
      </c>
      <c r="L527" s="1">
        <v>4.5478838837922613</v>
      </c>
      <c r="M527" s="1">
        <f>IF(Table3[[#This Row],[Rel phase shift (rad)]]="","",COS(Table3[[#This Row],[Rel phase shift (rad)]]))</f>
        <v>-0.16376412908994681</v>
      </c>
      <c r="N527"/>
    </row>
    <row r="528" spans="1:14" x14ac:dyDescent="0.2">
      <c r="A528" s="1" t="s">
        <v>48</v>
      </c>
      <c r="B528" t="s">
        <v>26</v>
      </c>
      <c r="C528" s="3">
        <v>17.03</v>
      </c>
      <c r="D528" s="2">
        <f>2*Table3[[#This Row],[Photon energy (eV)]]-Threshold</f>
        <v>9.4726112000000029</v>
      </c>
      <c r="E528" t="s">
        <v>19</v>
      </c>
      <c r="F528" s="1">
        <v>0.83491599999999999</v>
      </c>
      <c r="G528" s="2">
        <f>Table3[[#This Row],[Polar ang (rad)]]/PI()*180</f>
        <v>47.837163047944635</v>
      </c>
      <c r="H528" s="5">
        <v>1.33264285475331E-3</v>
      </c>
      <c r="I528" s="1">
        <v>0.97603384238020297</v>
      </c>
      <c r="J528" s="1">
        <v>-6.6795028833211298E-2</v>
      </c>
      <c r="K528" s="2">
        <f>IF(Table3[[#This Row],[Phase shift (rad)]]="","",Table3[[#This Row],[Phase shift (rad)]]/PI()*180)</f>
        <v>-3.827073244597651</v>
      </c>
      <c r="L528" s="1">
        <v>0</v>
      </c>
      <c r="M528" s="1">
        <f>IF(Table3[[#This Row],[Rel phase shift (rad)]]="","",COS(Table3[[#This Row],[Rel phase shift (rad)]]))</f>
        <v>1</v>
      </c>
      <c r="N528"/>
    </row>
    <row r="529" spans="1:14" x14ac:dyDescent="0.2">
      <c r="A529" s="1" t="s">
        <v>48</v>
      </c>
      <c r="B529" t="s">
        <v>26</v>
      </c>
      <c r="C529" s="3">
        <v>17.03</v>
      </c>
      <c r="D529" s="2">
        <f>2*Table3[[#This Row],[Photon energy (eV)]]-Threshold</f>
        <v>9.4726112000000029</v>
      </c>
      <c r="E529" t="s">
        <v>17</v>
      </c>
      <c r="F529" s="1">
        <v>0.96874899999999997</v>
      </c>
      <c r="G529" s="2">
        <f>Table3[[#This Row],[Polar ang (rad)]]/PI()*180</f>
        <v>55.505229107518979</v>
      </c>
      <c r="H529" s="5">
        <v>9.7691700702906494E-4</v>
      </c>
      <c r="I529" s="1">
        <v>0.98612712641815303</v>
      </c>
      <c r="J529" s="1">
        <v>-0.84950217072251799</v>
      </c>
      <c r="K529" s="2">
        <f>IF(Table3[[#This Row],[Phase shift (rad)]]="","",Table3[[#This Row],[Phase shift (rad)]]/PI()*180)</f>
        <v>-48.672889069602206</v>
      </c>
      <c r="L529" s="1">
        <v>7.9691525066170055E-3</v>
      </c>
      <c r="M529" s="1">
        <f>IF(Table3[[#This Row],[Rel phase shift (rad)]]="","",COS(Table3[[#This Row],[Rel phase shift (rad)]]))</f>
        <v>0.99996824647221227</v>
      </c>
      <c r="N529"/>
    </row>
    <row r="530" spans="1:14" x14ac:dyDescent="0.2">
      <c r="A530" s="1" t="s">
        <v>48</v>
      </c>
      <c r="B530" t="s">
        <v>26</v>
      </c>
      <c r="C530" s="3">
        <v>17.03</v>
      </c>
      <c r="D530" s="2">
        <f>2*Table3[[#This Row],[Photon energy (eV)]]-Threshold</f>
        <v>9.4726112000000029</v>
      </c>
      <c r="E530" t="s">
        <v>18</v>
      </c>
      <c r="F530" s="1">
        <v>0.96874899999999997</v>
      </c>
      <c r="G530" s="2">
        <f>Table3[[#This Row],[Polar ang (rad)]]/PI()*180</f>
        <v>55.505229107518979</v>
      </c>
      <c r="H530" s="5">
        <v>6.8716526375744897E-6</v>
      </c>
      <c r="I530" s="1">
        <v>6.9364367909232703E-3</v>
      </c>
      <c r="J530" s="1">
        <v>4.8235026033842496</v>
      </c>
      <c r="K530" s="2">
        <f>IF(Table3[[#This Row],[Phase shift (rad)]]="","",Table3[[#This Row],[Phase shift (rad)]]/PI()*180)</f>
        <v>276.3663416442825</v>
      </c>
      <c r="L530" s="1">
        <v>5.680973926613385</v>
      </c>
      <c r="M530" s="1">
        <f>IF(Table3[[#This Row],[Rel phase shift (rad)]]="","",COS(Table3[[#This Row],[Rel phase shift (rad)]]))</f>
        <v>0.82408495850590002</v>
      </c>
      <c r="N530"/>
    </row>
    <row r="531" spans="1:14" x14ac:dyDescent="0.2">
      <c r="A531" s="1" t="s">
        <v>48</v>
      </c>
      <c r="B531" t="s">
        <v>26</v>
      </c>
      <c r="C531" s="3">
        <v>17.03</v>
      </c>
      <c r="D531" s="2">
        <f>2*Table3[[#This Row],[Photon energy (eV)]]-Threshold</f>
        <v>9.4726112000000029</v>
      </c>
      <c r="E531" t="s">
        <v>19</v>
      </c>
      <c r="F531" s="1">
        <v>0.96874899999999997</v>
      </c>
      <c r="G531" s="2">
        <f>Table3[[#This Row],[Polar ang (rad)]]/PI()*180</f>
        <v>55.505229107518979</v>
      </c>
      <c r="H531" s="5">
        <v>9.882116376216379E-4</v>
      </c>
      <c r="I531" s="1">
        <v>0.99752823984955996</v>
      </c>
      <c r="J531" s="1">
        <v>-0.857471323229135</v>
      </c>
      <c r="K531" s="2">
        <f>IF(Table3[[#This Row],[Phase shift (rad)]]="","",Table3[[#This Row],[Phase shift (rad)]]/PI()*180)</f>
        <v>-49.129487874527456</v>
      </c>
      <c r="L531" s="1">
        <v>0</v>
      </c>
      <c r="M531" s="1">
        <f>IF(Table3[[#This Row],[Rel phase shift (rad)]]="","",COS(Table3[[#This Row],[Rel phase shift (rad)]]))</f>
        <v>1</v>
      </c>
      <c r="N531"/>
    </row>
    <row r="532" spans="1:14" x14ac:dyDescent="0.2">
      <c r="A532" s="1" t="s">
        <v>48</v>
      </c>
      <c r="B532" t="s">
        <v>26</v>
      </c>
      <c r="C532" s="3">
        <v>17.03</v>
      </c>
      <c r="D532" s="2">
        <f>2*Table3[[#This Row],[Photon energy (eV)]]-Threshold</f>
        <v>9.4726112000000029</v>
      </c>
      <c r="E532" t="s">
        <v>17</v>
      </c>
      <c r="F532" s="1">
        <v>1.10256</v>
      </c>
      <c r="G532" s="2">
        <f>Table3[[#This Row],[Polar ang (rad)]]/PI()*180</f>
        <v>63.172034659944046</v>
      </c>
      <c r="H532" s="5">
        <v>9.1399717513862501E-4</v>
      </c>
      <c r="I532" s="1">
        <v>0.99095134865150902</v>
      </c>
      <c r="J532" s="1">
        <v>-1.28863685818981</v>
      </c>
      <c r="K532" s="2">
        <f>IF(Table3[[#This Row],[Phase shift (rad)]]="","",Table3[[#This Row],[Phase shift (rad)]]/PI()*180)</f>
        <v>-73.833453299274495</v>
      </c>
      <c r="L532" s="1">
        <v>-8.5799795600098872E-3</v>
      </c>
      <c r="M532" s="1">
        <f>IF(Table3[[#This Row],[Rel phase shift (rad)]]="","",COS(Table3[[#This Row],[Rel phase shift (rad)]]))</f>
        <v>0.99996319220117946</v>
      </c>
      <c r="N532"/>
    </row>
    <row r="533" spans="1:14" x14ac:dyDescent="0.2">
      <c r="A533" s="1" t="s">
        <v>48</v>
      </c>
      <c r="B533" t="s">
        <v>26</v>
      </c>
      <c r="C533" s="3">
        <v>17.03</v>
      </c>
      <c r="D533" s="2">
        <f>2*Table3[[#This Row],[Photon energy (eV)]]-Threshold</f>
        <v>9.4726112000000029</v>
      </c>
      <c r="E533" t="s">
        <v>18</v>
      </c>
      <c r="F533" s="1">
        <v>1.10256</v>
      </c>
      <c r="G533" s="2">
        <f>Table3[[#This Row],[Polar ang (rad)]]/PI()*180</f>
        <v>63.172034659944046</v>
      </c>
      <c r="H533" s="5">
        <v>4.1729807334078802E-6</v>
      </c>
      <c r="I533" s="1">
        <v>4.5243256742452404E-3</v>
      </c>
      <c r="J533" s="1">
        <v>6.2246286676344003</v>
      </c>
      <c r="K533" s="2">
        <f>IF(Table3[[#This Row],[Phase shift (rad)]]="","",Table3[[#This Row],[Phase shift (rad)]]/PI()*180)</f>
        <v>356.64495169159198</v>
      </c>
      <c r="L533" s="1">
        <v>7.5046855462642004</v>
      </c>
      <c r="M533" s="1">
        <f>IF(Table3[[#This Row],[Rel phase shift (rad)]]="","",COS(Table3[[#This Row],[Rel phase shift (rad)]]))</f>
        <v>0.34223648656121486</v>
      </c>
      <c r="N533"/>
    </row>
    <row r="534" spans="1:14" x14ac:dyDescent="0.2">
      <c r="A534" s="1" t="s">
        <v>48</v>
      </c>
      <c r="B534" t="s">
        <v>26</v>
      </c>
      <c r="C534" s="3">
        <v>17.03</v>
      </c>
      <c r="D534" s="2">
        <f>2*Table3[[#This Row],[Photon energy (eV)]]-Threshold</f>
        <v>9.4726112000000029</v>
      </c>
      <c r="E534" t="s">
        <v>19</v>
      </c>
      <c r="F534" s="1">
        <v>1.10256</v>
      </c>
      <c r="G534" s="2">
        <f>Table3[[#This Row],[Polar ang (rad)]]/PI()*180</f>
        <v>63.172034659944046</v>
      </c>
      <c r="H534" s="5">
        <v>9.1681982549474096E-4</v>
      </c>
      <c r="I534" s="1">
        <v>0.99401165261441804</v>
      </c>
      <c r="J534" s="1">
        <v>-1.2800568786298001</v>
      </c>
      <c r="K534" s="2">
        <f>IF(Table3[[#This Row],[Phase shift (rad)]]="","",Table3[[#This Row],[Phase shift (rad)]]/PI()*180)</f>
        <v>-73.341856682177408</v>
      </c>
      <c r="L534" s="1">
        <v>0</v>
      </c>
      <c r="M534" s="1">
        <f>IF(Table3[[#This Row],[Rel phase shift (rad)]]="","",COS(Table3[[#This Row],[Rel phase shift (rad)]]))</f>
        <v>1</v>
      </c>
      <c r="N534"/>
    </row>
    <row r="535" spans="1:14" x14ac:dyDescent="0.2">
      <c r="A535" s="1" t="s">
        <v>48</v>
      </c>
      <c r="B535" t="s">
        <v>26</v>
      </c>
      <c r="C535" s="3">
        <v>17.03</v>
      </c>
      <c r="D535" s="2">
        <f>2*Table3[[#This Row],[Photon energy (eV)]]-Threshold</f>
        <v>9.4726112000000029</v>
      </c>
      <c r="E535" t="s">
        <v>17</v>
      </c>
      <c r="F535" s="1">
        <v>1.2363500000000001</v>
      </c>
      <c r="G535" s="2">
        <f>Table3[[#This Row],[Polar ang (rad)]]/PI()*180</f>
        <v>70.837637000999337</v>
      </c>
      <c r="H535" s="5">
        <v>7.1606003891066996E-4</v>
      </c>
      <c r="I535" s="1">
        <v>0.98109005727422105</v>
      </c>
      <c r="J535" s="1">
        <v>-1.4658792058992201</v>
      </c>
      <c r="K535" s="2">
        <f>IF(Table3[[#This Row],[Phase shift (rad)]]="","",Table3[[#This Row],[Phase shift (rad)]]/PI()*180)</f>
        <v>-83.988691774013915</v>
      </c>
      <c r="L535" s="1">
        <v>-1.7137566324660011E-2</v>
      </c>
      <c r="M535" s="1">
        <f>IF(Table3[[#This Row],[Rel phase shift (rad)]]="","",COS(Table3[[#This Row],[Rel phase shift (rad)]]))</f>
        <v>0.99985315550425902</v>
      </c>
      <c r="N535"/>
    </row>
    <row r="536" spans="1:14" x14ac:dyDescent="0.2">
      <c r="A536" s="1" t="s">
        <v>48</v>
      </c>
      <c r="B536" t="s">
        <v>26</v>
      </c>
      <c r="C536" s="3">
        <v>17.03</v>
      </c>
      <c r="D536" s="2">
        <f>2*Table3[[#This Row],[Photon energy (eV)]]-Threshold</f>
        <v>9.4726112000000029</v>
      </c>
      <c r="E536" t="s">
        <v>18</v>
      </c>
      <c r="F536" s="1">
        <v>1.2363500000000001</v>
      </c>
      <c r="G536" s="2">
        <f>Table3[[#This Row],[Polar ang (rad)]]/PI()*180</f>
        <v>70.837637000999337</v>
      </c>
      <c r="H536" s="5">
        <v>6.9008212975063501E-6</v>
      </c>
      <c r="I536" s="1">
        <v>9.4549713628891401E-3</v>
      </c>
      <c r="J536" s="1">
        <v>6.8806793764577696</v>
      </c>
      <c r="K536" s="2">
        <f>IF(Table3[[#This Row],[Phase shift (rad)]]="","",Table3[[#This Row],[Phase shift (rad)]]/PI()*180)</f>
        <v>394.23388845373711</v>
      </c>
      <c r="L536" s="1">
        <v>8.3294210160323292</v>
      </c>
      <c r="M536" s="1">
        <f>IF(Table3[[#This Row],[Rel phase shift (rad)]]="","",COS(Table3[[#This Row],[Rel phase shift (rad)]]))</f>
        <v>-0.45772914228633693</v>
      </c>
      <c r="N536"/>
    </row>
    <row r="537" spans="1:14" x14ac:dyDescent="0.2">
      <c r="A537" s="1" t="s">
        <v>48</v>
      </c>
      <c r="B537" t="s">
        <v>26</v>
      </c>
      <c r="C537" s="3">
        <v>17.03</v>
      </c>
      <c r="D537" s="2">
        <f>2*Table3[[#This Row],[Photon energy (eV)]]-Threshold</f>
        <v>9.4726112000000029</v>
      </c>
      <c r="E537" t="s">
        <v>19</v>
      </c>
      <c r="F537" s="1">
        <v>1.2363500000000001</v>
      </c>
      <c r="G537" s="2">
        <f>Table3[[#This Row],[Polar ang (rad)]]/PI()*180</f>
        <v>70.837637000999337</v>
      </c>
      <c r="H537" s="5">
        <v>7.0963747540053702E-4</v>
      </c>
      <c r="I537" s="1">
        <v>0.97229035772446004</v>
      </c>
      <c r="J537" s="1">
        <v>-1.44874163957456</v>
      </c>
      <c r="K537" s="2">
        <f>IF(Table3[[#This Row],[Phase shift (rad)]]="","",Table3[[#This Row],[Phase shift (rad)]]/PI()*180)</f>
        <v>-83.006781552485378</v>
      </c>
      <c r="L537" s="1">
        <v>0</v>
      </c>
      <c r="M537" s="1">
        <f>IF(Table3[[#This Row],[Rel phase shift (rad)]]="","",COS(Table3[[#This Row],[Rel phase shift (rad)]]))</f>
        <v>1</v>
      </c>
      <c r="N537"/>
    </row>
    <row r="538" spans="1:14" x14ac:dyDescent="0.2">
      <c r="A538" s="1" t="s">
        <v>48</v>
      </c>
      <c r="B538" t="s">
        <v>26</v>
      </c>
      <c r="C538" s="3">
        <v>17.03</v>
      </c>
      <c r="D538" s="2">
        <f>2*Table3[[#This Row],[Photon energy (eV)]]-Threshold</f>
        <v>9.4726112000000029</v>
      </c>
      <c r="E538" t="s">
        <v>17</v>
      </c>
      <c r="F538" s="1">
        <v>1.3701300000000001</v>
      </c>
      <c r="G538" s="2">
        <f>Table3[[#This Row],[Polar ang (rad)]]/PI()*180</f>
        <v>78.502666384259484</v>
      </c>
      <c r="H538" s="5">
        <v>4.30749062450441E-4</v>
      </c>
      <c r="I538" s="1">
        <v>0.97058929590458898</v>
      </c>
      <c r="J538" s="1">
        <v>-1.54071415721058</v>
      </c>
      <c r="K538" s="2">
        <f>IF(Table3[[#This Row],[Phase shift (rad)]]="","",Table3[[#This Row],[Phase shift (rad)]]/PI()*180)</f>
        <v>-88.276418644221849</v>
      </c>
      <c r="L538" s="1">
        <v>-2.3353675627379999E-2</v>
      </c>
      <c r="M538" s="1">
        <f>IF(Table3[[#This Row],[Rel phase shift (rad)]]="","",COS(Table3[[#This Row],[Rel phase shift (rad)]]))</f>
        <v>0.99972731531107006</v>
      </c>
      <c r="N538"/>
    </row>
    <row r="539" spans="1:14" x14ac:dyDescent="0.2">
      <c r="A539" s="1" t="s">
        <v>48</v>
      </c>
      <c r="B539" t="s">
        <v>26</v>
      </c>
      <c r="C539" s="3">
        <v>17.03</v>
      </c>
      <c r="D539" s="2">
        <f>2*Table3[[#This Row],[Photon energy (eV)]]-Threshold</f>
        <v>9.4726112000000029</v>
      </c>
      <c r="E539" t="s">
        <v>18</v>
      </c>
      <c r="F539" s="1">
        <v>1.3701300000000001</v>
      </c>
      <c r="G539" s="2">
        <f>Table3[[#This Row],[Polar ang (rad)]]/PI()*180</f>
        <v>78.502666384259484</v>
      </c>
      <c r="H539" s="5">
        <v>6.5262584640901597E-6</v>
      </c>
      <c r="I539" s="1">
        <v>1.4705352047704999E-2</v>
      </c>
      <c r="J539" s="1">
        <v>7.0275885400194404</v>
      </c>
      <c r="K539" s="2">
        <f>IF(Table3[[#This Row],[Phase shift (rad)]]="","",Table3[[#This Row],[Phase shift (rad)]]/PI()*180)</f>
        <v>402.65116349761797</v>
      </c>
      <c r="L539" s="1">
        <v>8.5449490216026405</v>
      </c>
      <c r="M539" s="1">
        <f>IF(Table3[[#This Row],[Rel phase shift (rad)]]="","",COS(Table3[[#This Row],[Rel phase shift (rad)]]))</f>
        <v>-0.63728297811069068</v>
      </c>
      <c r="N539"/>
    </row>
    <row r="540" spans="1:14" x14ac:dyDescent="0.2">
      <c r="A540" s="1" t="s">
        <v>48</v>
      </c>
      <c r="B540" t="s">
        <v>26</v>
      </c>
      <c r="C540" s="3">
        <v>17.03</v>
      </c>
      <c r="D540" s="2">
        <f>2*Table3[[#This Row],[Photon energy (eV)]]-Threshold</f>
        <v>9.4726112000000029</v>
      </c>
      <c r="E540" t="s">
        <v>19</v>
      </c>
      <c r="F540" s="1">
        <v>1.3701300000000001</v>
      </c>
      <c r="G540" s="2">
        <f>Table3[[#This Row],[Polar ang (rad)]]/PI()*180</f>
        <v>78.502666384259484</v>
      </c>
      <c r="H540" s="5">
        <v>4.2231345691501299E-4</v>
      </c>
      <c r="I540" s="1">
        <v>0.95158168996672998</v>
      </c>
      <c r="J540" s="1">
        <v>-1.5173604815832</v>
      </c>
      <c r="K540" s="2">
        <f>IF(Table3[[#This Row],[Phase shift (rad)]]="","",Table3[[#This Row],[Phase shift (rad)]]/PI()*180)</f>
        <v>-86.938351594655444</v>
      </c>
      <c r="L540" s="1">
        <v>0</v>
      </c>
      <c r="M540" s="1">
        <f>IF(Table3[[#This Row],[Rel phase shift (rad)]]="","",COS(Table3[[#This Row],[Rel phase shift (rad)]]))</f>
        <v>1</v>
      </c>
      <c r="N540"/>
    </row>
    <row r="541" spans="1:14" x14ac:dyDescent="0.2">
      <c r="A541" s="1" t="s">
        <v>48</v>
      </c>
      <c r="B541" t="s">
        <v>26</v>
      </c>
      <c r="C541" s="3">
        <v>17.03</v>
      </c>
      <c r="D541" s="2">
        <f>2*Table3[[#This Row],[Photon energy (eV)]]-Threshold</f>
        <v>9.4726112000000029</v>
      </c>
      <c r="E541" t="s">
        <v>17</v>
      </c>
      <c r="F541" s="1">
        <v>1.5039100000000001</v>
      </c>
      <c r="G541" s="2">
        <f>Table3[[#This Row],[Polar ang (rad)]]/PI()*180</f>
        <v>86.167695767519632</v>
      </c>
      <c r="H541" s="5">
        <v>1.4037262781219E-4</v>
      </c>
      <c r="I541" s="1">
        <v>0.963706638860369</v>
      </c>
      <c r="J541" s="1">
        <v>-1.56862658038162</v>
      </c>
      <c r="K541" s="2">
        <f>IF(Table3[[#This Row],[Phase shift (rad)]]="","",Table3[[#This Row],[Phase shift (rad)]]/PI()*180)</f>
        <v>-89.875682687905609</v>
      </c>
      <c r="L541" s="1">
        <v>-2.730805855779006E-2</v>
      </c>
      <c r="M541" s="1">
        <f>IF(Table3[[#This Row],[Rel phase shift (rad)]]="","",COS(Table3[[#This Row],[Rel phase shift (rad)]]))</f>
        <v>0.9996271581397147</v>
      </c>
      <c r="N541"/>
    </row>
    <row r="542" spans="1:14" x14ac:dyDescent="0.2">
      <c r="A542" s="1" t="s">
        <v>48</v>
      </c>
      <c r="B542" t="s">
        <v>26</v>
      </c>
      <c r="C542" s="3">
        <v>17.03</v>
      </c>
      <c r="D542" s="2">
        <f>2*Table3[[#This Row],[Photon energy (eV)]]-Threshold</f>
        <v>9.4726112000000029</v>
      </c>
      <c r="E542" t="s">
        <v>18</v>
      </c>
      <c r="F542" s="1">
        <v>1.5039100000000001</v>
      </c>
      <c r="G542" s="2">
        <f>Table3[[#This Row],[Polar ang (rad)]]/PI()*180</f>
        <v>86.167695767519632</v>
      </c>
      <c r="H542" s="5">
        <v>2.6432288986466499E-6</v>
      </c>
      <c r="I542" s="1">
        <v>1.8146680569814999E-2</v>
      </c>
      <c r="J542" s="1">
        <v>7.0723850491116798</v>
      </c>
      <c r="K542" s="2">
        <f>IF(Table3[[#This Row],[Phase shift (rad)]]="","",Table3[[#This Row],[Phase shift (rad)]]/PI()*180)</f>
        <v>405.21781440552269</v>
      </c>
      <c r="L542" s="1">
        <v>8.6137035709355096</v>
      </c>
      <c r="M542" s="1">
        <f>IF(Table3[[#This Row],[Rel phase shift (rad)]]="","",COS(Table3[[#This Row],[Rel phase shift (rad)]]))</f>
        <v>-0.68871986837586774</v>
      </c>
      <c r="N542"/>
    </row>
    <row r="543" spans="1:14" x14ac:dyDescent="0.2">
      <c r="A543" s="1" t="s">
        <v>48</v>
      </c>
      <c r="B543" t="s">
        <v>26</v>
      </c>
      <c r="C543" s="3">
        <v>17.03</v>
      </c>
      <c r="D543" s="2">
        <f>2*Table3[[#This Row],[Photon energy (eV)]]-Threshold</f>
        <v>9.4726112000000029</v>
      </c>
      <c r="E543" t="s">
        <v>19</v>
      </c>
      <c r="F543" s="1">
        <v>1.5039100000000001</v>
      </c>
      <c r="G543" s="2">
        <f>Table3[[#This Row],[Polar ang (rad)]]/PI()*180</f>
        <v>86.167695767519632</v>
      </c>
      <c r="H543" s="5">
        <v>1.36679402500394E-4</v>
      </c>
      <c r="I543" s="1">
        <v>0.93835136976512301</v>
      </c>
      <c r="J543" s="1">
        <v>-1.5413185218238299</v>
      </c>
      <c r="K543" s="2">
        <f>IF(Table3[[#This Row],[Phase shift (rad)]]="","",Table3[[#This Row],[Phase shift (rad)]]/PI()*180)</f>
        <v>-88.311046185848127</v>
      </c>
      <c r="L543" s="1">
        <v>0</v>
      </c>
      <c r="M543" s="1">
        <f>IF(Table3[[#This Row],[Rel phase shift (rad)]]="","",COS(Table3[[#This Row],[Rel phase shift (rad)]]))</f>
        <v>1</v>
      </c>
      <c r="N543"/>
    </row>
    <row r="544" spans="1:14" x14ac:dyDescent="0.2">
      <c r="A544" s="1" t="s">
        <v>48</v>
      </c>
      <c r="B544" t="s">
        <v>26</v>
      </c>
      <c r="C544" s="3">
        <v>17.03</v>
      </c>
      <c r="D544" s="2">
        <f>2*Table3[[#This Row],[Photon energy (eV)]]-Threshold</f>
        <v>9.4726112000000029</v>
      </c>
      <c r="E544" t="s">
        <v>17</v>
      </c>
      <c r="F544" s="1">
        <v>1.63768</v>
      </c>
      <c r="G544" s="2">
        <f>Table3[[#This Row],[Polar ang (rad)]]/PI()*180</f>
        <v>93.832152192984665</v>
      </c>
      <c r="H544" s="5">
        <v>1.4037262781219E-4</v>
      </c>
      <c r="I544" s="1">
        <v>0.963706638860369</v>
      </c>
      <c r="J544" s="1">
        <v>1.5729660732081701</v>
      </c>
      <c r="K544" s="2">
        <f>IF(Table3[[#This Row],[Phase shift (rad)]]="","",Table3[[#This Row],[Phase shift (rad)]]/PI()*180)</f>
        <v>90.124317312094206</v>
      </c>
      <c r="L544" s="1">
        <v>-2.730805855777985E-2</v>
      </c>
      <c r="M544" s="1">
        <f>IF(Table3[[#This Row],[Rel phase shift (rad)]]="","",COS(Table3[[#This Row],[Rel phase shift (rad)]]))</f>
        <v>0.99962715813971503</v>
      </c>
      <c r="N544"/>
    </row>
    <row r="545" spans="1:14" x14ac:dyDescent="0.2">
      <c r="A545" s="1" t="s">
        <v>48</v>
      </c>
      <c r="B545" t="s">
        <v>26</v>
      </c>
      <c r="C545" s="3">
        <v>17.03</v>
      </c>
      <c r="D545" s="2">
        <f>2*Table3[[#This Row],[Photon energy (eV)]]-Threshold</f>
        <v>9.4726112000000029</v>
      </c>
      <c r="E545" t="s">
        <v>18</v>
      </c>
      <c r="F545" s="1">
        <v>1.63768</v>
      </c>
      <c r="G545" s="2">
        <f>Table3[[#This Row],[Polar ang (rad)]]/PI()*180</f>
        <v>93.832152192984665</v>
      </c>
      <c r="H545" s="5">
        <v>2.6432288986466499E-6</v>
      </c>
      <c r="I545" s="1">
        <v>1.8146680569814999E-2</v>
      </c>
      <c r="J545" s="1">
        <v>10.213977702701399</v>
      </c>
      <c r="K545" s="2">
        <f>IF(Table3[[#This Row],[Phase shift (rad)]]="","",Table3[[#This Row],[Phase shift (rad)]]/PI()*180)</f>
        <v>585.21781440551842</v>
      </c>
      <c r="L545" s="1">
        <v>8.6137035709354492</v>
      </c>
      <c r="M545" s="1">
        <f>IF(Table3[[#This Row],[Rel phase shift (rad)]]="","",COS(Table3[[#This Row],[Rel phase shift (rad)]]))</f>
        <v>-0.68871986837582388</v>
      </c>
      <c r="N545"/>
    </row>
    <row r="546" spans="1:14" x14ac:dyDescent="0.2">
      <c r="A546" s="1" t="s">
        <v>48</v>
      </c>
      <c r="B546" t="s">
        <v>26</v>
      </c>
      <c r="C546" s="3">
        <v>17.03</v>
      </c>
      <c r="D546" s="2">
        <f>2*Table3[[#This Row],[Photon energy (eV)]]-Threshold</f>
        <v>9.4726112000000029</v>
      </c>
      <c r="E546" t="s">
        <v>19</v>
      </c>
      <c r="F546" s="1">
        <v>1.63768</v>
      </c>
      <c r="G546" s="2">
        <f>Table3[[#This Row],[Polar ang (rad)]]/PI()*180</f>
        <v>93.832152192984665</v>
      </c>
      <c r="H546" s="5">
        <v>1.36679402500394E-4</v>
      </c>
      <c r="I546" s="1">
        <v>0.93835136976512301</v>
      </c>
      <c r="J546" s="1">
        <v>1.6002741317659499</v>
      </c>
      <c r="K546" s="2">
        <f>IF(Table3[[#This Row],[Phase shift (rad)]]="","",Table3[[#This Row],[Phase shift (rad)]]/PI()*180)</f>
        <v>91.688953814151105</v>
      </c>
      <c r="L546" s="1">
        <v>0</v>
      </c>
      <c r="M546" s="1">
        <f>IF(Table3[[#This Row],[Rel phase shift (rad)]]="","",COS(Table3[[#This Row],[Rel phase shift (rad)]]))</f>
        <v>1</v>
      </c>
      <c r="N546"/>
    </row>
    <row r="547" spans="1:14" x14ac:dyDescent="0.2">
      <c r="A547" s="1" t="s">
        <v>48</v>
      </c>
      <c r="B547" t="s">
        <v>26</v>
      </c>
      <c r="C547" s="3">
        <v>17.03</v>
      </c>
      <c r="D547" s="2">
        <f>2*Table3[[#This Row],[Photon energy (eV)]]-Threshold</f>
        <v>9.4726112000000029</v>
      </c>
      <c r="E547" t="s">
        <v>17</v>
      </c>
      <c r="F547" s="1">
        <v>1.77146</v>
      </c>
      <c r="G547" s="2">
        <f>Table3[[#This Row],[Polar ang (rad)]]/PI()*180</f>
        <v>101.49718157624481</v>
      </c>
      <c r="H547" s="5">
        <v>4.30749062450441E-4</v>
      </c>
      <c r="I547" s="1">
        <v>0.97058929590458898</v>
      </c>
      <c r="J547" s="1">
        <v>1.6008784963792</v>
      </c>
      <c r="K547" s="2">
        <f>IF(Table3[[#This Row],[Phase shift (rad)]]="","",Table3[[#This Row],[Phase shift (rad)]]/PI()*180)</f>
        <v>91.723581355777398</v>
      </c>
      <c r="L547" s="1">
        <v>-2.3353675627379999E-2</v>
      </c>
      <c r="M547" s="1">
        <f>IF(Table3[[#This Row],[Rel phase shift (rad)]]="","",COS(Table3[[#This Row],[Rel phase shift (rad)]]))</f>
        <v>0.99972731531107006</v>
      </c>
      <c r="N547"/>
    </row>
    <row r="548" spans="1:14" x14ac:dyDescent="0.2">
      <c r="A548" s="1" t="s">
        <v>48</v>
      </c>
      <c r="B548" t="s">
        <v>26</v>
      </c>
      <c r="C548" s="3">
        <v>17.03</v>
      </c>
      <c r="D548" s="2">
        <f>2*Table3[[#This Row],[Photon energy (eV)]]-Threshold</f>
        <v>9.4726112000000029</v>
      </c>
      <c r="E548" t="s">
        <v>18</v>
      </c>
      <c r="F548" s="1">
        <v>1.77146</v>
      </c>
      <c r="G548" s="2">
        <f>Table3[[#This Row],[Polar ang (rad)]]/PI()*180</f>
        <v>101.49718157624481</v>
      </c>
      <c r="H548" s="5">
        <v>6.5262584640901597E-6</v>
      </c>
      <c r="I548" s="1">
        <v>1.4705352047704999E-2</v>
      </c>
      <c r="J548" s="1">
        <v>10.1691811936092</v>
      </c>
      <c r="K548" s="2">
        <f>IF(Table3[[#This Row],[Phase shift (rad)]]="","",Table3[[#This Row],[Phase shift (rad)]]/PI()*180)</f>
        <v>582.65116349761604</v>
      </c>
      <c r="L548" s="1">
        <v>8.5449490216026192</v>
      </c>
      <c r="M548" s="1">
        <f>IF(Table3[[#This Row],[Rel phase shift (rad)]]="","",COS(Table3[[#This Row],[Rel phase shift (rad)]]))</f>
        <v>-0.63728297811067425</v>
      </c>
      <c r="N548"/>
    </row>
    <row r="549" spans="1:14" x14ac:dyDescent="0.2">
      <c r="A549" s="1" t="s">
        <v>48</v>
      </c>
      <c r="B549" t="s">
        <v>26</v>
      </c>
      <c r="C549" s="3">
        <v>17.03</v>
      </c>
      <c r="D549" s="2">
        <f>2*Table3[[#This Row],[Photon energy (eV)]]-Threshold</f>
        <v>9.4726112000000029</v>
      </c>
      <c r="E549" t="s">
        <v>19</v>
      </c>
      <c r="F549" s="1">
        <v>1.77146</v>
      </c>
      <c r="G549" s="2">
        <f>Table3[[#This Row],[Polar ang (rad)]]/PI()*180</f>
        <v>101.49718157624481</v>
      </c>
      <c r="H549" s="5">
        <v>4.2231345691501299E-4</v>
      </c>
      <c r="I549" s="1">
        <v>0.95158168996672998</v>
      </c>
      <c r="J549" s="1">
        <v>1.62423217200658</v>
      </c>
      <c r="K549" s="2">
        <f>IF(Table3[[#This Row],[Phase shift (rad)]]="","",Table3[[#This Row],[Phase shift (rad)]]/PI()*180)</f>
        <v>93.061648405343803</v>
      </c>
      <c r="L549" s="1">
        <v>0</v>
      </c>
      <c r="M549" s="1">
        <f>IF(Table3[[#This Row],[Rel phase shift (rad)]]="","",COS(Table3[[#This Row],[Rel phase shift (rad)]]))</f>
        <v>1</v>
      </c>
      <c r="N549"/>
    </row>
    <row r="550" spans="1:14" x14ac:dyDescent="0.2">
      <c r="A550" s="1" t="s">
        <v>48</v>
      </c>
      <c r="B550" t="s">
        <v>26</v>
      </c>
      <c r="C550" s="3">
        <v>17.03</v>
      </c>
      <c r="D550" s="2">
        <f>2*Table3[[#This Row],[Photon energy (eV)]]-Threshold</f>
        <v>9.4726112000000029</v>
      </c>
      <c r="E550" t="s">
        <v>17</v>
      </c>
      <c r="F550" s="1">
        <v>1.90524</v>
      </c>
      <c r="G550" s="2">
        <f>Table3[[#This Row],[Polar ang (rad)]]/PI()*180</f>
        <v>109.16221095950496</v>
      </c>
      <c r="H550" s="5">
        <v>7.1606003891066996E-4</v>
      </c>
      <c r="I550" s="1">
        <v>0.98109005727422105</v>
      </c>
      <c r="J550" s="1">
        <v>1.67571344769057</v>
      </c>
      <c r="K550" s="2">
        <f>IF(Table3[[#This Row],[Phase shift (rad)]]="","",Table3[[#This Row],[Phase shift (rad)]]/PI()*180)</f>
        <v>96.0113082259859</v>
      </c>
      <c r="L550" s="1">
        <v>-1.7137566324650019E-2</v>
      </c>
      <c r="M550" s="1">
        <f>IF(Table3[[#This Row],[Rel phase shift (rad)]]="","",COS(Table3[[#This Row],[Rel phase shift (rad)]]))</f>
        <v>0.99985315550425913</v>
      </c>
      <c r="N550"/>
    </row>
    <row r="551" spans="1:14" x14ac:dyDescent="0.2">
      <c r="A551" s="1" t="s">
        <v>48</v>
      </c>
      <c r="B551" t="s">
        <v>26</v>
      </c>
      <c r="C551" s="3">
        <v>17.03</v>
      </c>
      <c r="D551" s="2">
        <f>2*Table3[[#This Row],[Photon energy (eV)]]-Threshold</f>
        <v>9.4726112000000029</v>
      </c>
      <c r="E551" t="s">
        <v>18</v>
      </c>
      <c r="F551" s="1">
        <v>1.90524</v>
      </c>
      <c r="G551" s="2">
        <f>Table3[[#This Row],[Polar ang (rad)]]/PI()*180</f>
        <v>109.16221095950496</v>
      </c>
      <c r="H551" s="5">
        <v>6.9008212975063501E-6</v>
      </c>
      <c r="I551" s="1">
        <v>9.4549713628891401E-3</v>
      </c>
      <c r="J551" s="1">
        <v>10.0222720300475</v>
      </c>
      <c r="K551" s="2">
        <f>IF(Table3[[#This Row],[Phase shift (rad)]]="","",Table3[[#This Row],[Phase shift (rad)]]/PI()*180)</f>
        <v>574.23388845373347</v>
      </c>
      <c r="L551" s="1">
        <v>8.3294210160322795</v>
      </c>
      <c r="M551" s="1">
        <f>IF(Table3[[#This Row],[Rel phase shift (rad)]]="","",COS(Table3[[#This Row],[Rel phase shift (rad)]]))</f>
        <v>-0.45772914228629269</v>
      </c>
      <c r="N551"/>
    </row>
    <row r="552" spans="1:14" x14ac:dyDescent="0.2">
      <c r="A552" s="1" t="s">
        <v>48</v>
      </c>
      <c r="B552" t="s">
        <v>26</v>
      </c>
      <c r="C552" s="3">
        <v>17.03</v>
      </c>
      <c r="D552" s="2">
        <f>2*Table3[[#This Row],[Photon energy (eV)]]-Threshold</f>
        <v>9.4726112000000029</v>
      </c>
      <c r="E552" t="s">
        <v>19</v>
      </c>
      <c r="F552" s="1">
        <v>1.90524</v>
      </c>
      <c r="G552" s="2">
        <f>Table3[[#This Row],[Polar ang (rad)]]/PI()*180</f>
        <v>109.16221095950496</v>
      </c>
      <c r="H552" s="5">
        <v>7.0963747540053702E-4</v>
      </c>
      <c r="I552" s="1">
        <v>0.97229035772446004</v>
      </c>
      <c r="J552" s="1">
        <v>1.69285101401522</v>
      </c>
      <c r="K552" s="2">
        <f>IF(Table3[[#This Row],[Phase shift (rad)]]="","",Table3[[#This Row],[Phase shift (rad)]]/PI()*180)</f>
        <v>96.993218447513883</v>
      </c>
      <c r="L552" s="1">
        <v>0</v>
      </c>
      <c r="M552" s="1">
        <f>IF(Table3[[#This Row],[Rel phase shift (rad)]]="","",COS(Table3[[#This Row],[Rel phase shift (rad)]]))</f>
        <v>1</v>
      </c>
      <c r="N552"/>
    </row>
    <row r="553" spans="1:14" x14ac:dyDescent="0.2">
      <c r="A553" s="1" t="s">
        <v>48</v>
      </c>
      <c r="B553" t="s">
        <v>26</v>
      </c>
      <c r="C553" s="3">
        <v>17.03</v>
      </c>
      <c r="D553" s="2">
        <f>2*Table3[[#This Row],[Photon energy (eV)]]-Threshold</f>
        <v>9.4726112000000029</v>
      </c>
      <c r="E553" t="s">
        <v>17</v>
      </c>
      <c r="F553" s="1">
        <v>2.03904</v>
      </c>
      <c r="G553" s="2">
        <f>Table3[[#This Row],[Polar ang (rad)]]/PI()*180</f>
        <v>116.82838625835538</v>
      </c>
      <c r="H553" s="5">
        <v>9.1399717513862501E-4</v>
      </c>
      <c r="I553" s="1">
        <v>0.99095134865150902</v>
      </c>
      <c r="J553" s="1">
        <v>1.85295579539997</v>
      </c>
      <c r="K553" s="2">
        <f>IF(Table3[[#This Row],[Phase shift (rad)]]="","",Table3[[#This Row],[Phase shift (rad)]]/PI()*180)</f>
        <v>106.16654670072477</v>
      </c>
      <c r="L553" s="1">
        <v>-8.5799795600198792E-3</v>
      </c>
      <c r="M553" s="1">
        <f>IF(Table3[[#This Row],[Rel phase shift (rad)]]="","",COS(Table3[[#This Row],[Rel phase shift (rad)]]))</f>
        <v>0.99996319220117935</v>
      </c>
      <c r="N553"/>
    </row>
    <row r="554" spans="1:14" x14ac:dyDescent="0.2">
      <c r="A554" s="1" t="s">
        <v>48</v>
      </c>
      <c r="B554" t="s">
        <v>26</v>
      </c>
      <c r="C554" s="3">
        <v>17.03</v>
      </c>
      <c r="D554" s="2">
        <f>2*Table3[[#This Row],[Photon energy (eV)]]-Threshold</f>
        <v>9.4726112000000029</v>
      </c>
      <c r="E554" t="s">
        <v>18</v>
      </c>
      <c r="F554" s="1">
        <v>2.03904</v>
      </c>
      <c r="G554" s="2">
        <f>Table3[[#This Row],[Polar ang (rad)]]/PI()*180</f>
        <v>116.82838625835538</v>
      </c>
      <c r="H554" s="5">
        <v>4.1729807334078802E-6</v>
      </c>
      <c r="I554" s="1">
        <v>4.5243256742452404E-3</v>
      </c>
      <c r="J554" s="1">
        <v>9.3662213212241898</v>
      </c>
      <c r="K554" s="2">
        <f>IF(Table3[[#This Row],[Phase shift (rad)]]="","",Table3[[#This Row],[Phase shift (rad)]]/PI()*180)</f>
        <v>536.64495169159181</v>
      </c>
      <c r="L554" s="1">
        <v>7.5046855462642004</v>
      </c>
      <c r="M554" s="1">
        <f>IF(Table3[[#This Row],[Rel phase shift (rad)]]="","",COS(Table3[[#This Row],[Rel phase shift (rad)]]))</f>
        <v>0.34223648656121486</v>
      </c>
      <c r="N554"/>
    </row>
    <row r="555" spans="1:14" x14ac:dyDescent="0.2">
      <c r="A555" s="1" t="s">
        <v>48</v>
      </c>
      <c r="B555" t="s">
        <v>26</v>
      </c>
      <c r="C555" s="3">
        <v>17.03</v>
      </c>
      <c r="D555" s="2">
        <f>2*Table3[[#This Row],[Photon energy (eV)]]-Threshold</f>
        <v>9.4726112000000029</v>
      </c>
      <c r="E555" t="s">
        <v>19</v>
      </c>
      <c r="F555" s="1">
        <v>2.03904</v>
      </c>
      <c r="G555" s="2">
        <f>Table3[[#This Row],[Polar ang (rad)]]/PI()*180</f>
        <v>116.82838625835538</v>
      </c>
      <c r="H555" s="5">
        <v>9.1681982549474096E-4</v>
      </c>
      <c r="I555" s="1">
        <v>0.99401165261441804</v>
      </c>
      <c r="J555" s="1">
        <v>1.8615357749599899</v>
      </c>
      <c r="K555" s="2">
        <f>IF(Table3[[#This Row],[Phase shift (rad)]]="","",Table3[[#This Row],[Phase shift (rad)]]/PI()*180)</f>
        <v>106.65814331782241</v>
      </c>
      <c r="L555" s="1">
        <v>0</v>
      </c>
      <c r="M555" s="1">
        <f>IF(Table3[[#This Row],[Rel phase shift (rad)]]="","",COS(Table3[[#This Row],[Rel phase shift (rad)]]))</f>
        <v>1</v>
      </c>
      <c r="N555"/>
    </row>
    <row r="556" spans="1:14" x14ac:dyDescent="0.2">
      <c r="A556" s="1" t="s">
        <v>48</v>
      </c>
      <c r="B556" t="s">
        <v>26</v>
      </c>
      <c r="C556" s="3">
        <v>17.03</v>
      </c>
      <c r="D556" s="2">
        <f>2*Table3[[#This Row],[Photon energy (eV)]]-Threshold</f>
        <v>9.4726112000000029</v>
      </c>
      <c r="E556" t="s">
        <v>17</v>
      </c>
      <c r="F556" s="1">
        <v>2.1728399999999999</v>
      </c>
      <c r="G556" s="2">
        <f>Table3[[#This Row],[Polar ang (rad)]]/PI()*180</f>
        <v>124.4945615572058</v>
      </c>
      <c r="H556" s="5">
        <v>9.7691700702906494E-4</v>
      </c>
      <c r="I556" s="1">
        <v>0.98612712641815303</v>
      </c>
      <c r="J556" s="1">
        <v>2.2920904828672701</v>
      </c>
      <c r="K556" s="2">
        <f>IF(Table3[[#This Row],[Phase shift (rad)]]="","",Table3[[#This Row],[Phase shift (rad)]]/PI()*180)</f>
        <v>131.32711093039751</v>
      </c>
      <c r="L556" s="1">
        <v>7.9691525066203361E-3</v>
      </c>
      <c r="M556" s="1">
        <f>IF(Table3[[#This Row],[Rel phase shift (rad)]]="","",COS(Table3[[#This Row],[Rel phase shift (rad)]]))</f>
        <v>0.99996824647221227</v>
      </c>
      <c r="N556"/>
    </row>
    <row r="557" spans="1:14" x14ac:dyDescent="0.2">
      <c r="A557" s="1" t="s">
        <v>48</v>
      </c>
      <c r="B557" t="s">
        <v>26</v>
      </c>
      <c r="C557" s="3">
        <v>17.03</v>
      </c>
      <c r="D557" s="2">
        <f>2*Table3[[#This Row],[Photon energy (eV)]]-Threshold</f>
        <v>9.4726112000000029</v>
      </c>
      <c r="E557" t="s">
        <v>18</v>
      </c>
      <c r="F557" s="1">
        <v>2.1728399999999999</v>
      </c>
      <c r="G557" s="2">
        <f>Table3[[#This Row],[Polar ang (rad)]]/PI()*180</f>
        <v>124.4945615572058</v>
      </c>
      <c r="H557" s="5">
        <v>6.8716526375744897E-6</v>
      </c>
      <c r="I557" s="1">
        <v>6.9364367909232703E-3</v>
      </c>
      <c r="J557" s="1">
        <v>7.9650952569740401</v>
      </c>
      <c r="K557" s="2">
        <f>IF(Table3[[#This Row],[Phase shift (rad)]]="","",Table3[[#This Row],[Phase shift (rad)]]/PI()*180)</f>
        <v>456.36634164428239</v>
      </c>
      <c r="L557" s="1">
        <v>5.6809739266133903</v>
      </c>
      <c r="M557" s="1">
        <f>IF(Table3[[#This Row],[Rel phase shift (rad)]]="","",COS(Table3[[#This Row],[Rel phase shift (rad)]]))</f>
        <v>0.82408495850590302</v>
      </c>
      <c r="N557"/>
    </row>
    <row r="558" spans="1:14" x14ac:dyDescent="0.2">
      <c r="A558" s="1" t="s">
        <v>48</v>
      </c>
      <c r="B558" t="s">
        <v>26</v>
      </c>
      <c r="C558" s="3">
        <v>17.03</v>
      </c>
      <c r="D558" s="2">
        <f>2*Table3[[#This Row],[Photon energy (eV)]]-Threshold</f>
        <v>9.4726112000000029</v>
      </c>
      <c r="E558" t="s">
        <v>19</v>
      </c>
      <c r="F558" s="1">
        <v>2.1728399999999999</v>
      </c>
      <c r="G558" s="2">
        <f>Table3[[#This Row],[Polar ang (rad)]]/PI()*180</f>
        <v>124.4945615572058</v>
      </c>
      <c r="H558" s="5">
        <v>9.882116376216379E-4</v>
      </c>
      <c r="I558" s="1">
        <v>0.99752823984955996</v>
      </c>
      <c r="J558" s="1">
        <v>2.2841213303606498</v>
      </c>
      <c r="K558" s="2">
        <f>IF(Table3[[#This Row],[Phase shift (rad)]]="","",Table3[[#This Row],[Phase shift (rad)]]/PI()*180)</f>
        <v>130.87051212547206</v>
      </c>
      <c r="L558" s="1">
        <v>0</v>
      </c>
      <c r="M558" s="1">
        <f>IF(Table3[[#This Row],[Rel phase shift (rad)]]="","",COS(Table3[[#This Row],[Rel phase shift (rad)]]))</f>
        <v>1</v>
      </c>
      <c r="N558"/>
    </row>
    <row r="559" spans="1:14" x14ac:dyDescent="0.2">
      <c r="A559" s="1" t="s">
        <v>48</v>
      </c>
      <c r="B559" t="s">
        <v>26</v>
      </c>
      <c r="C559" s="3">
        <v>17.03</v>
      </c>
      <c r="D559" s="2">
        <f>2*Table3[[#This Row],[Photon energy (eV)]]-Threshold</f>
        <v>9.4726112000000029</v>
      </c>
      <c r="E559" t="s">
        <v>17</v>
      </c>
      <c r="F559" s="1">
        <v>2.3066800000000001</v>
      </c>
      <c r="G559" s="2">
        <f>Table3[[#This Row],[Polar ang (rad)]]/PI()*180</f>
        <v>132.16302868723673</v>
      </c>
      <c r="H559" s="5">
        <v>1.3374904827672101E-3</v>
      </c>
      <c r="I559" s="1">
        <v>0.97958426774732499</v>
      </c>
      <c r="J559" s="1">
        <v>3.0953589275785598</v>
      </c>
      <c r="K559" s="2">
        <f>IF(Table3[[#This Row],[Phase shift (rad)]]="","",Table3[[#This Row],[Phase shift (rad)]]/PI()*180)</f>
        <v>177.35100262839211</v>
      </c>
      <c r="L559" s="1">
        <v>2.0561302821979769E-2</v>
      </c>
      <c r="M559" s="1">
        <f>IF(Table3[[#This Row],[Rel phase shift (rad)]]="","",COS(Table3[[#This Row],[Rel phase shift (rad)]]))</f>
        <v>0.99978862386019662</v>
      </c>
      <c r="N559"/>
    </row>
    <row r="560" spans="1:14" x14ac:dyDescent="0.2">
      <c r="A560" s="1" t="s">
        <v>48</v>
      </c>
      <c r="B560" t="s">
        <v>26</v>
      </c>
      <c r="C560" s="3">
        <v>17.03</v>
      </c>
      <c r="D560" s="2">
        <f>2*Table3[[#This Row],[Photon energy (eV)]]-Threshold</f>
        <v>9.4726112000000029</v>
      </c>
      <c r="E560" t="s">
        <v>18</v>
      </c>
      <c r="F560" s="1">
        <v>2.3066800000000001</v>
      </c>
      <c r="G560" s="2">
        <f>Table3[[#This Row],[Polar ang (rad)]]/PI()*180</f>
        <v>132.16302868723673</v>
      </c>
      <c r="H560" s="5">
        <v>1.3937467395974601E-5</v>
      </c>
      <c r="I560" s="1">
        <v>1.0207866126337299E-2</v>
      </c>
      <c r="J560" s="1">
        <v>7.6226815085488404</v>
      </c>
      <c r="K560" s="2">
        <f>IF(Table3[[#This Row],[Phase shift (rad)]]="","",Table3[[#This Row],[Phase shift (rad)]]/PI()*180)</f>
        <v>436.74747901226408</v>
      </c>
      <c r="L560" s="1">
        <v>4.5478838837922604</v>
      </c>
      <c r="M560" s="1">
        <f>IF(Table3[[#This Row],[Rel phase shift (rad)]]="","",COS(Table3[[#This Row],[Rel phase shift (rad)]]))</f>
        <v>-0.16376412908994767</v>
      </c>
      <c r="N560"/>
    </row>
    <row r="561" spans="1:14" x14ac:dyDescent="0.2">
      <c r="A561" s="1" t="s">
        <v>48</v>
      </c>
      <c r="B561" t="s">
        <v>26</v>
      </c>
      <c r="C561" s="3">
        <v>17.03</v>
      </c>
      <c r="D561" s="2">
        <f>2*Table3[[#This Row],[Photon energy (eV)]]-Threshold</f>
        <v>9.4726112000000029</v>
      </c>
      <c r="E561" t="s">
        <v>19</v>
      </c>
      <c r="F561" s="1">
        <v>2.3066800000000001</v>
      </c>
      <c r="G561" s="2">
        <f>Table3[[#This Row],[Polar ang (rad)]]/PI()*180</f>
        <v>132.16302868723673</v>
      </c>
      <c r="H561" s="5">
        <v>1.33264285475331E-3</v>
      </c>
      <c r="I561" s="1">
        <v>0.97603384238020297</v>
      </c>
      <c r="J561" s="1">
        <v>3.07479762475658</v>
      </c>
      <c r="K561" s="2">
        <f>IF(Table3[[#This Row],[Phase shift (rad)]]="","",Table3[[#This Row],[Phase shift (rad)]]/PI()*180)</f>
        <v>176.17292675540224</v>
      </c>
      <c r="L561" s="1">
        <v>0</v>
      </c>
      <c r="M561" s="1">
        <f>IF(Table3[[#This Row],[Rel phase shift (rad)]]="","",COS(Table3[[#This Row],[Rel phase shift (rad)]]))</f>
        <v>1</v>
      </c>
      <c r="N561"/>
    </row>
    <row r="562" spans="1:14" x14ac:dyDescent="0.2">
      <c r="A562" s="1" t="s">
        <v>48</v>
      </c>
      <c r="B562" t="s">
        <v>26</v>
      </c>
      <c r="C562" s="3">
        <v>17.03</v>
      </c>
      <c r="D562" s="2">
        <f>2*Table3[[#This Row],[Photon energy (eV)]]-Threshold</f>
        <v>9.4726112000000029</v>
      </c>
      <c r="E562" t="s">
        <v>17</v>
      </c>
      <c r="F562" s="1">
        <v>2.44055</v>
      </c>
      <c r="G562" s="2">
        <f>Table3[[#This Row],[Polar ang (rad)]]/PI()*180</f>
        <v>139.83321469065305</v>
      </c>
      <c r="H562" s="5">
        <v>2.6904213626503999E-3</v>
      </c>
      <c r="I562" s="1">
        <v>0.98607730331719001</v>
      </c>
      <c r="J562" s="1">
        <v>3.6364079245238101</v>
      </c>
      <c r="K562" s="2">
        <f>IF(Table3[[#This Row],[Phase shift (rad)]]="","",Table3[[#This Row],[Phase shift (rad)]]/PI()*180)</f>
        <v>208.35082666314153</v>
      </c>
      <c r="L562" s="1">
        <v>9.641783641880064E-3</v>
      </c>
      <c r="M562" s="1">
        <f>IF(Table3[[#This Row],[Rel phase shift (rad)]]="","",COS(Table3[[#This Row],[Rel phase shift (rad)]]))</f>
        <v>0.99995351836419644</v>
      </c>
      <c r="N562"/>
    </row>
    <row r="563" spans="1:14" x14ac:dyDescent="0.2">
      <c r="A563" s="1" t="s">
        <v>48</v>
      </c>
      <c r="B563" t="s">
        <v>26</v>
      </c>
      <c r="C563" s="3">
        <v>17.03</v>
      </c>
      <c r="D563" s="2">
        <f>2*Table3[[#This Row],[Photon energy (eV)]]-Threshold</f>
        <v>9.4726112000000029</v>
      </c>
      <c r="E563" t="s">
        <v>18</v>
      </c>
      <c r="F563" s="1">
        <v>2.44055</v>
      </c>
      <c r="G563" s="2">
        <f>Table3[[#This Row],[Polar ang (rad)]]/PI()*180</f>
        <v>139.83321469065305</v>
      </c>
      <c r="H563" s="5">
        <v>1.8993399632627401E-5</v>
      </c>
      <c r="I563" s="1">
        <v>6.9613483414049998E-3</v>
      </c>
      <c r="J563" s="1">
        <v>7.5200433259014199</v>
      </c>
      <c r="K563" s="2">
        <f>IF(Table3[[#This Row],[Phase shift (rad)]]="","",Table3[[#This Row],[Phase shift (rad)]]/PI()*180)</f>
        <v>430.86674432967402</v>
      </c>
      <c r="L563" s="1">
        <v>3.8932771850194898</v>
      </c>
      <c r="M563" s="1">
        <f>IF(Table3[[#This Row],[Rel phase shift (rad)]]="","",COS(Table3[[#This Row],[Rel phase shift (rad)]]))</f>
        <v>-0.73053958936511199</v>
      </c>
      <c r="N563"/>
    </row>
    <row r="564" spans="1:14" x14ac:dyDescent="0.2">
      <c r="A564" s="1" t="s">
        <v>48</v>
      </c>
      <c r="B564" t="s">
        <v>26</v>
      </c>
      <c r="C564" s="3">
        <v>17.03</v>
      </c>
      <c r="D564" s="2">
        <f>2*Table3[[#This Row],[Photon energy (eV)]]-Threshold</f>
        <v>9.4726112000000029</v>
      </c>
      <c r="E564" t="s">
        <v>19</v>
      </c>
      <c r="F564" s="1">
        <v>2.44055</v>
      </c>
      <c r="G564" s="2">
        <f>Table3[[#This Row],[Polar ang (rad)]]/PI()*180</f>
        <v>139.83321469065305</v>
      </c>
      <c r="H564" s="5">
        <v>2.66254544678901E-3</v>
      </c>
      <c r="I564" s="1">
        <v>0.97586038773597195</v>
      </c>
      <c r="J564" s="1">
        <v>3.6267661408819301</v>
      </c>
      <c r="K564" s="2">
        <f>IF(Table3[[#This Row],[Phase shift (rad)]]="","",Table3[[#This Row],[Phase shift (rad)]]/PI()*180)</f>
        <v>207.79839315348354</v>
      </c>
      <c r="L564" s="1">
        <v>0</v>
      </c>
      <c r="M564" s="1">
        <f>IF(Table3[[#This Row],[Rel phase shift (rad)]]="","",COS(Table3[[#This Row],[Rel phase shift (rad)]]))</f>
        <v>1</v>
      </c>
      <c r="N564"/>
    </row>
    <row r="565" spans="1:14" x14ac:dyDescent="0.2">
      <c r="A565" s="1" t="s">
        <v>48</v>
      </c>
      <c r="B565" t="s">
        <v>26</v>
      </c>
      <c r="C565" s="3">
        <v>17.03</v>
      </c>
      <c r="D565" s="2">
        <f>2*Table3[[#This Row],[Photon energy (eV)]]-Threshold</f>
        <v>9.4726112000000029</v>
      </c>
      <c r="E565" t="s">
        <v>17</v>
      </c>
      <c r="F565" s="1">
        <v>2.5745</v>
      </c>
      <c r="G565" s="2">
        <f>Table3[[#This Row],[Polar ang (rad)]]/PI()*180</f>
        <v>147.50798435643046</v>
      </c>
      <c r="H565" s="5">
        <v>4.9209183765861397E-3</v>
      </c>
      <c r="I565" s="1">
        <v>0.99204352270547802</v>
      </c>
      <c r="J565" s="1">
        <v>3.8637325417222601</v>
      </c>
      <c r="K565" s="2">
        <f>IF(Table3[[#This Row],[Phase shift (rad)]]="","",Table3[[#This Row],[Phase shift (rad)]]/PI()*180)</f>
        <v>221.37556780803979</v>
      </c>
      <c r="L565" s="1">
        <v>3.655949819840298E-3</v>
      </c>
      <c r="M565" s="1">
        <f>IF(Table3[[#This Row],[Rel phase shift (rad)]]="","",COS(Table3[[#This Row],[Rel phase shift (rad)]]))</f>
        <v>0.99999331702290106</v>
      </c>
      <c r="N565"/>
    </row>
    <row r="566" spans="1:14" x14ac:dyDescent="0.2">
      <c r="A566" s="1" t="s">
        <v>48</v>
      </c>
      <c r="B566" t="s">
        <v>26</v>
      </c>
      <c r="C566" s="3">
        <v>17.03</v>
      </c>
      <c r="D566" s="2">
        <f>2*Table3[[#This Row],[Photon energy (eV)]]-Threshold</f>
        <v>9.4726112000000029</v>
      </c>
      <c r="E566" t="s">
        <v>18</v>
      </c>
      <c r="F566" s="1">
        <v>2.5745</v>
      </c>
      <c r="G566" s="2">
        <f>Table3[[#This Row],[Polar ang (rad)]]/PI()*180</f>
        <v>147.50798435643046</v>
      </c>
      <c r="H566" s="5">
        <v>1.9733597586890602E-5</v>
      </c>
      <c r="I566" s="1">
        <v>3.9782386472608797E-3</v>
      </c>
      <c r="J566" s="1">
        <v>7.4749811144865097</v>
      </c>
      <c r="K566" s="2">
        <f>IF(Table3[[#This Row],[Phase shift (rad)]]="","",Table3[[#This Row],[Phase shift (rad)]]/PI()*180)</f>
        <v>428.28486980007341</v>
      </c>
      <c r="L566" s="1">
        <v>3.6149045225840899</v>
      </c>
      <c r="M566" s="1">
        <f>IF(Table3[[#This Row],[Rel phase shift (rad)]]="","",COS(Table3[[#This Row],[Rel phase shift (rad)]]))</f>
        <v>-0.89006350132245327</v>
      </c>
      <c r="N566"/>
    </row>
    <row r="567" spans="1:14" x14ac:dyDescent="0.2">
      <c r="A567" s="1" t="s">
        <v>48</v>
      </c>
      <c r="B567" t="s">
        <v>26</v>
      </c>
      <c r="C567" s="3">
        <v>17.03</v>
      </c>
      <c r="D567" s="2">
        <f>2*Table3[[#This Row],[Photon energy (eV)]]-Threshold</f>
        <v>9.4726112000000029</v>
      </c>
      <c r="E567" t="s">
        <v>19</v>
      </c>
      <c r="F567" s="1">
        <v>2.5745</v>
      </c>
      <c r="G567" s="2">
        <f>Table3[[#This Row],[Polar ang (rad)]]/PI()*180</f>
        <v>147.50798435643046</v>
      </c>
      <c r="H567" s="5">
        <v>4.8857571802658397E-3</v>
      </c>
      <c r="I567" s="1">
        <v>0.98495512286001496</v>
      </c>
      <c r="J567" s="1">
        <v>3.8600765919024198</v>
      </c>
      <c r="K567" s="2">
        <f>IF(Table3[[#This Row],[Phase shift (rad)]]="","",Table3[[#This Row],[Phase shift (rad)]]/PI()*180)</f>
        <v>221.16609731325133</v>
      </c>
      <c r="L567" s="1">
        <v>0</v>
      </c>
      <c r="M567" s="1">
        <f>IF(Table3[[#This Row],[Rel phase shift (rad)]]="","",COS(Table3[[#This Row],[Rel phase shift (rad)]]))</f>
        <v>1</v>
      </c>
      <c r="N567"/>
    </row>
    <row r="568" spans="1:14" x14ac:dyDescent="0.2">
      <c r="A568" s="1" t="s">
        <v>48</v>
      </c>
      <c r="B568" t="s">
        <v>26</v>
      </c>
      <c r="C568" s="3">
        <v>17.03</v>
      </c>
      <c r="D568" s="2">
        <f>2*Table3[[#This Row],[Photon energy (eV)]]-Threshold</f>
        <v>9.4726112000000029</v>
      </c>
      <c r="E568" t="s">
        <v>17</v>
      </c>
      <c r="F568" s="1">
        <v>2.70858</v>
      </c>
      <c r="G568" s="2">
        <f>Table3[[#This Row],[Polar ang (rad)]]/PI()*180</f>
        <v>155.19020247354453</v>
      </c>
      <c r="H568" s="5">
        <v>7.6282928675432899E-3</v>
      </c>
      <c r="I568" s="1">
        <v>0.99582512047317995</v>
      </c>
      <c r="J568" s="1">
        <v>3.9692649942004099</v>
      </c>
      <c r="K568" s="2">
        <f>IF(Table3[[#This Row],[Phase shift (rad)]]="","",Table3[[#This Row],[Phase shift (rad)]]/PI()*180)</f>
        <v>227.42213193670267</v>
      </c>
      <c r="L568" s="1">
        <v>1.4068397570801141E-3</v>
      </c>
      <c r="M568" s="1">
        <f>IF(Table3[[#This Row],[Rel phase shift (rad)]]="","",COS(Table3[[#This Row],[Rel phase shift (rad)]]))</f>
        <v>0.99999901040111216</v>
      </c>
      <c r="N568"/>
    </row>
    <row r="569" spans="1:14" x14ac:dyDescent="0.2">
      <c r="A569" s="1" t="s">
        <v>48</v>
      </c>
      <c r="B569" t="s">
        <v>26</v>
      </c>
      <c r="C569" s="3">
        <v>17.03</v>
      </c>
      <c r="D569" s="2">
        <f>2*Table3[[#This Row],[Photon energy (eV)]]-Threshold</f>
        <v>9.4726112000000029</v>
      </c>
      <c r="E569" t="s">
        <v>18</v>
      </c>
      <c r="F569" s="1">
        <v>2.70858</v>
      </c>
      <c r="G569" s="2">
        <f>Table3[[#This Row],[Polar ang (rad)]]/PI()*180</f>
        <v>155.19020247354453</v>
      </c>
      <c r="H569" s="5">
        <v>1.5990359683915001E-5</v>
      </c>
      <c r="I569" s="1">
        <v>2.0874397634096601E-3</v>
      </c>
      <c r="J569" s="1">
        <v>7.4516614624293904</v>
      </c>
      <c r="K569" s="2">
        <f>IF(Table3[[#This Row],[Phase shift (rad)]]="","",Table3[[#This Row],[Phase shift (rad)]]/PI()*180)</f>
        <v>426.94875215748692</v>
      </c>
      <c r="L569" s="1">
        <v>3.4838033079860611</v>
      </c>
      <c r="M569" s="1">
        <f>IF(Table3[[#This Row],[Rel phase shift (rad)]]="","",COS(Table3[[#This Row],[Rel phase shift (rad)]]))</f>
        <v>-0.94201513780575374</v>
      </c>
      <c r="N569"/>
    </row>
    <row r="570" spans="1:14" x14ac:dyDescent="0.2">
      <c r="A570" s="1" t="s">
        <v>48</v>
      </c>
      <c r="B570" t="s">
        <v>26</v>
      </c>
      <c r="C570" s="3">
        <v>17.03</v>
      </c>
      <c r="D570" s="2">
        <f>2*Table3[[#This Row],[Photon energy (eV)]]-Threshold</f>
        <v>9.4726112000000029</v>
      </c>
      <c r="E570" t="s">
        <v>19</v>
      </c>
      <c r="F570" s="1">
        <v>2.70858</v>
      </c>
      <c r="G570" s="2">
        <f>Table3[[#This Row],[Polar ang (rad)]]/PI()*180</f>
        <v>155.19020247354453</v>
      </c>
      <c r="H570" s="5">
        <v>7.5981589967339903E-3</v>
      </c>
      <c r="I570" s="1">
        <v>0.99189133528033901</v>
      </c>
      <c r="J570" s="1">
        <v>3.9678581544433298</v>
      </c>
      <c r="K570" s="2">
        <f>IF(Table3[[#This Row],[Phase shift (rad)]]="","",Table3[[#This Row],[Phase shift (rad)]]/PI()*180)</f>
        <v>227.34152595617076</v>
      </c>
      <c r="L570" s="1">
        <v>0</v>
      </c>
      <c r="M570" s="1">
        <f>IF(Table3[[#This Row],[Rel phase shift (rad)]]="","",COS(Table3[[#This Row],[Rel phase shift (rad)]]))</f>
        <v>1</v>
      </c>
      <c r="N570"/>
    </row>
    <row r="571" spans="1:14" x14ac:dyDescent="0.2">
      <c r="A571" s="1" t="s">
        <v>48</v>
      </c>
      <c r="B571" t="s">
        <v>26</v>
      </c>
      <c r="C571" s="3">
        <v>17.03</v>
      </c>
      <c r="D571" s="2">
        <f>2*Table3[[#This Row],[Photon energy (eV)]]-Threshold</f>
        <v>9.4726112000000029</v>
      </c>
      <c r="E571" t="s">
        <v>17</v>
      </c>
      <c r="F571" s="1">
        <v>2.8429899999999999</v>
      </c>
      <c r="G571" s="2">
        <f>Table3[[#This Row],[Polar ang (rad)]]/PI()*180</f>
        <v>162.89132819789791</v>
      </c>
      <c r="H571" s="5">
        <v>1.02940176791488E-2</v>
      </c>
      <c r="I571" s="1">
        <v>0.99815168229159501</v>
      </c>
      <c r="J571" s="1">
        <v>4.0234918625325999</v>
      </c>
      <c r="K571" s="2">
        <f>IF(Table3[[#This Row],[Phase shift (rad)]]="","",Table3[[#This Row],[Phase shift (rad)]]/PI()*180)</f>
        <v>230.5291026283488</v>
      </c>
      <c r="L571" s="1">
        <v>5.0154158699022844E-4</v>
      </c>
      <c r="M571" s="1">
        <f>IF(Table3[[#This Row],[Rel phase shift (rad)]]="","",COS(Table3[[#This Row],[Rel phase shift (rad)]]))</f>
        <v>0.99999987422802095</v>
      </c>
      <c r="N571"/>
    </row>
    <row r="572" spans="1:14" x14ac:dyDescent="0.2">
      <c r="A572" s="1" t="s">
        <v>48</v>
      </c>
      <c r="B572" t="s">
        <v>26</v>
      </c>
      <c r="C572" s="3">
        <v>17.03</v>
      </c>
      <c r="D572" s="2">
        <f>2*Table3[[#This Row],[Photon energy (eV)]]-Threshold</f>
        <v>9.4726112000000029</v>
      </c>
      <c r="E572" t="s">
        <v>18</v>
      </c>
      <c r="F572" s="1">
        <v>2.8429899999999999</v>
      </c>
      <c r="G572" s="2">
        <f>Table3[[#This Row],[Polar ang (rad)]]/PI()*180</f>
        <v>162.89132819789791</v>
      </c>
      <c r="H572" s="5">
        <v>9.5309237586604905E-6</v>
      </c>
      <c r="I572" s="1">
        <v>9.2415885420225104E-4</v>
      </c>
      <c r="J572" s="1">
        <v>7.4388576396471198</v>
      </c>
      <c r="K572" s="2">
        <f>IF(Table3[[#This Row],[Phase shift (rad)]]="","",Table3[[#This Row],[Phase shift (rad)]]/PI()*180)</f>
        <v>426.21514715042935</v>
      </c>
      <c r="L572" s="1">
        <v>3.4158673187015101</v>
      </c>
      <c r="M572" s="1">
        <f>IF(Table3[[#This Row],[Rel phase shift (rad)]]="","",COS(Table3[[#This Row],[Rel phase shift (rad)]]))</f>
        <v>-0.96262190690706173</v>
      </c>
      <c r="N572"/>
    </row>
    <row r="573" spans="1:14" x14ac:dyDescent="0.2">
      <c r="A573" s="1" t="s">
        <v>48</v>
      </c>
      <c r="B573" t="s">
        <v>26</v>
      </c>
      <c r="C573" s="3">
        <v>17.03</v>
      </c>
      <c r="D573" s="2">
        <f>2*Table3[[#This Row],[Photon energy (eV)]]-Threshold</f>
        <v>9.4726112000000029</v>
      </c>
      <c r="E573" t="s">
        <v>19</v>
      </c>
      <c r="F573" s="1">
        <v>2.8429899999999999</v>
      </c>
      <c r="G573" s="2">
        <f>Table3[[#This Row],[Polar ang (rad)]]/PI()*180</f>
        <v>162.89132819789791</v>
      </c>
      <c r="H573" s="5">
        <v>1.0275667032733001E-2</v>
      </c>
      <c r="I573" s="1">
        <v>0.99637232566312095</v>
      </c>
      <c r="J573" s="1">
        <v>4.0229903209456097</v>
      </c>
      <c r="K573" s="2">
        <f>IF(Table3[[#This Row],[Phase shift (rad)]]="","",Table3[[#This Row],[Phase shift (rad)]]/PI()*180)</f>
        <v>230.50036641216394</v>
      </c>
      <c r="L573" s="1">
        <v>0</v>
      </c>
      <c r="M573" s="1">
        <f>IF(Table3[[#This Row],[Rel phase shift (rad)]]="","",COS(Table3[[#This Row],[Rel phase shift (rad)]]))</f>
        <v>1</v>
      </c>
      <c r="N573"/>
    </row>
    <row r="574" spans="1:14" x14ac:dyDescent="0.2">
      <c r="A574" s="1" t="s">
        <v>48</v>
      </c>
      <c r="B574" t="s">
        <v>26</v>
      </c>
      <c r="C574" s="3">
        <v>17.03</v>
      </c>
      <c r="D574" s="2">
        <f>2*Table3[[#This Row],[Photon energy (eV)]]-Threshold</f>
        <v>9.4726112000000029</v>
      </c>
      <c r="E574" t="s">
        <v>17</v>
      </c>
      <c r="F574" s="1">
        <v>2.9784999999999999</v>
      </c>
      <c r="G574" s="2">
        <f>Table3[[#This Row],[Polar ang (rad)]]/PI()*180</f>
        <v>170.65547927971571</v>
      </c>
      <c r="H574" s="5">
        <v>1.23503286454709E-2</v>
      </c>
      <c r="I574" s="1">
        <v>0.99947179471090697</v>
      </c>
      <c r="J574" s="1">
        <v>4.0511136966315604</v>
      </c>
      <c r="K574" s="2">
        <f>IF(Table3[[#This Row],[Phase shift (rad)]]="","",Table3[[#This Row],[Phase shift (rad)]]/PI()*180)</f>
        <v>232.11171714462975</v>
      </c>
      <c r="L574" s="1">
        <v>1.2538100427050841E-4</v>
      </c>
      <c r="M574" s="1">
        <f>IF(Table3[[#This Row],[Rel phase shift (rad)]]="","",COS(Table3[[#This Row],[Rel phase shift (rad)]]))</f>
        <v>0.99999999213980184</v>
      </c>
      <c r="N574"/>
    </row>
    <row r="575" spans="1:14" x14ac:dyDescent="0.2">
      <c r="A575" s="1" t="s">
        <v>48</v>
      </c>
      <c r="B575" t="s">
        <v>26</v>
      </c>
      <c r="C575" s="3">
        <v>17.03</v>
      </c>
      <c r="D575" s="2">
        <f>2*Table3[[#This Row],[Photon energy (eV)]]-Threshold</f>
        <v>9.4726112000000029</v>
      </c>
      <c r="E575" t="s">
        <v>18</v>
      </c>
      <c r="F575" s="1">
        <v>2.9784999999999999</v>
      </c>
      <c r="G575" s="2">
        <f>Table3[[#This Row],[Polar ang (rad)]]/PI()*180</f>
        <v>170.65547927971571</v>
      </c>
      <c r="H575" s="5">
        <v>3.2634782427543E-6</v>
      </c>
      <c r="I575" s="1">
        <v>2.6410264454636799E-4</v>
      </c>
      <c r="J575" s="1">
        <v>7.4321112891339096</v>
      </c>
      <c r="K575" s="2">
        <f>IF(Table3[[#This Row],[Phase shift (rad)]]="","",Table3[[#This Row],[Phase shift (rad)]]/PI()*180)</f>
        <v>425.82860973890649</v>
      </c>
      <c r="L575" s="1">
        <v>3.3811229735066202</v>
      </c>
      <c r="M575" s="1">
        <f>IF(Table3[[#This Row],[Rel phase shift (rad)]]="","",COS(Table3[[#This Row],[Rel phase shift (rad)]]))</f>
        <v>-0.97144951189899975</v>
      </c>
      <c r="N575"/>
    </row>
    <row r="576" spans="1:14" x14ac:dyDescent="0.2">
      <c r="A576" s="1" t="s">
        <v>48</v>
      </c>
      <c r="B576" t="s">
        <v>26</v>
      </c>
      <c r="C576" s="3">
        <v>17.03</v>
      </c>
      <c r="D576" s="2">
        <f>2*Table3[[#This Row],[Photon energy (eV)]]-Threshold</f>
        <v>9.4726112000000029</v>
      </c>
      <c r="E576" t="s">
        <v>19</v>
      </c>
      <c r="F576" s="1">
        <v>2.9784999999999999</v>
      </c>
      <c r="G576" s="2">
        <f>Table3[[#This Row],[Polar ang (rad)]]/PI()*180</f>
        <v>170.65547927971571</v>
      </c>
      <c r="H576" s="5">
        <v>1.2343987939646001E-2</v>
      </c>
      <c r="I576" s="1">
        <v>0.99895866207999395</v>
      </c>
      <c r="J576" s="1">
        <v>4.0509883156272899</v>
      </c>
      <c r="K576" s="2">
        <f>IF(Table3[[#This Row],[Phase shift (rad)]]="","",Table3[[#This Row],[Phase shift (rad)]]/PI()*180)</f>
        <v>232.10453334225394</v>
      </c>
      <c r="L576" s="1">
        <v>0</v>
      </c>
      <c r="M576" s="1">
        <f>IF(Table3[[#This Row],[Rel phase shift (rad)]]="","",COS(Table3[[#This Row],[Rel phase shift (rad)]]))</f>
        <v>1</v>
      </c>
      <c r="N576"/>
    </row>
    <row r="577" spans="1:14" x14ac:dyDescent="0.2">
      <c r="A577" s="1" t="s">
        <v>48</v>
      </c>
      <c r="B577" t="s">
        <v>26</v>
      </c>
      <c r="C577" s="3">
        <v>17.03</v>
      </c>
      <c r="D577" s="2">
        <f>2*Table3[[#This Row],[Photon energy (eV)]]-Threshold</f>
        <v>9.4726112000000029</v>
      </c>
      <c r="E577" t="s">
        <v>17</v>
      </c>
      <c r="F577" s="1">
        <v>3.1415899999999999</v>
      </c>
      <c r="G577" s="2">
        <f>Table3[[#This Row],[Polar ang (rad)]]/PI()*180</f>
        <v>179.9998479605043</v>
      </c>
      <c r="H577" s="5">
        <v>1.33197916169092E-2</v>
      </c>
      <c r="I577" s="1">
        <v>1</v>
      </c>
      <c r="J577" s="1">
        <v>4.0615716885407798</v>
      </c>
      <c r="K577" s="2">
        <f>IF(Table3[[#This Row],[Phase shift (rad)]]="","",Table3[[#This Row],[Phase shift (rad)]]/PI()*180)</f>
        <v>232.71091594320998</v>
      </c>
      <c r="L577" s="1">
        <v>0</v>
      </c>
      <c r="M577" s="1">
        <f>IF(Table3[[#This Row],[Rel phase shift (rad)]]="","",COS(Table3[[#This Row],[Rel phase shift (rad)]]))</f>
        <v>1</v>
      </c>
      <c r="N577"/>
    </row>
    <row r="578" spans="1:14" x14ac:dyDescent="0.2">
      <c r="A578" s="1" t="s">
        <v>48</v>
      </c>
      <c r="B578" t="s">
        <v>26</v>
      </c>
      <c r="C578" s="3">
        <v>17.03</v>
      </c>
      <c r="D578" s="2">
        <f>2*Table3[[#This Row],[Photon energy (eV)]]-Threshold</f>
        <v>9.4726112000000029</v>
      </c>
      <c r="E578" t="s">
        <v>18</v>
      </c>
      <c r="F578" s="1">
        <v>3.1415899999999999</v>
      </c>
      <c r="G578" s="2">
        <f>Table3[[#This Row],[Polar ang (rad)]]/PI()*180</f>
        <v>179.9998479605043</v>
      </c>
      <c r="H578" s="5">
        <v>0</v>
      </c>
      <c r="I578" s="1">
        <v>0</v>
      </c>
      <c r="J578" s="1"/>
      <c r="K578" s="2" t="str">
        <f>IF(Table3[[#This Row],[Phase shift (rad)]]="","",Table3[[#This Row],[Phase shift (rad)]]/PI()*180)</f>
        <v/>
      </c>
      <c r="L578" s="1"/>
      <c r="M578" s="1" t="str">
        <f>IF(Table3[[#This Row],[Rel phase shift (rad)]]="","",COS(Table3[[#This Row],[Rel phase shift (rad)]]))</f>
        <v/>
      </c>
      <c r="N578"/>
    </row>
    <row r="579" spans="1:14" x14ac:dyDescent="0.2">
      <c r="A579" s="1" t="s">
        <v>48</v>
      </c>
      <c r="B579" t="s">
        <v>26</v>
      </c>
      <c r="C579" s="3">
        <v>17.03</v>
      </c>
      <c r="D579" s="2">
        <f>2*Table3[[#This Row],[Photon energy (eV)]]-Threshold</f>
        <v>9.4726112000000029</v>
      </c>
      <c r="E579" t="s">
        <v>19</v>
      </c>
      <c r="F579" s="1">
        <v>3.1415899999999999</v>
      </c>
      <c r="G579" s="2">
        <f>Table3[[#This Row],[Polar ang (rad)]]/PI()*180</f>
        <v>179.9998479605043</v>
      </c>
      <c r="H579" s="5">
        <v>1.33197916169092E-2</v>
      </c>
      <c r="I579" s="1">
        <v>1</v>
      </c>
      <c r="J579" s="1">
        <v>4.0615716885407798</v>
      </c>
      <c r="K579" s="2">
        <f>IF(Table3[[#This Row],[Phase shift (rad)]]="","",Table3[[#This Row],[Phase shift (rad)]]/PI()*180)</f>
        <v>232.71091594320998</v>
      </c>
      <c r="L579" s="1">
        <v>0</v>
      </c>
      <c r="M579" s="1">
        <f>IF(Table3[[#This Row],[Rel phase shift (rad)]]="","",COS(Table3[[#This Row],[Rel phase shift (rad)]]))</f>
        <v>1</v>
      </c>
      <c r="N579"/>
    </row>
    <row r="580" spans="1:14" x14ac:dyDescent="0.2">
      <c r="A580" s="1" t="s">
        <v>48</v>
      </c>
      <c r="B580" t="s">
        <v>27</v>
      </c>
      <c r="C580" s="3">
        <v>17.54</v>
      </c>
      <c r="D580" s="2">
        <f>2*Table3[[#This Row],[Photon energy (eV)]]-Threshold</f>
        <v>10.492611199999999</v>
      </c>
      <c r="E580" t="s">
        <v>17</v>
      </c>
      <c r="F580" s="1">
        <v>0</v>
      </c>
      <c r="G580" s="2">
        <f>Table3[[#This Row],[Polar ang (rad)]]/PI()*180</f>
        <v>0</v>
      </c>
      <c r="H580" s="5">
        <v>7.67530278445716E-3</v>
      </c>
      <c r="I580" s="1">
        <v>1</v>
      </c>
      <c r="J580" s="1">
        <v>4.4279539240458696</v>
      </c>
      <c r="K580" s="2">
        <f>IF(Table3[[#This Row],[Phase shift (rad)]]="","",Table3[[#This Row],[Phase shift (rad)]]/PI()*180)</f>
        <v>253.70307172621983</v>
      </c>
      <c r="L580" s="1">
        <v>0</v>
      </c>
      <c r="M580" s="1">
        <f>IF(Table3[[#This Row],[Rel phase shift (rad)]]="","",COS(Table3[[#This Row],[Rel phase shift (rad)]]))</f>
        <v>1</v>
      </c>
      <c r="N580"/>
    </row>
    <row r="581" spans="1:14" x14ac:dyDescent="0.2">
      <c r="A581" s="1" t="s">
        <v>48</v>
      </c>
      <c r="B581" t="s">
        <v>27</v>
      </c>
      <c r="C581" s="3">
        <v>17.54</v>
      </c>
      <c r="D581" s="2">
        <f>2*Table3[[#This Row],[Photon energy (eV)]]-Threshold</f>
        <v>10.492611199999999</v>
      </c>
      <c r="E581" t="s">
        <v>18</v>
      </c>
      <c r="F581" s="1">
        <v>0</v>
      </c>
      <c r="G581" s="2">
        <f>Table3[[#This Row],[Polar ang (rad)]]/PI()*180</f>
        <v>0</v>
      </c>
      <c r="H581" s="5">
        <v>0</v>
      </c>
      <c r="I581" s="1">
        <v>0</v>
      </c>
      <c r="J581" s="1"/>
      <c r="K581" s="2" t="str">
        <f>IF(Table3[[#This Row],[Phase shift (rad)]]="","",Table3[[#This Row],[Phase shift (rad)]]/PI()*180)</f>
        <v/>
      </c>
      <c r="L581" s="1"/>
      <c r="M581" s="1" t="str">
        <f>IF(Table3[[#This Row],[Rel phase shift (rad)]]="","",COS(Table3[[#This Row],[Rel phase shift (rad)]]))</f>
        <v/>
      </c>
      <c r="N581"/>
    </row>
    <row r="582" spans="1:14" x14ac:dyDescent="0.2">
      <c r="A582" s="1" t="s">
        <v>48</v>
      </c>
      <c r="B582" t="s">
        <v>27</v>
      </c>
      <c r="C582" s="3">
        <v>17.54</v>
      </c>
      <c r="D582" s="2">
        <f>2*Table3[[#This Row],[Photon energy (eV)]]-Threshold</f>
        <v>10.492611199999999</v>
      </c>
      <c r="E582" t="s">
        <v>19</v>
      </c>
      <c r="F582" s="1">
        <v>0</v>
      </c>
      <c r="G582" s="2">
        <f>Table3[[#This Row],[Polar ang (rad)]]/PI()*180</f>
        <v>0</v>
      </c>
      <c r="H582" s="5">
        <v>7.67530278445716E-3</v>
      </c>
      <c r="I582" s="1">
        <v>1</v>
      </c>
      <c r="J582" s="1">
        <v>4.4279539240458696</v>
      </c>
      <c r="K582" s="2">
        <f>IF(Table3[[#This Row],[Phase shift (rad)]]="","",Table3[[#This Row],[Phase shift (rad)]]/PI()*180)</f>
        <v>253.70307172621983</v>
      </c>
      <c r="L582" s="1">
        <v>0</v>
      </c>
      <c r="M582" s="1">
        <f>IF(Table3[[#This Row],[Rel phase shift (rad)]]="","",COS(Table3[[#This Row],[Rel phase shift (rad)]]))</f>
        <v>1</v>
      </c>
      <c r="N582"/>
    </row>
    <row r="583" spans="1:14" x14ac:dyDescent="0.2">
      <c r="A583" s="1" t="s">
        <v>48</v>
      </c>
      <c r="B583" t="s">
        <v>27</v>
      </c>
      <c r="C583" s="3">
        <v>17.54</v>
      </c>
      <c r="D583" s="2">
        <f>2*Table3[[#This Row],[Photon energy (eV)]]-Threshold</f>
        <v>10.492611199999999</v>
      </c>
      <c r="E583" t="s">
        <v>17</v>
      </c>
      <c r="F583" s="1">
        <v>0.16308800000000001</v>
      </c>
      <c r="G583" s="2">
        <f>Table3[[#This Row],[Polar ang (rad)]]/PI()*180</f>
        <v>9.3442540892295707</v>
      </c>
      <c r="H583" s="5">
        <v>7.5240319164289098E-3</v>
      </c>
      <c r="I583" s="1">
        <v>0.99930739955941605</v>
      </c>
      <c r="J583" s="1">
        <v>4.4287371702584304</v>
      </c>
      <c r="K583" s="2">
        <f>IF(Table3[[#This Row],[Phase shift (rad)]]="","",Table3[[#This Row],[Phase shift (rad)]]/PI()*180)</f>
        <v>253.74794842851915</v>
      </c>
      <c r="L583" s="1">
        <v>-1.7753859324987081E-4</v>
      </c>
      <c r="M583" s="1">
        <f>IF(Table3[[#This Row],[Rel phase shift (rad)]]="","",COS(Table3[[#This Row],[Rel phase shift (rad)]]))</f>
        <v>0.99999998424002401</v>
      </c>
      <c r="N583"/>
    </row>
    <row r="584" spans="1:14" x14ac:dyDescent="0.2">
      <c r="A584" s="1" t="s">
        <v>48</v>
      </c>
      <c r="B584" t="s">
        <v>27</v>
      </c>
      <c r="C584" s="3">
        <v>17.54</v>
      </c>
      <c r="D584" s="2">
        <f>2*Table3[[#This Row],[Photon energy (eV)]]-Threshold</f>
        <v>10.492611199999999</v>
      </c>
      <c r="E584" t="s">
        <v>18</v>
      </c>
      <c r="F584" s="1">
        <v>0.16308800000000001</v>
      </c>
      <c r="G584" s="2">
        <f>Table3[[#This Row],[Polar ang (rad)]]/PI()*180</f>
        <v>9.3442540892295707</v>
      </c>
      <c r="H584" s="5">
        <v>2.6073797825265601E-6</v>
      </c>
      <c r="I584" s="1">
        <v>3.4630022029160702E-4</v>
      </c>
      <c r="J584" s="1">
        <v>1.0283818473256201</v>
      </c>
      <c r="K584" s="2">
        <f>IF(Table3[[#This Row],[Phase shift (rad)]]="","",Table3[[#This Row],[Phase shift (rad)]]/PI()*180)</f>
        <v>58.921939579625018</v>
      </c>
      <c r="L584" s="1">
        <v>-3.4005328615260599</v>
      </c>
      <c r="M584" s="1">
        <f>IF(Table3[[#This Row],[Rel phase shift (rad)]]="","",COS(Table3[[#This Row],[Rel phase shift (rad)]]))</f>
        <v>-0.96666188730729208</v>
      </c>
      <c r="N584"/>
    </row>
    <row r="585" spans="1:14" x14ac:dyDescent="0.2">
      <c r="A585" s="1" t="s">
        <v>48</v>
      </c>
      <c r="B585" t="s">
        <v>27</v>
      </c>
      <c r="C585" s="3">
        <v>17.54</v>
      </c>
      <c r="D585" s="2">
        <f>2*Table3[[#This Row],[Photon energy (eV)]]-Threshold</f>
        <v>10.492611199999999</v>
      </c>
      <c r="E585" t="s">
        <v>19</v>
      </c>
      <c r="F585" s="1">
        <v>0.16308800000000001</v>
      </c>
      <c r="G585" s="2">
        <f>Table3[[#This Row],[Polar ang (rad)]]/PI()*180</f>
        <v>9.3442540892295707</v>
      </c>
      <c r="H585" s="5">
        <v>7.5189925865626296E-3</v>
      </c>
      <c r="I585" s="1">
        <v>0.99863809888656796</v>
      </c>
      <c r="J585" s="1">
        <v>4.4289147088516803</v>
      </c>
      <c r="K585" s="2">
        <f>IF(Table3[[#This Row],[Phase shift (rad)]]="","",Table3[[#This Row],[Phase shift (rad)]]/PI()*180)</f>
        <v>253.75812064061304</v>
      </c>
      <c r="L585" s="1">
        <v>0</v>
      </c>
      <c r="M585" s="1">
        <f>IF(Table3[[#This Row],[Rel phase shift (rad)]]="","",COS(Table3[[#This Row],[Rel phase shift (rad)]]))</f>
        <v>1</v>
      </c>
      <c r="N585"/>
    </row>
    <row r="586" spans="1:14" x14ac:dyDescent="0.2">
      <c r="A586" s="1" t="s">
        <v>48</v>
      </c>
      <c r="B586" t="s">
        <v>27</v>
      </c>
      <c r="C586" s="3">
        <v>17.54</v>
      </c>
      <c r="D586" s="2">
        <f>2*Table3[[#This Row],[Photon energy (eV)]]-Threshold</f>
        <v>10.492611199999999</v>
      </c>
      <c r="E586" t="s">
        <v>17</v>
      </c>
      <c r="F586" s="1">
        <v>0.29860399999999998</v>
      </c>
      <c r="G586" s="2">
        <f>Table3[[#This Row],[Polar ang (rad)]]/PI()*180</f>
        <v>17.108748945724432</v>
      </c>
      <c r="H586" s="5">
        <v>7.1786671787499303E-3</v>
      </c>
      <c r="I586" s="1">
        <v>0.99773144555179005</v>
      </c>
      <c r="J586" s="1">
        <v>4.4305420660515997</v>
      </c>
      <c r="K586" s="2">
        <f>IF(Table3[[#This Row],[Phase shift (rad)]]="","",Table3[[#This Row],[Phase shift (rad)]]/PI()*180)</f>
        <v>253.85136133992864</v>
      </c>
      <c r="L586" s="1">
        <v>-5.9042990358015857E-4</v>
      </c>
      <c r="M586" s="1">
        <f>IF(Table3[[#This Row],[Rel phase shift (rad)]]="","",COS(Table3[[#This Row],[Rel phase shift (rad)]]))</f>
        <v>0.99999982569626955</v>
      </c>
      <c r="N586"/>
    </row>
    <row r="587" spans="1:14" x14ac:dyDescent="0.2">
      <c r="A587" s="1" t="s">
        <v>48</v>
      </c>
      <c r="B587" t="s">
        <v>27</v>
      </c>
      <c r="C587" s="3">
        <v>17.54</v>
      </c>
      <c r="D587" s="2">
        <f>2*Table3[[#This Row],[Photon energy (eV)]]-Threshold</f>
        <v>10.492611199999999</v>
      </c>
      <c r="E587" t="s">
        <v>18</v>
      </c>
      <c r="F587" s="1">
        <v>0.29860399999999998</v>
      </c>
      <c r="G587" s="2">
        <f>Table3[[#This Row],[Polar ang (rad)]]/PI()*180</f>
        <v>17.108748945724432</v>
      </c>
      <c r="H587" s="5">
        <v>8.1611126085956392E-6</v>
      </c>
      <c r="I587" s="1">
        <v>1.1342772241048501E-3</v>
      </c>
      <c r="J587" s="1">
        <v>1.0268570507022601</v>
      </c>
      <c r="K587" s="2">
        <f>IF(Table3[[#This Row],[Phase shift (rad)]]="","",Table3[[#This Row],[Phase shift (rad)]]/PI()*180)</f>
        <v>58.834575168490687</v>
      </c>
      <c r="L587" s="1">
        <v>-3.40427544525292</v>
      </c>
      <c r="M587" s="1">
        <f>IF(Table3[[#This Row],[Rel phase shift (rad)]]="","",COS(Table3[[#This Row],[Rel phase shift (rad)]]))</f>
        <v>-0.96569680766890686</v>
      </c>
      <c r="N587"/>
    </row>
    <row r="588" spans="1:14" x14ac:dyDescent="0.2">
      <c r="A588" s="1" t="s">
        <v>48</v>
      </c>
      <c r="B588" t="s">
        <v>27</v>
      </c>
      <c r="C588" s="3">
        <v>17.54</v>
      </c>
      <c r="D588" s="2">
        <f>2*Table3[[#This Row],[Photon energy (eV)]]-Threshold</f>
        <v>10.492611199999999</v>
      </c>
      <c r="E588" t="s">
        <v>19</v>
      </c>
      <c r="F588" s="1">
        <v>0.29860399999999998</v>
      </c>
      <c r="G588" s="2">
        <f>Table3[[#This Row],[Polar ang (rad)]]/PI()*180</f>
        <v>17.108748945724432</v>
      </c>
      <c r="H588" s="5">
        <v>7.1629036280829103E-3</v>
      </c>
      <c r="I588" s="1">
        <v>0.99554053882740701</v>
      </c>
      <c r="J588" s="1">
        <v>4.4311324959551799</v>
      </c>
      <c r="K588" s="2">
        <f>IF(Table3[[#This Row],[Phase shift (rad)]]="","",Table3[[#This Row],[Phase shift (rad)]]/PI()*180)</f>
        <v>253.88519048150215</v>
      </c>
      <c r="L588" s="1">
        <v>0</v>
      </c>
      <c r="M588" s="1">
        <f>IF(Table3[[#This Row],[Rel phase shift (rad)]]="","",COS(Table3[[#This Row],[Rel phase shift (rad)]]))</f>
        <v>1</v>
      </c>
      <c r="N588"/>
    </row>
    <row r="589" spans="1:14" x14ac:dyDescent="0.2">
      <c r="A589" s="1" t="s">
        <v>48</v>
      </c>
      <c r="B589" t="s">
        <v>27</v>
      </c>
      <c r="C589" s="3">
        <v>17.54</v>
      </c>
      <c r="D589" s="2">
        <f>2*Table3[[#This Row],[Photon energy (eV)]]-Threshold</f>
        <v>10.492611199999999</v>
      </c>
      <c r="E589" t="s">
        <v>17</v>
      </c>
      <c r="F589" s="1">
        <v>0.43301299999999998</v>
      </c>
      <c r="G589" s="2">
        <f>Table3[[#This Row],[Polar ang (rad)]]/PI()*180</f>
        <v>24.809817374298316</v>
      </c>
      <c r="H589" s="5">
        <v>6.6640556780004304E-3</v>
      </c>
      <c r="I589" s="1">
        <v>0.99540049435536704</v>
      </c>
      <c r="J589" s="1">
        <v>4.43327120521087</v>
      </c>
      <c r="K589" s="2">
        <f>IF(Table3[[#This Row],[Phase shift (rad)]]="","",Table3[[#This Row],[Phase shift (rad)]]/PI()*180)</f>
        <v>254.00772949545873</v>
      </c>
      <c r="L589" s="1">
        <v>-1.2253876530996519E-3</v>
      </c>
      <c r="M589" s="1">
        <f>IF(Table3[[#This Row],[Rel phase shift (rad)]]="","",COS(Table3[[#This Row],[Rel phase shift (rad)]]))</f>
        <v>0.99999924921264371</v>
      </c>
      <c r="N589"/>
    </row>
    <row r="590" spans="1:14" x14ac:dyDescent="0.2">
      <c r="A590" s="1" t="s">
        <v>48</v>
      </c>
      <c r="B590" t="s">
        <v>27</v>
      </c>
      <c r="C590" s="3">
        <v>17.54</v>
      </c>
      <c r="D590" s="2">
        <f>2*Table3[[#This Row],[Photon energy (eV)]]-Threshold</f>
        <v>10.492611199999999</v>
      </c>
      <c r="E590" t="s">
        <v>18</v>
      </c>
      <c r="F590" s="1">
        <v>0.43301299999999998</v>
      </c>
      <c r="G590" s="2">
        <f>Table3[[#This Row],[Polar ang (rad)]]/PI()*180</f>
        <v>24.809817374298316</v>
      </c>
      <c r="H590" s="5">
        <v>1.5396497129005401E-5</v>
      </c>
      <c r="I590" s="1">
        <v>2.2997528223160802E-3</v>
      </c>
      <c r="J590" s="1">
        <v>1.0245014763235101</v>
      </c>
      <c r="K590" s="2">
        <f>IF(Table3[[#This Row],[Phase shift (rad)]]="","",Table3[[#This Row],[Phase shift (rad)]]/PI()*180)</f>
        <v>58.699610698259157</v>
      </c>
      <c r="L590" s="1">
        <v>-3.4099951165404589</v>
      </c>
      <c r="M590" s="1">
        <f>IF(Table3[[#This Row],[Rel phase shift (rad)]]="","",COS(Table3[[#This Row],[Rel phase shift (rad)]]))</f>
        <v>-0.9641957797055174</v>
      </c>
      <c r="N590"/>
    </row>
    <row r="591" spans="1:14" x14ac:dyDescent="0.2">
      <c r="A591" s="1" t="s">
        <v>48</v>
      </c>
      <c r="B591" t="s">
        <v>27</v>
      </c>
      <c r="C591" s="3">
        <v>17.54</v>
      </c>
      <c r="D591" s="2">
        <f>2*Table3[[#This Row],[Photon energy (eV)]]-Threshold</f>
        <v>10.492611199999999</v>
      </c>
      <c r="E591" t="s">
        <v>19</v>
      </c>
      <c r="F591" s="1">
        <v>0.43301299999999998</v>
      </c>
      <c r="G591" s="2">
        <f>Table3[[#This Row],[Polar ang (rad)]]/PI()*180</f>
        <v>24.809817374298316</v>
      </c>
      <c r="H591" s="5">
        <v>6.6343612891608299E-3</v>
      </c>
      <c r="I591" s="1">
        <v>0.99096508583558396</v>
      </c>
      <c r="J591" s="1">
        <v>4.4344965928639697</v>
      </c>
      <c r="K591" s="2">
        <f>IF(Table3[[#This Row],[Phase shift (rad)]]="","",Table3[[#This Row],[Phase shift (rad)]]/PI()*180)</f>
        <v>254.07793903624881</v>
      </c>
      <c r="L591" s="1">
        <v>0</v>
      </c>
      <c r="M591" s="1">
        <f>IF(Table3[[#This Row],[Rel phase shift (rad)]]="","",COS(Table3[[#This Row],[Rel phase shift (rad)]]))</f>
        <v>1</v>
      </c>
      <c r="N591"/>
    </row>
    <row r="592" spans="1:14" x14ac:dyDescent="0.2">
      <c r="A592" s="1" t="s">
        <v>48</v>
      </c>
      <c r="B592" t="s">
        <v>27</v>
      </c>
      <c r="C592" s="3">
        <v>17.54</v>
      </c>
      <c r="D592" s="2">
        <f>2*Table3[[#This Row],[Photon energy (eV)]]-Threshold</f>
        <v>10.492611199999999</v>
      </c>
      <c r="E592" t="s">
        <v>17</v>
      </c>
      <c r="F592" s="1">
        <v>0.56709699999999996</v>
      </c>
      <c r="G592" s="2">
        <f>Table3[[#This Row],[Polar ang (rad)]]/PI()*180</f>
        <v>32.492264674530446</v>
      </c>
      <c r="H592" s="5">
        <v>6.0135007328276898E-3</v>
      </c>
      <c r="I592" s="1">
        <v>0.99249438743125395</v>
      </c>
      <c r="J592" s="1">
        <v>4.4367801812004597</v>
      </c>
      <c r="K592" s="2">
        <f>IF(Table3[[#This Row],[Phase shift (rad)]]="","",Table3[[#This Row],[Phase shift (rad)]]/PI()*180)</f>
        <v>254.20877901007498</v>
      </c>
      <c r="L592" s="1">
        <v>-2.0598240939602159E-3</v>
      </c>
      <c r="M592" s="1">
        <f>IF(Table3[[#This Row],[Rel phase shift (rad)]]="","",COS(Table3[[#This Row],[Rel phase shift (rad)]]))</f>
        <v>0.99999787856310107</v>
      </c>
      <c r="N592"/>
    </row>
    <row r="593" spans="1:14" x14ac:dyDescent="0.2">
      <c r="A593" s="1" t="s">
        <v>48</v>
      </c>
      <c r="B593" t="s">
        <v>27</v>
      </c>
      <c r="C593" s="3">
        <v>17.54</v>
      </c>
      <c r="D593" s="2">
        <f>2*Table3[[#This Row],[Photon energy (eV)]]-Threshold</f>
        <v>10.492611199999999</v>
      </c>
      <c r="E593" t="s">
        <v>18</v>
      </c>
      <c r="F593" s="1">
        <v>0.56709699999999996</v>
      </c>
      <c r="G593" s="2">
        <f>Table3[[#This Row],[Polar ang (rad)]]/PI()*180</f>
        <v>32.492264674530446</v>
      </c>
      <c r="H593" s="5">
        <v>2.2738167214875201E-5</v>
      </c>
      <c r="I593" s="1">
        <v>3.7528062843729302E-3</v>
      </c>
      <c r="J593" s="1">
        <v>1.0213832513537899</v>
      </c>
      <c r="K593" s="2">
        <f>IF(Table3[[#This Row],[Phase shift (rad)]]="","",Table3[[#This Row],[Phase shift (rad)]]/PI()*180)</f>
        <v>58.520949567921889</v>
      </c>
      <c r="L593" s="1">
        <v>-3.41745675394063</v>
      </c>
      <c r="M593" s="1">
        <f>IF(Table3[[#This Row],[Rel phase shift (rad)]]="","",COS(Table3[[#This Row],[Rel phase shift (rad)]]))</f>
        <v>-0.96219019454723786</v>
      </c>
      <c r="N593"/>
    </row>
    <row r="594" spans="1:14" x14ac:dyDescent="0.2">
      <c r="A594" s="1" t="s">
        <v>48</v>
      </c>
      <c r="B594" t="s">
        <v>27</v>
      </c>
      <c r="C594" s="3">
        <v>17.54</v>
      </c>
      <c r="D594" s="2">
        <f>2*Table3[[#This Row],[Photon energy (eV)]]-Threshold</f>
        <v>10.492611199999999</v>
      </c>
      <c r="E594" t="s">
        <v>19</v>
      </c>
      <c r="F594" s="1">
        <v>0.56709699999999996</v>
      </c>
      <c r="G594" s="2">
        <f>Table3[[#This Row],[Polar ang (rad)]]/PI()*180</f>
        <v>32.492264674530446</v>
      </c>
      <c r="H594" s="5">
        <v>5.9697316885758403E-3</v>
      </c>
      <c r="I594" s="1">
        <v>0.98527055347941705</v>
      </c>
      <c r="J594" s="1">
        <v>4.4388400052944199</v>
      </c>
      <c r="K594" s="2">
        <f>IF(Table3[[#This Row],[Phase shift (rad)]]="","",Table3[[#This Row],[Phase shift (rad)]]/PI()*180)</f>
        <v>254.32679823719826</v>
      </c>
      <c r="L594" s="1">
        <v>0</v>
      </c>
      <c r="M594" s="1">
        <f>IF(Table3[[#This Row],[Rel phase shift (rad)]]="","",COS(Table3[[#This Row],[Rel phase shift (rad)]]))</f>
        <v>1</v>
      </c>
      <c r="N594"/>
    </row>
    <row r="595" spans="1:14" x14ac:dyDescent="0.2">
      <c r="A595" s="1" t="s">
        <v>48</v>
      </c>
      <c r="B595" t="s">
        <v>27</v>
      </c>
      <c r="C595" s="3">
        <v>17.54</v>
      </c>
      <c r="D595" s="2">
        <f>2*Table3[[#This Row],[Photon energy (eV)]]-Threshold</f>
        <v>10.492611199999999</v>
      </c>
      <c r="E595" t="s">
        <v>17</v>
      </c>
      <c r="F595" s="1">
        <v>0.70104200000000005</v>
      </c>
      <c r="G595" s="2">
        <f>Table3[[#This Row],[Polar ang (rad)]]/PI()*180</f>
        <v>40.166747861410258</v>
      </c>
      <c r="H595" s="5">
        <v>5.2652541918656297E-3</v>
      </c>
      <c r="I595" s="1">
        <v>0.98923287523625003</v>
      </c>
      <c r="J595" s="1">
        <v>4.44087123786242</v>
      </c>
      <c r="K595" s="2">
        <f>IF(Table3[[#This Row],[Phase shift (rad)]]="","",Table3[[#This Row],[Phase shift (rad)]]/PI()*180)</f>
        <v>254.44317929055416</v>
      </c>
      <c r="L595" s="1">
        <v>-3.057160149349869E-3</v>
      </c>
      <c r="M595" s="1">
        <f>IF(Table3[[#This Row],[Rel phase shift (rad)]]="","",COS(Table3[[#This Row],[Rel phase shift (rad)]]))</f>
        <v>0.99999532688955028</v>
      </c>
      <c r="N595"/>
    </row>
    <row r="596" spans="1:14" x14ac:dyDescent="0.2">
      <c r="A596" s="1" t="s">
        <v>48</v>
      </c>
      <c r="B596" t="s">
        <v>27</v>
      </c>
      <c r="C596" s="3">
        <v>17.54</v>
      </c>
      <c r="D596" s="2">
        <f>2*Table3[[#This Row],[Photon energy (eV)]]-Threshold</f>
        <v>10.492611199999999</v>
      </c>
      <c r="E596" t="s">
        <v>18</v>
      </c>
      <c r="F596" s="1">
        <v>0.70104200000000005</v>
      </c>
      <c r="G596" s="2">
        <f>Table3[[#This Row],[Polar ang (rad)]]/PI()*180</f>
        <v>40.166747861410258</v>
      </c>
      <c r="H596" s="5">
        <v>2.8654349352841202E-5</v>
      </c>
      <c r="I596" s="1">
        <v>5.3835623818745603E-3</v>
      </c>
      <c r="J596" s="1">
        <v>1.01761820177518</v>
      </c>
      <c r="K596" s="2">
        <f>IF(Table3[[#This Row],[Phase shift (rad)]]="","",Table3[[#This Row],[Phase shift (rad)]]/PI()*180)</f>
        <v>58.305228117410039</v>
      </c>
      <c r="L596" s="1">
        <v>-3.4263101962365901</v>
      </c>
      <c r="M596" s="1">
        <f>IF(Table3[[#This Row],[Rel phase shift (rad)]]="","",COS(Table3[[#This Row],[Rel phase shift (rad)]]))</f>
        <v>-0.95974102936393357</v>
      </c>
      <c r="N596"/>
    </row>
    <row r="597" spans="1:14" x14ac:dyDescent="0.2">
      <c r="A597" s="1" t="s">
        <v>48</v>
      </c>
      <c r="B597" t="s">
        <v>27</v>
      </c>
      <c r="C597" s="3">
        <v>17.54</v>
      </c>
      <c r="D597" s="2">
        <f>2*Table3[[#This Row],[Photon energy (eV)]]-Threshold</f>
        <v>10.492611199999999</v>
      </c>
      <c r="E597" t="s">
        <v>19</v>
      </c>
      <c r="F597" s="1">
        <v>0.70104200000000005</v>
      </c>
      <c r="G597" s="2">
        <f>Table3[[#This Row],[Polar ang (rad)]]/PI()*180</f>
        <v>40.166747861410258</v>
      </c>
      <c r="H597" s="5">
        <v>5.2102272713832002E-3</v>
      </c>
      <c r="I597" s="1">
        <v>0.97889444962931105</v>
      </c>
      <c r="J597" s="1">
        <v>4.4439283980117699</v>
      </c>
      <c r="K597" s="2">
        <f>IF(Table3[[#This Row],[Phase shift (rad)]]="","",Table3[[#This Row],[Phase shift (rad)]]/PI()*180)</f>
        <v>254.61834166440752</v>
      </c>
      <c r="L597" s="1">
        <v>0</v>
      </c>
      <c r="M597" s="1">
        <f>IF(Table3[[#This Row],[Rel phase shift (rad)]]="","",COS(Table3[[#This Row],[Rel phase shift (rad)]]))</f>
        <v>1</v>
      </c>
      <c r="N597"/>
    </row>
    <row r="598" spans="1:14" x14ac:dyDescent="0.2">
      <c r="A598" s="1" t="s">
        <v>48</v>
      </c>
      <c r="B598" t="s">
        <v>27</v>
      </c>
      <c r="C598" s="3">
        <v>17.54</v>
      </c>
      <c r="D598" s="2">
        <f>2*Table3[[#This Row],[Photon energy (eV)]]-Threshold</f>
        <v>10.492611199999999</v>
      </c>
      <c r="E598" t="s">
        <v>17</v>
      </c>
      <c r="F598" s="1">
        <v>0.83491599999999999</v>
      </c>
      <c r="G598" s="2">
        <f>Table3[[#This Row],[Polar ang (rad)]]/PI()*180</f>
        <v>47.837163047944635</v>
      </c>
      <c r="H598" s="5">
        <v>4.4575558503687704E-3</v>
      </c>
      <c r="I598" s="1">
        <v>0.98585653620760405</v>
      </c>
      <c r="J598" s="1">
        <v>4.4452941632819396</v>
      </c>
      <c r="K598" s="2">
        <f>IF(Table3[[#This Row],[Phase shift (rad)]]="","",Table3[[#This Row],[Phase shift (rad)]]/PI()*180)</f>
        <v>254.69659425019378</v>
      </c>
      <c r="L598" s="1">
        <v>-4.1638776744701289E-3</v>
      </c>
      <c r="M598" s="1">
        <f>IF(Table3[[#This Row],[Rel phase shift (rad)]]="","",COS(Table3[[#This Row],[Rel phase shift (rad)]]))</f>
        <v>0.99999133107388105</v>
      </c>
      <c r="N598"/>
    </row>
    <row r="599" spans="1:14" x14ac:dyDescent="0.2">
      <c r="A599" s="1" t="s">
        <v>48</v>
      </c>
      <c r="B599" t="s">
        <v>27</v>
      </c>
      <c r="C599" s="3">
        <v>17.54</v>
      </c>
      <c r="D599" s="2">
        <f>2*Table3[[#This Row],[Photon energy (eV)]]-Threshold</f>
        <v>10.492611199999999</v>
      </c>
      <c r="E599" t="s">
        <v>18</v>
      </c>
      <c r="F599" s="1">
        <v>0.83491599999999999</v>
      </c>
      <c r="G599" s="2">
        <f>Table3[[#This Row],[Polar ang (rad)]]/PI()*180</f>
        <v>47.837163047944635</v>
      </c>
      <c r="H599" s="5">
        <v>3.1974875378315498E-5</v>
      </c>
      <c r="I599" s="1">
        <v>7.0717318961978004E-3</v>
      </c>
      <c r="J599" s="1">
        <v>1.0133875348486701</v>
      </c>
      <c r="K599" s="2">
        <f>IF(Table3[[#This Row],[Phase shift (rad)]]="","",Table3[[#This Row],[Phase shift (rad)]]/PI()*180)</f>
        <v>58.062828757995433</v>
      </c>
      <c r="L599" s="1">
        <v>-3.4360705061077401</v>
      </c>
      <c r="M599" s="1">
        <f>IF(Table3[[#This Row],[Rel phase shift (rad)]]="","",COS(Table3[[#This Row],[Rel phase shift (rad)]]))</f>
        <v>-0.95695382096448534</v>
      </c>
      <c r="N599"/>
    </row>
    <row r="600" spans="1:14" x14ac:dyDescent="0.2">
      <c r="A600" s="1" t="s">
        <v>48</v>
      </c>
      <c r="B600" t="s">
        <v>27</v>
      </c>
      <c r="C600" s="3">
        <v>17.54</v>
      </c>
      <c r="D600" s="2">
        <f>2*Table3[[#This Row],[Photon energy (eV)]]-Threshold</f>
        <v>10.492611199999999</v>
      </c>
      <c r="E600" t="s">
        <v>19</v>
      </c>
      <c r="F600" s="1">
        <v>0.83491599999999999</v>
      </c>
      <c r="G600" s="2">
        <f>Table3[[#This Row],[Polar ang (rad)]]/PI()*180</f>
        <v>47.837163047944635</v>
      </c>
      <c r="H600" s="5">
        <v>4.3963199978942404E-3</v>
      </c>
      <c r="I600" s="1">
        <v>0.97231329245727305</v>
      </c>
      <c r="J600" s="1">
        <v>4.4494580409564097</v>
      </c>
      <c r="K600" s="2">
        <f>IF(Table3[[#This Row],[Phase shift (rad)]]="","",Table3[[#This Row],[Phase shift (rad)]]/PI()*180)</f>
        <v>254.93516686734969</v>
      </c>
      <c r="L600" s="1">
        <v>0</v>
      </c>
      <c r="M600" s="1">
        <f>IF(Table3[[#This Row],[Rel phase shift (rad)]]="","",COS(Table3[[#This Row],[Rel phase shift (rad)]]))</f>
        <v>1</v>
      </c>
      <c r="N600"/>
    </row>
    <row r="601" spans="1:14" x14ac:dyDescent="0.2">
      <c r="A601" s="1" t="s">
        <v>48</v>
      </c>
      <c r="B601" t="s">
        <v>27</v>
      </c>
      <c r="C601" s="3">
        <v>17.54</v>
      </c>
      <c r="D601" s="2">
        <f>2*Table3[[#This Row],[Photon energy (eV)]]-Threshold</f>
        <v>10.492611199999999</v>
      </c>
      <c r="E601" t="s">
        <v>17</v>
      </c>
      <c r="F601" s="1">
        <v>0.96874899999999997</v>
      </c>
      <c r="G601" s="2">
        <f>Table3[[#This Row],[Polar ang (rad)]]/PI()*180</f>
        <v>55.505229107518979</v>
      </c>
      <c r="H601" s="5">
        <v>3.6240263347744302E-3</v>
      </c>
      <c r="I601" s="1">
        <v>0.98260714599445698</v>
      </c>
      <c r="J601" s="1">
        <v>4.4497519739416598</v>
      </c>
      <c r="K601" s="2">
        <f>IF(Table3[[#This Row],[Phase shift (rad)]]="","",Table3[[#This Row],[Phase shift (rad)]]/PI()*180)</f>
        <v>254.9520079868642</v>
      </c>
      <c r="L601" s="1">
        <v>-5.3072242861205146E-3</v>
      </c>
      <c r="M601" s="1">
        <f>IF(Table3[[#This Row],[Rel phase shift (rad)]]="","",COS(Table3[[#This Row],[Rel phase shift (rad)]]))</f>
        <v>0.99998591671824499</v>
      </c>
      <c r="N601"/>
    </row>
    <row r="602" spans="1:14" x14ac:dyDescent="0.2">
      <c r="A602" s="1" t="s">
        <v>48</v>
      </c>
      <c r="B602" t="s">
        <v>27</v>
      </c>
      <c r="C602" s="3">
        <v>17.54</v>
      </c>
      <c r="D602" s="2">
        <f>2*Table3[[#This Row],[Photon energy (eV)]]-Threshold</f>
        <v>10.492611199999999</v>
      </c>
      <c r="E602" t="s">
        <v>18</v>
      </c>
      <c r="F602" s="1">
        <v>0.96874899999999997</v>
      </c>
      <c r="G602" s="2">
        <f>Table3[[#This Row],[Polar ang (rad)]]/PI()*180</f>
        <v>55.505229107518979</v>
      </c>
      <c r="H602" s="5">
        <v>3.20739377939194E-5</v>
      </c>
      <c r="I602" s="1">
        <v>8.6964270027713592E-3</v>
      </c>
      <c r="J602" s="1">
        <v>1.0089521147545399</v>
      </c>
      <c r="K602" s="2">
        <f>IF(Table3[[#This Row],[Phase shift (rad)]]="","",Table3[[#This Row],[Phase shift (rad)]]/PI()*180)</f>
        <v>57.808697906234258</v>
      </c>
      <c r="L602" s="1">
        <v>-3.4461070834732399</v>
      </c>
      <c r="M602" s="1">
        <f>IF(Table3[[#This Row],[Rel phase shift (rad)]]="","",COS(Table3[[#This Row],[Rel phase shift (rad)]]))</f>
        <v>-0.95399265350586127</v>
      </c>
      <c r="N602"/>
    </row>
    <row r="603" spans="1:14" x14ac:dyDescent="0.2">
      <c r="A603" s="1" t="s">
        <v>48</v>
      </c>
      <c r="B603" t="s">
        <v>27</v>
      </c>
      <c r="C603" s="3">
        <v>17.54</v>
      </c>
      <c r="D603" s="2">
        <f>2*Table3[[#This Row],[Photon energy (eV)]]-Threshold</f>
        <v>10.492611199999999</v>
      </c>
      <c r="E603" t="s">
        <v>19</v>
      </c>
      <c r="F603" s="1">
        <v>0.96874899999999997</v>
      </c>
      <c r="G603" s="2">
        <f>Table3[[#This Row],[Polar ang (rad)]]/PI()*180</f>
        <v>55.505229107518979</v>
      </c>
      <c r="H603" s="5">
        <v>3.56277942203298E-3</v>
      </c>
      <c r="I603" s="1">
        <v>0.96600084996609303</v>
      </c>
      <c r="J603" s="1">
        <v>4.4550591982277803</v>
      </c>
      <c r="K603" s="2">
        <f>IF(Table3[[#This Row],[Phase shift (rad)]]="","",Table3[[#This Row],[Phase shift (rad)]]/PI()*180)</f>
        <v>255.2560895393882</v>
      </c>
      <c r="L603" s="1">
        <v>0</v>
      </c>
      <c r="M603" s="1">
        <f>IF(Table3[[#This Row],[Rel phase shift (rad)]]="","",COS(Table3[[#This Row],[Rel phase shift (rad)]]))</f>
        <v>1</v>
      </c>
      <c r="N603"/>
    </row>
    <row r="604" spans="1:14" x14ac:dyDescent="0.2">
      <c r="A604" s="1" t="s">
        <v>48</v>
      </c>
      <c r="B604" t="s">
        <v>27</v>
      </c>
      <c r="C604" s="3">
        <v>17.54</v>
      </c>
      <c r="D604" s="2">
        <f>2*Table3[[#This Row],[Photon energy (eV)]]-Threshold</f>
        <v>10.492611199999999</v>
      </c>
      <c r="E604" t="s">
        <v>17</v>
      </c>
      <c r="F604" s="1">
        <v>1.10256</v>
      </c>
      <c r="G604" s="2">
        <f>Table3[[#This Row],[Polar ang (rad)]]/PI()*180</f>
        <v>63.172034659944046</v>
      </c>
      <c r="H604" s="5">
        <v>2.79011780842997E-3</v>
      </c>
      <c r="I604" s="1">
        <v>0.97970972817396296</v>
      </c>
      <c r="J604" s="1">
        <v>4.4539126668960902</v>
      </c>
      <c r="K604" s="2">
        <f>IF(Table3[[#This Row],[Phase shift (rad)]]="","",Table3[[#This Row],[Phase shift (rad)]]/PI()*180)</f>
        <v>255.19039813300287</v>
      </c>
      <c r="L604" s="1">
        <v>-6.3979995901695119E-3</v>
      </c>
      <c r="M604" s="1">
        <f>IF(Table3[[#This Row],[Rel phase shift (rad)]]="","",COS(Table3[[#This Row],[Rel phase shift (rad)]]))</f>
        <v>0.99997953287043972</v>
      </c>
      <c r="N604"/>
    </row>
    <row r="605" spans="1:14" x14ac:dyDescent="0.2">
      <c r="A605" s="1" t="s">
        <v>48</v>
      </c>
      <c r="B605" t="s">
        <v>27</v>
      </c>
      <c r="C605" s="3">
        <v>17.54</v>
      </c>
      <c r="D605" s="2">
        <f>2*Table3[[#This Row],[Photon energy (eV)]]-Threshold</f>
        <v>10.492611199999999</v>
      </c>
      <c r="E605" t="s">
        <v>18</v>
      </c>
      <c r="F605" s="1">
        <v>1.10256</v>
      </c>
      <c r="G605" s="2">
        <f>Table3[[#This Row],[Polar ang (rad)]]/PI()*180</f>
        <v>63.172034659944046</v>
      </c>
      <c r="H605" s="5">
        <v>2.8892358181042901E-5</v>
      </c>
      <c r="I605" s="1">
        <v>1.01451359130181E-2</v>
      </c>
      <c r="J605" s="1">
        <v>1.00465456417637</v>
      </c>
      <c r="K605" s="2">
        <f>IF(Table3[[#This Row],[Phase shift (rad)]]="","",Table3[[#This Row],[Phase shift (rad)]]/PI()*180)</f>
        <v>57.562466395861115</v>
      </c>
      <c r="L605" s="1">
        <v>-3.4556561023098902</v>
      </c>
      <c r="M605" s="1">
        <f>IF(Table3[[#This Row],[Rel phase shift (rad)]]="","",COS(Table3[[#This Row],[Rel phase shift (rad)]]))</f>
        <v>-0.95108612089912348</v>
      </c>
      <c r="N605"/>
    </row>
    <row r="606" spans="1:14" x14ac:dyDescent="0.2">
      <c r="A606" s="1" t="s">
        <v>48</v>
      </c>
      <c r="B606" t="s">
        <v>27</v>
      </c>
      <c r="C606" s="3">
        <v>17.54</v>
      </c>
      <c r="D606" s="2">
        <f>2*Table3[[#This Row],[Photon energy (eV)]]-Threshold</f>
        <v>10.492611199999999</v>
      </c>
      <c r="E606" t="s">
        <v>19</v>
      </c>
      <c r="F606" s="1">
        <v>1.10256</v>
      </c>
      <c r="G606" s="2">
        <f>Table3[[#This Row],[Polar ang (rad)]]/PI()*180</f>
        <v>63.172034659944046</v>
      </c>
      <c r="H606" s="5">
        <v>2.7351022529720202E-3</v>
      </c>
      <c r="I606" s="1">
        <v>0.96039180736065699</v>
      </c>
      <c r="J606" s="1">
        <v>4.4603106664862597</v>
      </c>
      <c r="K606" s="2">
        <f>IF(Table3[[#This Row],[Phase shift (rad)]]="","",Table3[[#This Row],[Phase shift (rad)]]/PI()*180)</f>
        <v>255.55697650684601</v>
      </c>
      <c r="L606" s="1">
        <v>0</v>
      </c>
      <c r="M606" s="1">
        <f>IF(Table3[[#This Row],[Rel phase shift (rad)]]="","",COS(Table3[[#This Row],[Rel phase shift (rad)]]))</f>
        <v>1</v>
      </c>
      <c r="N606"/>
    </row>
    <row r="607" spans="1:14" x14ac:dyDescent="0.2">
      <c r="A607" s="1" t="s">
        <v>48</v>
      </c>
      <c r="B607" t="s">
        <v>27</v>
      </c>
      <c r="C607" s="3">
        <v>17.54</v>
      </c>
      <c r="D607" s="2">
        <f>2*Table3[[#This Row],[Photon energy (eV)]]-Threshold</f>
        <v>10.492611199999999</v>
      </c>
      <c r="E607" t="s">
        <v>17</v>
      </c>
      <c r="F607" s="1">
        <v>1.2363500000000001</v>
      </c>
      <c r="G607" s="2">
        <f>Table3[[#This Row],[Polar ang (rad)]]/PI()*180</f>
        <v>70.837637000999337</v>
      </c>
      <c r="H607" s="5">
        <v>1.9711167470970398E-3</v>
      </c>
      <c r="I607" s="1">
        <v>0.97735787895196802</v>
      </c>
      <c r="J607" s="1">
        <v>4.4574325746338301</v>
      </c>
      <c r="K607" s="2">
        <f>IF(Table3[[#This Row],[Phase shift (rad)]]="","",Table3[[#This Row],[Phase shift (rad)]]/PI()*180)</f>
        <v>255.3920739906508</v>
      </c>
      <c r="L607" s="1">
        <v>-7.3377302028401203E-3</v>
      </c>
      <c r="M607" s="1">
        <f>IF(Table3[[#This Row],[Rel phase shift (rad)]]="","",COS(Table3[[#This Row],[Rel phase shift (rad)]]))</f>
        <v>0.99997307897852628</v>
      </c>
      <c r="N607"/>
    </row>
    <row r="608" spans="1:14" x14ac:dyDescent="0.2">
      <c r="A608" s="1" t="s">
        <v>48</v>
      </c>
      <c r="B608" t="s">
        <v>27</v>
      </c>
      <c r="C608" s="3">
        <v>17.54</v>
      </c>
      <c r="D608" s="2">
        <f>2*Table3[[#This Row],[Photon energy (eV)]]-Threshold</f>
        <v>10.492611199999999</v>
      </c>
      <c r="E608" t="s">
        <v>18</v>
      </c>
      <c r="F608" s="1">
        <v>1.2363500000000001</v>
      </c>
      <c r="G608" s="2">
        <f>Table3[[#This Row],[Polar ang (rad)]]/PI()*180</f>
        <v>70.837637000999337</v>
      </c>
      <c r="H608" s="5">
        <v>2.28320991464414E-5</v>
      </c>
      <c r="I608" s="1">
        <v>1.1321060524015899E-2</v>
      </c>
      <c r="J608" s="1">
        <v>1.00089832771072</v>
      </c>
      <c r="K608" s="2">
        <f>IF(Table3[[#This Row],[Phase shift (rad)]]="","",Table3[[#This Row],[Phase shift (rad)]]/PI()*180)</f>
        <v>57.347249899526226</v>
      </c>
      <c r="L608" s="1">
        <v>-3.4638719771259501</v>
      </c>
      <c r="M608" s="1">
        <f>IF(Table3[[#This Row],[Rel phase shift (rad)]]="","",COS(Table3[[#This Row],[Rel phase shift (rad)]]))</f>
        <v>-0.94851595395017296</v>
      </c>
      <c r="N608"/>
    </row>
    <row r="609" spans="1:14" x14ac:dyDescent="0.2">
      <c r="A609" s="1" t="s">
        <v>48</v>
      </c>
      <c r="B609" t="s">
        <v>27</v>
      </c>
      <c r="C609" s="3">
        <v>17.54</v>
      </c>
      <c r="D609" s="2">
        <f>2*Table3[[#This Row],[Photon energy (eV)]]-Threshold</f>
        <v>10.492611199999999</v>
      </c>
      <c r="E609" t="s">
        <v>19</v>
      </c>
      <c r="F609" s="1">
        <v>1.2363500000000001</v>
      </c>
      <c r="G609" s="2">
        <f>Table3[[#This Row],[Polar ang (rad)]]/PI()*180</f>
        <v>70.837637000999337</v>
      </c>
      <c r="H609" s="5">
        <v>1.9277509121464699E-3</v>
      </c>
      <c r="I609" s="1">
        <v>0.95585537762692396</v>
      </c>
      <c r="J609" s="1">
        <v>4.4647703048366703</v>
      </c>
      <c r="K609" s="2">
        <f>IF(Table3[[#This Row],[Phase shift (rad)]]="","",Table3[[#This Row],[Phase shift (rad)]]/PI()*180)</f>
        <v>255.81249496247921</v>
      </c>
      <c r="L609" s="1">
        <v>0</v>
      </c>
      <c r="M609" s="1">
        <f>IF(Table3[[#This Row],[Rel phase shift (rad)]]="","",COS(Table3[[#This Row],[Rel phase shift (rad)]]))</f>
        <v>1</v>
      </c>
      <c r="N609"/>
    </row>
    <row r="610" spans="1:14" x14ac:dyDescent="0.2">
      <c r="A610" s="1" t="s">
        <v>48</v>
      </c>
      <c r="B610" t="s">
        <v>27</v>
      </c>
      <c r="C610" s="3">
        <v>17.54</v>
      </c>
      <c r="D610" s="2">
        <f>2*Table3[[#This Row],[Photon energy (eV)]]-Threshold</f>
        <v>10.492611199999999</v>
      </c>
      <c r="E610" t="s">
        <v>17</v>
      </c>
      <c r="F610" s="1">
        <v>1.3701300000000001</v>
      </c>
      <c r="G610" s="2">
        <f>Table3[[#This Row],[Polar ang (rad)]]/PI()*180</f>
        <v>78.502666384259484</v>
      </c>
      <c r="H610" s="5">
        <v>1.1719454683909399E-3</v>
      </c>
      <c r="I610" s="1">
        <v>0.97570344129331699</v>
      </c>
      <c r="J610" s="1">
        <v>4.4599901975111296</v>
      </c>
      <c r="K610" s="2">
        <f>IF(Table3[[#This Row],[Phase shift (rad)]]="","",Table3[[#This Row],[Phase shift (rad)]]/PI()*180)</f>
        <v>255.53861498710617</v>
      </c>
      <c r="L610" s="1">
        <v>-8.0301543438103806E-3</v>
      </c>
      <c r="M610" s="1">
        <f>IF(Table3[[#This Row],[Rel phase shift (rad)]]="","",COS(Table3[[#This Row],[Rel phase shift (rad)]]))</f>
        <v>0.99996775848386132</v>
      </c>
      <c r="N610"/>
    </row>
    <row r="611" spans="1:14" x14ac:dyDescent="0.2">
      <c r="A611" s="1" t="s">
        <v>48</v>
      </c>
      <c r="B611" t="s">
        <v>27</v>
      </c>
      <c r="C611" s="3">
        <v>17.54</v>
      </c>
      <c r="D611" s="2">
        <f>2*Table3[[#This Row],[Photon energy (eV)]]-Threshold</f>
        <v>10.492611199999999</v>
      </c>
      <c r="E611" t="s">
        <v>18</v>
      </c>
      <c r="F611" s="1">
        <v>1.3701300000000001</v>
      </c>
      <c r="G611" s="2">
        <f>Table3[[#This Row],[Polar ang (rad)]]/PI()*180</f>
        <v>78.502666384259484</v>
      </c>
      <c r="H611" s="5">
        <v>1.45916477634067E-5</v>
      </c>
      <c r="I611" s="1">
        <v>1.21482793533415E-2</v>
      </c>
      <c r="J611" s="1">
        <v>0.99809665283652005</v>
      </c>
      <c r="K611" s="2">
        <f>IF(Table3[[#This Row],[Phase shift (rad)]]="","",Table3[[#This Row],[Phase shift (rad)]]/PI()*180)</f>
        <v>57.186725753666721</v>
      </c>
      <c r="L611" s="1">
        <v>-3.4699236990184201</v>
      </c>
      <c r="M611" s="1">
        <f>IF(Table3[[#This Row],[Rel phase shift (rad)]]="","",COS(Table3[[#This Row],[Rel phase shift (rad)]]))</f>
        <v>-0.94658183881358982</v>
      </c>
      <c r="N611"/>
    </row>
    <row r="612" spans="1:14" x14ac:dyDescent="0.2">
      <c r="A612" s="1" t="s">
        <v>48</v>
      </c>
      <c r="B612" t="s">
        <v>27</v>
      </c>
      <c r="C612" s="3">
        <v>17.54</v>
      </c>
      <c r="D612" s="2">
        <f>2*Table3[[#This Row],[Photon energy (eV)]]-Threshold</f>
        <v>10.492611199999999</v>
      </c>
      <c r="E612" t="s">
        <v>19</v>
      </c>
      <c r="F612" s="1">
        <v>1.3701300000000001</v>
      </c>
      <c r="G612" s="2">
        <f>Table3[[#This Row],[Polar ang (rad)]]/PI()*180</f>
        <v>78.502666384259484</v>
      </c>
      <c r="H612" s="5">
        <v>1.1442838499171599E-3</v>
      </c>
      <c r="I612" s="1">
        <v>0.95267375513081098</v>
      </c>
      <c r="J612" s="1">
        <v>4.46802035185494</v>
      </c>
      <c r="K612" s="2">
        <f>IF(Table3[[#This Row],[Phase shift (rad)]]="","",Table3[[#This Row],[Phase shift (rad)]]/PI()*180)</f>
        <v>255.99870893984516</v>
      </c>
      <c r="L612" s="1">
        <v>0</v>
      </c>
      <c r="M612" s="1">
        <f>IF(Table3[[#This Row],[Rel phase shift (rad)]]="","",COS(Table3[[#This Row],[Rel phase shift (rad)]]))</f>
        <v>1</v>
      </c>
      <c r="N612"/>
    </row>
    <row r="613" spans="1:14" x14ac:dyDescent="0.2">
      <c r="A613" s="1" t="s">
        <v>48</v>
      </c>
      <c r="B613" t="s">
        <v>27</v>
      </c>
      <c r="C613" s="3">
        <v>17.54</v>
      </c>
      <c r="D613" s="2">
        <f>2*Table3[[#This Row],[Photon energy (eV)]]-Threshold</f>
        <v>10.492611199999999</v>
      </c>
      <c r="E613" t="s">
        <v>17</v>
      </c>
      <c r="F613" s="1">
        <v>1.5039100000000001</v>
      </c>
      <c r="G613" s="2">
        <f>Table3[[#This Row],[Polar ang (rad)]]/PI()*180</f>
        <v>86.167695767519632</v>
      </c>
      <c r="H613" s="5">
        <v>3.8865144525424E-4</v>
      </c>
      <c r="I613" s="1">
        <v>0.97484998106290999</v>
      </c>
      <c r="J613" s="1">
        <v>4.4613416887241204</v>
      </c>
      <c r="K613" s="2">
        <f>IF(Table3[[#This Row],[Phase shift (rad)]]="","",Table3[[#This Row],[Phase shift (rad)]]/PI()*180)</f>
        <v>255.61604972965955</v>
      </c>
      <c r="L613" s="1">
        <v>-8.3976939464394107E-3</v>
      </c>
      <c r="M613" s="1">
        <f>IF(Table3[[#This Row],[Rel phase shift (rad)]]="","",COS(Table3[[#This Row],[Rel phase shift (rad)]]))</f>
        <v>0.99996473957540921</v>
      </c>
      <c r="N613"/>
    </row>
    <row r="614" spans="1:14" x14ac:dyDescent="0.2">
      <c r="A614" s="1" t="s">
        <v>48</v>
      </c>
      <c r="B614" t="s">
        <v>27</v>
      </c>
      <c r="C614" s="3">
        <v>17.54</v>
      </c>
      <c r="D614" s="2">
        <f>2*Table3[[#This Row],[Photon energy (eV)]]-Threshold</f>
        <v>10.492611199999999</v>
      </c>
      <c r="E614" t="s">
        <v>18</v>
      </c>
      <c r="F614" s="1">
        <v>1.5039100000000001</v>
      </c>
      <c r="G614" s="2">
        <f>Table3[[#This Row],[Polar ang (rad)]]/PI()*180</f>
        <v>86.167695767519632</v>
      </c>
      <c r="H614" s="5">
        <v>5.0133822628861603E-6</v>
      </c>
      <c r="I614" s="1">
        <v>1.25750094685448E-2</v>
      </c>
      <c r="J614" s="1">
        <v>0.99659606231479403</v>
      </c>
      <c r="K614" s="2">
        <f>IF(Table3[[#This Row],[Phase shift (rad)]]="","",Table3[[#This Row],[Phase shift (rad)]]/PI()*180)</f>
        <v>57.100748249994489</v>
      </c>
      <c r="L614" s="1">
        <v>-3.4731433203557658</v>
      </c>
      <c r="M614" s="1">
        <f>IF(Table3[[#This Row],[Rel phase shift (rad)]]="","",COS(Table3[[#This Row],[Rel phase shift (rad)]]))</f>
        <v>-0.9455387235638153</v>
      </c>
      <c r="N614"/>
    </row>
    <row r="615" spans="1:14" x14ac:dyDescent="0.2">
      <c r="A615" s="1" t="s">
        <v>48</v>
      </c>
      <c r="B615" t="s">
        <v>27</v>
      </c>
      <c r="C615" s="3">
        <v>17.54</v>
      </c>
      <c r="D615" s="2">
        <f>2*Table3[[#This Row],[Photon energy (eV)]]-Threshold</f>
        <v>10.492611199999999</v>
      </c>
      <c r="E615" t="s">
        <v>19</v>
      </c>
      <c r="F615" s="1">
        <v>1.5039100000000001</v>
      </c>
      <c r="G615" s="2">
        <f>Table3[[#This Row],[Polar ang (rad)]]/PI()*180</f>
        <v>86.167695767519632</v>
      </c>
      <c r="H615" s="5">
        <v>3.7915687277179002E-4</v>
      </c>
      <c r="I615" s="1">
        <v>0.95103485334953897</v>
      </c>
      <c r="J615" s="1">
        <v>4.4697393826705598</v>
      </c>
      <c r="K615" s="2">
        <f>IF(Table3[[#This Row],[Phase shift (rad)]]="","",Table3[[#This Row],[Phase shift (rad)]]/PI()*180)</f>
        <v>256.09720215043308</v>
      </c>
      <c r="L615" s="1">
        <v>0</v>
      </c>
      <c r="M615" s="1">
        <f>IF(Table3[[#This Row],[Rel phase shift (rad)]]="","",COS(Table3[[#This Row],[Rel phase shift (rad)]]))</f>
        <v>1</v>
      </c>
      <c r="N615"/>
    </row>
    <row r="616" spans="1:14" x14ac:dyDescent="0.2">
      <c r="A616" s="1" t="s">
        <v>48</v>
      </c>
      <c r="B616" t="s">
        <v>27</v>
      </c>
      <c r="C616" s="3">
        <v>17.54</v>
      </c>
      <c r="D616" s="2">
        <f>2*Table3[[#This Row],[Photon energy (eV)]]-Threshold</f>
        <v>10.492611199999999</v>
      </c>
      <c r="E616" t="s">
        <v>17</v>
      </c>
      <c r="F616" s="1">
        <v>1.63768</v>
      </c>
      <c r="G616" s="2">
        <f>Table3[[#This Row],[Polar ang (rad)]]/PI()*180</f>
        <v>93.832152192984665</v>
      </c>
      <c r="H616" s="5">
        <v>3.8865144525424E-4</v>
      </c>
      <c r="I616" s="1">
        <v>0.97484998106290999</v>
      </c>
      <c r="J616" s="1">
        <v>7.60293434231391</v>
      </c>
      <c r="K616" s="2">
        <f>IF(Table3[[#This Row],[Phase shift (rad)]]="","",Table3[[#This Row],[Phase shift (rad)]]/PI()*180)</f>
        <v>435.61604972965938</v>
      </c>
      <c r="L616" s="1">
        <v>-8.3976939464402989E-3</v>
      </c>
      <c r="M616" s="1">
        <f>IF(Table3[[#This Row],[Rel phase shift (rad)]]="","",COS(Table3[[#This Row],[Rel phase shift (rad)]]))</f>
        <v>0.99996473957540921</v>
      </c>
      <c r="N616"/>
    </row>
    <row r="617" spans="1:14" x14ac:dyDescent="0.2">
      <c r="A617" s="1" t="s">
        <v>48</v>
      </c>
      <c r="B617" t="s">
        <v>27</v>
      </c>
      <c r="C617" s="3">
        <v>17.54</v>
      </c>
      <c r="D617" s="2">
        <f>2*Table3[[#This Row],[Photon energy (eV)]]-Threshold</f>
        <v>10.492611199999999</v>
      </c>
      <c r="E617" t="s">
        <v>18</v>
      </c>
      <c r="F617" s="1">
        <v>1.63768</v>
      </c>
      <c r="G617" s="2">
        <f>Table3[[#This Row],[Polar ang (rad)]]/PI()*180</f>
        <v>93.832152192984665</v>
      </c>
      <c r="H617" s="5">
        <v>5.0133822628861603E-6</v>
      </c>
      <c r="I617" s="1">
        <v>1.25750094685448E-2</v>
      </c>
      <c r="J617" s="1">
        <v>4.1381887159045796</v>
      </c>
      <c r="K617" s="2">
        <f>IF(Table3[[#This Row],[Phase shift (rad)]]="","",Table3[[#This Row],[Phase shift (rad)]]/PI()*180)</f>
        <v>237.10074824999407</v>
      </c>
      <c r="L617" s="1">
        <v>-3.4731433203557711</v>
      </c>
      <c r="M617" s="1">
        <f>IF(Table3[[#This Row],[Rel phase shift (rad)]]="","",COS(Table3[[#This Row],[Rel phase shift (rad)]]))</f>
        <v>-0.94553872356381352</v>
      </c>
      <c r="N617"/>
    </row>
    <row r="618" spans="1:14" x14ac:dyDescent="0.2">
      <c r="A618" s="1" t="s">
        <v>48</v>
      </c>
      <c r="B618" t="s">
        <v>27</v>
      </c>
      <c r="C618" s="3">
        <v>17.54</v>
      </c>
      <c r="D618" s="2">
        <f>2*Table3[[#This Row],[Photon energy (eV)]]-Threshold</f>
        <v>10.492611199999999</v>
      </c>
      <c r="E618" t="s">
        <v>19</v>
      </c>
      <c r="F618" s="1">
        <v>1.63768</v>
      </c>
      <c r="G618" s="2">
        <f>Table3[[#This Row],[Polar ang (rad)]]/PI()*180</f>
        <v>93.832152192984665</v>
      </c>
      <c r="H618" s="5">
        <v>3.7915687277179002E-4</v>
      </c>
      <c r="I618" s="1">
        <v>0.95103485334953897</v>
      </c>
      <c r="J618" s="1">
        <v>7.6113320362603503</v>
      </c>
      <c r="K618" s="2">
        <f>IF(Table3[[#This Row],[Phase shift (rad)]]="","",Table3[[#This Row],[Phase shift (rad)]]/PI()*180)</f>
        <v>436.09720215043291</v>
      </c>
      <c r="L618" s="1">
        <v>0</v>
      </c>
      <c r="M618" s="1">
        <f>IF(Table3[[#This Row],[Rel phase shift (rad)]]="","",COS(Table3[[#This Row],[Rel phase shift (rad)]]))</f>
        <v>1</v>
      </c>
      <c r="N618"/>
    </row>
    <row r="619" spans="1:14" x14ac:dyDescent="0.2">
      <c r="A619" s="1" t="s">
        <v>48</v>
      </c>
      <c r="B619" t="s">
        <v>27</v>
      </c>
      <c r="C619" s="3">
        <v>17.54</v>
      </c>
      <c r="D619" s="2">
        <f>2*Table3[[#This Row],[Photon energy (eV)]]-Threshold</f>
        <v>10.492611199999999</v>
      </c>
      <c r="E619" t="s">
        <v>17</v>
      </c>
      <c r="F619" s="1">
        <v>1.77146</v>
      </c>
      <c r="G619" s="2">
        <f>Table3[[#This Row],[Polar ang (rad)]]/PI()*180</f>
        <v>101.49718157624481</v>
      </c>
      <c r="H619" s="5">
        <v>1.1719454683909399E-3</v>
      </c>
      <c r="I619" s="1">
        <v>0.97570344129331699</v>
      </c>
      <c r="J619" s="1">
        <v>7.60158285110092</v>
      </c>
      <c r="K619" s="2">
        <f>IF(Table3[[#This Row],[Phase shift (rad)]]="","",Table3[[#This Row],[Phase shift (rad)]]/PI()*180)</f>
        <v>435.53861498710603</v>
      </c>
      <c r="L619" s="1">
        <v>-8.0301543438103806E-3</v>
      </c>
      <c r="M619" s="1">
        <f>IF(Table3[[#This Row],[Rel phase shift (rad)]]="","",COS(Table3[[#This Row],[Rel phase shift (rad)]]))</f>
        <v>0.99996775848386132</v>
      </c>
      <c r="N619"/>
    </row>
    <row r="620" spans="1:14" x14ac:dyDescent="0.2">
      <c r="A620" s="1" t="s">
        <v>48</v>
      </c>
      <c r="B620" t="s">
        <v>27</v>
      </c>
      <c r="C620" s="3">
        <v>17.54</v>
      </c>
      <c r="D620" s="2">
        <f>2*Table3[[#This Row],[Photon energy (eV)]]-Threshold</f>
        <v>10.492611199999999</v>
      </c>
      <c r="E620" t="s">
        <v>18</v>
      </c>
      <c r="F620" s="1">
        <v>1.77146</v>
      </c>
      <c r="G620" s="2">
        <f>Table3[[#This Row],[Polar ang (rad)]]/PI()*180</f>
        <v>101.49718157624481</v>
      </c>
      <c r="H620" s="5">
        <v>1.45916477634067E-5</v>
      </c>
      <c r="I620" s="1">
        <v>1.21482793533415E-2</v>
      </c>
      <c r="J620" s="1">
        <v>4.1396893064263098</v>
      </c>
      <c r="K620" s="2">
        <f>IF(Table3[[#This Row],[Phase shift (rad)]]="","",Table3[[#This Row],[Phase shift (rad)]]/PI()*180)</f>
        <v>237.18672575366654</v>
      </c>
      <c r="L620" s="1">
        <v>-3.469923699018421</v>
      </c>
      <c r="M620" s="1">
        <f>IF(Table3[[#This Row],[Rel phase shift (rad)]]="","",COS(Table3[[#This Row],[Rel phase shift (rad)]]))</f>
        <v>-0.94658183881358948</v>
      </c>
      <c r="N620"/>
    </row>
    <row r="621" spans="1:14" x14ac:dyDescent="0.2">
      <c r="A621" s="1" t="s">
        <v>48</v>
      </c>
      <c r="B621" t="s">
        <v>27</v>
      </c>
      <c r="C621" s="3">
        <v>17.54</v>
      </c>
      <c r="D621" s="2">
        <f>2*Table3[[#This Row],[Photon energy (eV)]]-Threshold</f>
        <v>10.492611199999999</v>
      </c>
      <c r="E621" t="s">
        <v>19</v>
      </c>
      <c r="F621" s="1">
        <v>1.77146</v>
      </c>
      <c r="G621" s="2">
        <f>Table3[[#This Row],[Polar ang (rad)]]/PI()*180</f>
        <v>101.49718157624481</v>
      </c>
      <c r="H621" s="5">
        <v>1.1442838499171599E-3</v>
      </c>
      <c r="I621" s="1">
        <v>0.95267375513081098</v>
      </c>
      <c r="J621" s="1">
        <v>7.6096130054447304</v>
      </c>
      <c r="K621" s="2">
        <f>IF(Table3[[#This Row],[Phase shift (rad)]]="","",Table3[[#This Row],[Phase shift (rad)]]/PI()*180)</f>
        <v>435.99870893984502</v>
      </c>
      <c r="L621" s="1">
        <v>0</v>
      </c>
      <c r="M621" s="1">
        <f>IF(Table3[[#This Row],[Rel phase shift (rad)]]="","",COS(Table3[[#This Row],[Rel phase shift (rad)]]))</f>
        <v>1</v>
      </c>
      <c r="N621"/>
    </row>
    <row r="622" spans="1:14" x14ac:dyDescent="0.2">
      <c r="A622" s="1" t="s">
        <v>48</v>
      </c>
      <c r="B622" t="s">
        <v>27</v>
      </c>
      <c r="C622" s="3">
        <v>17.54</v>
      </c>
      <c r="D622" s="2">
        <f>2*Table3[[#This Row],[Photon energy (eV)]]-Threshold</f>
        <v>10.492611199999999</v>
      </c>
      <c r="E622" t="s">
        <v>17</v>
      </c>
      <c r="F622" s="1">
        <v>1.90524</v>
      </c>
      <c r="G622" s="2">
        <f>Table3[[#This Row],[Polar ang (rad)]]/PI()*180</f>
        <v>109.16221095950496</v>
      </c>
      <c r="H622" s="5">
        <v>1.9711167470970398E-3</v>
      </c>
      <c r="I622" s="1">
        <v>0.97735787895196802</v>
      </c>
      <c r="J622" s="1">
        <v>7.5990252282236197</v>
      </c>
      <c r="K622" s="2">
        <f>IF(Table3[[#This Row],[Phase shift (rad)]]="","",Table3[[#This Row],[Phase shift (rad)]]/PI()*180)</f>
        <v>435.3920739906506</v>
      </c>
      <c r="L622" s="1">
        <v>-7.3377302028401203E-3</v>
      </c>
      <c r="M622" s="1">
        <f>IF(Table3[[#This Row],[Rel phase shift (rad)]]="","",COS(Table3[[#This Row],[Rel phase shift (rad)]]))</f>
        <v>0.99997307897852628</v>
      </c>
      <c r="N622"/>
    </row>
    <row r="623" spans="1:14" x14ac:dyDescent="0.2">
      <c r="A623" s="1" t="s">
        <v>48</v>
      </c>
      <c r="B623" t="s">
        <v>27</v>
      </c>
      <c r="C623" s="3">
        <v>17.54</v>
      </c>
      <c r="D623" s="2">
        <f>2*Table3[[#This Row],[Photon energy (eV)]]-Threshold</f>
        <v>10.492611199999999</v>
      </c>
      <c r="E623" t="s">
        <v>18</v>
      </c>
      <c r="F623" s="1">
        <v>1.90524</v>
      </c>
      <c r="G623" s="2">
        <f>Table3[[#This Row],[Polar ang (rad)]]/PI()*180</f>
        <v>109.16221095950496</v>
      </c>
      <c r="H623" s="5">
        <v>2.28320991464414E-5</v>
      </c>
      <c r="I623" s="1">
        <v>1.1321060524015899E-2</v>
      </c>
      <c r="J623" s="1">
        <v>4.1424909813005097</v>
      </c>
      <c r="K623" s="2">
        <f>IF(Table3[[#This Row],[Phase shift (rad)]]="","",Table3[[#This Row],[Phase shift (rad)]]/PI()*180)</f>
        <v>237.34724989952602</v>
      </c>
      <c r="L623" s="1">
        <v>-3.4638719771259501</v>
      </c>
      <c r="M623" s="1">
        <f>IF(Table3[[#This Row],[Rel phase shift (rad)]]="","",COS(Table3[[#This Row],[Rel phase shift (rad)]]))</f>
        <v>-0.94851595395017296</v>
      </c>
      <c r="N623"/>
    </row>
    <row r="624" spans="1:14" x14ac:dyDescent="0.2">
      <c r="A624" s="1" t="s">
        <v>48</v>
      </c>
      <c r="B624" t="s">
        <v>27</v>
      </c>
      <c r="C624" s="3">
        <v>17.54</v>
      </c>
      <c r="D624" s="2">
        <f>2*Table3[[#This Row],[Photon energy (eV)]]-Threshold</f>
        <v>10.492611199999999</v>
      </c>
      <c r="E624" t="s">
        <v>19</v>
      </c>
      <c r="F624" s="1">
        <v>1.90524</v>
      </c>
      <c r="G624" s="2">
        <f>Table3[[#This Row],[Polar ang (rad)]]/PI()*180</f>
        <v>109.16221095950496</v>
      </c>
      <c r="H624" s="5">
        <v>1.9277509121464699E-3</v>
      </c>
      <c r="I624" s="1">
        <v>0.95585537762692396</v>
      </c>
      <c r="J624" s="1">
        <v>7.6063629584264598</v>
      </c>
      <c r="K624" s="2">
        <f>IF(Table3[[#This Row],[Phase shift (rad)]]="","",Table3[[#This Row],[Phase shift (rad)]]/PI()*180)</f>
        <v>435.81249496247904</v>
      </c>
      <c r="L624" s="1">
        <v>0</v>
      </c>
      <c r="M624" s="1">
        <f>IF(Table3[[#This Row],[Rel phase shift (rad)]]="","",COS(Table3[[#This Row],[Rel phase shift (rad)]]))</f>
        <v>1</v>
      </c>
      <c r="N624"/>
    </row>
    <row r="625" spans="1:14" x14ac:dyDescent="0.2">
      <c r="A625" s="1" t="s">
        <v>48</v>
      </c>
      <c r="B625" t="s">
        <v>27</v>
      </c>
      <c r="C625" s="3">
        <v>17.54</v>
      </c>
      <c r="D625" s="2">
        <f>2*Table3[[#This Row],[Photon energy (eV)]]-Threshold</f>
        <v>10.492611199999999</v>
      </c>
      <c r="E625" t="s">
        <v>17</v>
      </c>
      <c r="F625" s="1">
        <v>2.03904</v>
      </c>
      <c r="G625" s="2">
        <f>Table3[[#This Row],[Polar ang (rad)]]/PI()*180</f>
        <v>116.82838625835538</v>
      </c>
      <c r="H625" s="5">
        <v>2.79011780842997E-3</v>
      </c>
      <c r="I625" s="1">
        <v>0.97970972817396296</v>
      </c>
      <c r="J625" s="1">
        <v>7.5955053204858798</v>
      </c>
      <c r="K625" s="2">
        <f>IF(Table3[[#This Row],[Phase shift (rad)]]="","",Table3[[#This Row],[Phase shift (rad)]]/PI()*180)</f>
        <v>435.19039813300265</v>
      </c>
      <c r="L625" s="1">
        <v>-6.3979995901801701E-3</v>
      </c>
      <c r="M625" s="1">
        <f>IF(Table3[[#This Row],[Rel phase shift (rad)]]="","",COS(Table3[[#This Row],[Rel phase shift (rad)]]))</f>
        <v>0.99997953287043961</v>
      </c>
      <c r="N625"/>
    </row>
    <row r="626" spans="1:14" x14ac:dyDescent="0.2">
      <c r="A626" s="1" t="s">
        <v>48</v>
      </c>
      <c r="B626" t="s">
        <v>27</v>
      </c>
      <c r="C626" s="3">
        <v>17.54</v>
      </c>
      <c r="D626" s="2">
        <f>2*Table3[[#This Row],[Photon energy (eV)]]-Threshold</f>
        <v>10.492611199999999</v>
      </c>
      <c r="E626" t="s">
        <v>18</v>
      </c>
      <c r="F626" s="1">
        <v>2.03904</v>
      </c>
      <c r="G626" s="2">
        <f>Table3[[#This Row],[Polar ang (rad)]]/PI()*180</f>
        <v>116.82838625835538</v>
      </c>
      <c r="H626" s="5">
        <v>2.8892358181042901E-5</v>
      </c>
      <c r="I626" s="1">
        <v>1.01451359130181E-2</v>
      </c>
      <c r="J626" s="1">
        <v>4.1462472177661596</v>
      </c>
      <c r="K626" s="2">
        <f>IF(Table3[[#This Row],[Phase shift (rad)]]="","",Table3[[#This Row],[Phase shift (rad)]]/PI()*180)</f>
        <v>237.56246639586089</v>
      </c>
      <c r="L626" s="1">
        <v>-3.4556561023098999</v>
      </c>
      <c r="M626" s="1">
        <f>IF(Table3[[#This Row],[Rel phase shift (rad)]]="","",COS(Table3[[#This Row],[Rel phase shift (rad)]]))</f>
        <v>-0.95108612089912048</v>
      </c>
      <c r="N626"/>
    </row>
    <row r="627" spans="1:14" x14ac:dyDescent="0.2">
      <c r="A627" s="1" t="s">
        <v>48</v>
      </c>
      <c r="B627" t="s">
        <v>27</v>
      </c>
      <c r="C627" s="3">
        <v>17.54</v>
      </c>
      <c r="D627" s="2">
        <f>2*Table3[[#This Row],[Photon energy (eV)]]-Threshold</f>
        <v>10.492611199999999</v>
      </c>
      <c r="E627" t="s">
        <v>19</v>
      </c>
      <c r="F627" s="1">
        <v>2.03904</v>
      </c>
      <c r="G627" s="2">
        <f>Table3[[#This Row],[Polar ang (rad)]]/PI()*180</f>
        <v>116.82838625835538</v>
      </c>
      <c r="H627" s="5">
        <v>2.7351022529720202E-3</v>
      </c>
      <c r="I627" s="1">
        <v>0.96039180736065699</v>
      </c>
      <c r="J627" s="1">
        <v>7.60190332007606</v>
      </c>
      <c r="K627" s="2">
        <f>IF(Table3[[#This Row],[Phase shift (rad)]]="","",Table3[[#This Row],[Phase shift (rad)]]/PI()*180)</f>
        <v>435.55697650684647</v>
      </c>
      <c r="L627" s="1">
        <v>0</v>
      </c>
      <c r="M627" s="1">
        <f>IF(Table3[[#This Row],[Rel phase shift (rad)]]="","",COS(Table3[[#This Row],[Rel phase shift (rad)]]))</f>
        <v>1</v>
      </c>
      <c r="N627"/>
    </row>
    <row r="628" spans="1:14" x14ac:dyDescent="0.2">
      <c r="A628" s="1" t="s">
        <v>48</v>
      </c>
      <c r="B628" t="s">
        <v>27</v>
      </c>
      <c r="C628" s="3">
        <v>17.54</v>
      </c>
      <c r="D628" s="2">
        <f>2*Table3[[#This Row],[Photon energy (eV)]]-Threshold</f>
        <v>10.492611199999999</v>
      </c>
      <c r="E628" t="s">
        <v>17</v>
      </c>
      <c r="F628" s="1">
        <v>2.1728399999999999</v>
      </c>
      <c r="G628" s="2">
        <f>Table3[[#This Row],[Polar ang (rad)]]/PI()*180</f>
        <v>124.4945615572058</v>
      </c>
      <c r="H628" s="5">
        <v>3.6240263347744302E-3</v>
      </c>
      <c r="I628" s="1">
        <v>0.98260714599445698</v>
      </c>
      <c r="J628" s="1">
        <v>7.5913446275314502</v>
      </c>
      <c r="K628" s="2">
        <f>IF(Table3[[#This Row],[Phase shift (rad)]]="","",Table3[[#This Row],[Phase shift (rad)]]/PI()*180)</f>
        <v>434.95200798686403</v>
      </c>
      <c r="L628" s="1">
        <v>-5.3072242861196273E-3</v>
      </c>
      <c r="M628" s="1">
        <f>IF(Table3[[#This Row],[Rel phase shift (rad)]]="","",COS(Table3[[#This Row],[Rel phase shift (rad)]]))</f>
        <v>0.99998591671824499</v>
      </c>
      <c r="N628"/>
    </row>
    <row r="629" spans="1:14" x14ac:dyDescent="0.2">
      <c r="A629" s="1" t="s">
        <v>48</v>
      </c>
      <c r="B629" t="s">
        <v>27</v>
      </c>
      <c r="C629" s="3">
        <v>17.54</v>
      </c>
      <c r="D629" s="2">
        <f>2*Table3[[#This Row],[Photon energy (eV)]]-Threshold</f>
        <v>10.492611199999999</v>
      </c>
      <c r="E629" t="s">
        <v>18</v>
      </c>
      <c r="F629" s="1">
        <v>2.1728399999999999</v>
      </c>
      <c r="G629" s="2">
        <f>Table3[[#This Row],[Polar ang (rad)]]/PI()*180</f>
        <v>124.4945615572058</v>
      </c>
      <c r="H629" s="5">
        <v>3.20739377939194E-5</v>
      </c>
      <c r="I629" s="1">
        <v>8.6964270027713592E-3</v>
      </c>
      <c r="J629" s="1">
        <v>4.1505447683443304</v>
      </c>
      <c r="K629" s="2">
        <f>IF(Table3[[#This Row],[Phase shift (rad)]]="","",Table3[[#This Row],[Phase shift (rad)]]/PI()*180)</f>
        <v>237.8086979062341</v>
      </c>
      <c r="L629" s="1">
        <v>-3.446107083473239</v>
      </c>
      <c r="M629" s="1">
        <f>IF(Table3[[#This Row],[Rel phase shift (rad)]]="","",COS(Table3[[#This Row],[Rel phase shift (rad)]]))</f>
        <v>-0.95399265350586149</v>
      </c>
      <c r="N629"/>
    </row>
    <row r="630" spans="1:14" x14ac:dyDescent="0.2">
      <c r="A630" s="1" t="s">
        <v>48</v>
      </c>
      <c r="B630" t="s">
        <v>27</v>
      </c>
      <c r="C630" s="3">
        <v>17.54</v>
      </c>
      <c r="D630" s="2">
        <f>2*Table3[[#This Row],[Photon energy (eV)]]-Threshold</f>
        <v>10.492611199999999</v>
      </c>
      <c r="E630" t="s">
        <v>19</v>
      </c>
      <c r="F630" s="1">
        <v>2.1728399999999999</v>
      </c>
      <c r="G630" s="2">
        <f>Table3[[#This Row],[Polar ang (rad)]]/PI()*180</f>
        <v>124.4945615572058</v>
      </c>
      <c r="H630" s="5">
        <v>3.56277942203298E-3</v>
      </c>
      <c r="I630" s="1">
        <v>0.96600084996609303</v>
      </c>
      <c r="J630" s="1">
        <v>7.5966518518175699</v>
      </c>
      <c r="K630" s="2">
        <f>IF(Table3[[#This Row],[Phase shift (rad)]]="","",Table3[[#This Row],[Phase shift (rad)]]/PI()*180)</f>
        <v>435.25608953938803</v>
      </c>
      <c r="L630" s="1">
        <v>0</v>
      </c>
      <c r="M630" s="1">
        <f>IF(Table3[[#This Row],[Rel phase shift (rad)]]="","",COS(Table3[[#This Row],[Rel phase shift (rad)]]))</f>
        <v>1</v>
      </c>
      <c r="N630"/>
    </row>
    <row r="631" spans="1:14" x14ac:dyDescent="0.2">
      <c r="A631" s="1" t="s">
        <v>48</v>
      </c>
      <c r="B631" t="s">
        <v>27</v>
      </c>
      <c r="C631" s="3">
        <v>17.54</v>
      </c>
      <c r="D631" s="2">
        <f>2*Table3[[#This Row],[Photon energy (eV)]]-Threshold</f>
        <v>10.492611199999999</v>
      </c>
      <c r="E631" t="s">
        <v>17</v>
      </c>
      <c r="F631" s="1">
        <v>2.3066800000000001</v>
      </c>
      <c r="G631" s="2">
        <f>Table3[[#This Row],[Polar ang (rad)]]/PI()*180</f>
        <v>132.16302868723673</v>
      </c>
      <c r="H631" s="5">
        <v>4.4575558503687704E-3</v>
      </c>
      <c r="I631" s="1">
        <v>0.98585653620760405</v>
      </c>
      <c r="J631" s="1">
        <v>7.5868868168717398</v>
      </c>
      <c r="K631" s="2">
        <f>IF(Table3[[#This Row],[Phase shift (rad)]]="","",Table3[[#This Row],[Phase shift (rad)]]/PI()*180)</f>
        <v>434.69659425019415</v>
      </c>
      <c r="L631" s="1">
        <v>-4.1638776744701289E-3</v>
      </c>
      <c r="M631" s="1">
        <f>IF(Table3[[#This Row],[Rel phase shift (rad)]]="","",COS(Table3[[#This Row],[Rel phase shift (rad)]]))</f>
        <v>0.99999133107388105</v>
      </c>
      <c r="N631"/>
    </row>
    <row r="632" spans="1:14" x14ac:dyDescent="0.2">
      <c r="A632" s="1" t="s">
        <v>48</v>
      </c>
      <c r="B632" t="s">
        <v>27</v>
      </c>
      <c r="C632" s="3">
        <v>17.54</v>
      </c>
      <c r="D632" s="2">
        <f>2*Table3[[#This Row],[Photon energy (eV)]]-Threshold</f>
        <v>10.492611199999999</v>
      </c>
      <c r="E632" t="s">
        <v>18</v>
      </c>
      <c r="F632" s="1">
        <v>2.3066800000000001</v>
      </c>
      <c r="G632" s="2">
        <f>Table3[[#This Row],[Polar ang (rad)]]/PI()*180</f>
        <v>132.16302868723673</v>
      </c>
      <c r="H632" s="5">
        <v>3.1974875378315498E-5</v>
      </c>
      <c r="I632" s="1">
        <v>7.0717318961978004E-3</v>
      </c>
      <c r="J632" s="1">
        <v>4.1549801884384703</v>
      </c>
      <c r="K632" s="2">
        <f>IF(Table3[[#This Row],[Phase shift (rad)]]="","",Table3[[#This Row],[Phase shift (rad)]]/PI()*180)</f>
        <v>238.06282875799582</v>
      </c>
      <c r="L632" s="1">
        <v>-3.4360705061077401</v>
      </c>
      <c r="M632" s="1">
        <f>IF(Table3[[#This Row],[Rel phase shift (rad)]]="","",COS(Table3[[#This Row],[Rel phase shift (rad)]]))</f>
        <v>-0.95695382096448534</v>
      </c>
      <c r="N632"/>
    </row>
    <row r="633" spans="1:14" x14ac:dyDescent="0.2">
      <c r="A633" s="1" t="s">
        <v>48</v>
      </c>
      <c r="B633" t="s">
        <v>27</v>
      </c>
      <c r="C633" s="3">
        <v>17.54</v>
      </c>
      <c r="D633" s="2">
        <f>2*Table3[[#This Row],[Photon energy (eV)]]-Threshold</f>
        <v>10.492611199999999</v>
      </c>
      <c r="E633" t="s">
        <v>19</v>
      </c>
      <c r="F633" s="1">
        <v>2.3066800000000001</v>
      </c>
      <c r="G633" s="2">
        <f>Table3[[#This Row],[Polar ang (rad)]]/PI()*180</f>
        <v>132.16302868723673</v>
      </c>
      <c r="H633" s="5">
        <v>4.3963199978942404E-3</v>
      </c>
      <c r="I633" s="1">
        <v>0.97231329245727305</v>
      </c>
      <c r="J633" s="1">
        <v>7.59105069454621</v>
      </c>
      <c r="K633" s="2">
        <f>IF(Table3[[#This Row],[Phase shift (rad)]]="","",Table3[[#This Row],[Phase shift (rad)]]/PI()*180)</f>
        <v>434.93516686735006</v>
      </c>
      <c r="L633" s="1">
        <v>0</v>
      </c>
      <c r="M633" s="1">
        <f>IF(Table3[[#This Row],[Rel phase shift (rad)]]="","",COS(Table3[[#This Row],[Rel phase shift (rad)]]))</f>
        <v>1</v>
      </c>
      <c r="N633"/>
    </row>
    <row r="634" spans="1:14" x14ac:dyDescent="0.2">
      <c r="A634" s="1" t="s">
        <v>48</v>
      </c>
      <c r="B634" t="s">
        <v>27</v>
      </c>
      <c r="C634" s="3">
        <v>17.54</v>
      </c>
      <c r="D634" s="2">
        <f>2*Table3[[#This Row],[Photon energy (eV)]]-Threshold</f>
        <v>10.492611199999999</v>
      </c>
      <c r="E634" t="s">
        <v>17</v>
      </c>
      <c r="F634" s="1">
        <v>2.44055</v>
      </c>
      <c r="G634" s="2">
        <f>Table3[[#This Row],[Polar ang (rad)]]/PI()*180</f>
        <v>139.83321469065305</v>
      </c>
      <c r="H634" s="5">
        <v>5.2652541918656297E-3</v>
      </c>
      <c r="I634" s="1">
        <v>0.98923287523625003</v>
      </c>
      <c r="J634" s="1">
        <v>7.5824638914522202</v>
      </c>
      <c r="K634" s="2">
        <f>IF(Table3[[#This Row],[Phase shift (rad)]]="","",Table3[[#This Row],[Phase shift (rad)]]/PI()*180)</f>
        <v>434.44317929055455</v>
      </c>
      <c r="L634" s="1">
        <v>-3.0571601493400991E-3</v>
      </c>
      <c r="M634" s="1">
        <f>IF(Table3[[#This Row],[Rel phase shift (rad)]]="","",COS(Table3[[#This Row],[Rel phase shift (rad)]]))</f>
        <v>0.99999532688955028</v>
      </c>
      <c r="N634"/>
    </row>
    <row r="635" spans="1:14" x14ac:dyDescent="0.2">
      <c r="A635" s="1" t="s">
        <v>48</v>
      </c>
      <c r="B635" t="s">
        <v>27</v>
      </c>
      <c r="C635" s="3">
        <v>17.54</v>
      </c>
      <c r="D635" s="2">
        <f>2*Table3[[#This Row],[Photon energy (eV)]]-Threshold</f>
        <v>10.492611199999999</v>
      </c>
      <c r="E635" t="s">
        <v>18</v>
      </c>
      <c r="F635" s="1">
        <v>2.44055</v>
      </c>
      <c r="G635" s="2">
        <f>Table3[[#This Row],[Polar ang (rad)]]/PI()*180</f>
        <v>139.83321469065305</v>
      </c>
      <c r="H635" s="5">
        <v>2.8654349352841202E-5</v>
      </c>
      <c r="I635" s="1">
        <v>5.3835623818745603E-3</v>
      </c>
      <c r="J635" s="1">
        <v>4.1592108553649698</v>
      </c>
      <c r="K635" s="2">
        <f>IF(Table3[[#This Row],[Phase shift (rad)]]="","",Table3[[#This Row],[Phase shift (rad)]]/PI()*180)</f>
        <v>238.30522811740983</v>
      </c>
      <c r="L635" s="1">
        <v>-3.4263101962365901</v>
      </c>
      <c r="M635" s="1">
        <f>IF(Table3[[#This Row],[Rel phase shift (rad)]]="","",COS(Table3[[#This Row],[Rel phase shift (rad)]]))</f>
        <v>-0.95974102936393357</v>
      </c>
      <c r="N635"/>
    </row>
    <row r="636" spans="1:14" x14ac:dyDescent="0.2">
      <c r="A636" s="1" t="s">
        <v>48</v>
      </c>
      <c r="B636" t="s">
        <v>27</v>
      </c>
      <c r="C636" s="3">
        <v>17.54</v>
      </c>
      <c r="D636" s="2">
        <f>2*Table3[[#This Row],[Photon energy (eV)]]-Threshold</f>
        <v>10.492611199999999</v>
      </c>
      <c r="E636" t="s">
        <v>19</v>
      </c>
      <c r="F636" s="1">
        <v>2.44055</v>
      </c>
      <c r="G636" s="2">
        <f>Table3[[#This Row],[Polar ang (rad)]]/PI()*180</f>
        <v>139.83321469065305</v>
      </c>
      <c r="H636" s="5">
        <v>5.2102272713832002E-3</v>
      </c>
      <c r="I636" s="1">
        <v>0.97889444962931105</v>
      </c>
      <c r="J636" s="1">
        <v>7.5855210516015603</v>
      </c>
      <c r="K636" s="2">
        <f>IF(Table3[[#This Row],[Phase shift (rad)]]="","",Table3[[#This Row],[Phase shift (rad)]]/PI()*180)</f>
        <v>434.61834166440735</v>
      </c>
      <c r="L636" s="1">
        <v>0</v>
      </c>
      <c r="M636" s="1">
        <f>IF(Table3[[#This Row],[Rel phase shift (rad)]]="","",COS(Table3[[#This Row],[Rel phase shift (rad)]]))</f>
        <v>1</v>
      </c>
      <c r="N636"/>
    </row>
    <row r="637" spans="1:14" x14ac:dyDescent="0.2">
      <c r="A637" s="1" t="s">
        <v>48</v>
      </c>
      <c r="B637" t="s">
        <v>27</v>
      </c>
      <c r="C637" s="3">
        <v>17.54</v>
      </c>
      <c r="D637" s="2">
        <f>2*Table3[[#This Row],[Photon energy (eV)]]-Threshold</f>
        <v>10.492611199999999</v>
      </c>
      <c r="E637" t="s">
        <v>17</v>
      </c>
      <c r="F637" s="1">
        <v>2.5745</v>
      </c>
      <c r="G637" s="2">
        <f>Table3[[#This Row],[Polar ang (rad)]]/PI()*180</f>
        <v>147.50798435643046</v>
      </c>
      <c r="H637" s="5">
        <v>6.0135007328276898E-3</v>
      </c>
      <c r="I637" s="1">
        <v>0.99249438743125395</v>
      </c>
      <c r="J637" s="1">
        <v>7.5783728347902501</v>
      </c>
      <c r="K637" s="2">
        <f>IF(Table3[[#This Row],[Phase shift (rad)]]="","",Table3[[#This Row],[Phase shift (rad)]]/PI()*180)</f>
        <v>434.20877901007481</v>
      </c>
      <c r="L637" s="1">
        <v>-2.0598240939602159E-3</v>
      </c>
      <c r="M637" s="1">
        <f>IF(Table3[[#This Row],[Rel phase shift (rad)]]="","",COS(Table3[[#This Row],[Rel phase shift (rad)]]))</f>
        <v>0.99999787856310107</v>
      </c>
      <c r="N637"/>
    </row>
    <row r="638" spans="1:14" x14ac:dyDescent="0.2">
      <c r="A638" s="1" t="s">
        <v>48</v>
      </c>
      <c r="B638" t="s">
        <v>27</v>
      </c>
      <c r="C638" s="3">
        <v>17.54</v>
      </c>
      <c r="D638" s="2">
        <f>2*Table3[[#This Row],[Photon energy (eV)]]-Threshold</f>
        <v>10.492611199999999</v>
      </c>
      <c r="E638" t="s">
        <v>18</v>
      </c>
      <c r="F638" s="1">
        <v>2.5745</v>
      </c>
      <c r="G638" s="2">
        <f>Table3[[#This Row],[Polar ang (rad)]]/PI()*180</f>
        <v>147.50798435643046</v>
      </c>
      <c r="H638" s="5">
        <v>2.2738167214875201E-5</v>
      </c>
      <c r="I638" s="1">
        <v>3.7528062843729302E-3</v>
      </c>
      <c r="J638" s="1">
        <v>4.1629759049435897</v>
      </c>
      <c r="K638" s="2">
        <f>IF(Table3[[#This Row],[Phase shift (rad)]]="","",Table3[[#This Row],[Phase shift (rad)]]/PI()*180)</f>
        <v>238.52094956792226</v>
      </c>
      <c r="L638" s="1">
        <v>-3.4174567539406211</v>
      </c>
      <c r="M638" s="1">
        <f>IF(Table3[[#This Row],[Rel phase shift (rad)]]="","",COS(Table3[[#This Row],[Rel phase shift (rad)]]))</f>
        <v>-0.9621901945472402</v>
      </c>
      <c r="N638"/>
    </row>
    <row r="639" spans="1:14" x14ac:dyDescent="0.2">
      <c r="A639" s="1" t="s">
        <v>48</v>
      </c>
      <c r="B639" t="s">
        <v>27</v>
      </c>
      <c r="C639" s="3">
        <v>17.54</v>
      </c>
      <c r="D639" s="2">
        <f>2*Table3[[#This Row],[Photon energy (eV)]]-Threshold</f>
        <v>10.492611199999999</v>
      </c>
      <c r="E639" t="s">
        <v>19</v>
      </c>
      <c r="F639" s="1">
        <v>2.5745</v>
      </c>
      <c r="G639" s="2">
        <f>Table3[[#This Row],[Polar ang (rad)]]/PI()*180</f>
        <v>147.50798435643046</v>
      </c>
      <c r="H639" s="5">
        <v>5.9697316885758403E-3</v>
      </c>
      <c r="I639" s="1">
        <v>0.98527055347941705</v>
      </c>
      <c r="J639" s="1">
        <v>7.5804326588842104</v>
      </c>
      <c r="K639" s="2">
        <f>IF(Table3[[#This Row],[Phase shift (rad)]]="","",Table3[[#This Row],[Phase shift (rad)]]/PI()*180)</f>
        <v>434.32679823719815</v>
      </c>
      <c r="L639" s="1">
        <v>0</v>
      </c>
      <c r="M639" s="1">
        <f>IF(Table3[[#This Row],[Rel phase shift (rad)]]="","",COS(Table3[[#This Row],[Rel phase shift (rad)]]))</f>
        <v>1</v>
      </c>
      <c r="N639"/>
    </row>
    <row r="640" spans="1:14" x14ac:dyDescent="0.2">
      <c r="A640" s="1" t="s">
        <v>48</v>
      </c>
      <c r="B640" t="s">
        <v>27</v>
      </c>
      <c r="C640" s="3">
        <v>17.54</v>
      </c>
      <c r="D640" s="2">
        <f>2*Table3[[#This Row],[Photon energy (eV)]]-Threshold</f>
        <v>10.492611199999999</v>
      </c>
      <c r="E640" t="s">
        <v>17</v>
      </c>
      <c r="F640" s="1">
        <v>2.70858</v>
      </c>
      <c r="G640" s="2">
        <f>Table3[[#This Row],[Polar ang (rad)]]/PI()*180</f>
        <v>155.19020247354453</v>
      </c>
      <c r="H640" s="5">
        <v>6.6640556780004304E-3</v>
      </c>
      <c r="I640" s="1">
        <v>0.99540049435536704</v>
      </c>
      <c r="J640" s="1">
        <v>7.5748638588006596</v>
      </c>
      <c r="K640" s="2">
        <f>IF(Table3[[#This Row],[Phase shift (rad)]]="","",Table3[[#This Row],[Phase shift (rad)]]/PI()*180)</f>
        <v>434.00772949545853</v>
      </c>
      <c r="L640" s="1">
        <v>-1.2253876531005401E-3</v>
      </c>
      <c r="M640" s="1">
        <f>IF(Table3[[#This Row],[Rel phase shift (rad)]]="","",COS(Table3[[#This Row],[Rel phase shift (rad)]]))</f>
        <v>0.99999924921264371</v>
      </c>
      <c r="N640"/>
    </row>
    <row r="641" spans="1:14" x14ac:dyDescent="0.2">
      <c r="A641" s="1" t="s">
        <v>48</v>
      </c>
      <c r="B641" t="s">
        <v>27</v>
      </c>
      <c r="C641" s="3">
        <v>17.54</v>
      </c>
      <c r="D641" s="2">
        <f>2*Table3[[#This Row],[Photon energy (eV)]]-Threshold</f>
        <v>10.492611199999999</v>
      </c>
      <c r="E641" t="s">
        <v>18</v>
      </c>
      <c r="F641" s="1">
        <v>2.70858</v>
      </c>
      <c r="G641" s="2">
        <f>Table3[[#This Row],[Polar ang (rad)]]/PI()*180</f>
        <v>155.19020247354453</v>
      </c>
      <c r="H641" s="5">
        <v>1.5396497129005401E-5</v>
      </c>
      <c r="I641" s="1">
        <v>2.2997528223160802E-3</v>
      </c>
      <c r="J641" s="1">
        <v>4.1660941299132999</v>
      </c>
      <c r="K641" s="2">
        <f>IF(Table3[[#This Row],[Phase shift (rad)]]="","",Table3[[#This Row],[Phase shift (rad)]]/PI()*180)</f>
        <v>238.69961069825899</v>
      </c>
      <c r="L641" s="1">
        <v>-3.4099951165404598</v>
      </c>
      <c r="M641" s="1">
        <f>IF(Table3[[#This Row],[Rel phase shift (rad)]]="","",COS(Table3[[#This Row],[Rel phase shift (rad)]]))</f>
        <v>-0.96419577970551706</v>
      </c>
      <c r="N641"/>
    </row>
    <row r="642" spans="1:14" x14ac:dyDescent="0.2">
      <c r="A642" s="1" t="s">
        <v>48</v>
      </c>
      <c r="B642" t="s">
        <v>27</v>
      </c>
      <c r="C642" s="3">
        <v>17.54</v>
      </c>
      <c r="D642" s="2">
        <f>2*Table3[[#This Row],[Photon energy (eV)]]-Threshold</f>
        <v>10.492611199999999</v>
      </c>
      <c r="E642" t="s">
        <v>19</v>
      </c>
      <c r="F642" s="1">
        <v>2.70858</v>
      </c>
      <c r="G642" s="2">
        <f>Table3[[#This Row],[Polar ang (rad)]]/PI()*180</f>
        <v>155.19020247354453</v>
      </c>
      <c r="H642" s="5">
        <v>6.6343612891608299E-3</v>
      </c>
      <c r="I642" s="1">
        <v>0.99096508583558396</v>
      </c>
      <c r="J642" s="1">
        <v>7.5760892464537601</v>
      </c>
      <c r="K642" s="2">
        <f>IF(Table3[[#This Row],[Phase shift (rad)]]="","",Table3[[#This Row],[Phase shift (rad)]]/PI()*180)</f>
        <v>434.07793903624867</v>
      </c>
      <c r="L642" s="1">
        <v>0</v>
      </c>
      <c r="M642" s="1">
        <f>IF(Table3[[#This Row],[Rel phase shift (rad)]]="","",COS(Table3[[#This Row],[Rel phase shift (rad)]]))</f>
        <v>1</v>
      </c>
      <c r="N642"/>
    </row>
    <row r="643" spans="1:14" x14ac:dyDescent="0.2">
      <c r="A643" s="1" t="s">
        <v>48</v>
      </c>
      <c r="B643" t="s">
        <v>27</v>
      </c>
      <c r="C643" s="3">
        <v>17.54</v>
      </c>
      <c r="D643" s="2">
        <f>2*Table3[[#This Row],[Photon energy (eV)]]-Threshold</f>
        <v>10.492611199999999</v>
      </c>
      <c r="E643" t="s">
        <v>17</v>
      </c>
      <c r="F643" s="1">
        <v>2.8429899999999999</v>
      </c>
      <c r="G643" s="2">
        <f>Table3[[#This Row],[Polar ang (rad)]]/PI()*180</f>
        <v>162.89132819789791</v>
      </c>
      <c r="H643" s="5">
        <v>7.1786671787499303E-3</v>
      </c>
      <c r="I643" s="1">
        <v>0.99773144555179005</v>
      </c>
      <c r="J643" s="1">
        <v>7.5721347196413902</v>
      </c>
      <c r="K643" s="2">
        <f>IF(Table3[[#This Row],[Phase shift (rad)]]="","",Table3[[#This Row],[Phase shift (rad)]]/PI()*180)</f>
        <v>433.85136133992847</v>
      </c>
      <c r="L643" s="1">
        <v>-5.9042990358015857E-4</v>
      </c>
      <c r="M643" s="1">
        <f>IF(Table3[[#This Row],[Rel phase shift (rad)]]="","",COS(Table3[[#This Row],[Rel phase shift (rad)]]))</f>
        <v>0.99999982569626955</v>
      </c>
      <c r="N643"/>
    </row>
    <row r="644" spans="1:14" x14ac:dyDescent="0.2">
      <c r="A644" s="1" t="s">
        <v>48</v>
      </c>
      <c r="B644" t="s">
        <v>27</v>
      </c>
      <c r="C644" s="3">
        <v>17.54</v>
      </c>
      <c r="D644" s="2">
        <f>2*Table3[[#This Row],[Photon energy (eV)]]-Threshold</f>
        <v>10.492611199999999</v>
      </c>
      <c r="E644" t="s">
        <v>18</v>
      </c>
      <c r="F644" s="1">
        <v>2.8429899999999999</v>
      </c>
      <c r="G644" s="2">
        <f>Table3[[#This Row],[Polar ang (rad)]]/PI()*180</f>
        <v>162.89132819789791</v>
      </c>
      <c r="H644" s="5">
        <v>8.1611126085956392E-6</v>
      </c>
      <c r="I644" s="1">
        <v>1.1342772241048501E-3</v>
      </c>
      <c r="J644" s="1">
        <v>4.1684497042920503</v>
      </c>
      <c r="K644" s="2">
        <f>IF(Table3[[#This Row],[Phase shift (rad)]]="","",Table3[[#This Row],[Phase shift (rad)]]/PI()*180)</f>
        <v>238.83457516849055</v>
      </c>
      <c r="L644" s="1">
        <v>-3.40427544525292</v>
      </c>
      <c r="M644" s="1">
        <f>IF(Table3[[#This Row],[Rel phase shift (rad)]]="","",COS(Table3[[#This Row],[Rel phase shift (rad)]]))</f>
        <v>-0.96569680766890686</v>
      </c>
      <c r="N644"/>
    </row>
    <row r="645" spans="1:14" x14ac:dyDescent="0.2">
      <c r="A645" s="1" t="s">
        <v>48</v>
      </c>
      <c r="B645" t="s">
        <v>27</v>
      </c>
      <c r="C645" s="3">
        <v>17.54</v>
      </c>
      <c r="D645" s="2">
        <f>2*Table3[[#This Row],[Photon energy (eV)]]-Threshold</f>
        <v>10.492611199999999</v>
      </c>
      <c r="E645" t="s">
        <v>19</v>
      </c>
      <c r="F645" s="1">
        <v>2.8429899999999999</v>
      </c>
      <c r="G645" s="2">
        <f>Table3[[#This Row],[Polar ang (rad)]]/PI()*180</f>
        <v>162.89132819789791</v>
      </c>
      <c r="H645" s="5">
        <v>7.1629036280829103E-3</v>
      </c>
      <c r="I645" s="1">
        <v>0.99554053882740701</v>
      </c>
      <c r="J645" s="1">
        <v>7.5727251495449703</v>
      </c>
      <c r="K645" s="2">
        <f>IF(Table3[[#This Row],[Phase shift (rad)]]="","",Table3[[#This Row],[Phase shift (rad)]]/PI()*180)</f>
        <v>433.88519048150198</v>
      </c>
      <c r="L645" s="1">
        <v>0</v>
      </c>
      <c r="M645" s="1">
        <f>IF(Table3[[#This Row],[Rel phase shift (rad)]]="","",COS(Table3[[#This Row],[Rel phase shift (rad)]]))</f>
        <v>1</v>
      </c>
      <c r="N645"/>
    </row>
    <row r="646" spans="1:14" x14ac:dyDescent="0.2">
      <c r="A646" s="1" t="s">
        <v>48</v>
      </c>
      <c r="B646" t="s">
        <v>27</v>
      </c>
      <c r="C646" s="3">
        <v>17.54</v>
      </c>
      <c r="D646" s="2">
        <f>2*Table3[[#This Row],[Photon energy (eV)]]-Threshold</f>
        <v>10.492611199999999</v>
      </c>
      <c r="E646" t="s">
        <v>17</v>
      </c>
      <c r="F646" s="1">
        <v>2.9784999999999999</v>
      </c>
      <c r="G646" s="2">
        <f>Table3[[#This Row],[Polar ang (rad)]]/PI()*180</f>
        <v>170.65547927971571</v>
      </c>
      <c r="H646" s="5">
        <v>7.5240319164289098E-3</v>
      </c>
      <c r="I646" s="1">
        <v>0.99930739955941605</v>
      </c>
      <c r="J646" s="1">
        <v>7.5703298238482297</v>
      </c>
      <c r="K646" s="2">
        <f>IF(Table3[[#This Row],[Phase shift (rad)]]="","",Table3[[#This Row],[Phase shift (rad)]]/PI()*180)</f>
        <v>433.74794842851946</v>
      </c>
      <c r="L646" s="1">
        <v>-1.7753859324010079E-4</v>
      </c>
      <c r="M646" s="1">
        <f>IF(Table3[[#This Row],[Rel phase shift (rad)]]="","",COS(Table3[[#This Row],[Rel phase shift (rad)]]))</f>
        <v>0.99999998424002401</v>
      </c>
      <c r="N646"/>
    </row>
    <row r="647" spans="1:14" x14ac:dyDescent="0.2">
      <c r="A647" s="1" t="s">
        <v>48</v>
      </c>
      <c r="B647" t="s">
        <v>27</v>
      </c>
      <c r="C647" s="3">
        <v>17.54</v>
      </c>
      <c r="D647" s="2">
        <f>2*Table3[[#This Row],[Photon energy (eV)]]-Threshold</f>
        <v>10.492611199999999</v>
      </c>
      <c r="E647" t="s">
        <v>18</v>
      </c>
      <c r="F647" s="1">
        <v>2.9784999999999999</v>
      </c>
      <c r="G647" s="2">
        <f>Table3[[#This Row],[Polar ang (rad)]]/PI()*180</f>
        <v>170.65547927971571</v>
      </c>
      <c r="H647" s="5">
        <v>2.6073797825265601E-6</v>
      </c>
      <c r="I647" s="1">
        <v>3.4630022029160702E-4</v>
      </c>
      <c r="J647" s="1">
        <v>4.1699745009154103</v>
      </c>
      <c r="K647" s="2">
        <f>IF(Table3[[#This Row],[Phase shift (rad)]]="","",Table3[[#This Row],[Phase shift (rad)]]/PI()*180)</f>
        <v>238.92193957962485</v>
      </c>
      <c r="L647" s="1">
        <v>-3.400532861526059</v>
      </c>
      <c r="M647" s="1">
        <f>IF(Table3[[#This Row],[Rel phase shift (rad)]]="","",COS(Table3[[#This Row],[Rel phase shift (rad)]]))</f>
        <v>-0.9666618873072923</v>
      </c>
      <c r="N647"/>
    </row>
    <row r="648" spans="1:14" x14ac:dyDescent="0.2">
      <c r="A648" s="1" t="s">
        <v>48</v>
      </c>
      <c r="B648" t="s">
        <v>27</v>
      </c>
      <c r="C648" s="3">
        <v>17.54</v>
      </c>
      <c r="D648" s="2">
        <f>2*Table3[[#This Row],[Photon energy (eV)]]-Threshold</f>
        <v>10.492611199999999</v>
      </c>
      <c r="E648" t="s">
        <v>19</v>
      </c>
      <c r="F648" s="1">
        <v>2.9784999999999999</v>
      </c>
      <c r="G648" s="2">
        <f>Table3[[#This Row],[Polar ang (rad)]]/PI()*180</f>
        <v>170.65547927971571</v>
      </c>
      <c r="H648" s="5">
        <v>7.5189925865626296E-3</v>
      </c>
      <c r="I648" s="1">
        <v>0.99863809888656796</v>
      </c>
      <c r="J648" s="1">
        <v>7.5705073624414698</v>
      </c>
      <c r="K648" s="2">
        <f>IF(Table3[[#This Row],[Phase shift (rad)]]="","",Table3[[#This Row],[Phase shift (rad)]]/PI()*180)</f>
        <v>433.75812064061284</v>
      </c>
      <c r="L648" s="1">
        <v>0</v>
      </c>
      <c r="M648" s="1">
        <f>IF(Table3[[#This Row],[Rel phase shift (rad)]]="","",COS(Table3[[#This Row],[Rel phase shift (rad)]]))</f>
        <v>1</v>
      </c>
      <c r="N648"/>
    </row>
    <row r="649" spans="1:14" x14ac:dyDescent="0.2">
      <c r="A649" s="1" t="s">
        <v>48</v>
      </c>
      <c r="B649" t="s">
        <v>27</v>
      </c>
      <c r="C649" s="3">
        <v>17.54</v>
      </c>
      <c r="D649" s="2">
        <f>2*Table3[[#This Row],[Photon energy (eV)]]-Threshold</f>
        <v>10.492611199999999</v>
      </c>
      <c r="E649" t="s">
        <v>17</v>
      </c>
      <c r="F649" s="1">
        <v>3.1415899999999999</v>
      </c>
      <c r="G649" s="2">
        <f>Table3[[#This Row],[Polar ang (rad)]]/PI()*180</f>
        <v>179.9998479605043</v>
      </c>
      <c r="H649" s="5">
        <v>7.67530278445716E-3</v>
      </c>
      <c r="I649" s="1">
        <v>1</v>
      </c>
      <c r="J649" s="1">
        <v>7.5695465776356601</v>
      </c>
      <c r="K649" s="2">
        <f>IF(Table3[[#This Row],[Phase shift (rad)]]="","",Table3[[#This Row],[Phase shift (rad)]]/PI()*180)</f>
        <v>433.7030717262196</v>
      </c>
      <c r="L649" s="1">
        <v>0</v>
      </c>
      <c r="M649" s="1">
        <f>IF(Table3[[#This Row],[Rel phase shift (rad)]]="","",COS(Table3[[#This Row],[Rel phase shift (rad)]]))</f>
        <v>1</v>
      </c>
      <c r="N649"/>
    </row>
    <row r="650" spans="1:14" x14ac:dyDescent="0.2">
      <c r="A650" s="1" t="s">
        <v>48</v>
      </c>
      <c r="B650" t="s">
        <v>27</v>
      </c>
      <c r="C650" s="3">
        <v>17.54</v>
      </c>
      <c r="D650" s="2">
        <f>2*Table3[[#This Row],[Photon energy (eV)]]-Threshold</f>
        <v>10.492611199999999</v>
      </c>
      <c r="E650" t="s">
        <v>18</v>
      </c>
      <c r="F650" s="1">
        <v>3.1415899999999999</v>
      </c>
      <c r="G650" s="2">
        <f>Table3[[#This Row],[Polar ang (rad)]]/PI()*180</f>
        <v>179.9998479605043</v>
      </c>
      <c r="H650" s="5">
        <v>0</v>
      </c>
      <c r="I650" s="1">
        <v>0</v>
      </c>
      <c r="J650" s="1"/>
      <c r="K650" s="2" t="str">
        <f>IF(Table3[[#This Row],[Phase shift (rad)]]="","",Table3[[#This Row],[Phase shift (rad)]]/PI()*180)</f>
        <v/>
      </c>
      <c r="L650" s="1"/>
      <c r="M650" s="1" t="str">
        <f>IF(Table3[[#This Row],[Rel phase shift (rad)]]="","",COS(Table3[[#This Row],[Rel phase shift (rad)]]))</f>
        <v/>
      </c>
      <c r="N650"/>
    </row>
    <row r="651" spans="1:14" x14ac:dyDescent="0.2">
      <c r="A651" s="1" t="s">
        <v>48</v>
      </c>
      <c r="B651" t="s">
        <v>27</v>
      </c>
      <c r="C651" s="3">
        <v>17.54</v>
      </c>
      <c r="D651" s="2">
        <f>2*Table3[[#This Row],[Photon energy (eV)]]-Threshold</f>
        <v>10.492611199999999</v>
      </c>
      <c r="E651" t="s">
        <v>19</v>
      </c>
      <c r="F651" s="1">
        <v>3.1415899999999999</v>
      </c>
      <c r="G651" s="2">
        <f>Table3[[#This Row],[Polar ang (rad)]]/PI()*180</f>
        <v>179.9998479605043</v>
      </c>
      <c r="H651" s="5">
        <v>7.67530278445716E-3</v>
      </c>
      <c r="I651" s="1">
        <v>1</v>
      </c>
      <c r="J651" s="1">
        <v>7.5695465776356601</v>
      </c>
      <c r="K651" s="2">
        <f>IF(Table3[[#This Row],[Phase shift (rad)]]="","",Table3[[#This Row],[Phase shift (rad)]]/PI()*180)</f>
        <v>433.7030717262196</v>
      </c>
      <c r="L651" s="1">
        <v>0</v>
      </c>
      <c r="M651" s="1">
        <f>IF(Table3[[#This Row],[Rel phase shift (rad)]]="","",COS(Table3[[#This Row],[Rel phase shift (rad)]]))</f>
        <v>1</v>
      </c>
      <c r="N651"/>
    </row>
    <row r="652" spans="1:14" x14ac:dyDescent="0.2">
      <c r="A652" s="1" t="s">
        <v>48</v>
      </c>
      <c r="B652" t="s">
        <v>28</v>
      </c>
      <c r="C652" s="3">
        <v>18.09</v>
      </c>
      <c r="D652" s="2">
        <f>2*Table3[[#This Row],[Photon energy (eV)]]-Threshold</f>
        <v>11.5926112</v>
      </c>
      <c r="E652" t="s">
        <v>17</v>
      </c>
      <c r="F652" s="1">
        <v>0</v>
      </c>
      <c r="G652" s="2">
        <f>Table3[[#This Row],[Polar ang (rad)]]/PI()*180</f>
        <v>0</v>
      </c>
      <c r="H652" s="5">
        <v>2.22224629099088E-3</v>
      </c>
      <c r="I652" s="1">
        <v>1</v>
      </c>
      <c r="J652" s="1">
        <v>1.3652779731279201</v>
      </c>
      <c r="K652" s="2">
        <f>IF(Table3[[#This Row],[Phase shift (rad)]]="","",Table3[[#This Row],[Phase shift (rad)]]/PI()*180)</f>
        <v>78.224665722405248</v>
      </c>
      <c r="L652" s="1">
        <v>0</v>
      </c>
      <c r="M652" s="1">
        <f>IF(Table3[[#This Row],[Rel phase shift (rad)]]="","",COS(Table3[[#This Row],[Rel phase shift (rad)]]))</f>
        <v>1</v>
      </c>
      <c r="N652"/>
    </row>
    <row r="653" spans="1:14" x14ac:dyDescent="0.2">
      <c r="A653" s="1" t="s">
        <v>48</v>
      </c>
      <c r="B653" t="s">
        <v>28</v>
      </c>
      <c r="C653" s="3">
        <v>18.09</v>
      </c>
      <c r="D653" s="2">
        <f>2*Table3[[#This Row],[Photon energy (eV)]]-Threshold</f>
        <v>11.5926112</v>
      </c>
      <c r="E653" t="s">
        <v>18</v>
      </c>
      <c r="F653" s="1">
        <v>0</v>
      </c>
      <c r="G653" s="2">
        <f>Table3[[#This Row],[Polar ang (rad)]]/PI()*180</f>
        <v>0</v>
      </c>
      <c r="H653" s="5">
        <v>0</v>
      </c>
      <c r="I653" s="1">
        <v>0</v>
      </c>
      <c r="J653" s="1"/>
      <c r="K653" s="2" t="str">
        <f>IF(Table3[[#This Row],[Phase shift (rad)]]="","",Table3[[#This Row],[Phase shift (rad)]]/PI()*180)</f>
        <v/>
      </c>
      <c r="L653" s="1"/>
      <c r="M653" s="1" t="str">
        <f>IF(Table3[[#This Row],[Rel phase shift (rad)]]="","",COS(Table3[[#This Row],[Rel phase shift (rad)]]))</f>
        <v/>
      </c>
      <c r="N653"/>
    </row>
    <row r="654" spans="1:14" x14ac:dyDescent="0.2">
      <c r="A654" s="1" t="s">
        <v>48</v>
      </c>
      <c r="B654" t="s">
        <v>28</v>
      </c>
      <c r="C654" s="3">
        <v>18.09</v>
      </c>
      <c r="D654" s="2">
        <f>2*Table3[[#This Row],[Photon energy (eV)]]-Threshold</f>
        <v>11.5926112</v>
      </c>
      <c r="E654" t="s">
        <v>19</v>
      </c>
      <c r="F654" s="1">
        <v>0</v>
      </c>
      <c r="G654" s="2">
        <f>Table3[[#This Row],[Polar ang (rad)]]/PI()*180</f>
        <v>0</v>
      </c>
      <c r="H654" s="5">
        <v>2.22224629099088E-3</v>
      </c>
      <c r="I654" s="1">
        <v>1</v>
      </c>
      <c r="J654" s="1">
        <v>1.3652779731279201</v>
      </c>
      <c r="K654" s="2">
        <f>IF(Table3[[#This Row],[Phase shift (rad)]]="","",Table3[[#This Row],[Phase shift (rad)]]/PI()*180)</f>
        <v>78.224665722405248</v>
      </c>
      <c r="L654" s="1">
        <v>0</v>
      </c>
      <c r="M654" s="1">
        <f>IF(Table3[[#This Row],[Rel phase shift (rad)]]="","",COS(Table3[[#This Row],[Rel phase shift (rad)]]))</f>
        <v>1</v>
      </c>
      <c r="N654"/>
    </row>
    <row r="655" spans="1:14" x14ac:dyDescent="0.2">
      <c r="A655" s="1" t="s">
        <v>48</v>
      </c>
      <c r="B655" t="s">
        <v>28</v>
      </c>
      <c r="C655" s="3">
        <v>18.09</v>
      </c>
      <c r="D655" s="2">
        <f>2*Table3[[#This Row],[Photon energy (eV)]]-Threshold</f>
        <v>11.5926112</v>
      </c>
      <c r="E655" t="s">
        <v>17</v>
      </c>
      <c r="F655" s="1">
        <v>0.16308800000000001</v>
      </c>
      <c r="G655" s="2">
        <f>Table3[[#This Row],[Polar ang (rad)]]/PI()*180</f>
        <v>9.3442540892295707</v>
      </c>
      <c r="H655" s="5">
        <v>1.8172948024428499E-3</v>
      </c>
      <c r="I655" s="1">
        <v>0.83823178535571896</v>
      </c>
      <c r="J655" s="1">
        <v>1.41782036492255</v>
      </c>
      <c r="K655" s="2">
        <f>IF(Table3[[#This Row],[Phase shift (rad)]]="","",Table3[[#This Row],[Phase shift (rad)]]/PI()*180)</f>
        <v>81.235123017760344</v>
      </c>
      <c r="L655" s="1">
        <v>2.548570042716003E-2</v>
      </c>
      <c r="M655" s="1">
        <f>IF(Table3[[#This Row],[Rel phase shift (rad)]]="","",COS(Table3[[#This Row],[Rel phase shift (rad)]]))</f>
        <v>0.99967525711471439</v>
      </c>
      <c r="N655"/>
    </row>
    <row r="656" spans="1:14" x14ac:dyDescent="0.2">
      <c r="A656" s="1" t="s">
        <v>48</v>
      </c>
      <c r="B656" t="s">
        <v>28</v>
      </c>
      <c r="C656" s="3">
        <v>18.09</v>
      </c>
      <c r="D656" s="2">
        <f>2*Table3[[#This Row],[Photon energy (eV)]]-Threshold</f>
        <v>11.5926112</v>
      </c>
      <c r="E656" t="s">
        <v>18</v>
      </c>
      <c r="F656" s="1">
        <v>0.16308800000000001</v>
      </c>
      <c r="G656" s="2">
        <f>Table3[[#This Row],[Polar ang (rad)]]/PI()*180</f>
        <v>9.3442540892295707</v>
      </c>
      <c r="H656" s="5">
        <v>1.7535754478026301E-4</v>
      </c>
      <c r="I656" s="1">
        <v>8.08841073221402E-2</v>
      </c>
      <c r="J656" s="1">
        <v>1.2599033525419501</v>
      </c>
      <c r="K656" s="2">
        <f>IF(Table3[[#This Row],[Phase shift (rad)]]="","",Table3[[#This Row],[Phase shift (rad)]]/PI()*180)</f>
        <v>72.187144695036807</v>
      </c>
      <c r="L656" s="1">
        <v>-0.13243131195343991</v>
      </c>
      <c r="M656" s="1">
        <f>IF(Table3[[#This Row],[Rel phase shift (rad)]]="","",COS(Table3[[#This Row],[Rel phase shift (rad)]]))</f>
        <v>0.99124378228731469</v>
      </c>
      <c r="N656"/>
    </row>
    <row r="657" spans="1:14" x14ac:dyDescent="0.2">
      <c r="A657" s="1" t="s">
        <v>48</v>
      </c>
      <c r="B657" t="s">
        <v>28</v>
      </c>
      <c r="C657" s="3">
        <v>18.09</v>
      </c>
      <c r="D657" s="2">
        <f>2*Table3[[#This Row],[Photon energy (eV)]]-Threshold</f>
        <v>11.5926112</v>
      </c>
      <c r="E657" t="s">
        <v>19</v>
      </c>
      <c r="F657" s="1">
        <v>0.16308800000000001</v>
      </c>
      <c r="G657" s="2">
        <f>Table3[[#This Row],[Polar ang (rad)]]/PI()*180</f>
        <v>9.3442540892295707</v>
      </c>
      <c r="H657" s="5">
        <v>2.1643488008418199E-3</v>
      </c>
      <c r="I657" s="1">
        <v>0.99831131251980398</v>
      </c>
      <c r="J657" s="1">
        <v>1.39233466449539</v>
      </c>
      <c r="K657" s="2">
        <f>IF(Table3[[#This Row],[Phase shift (rad)]]="","",Table3[[#This Row],[Phase shift (rad)]]/PI()*180)</f>
        <v>79.774899945349318</v>
      </c>
      <c r="L657" s="1">
        <v>0</v>
      </c>
      <c r="M657" s="1">
        <f>IF(Table3[[#This Row],[Rel phase shift (rad)]]="","",COS(Table3[[#This Row],[Rel phase shift (rad)]]))</f>
        <v>1</v>
      </c>
      <c r="N657"/>
    </row>
    <row r="658" spans="1:14" x14ac:dyDescent="0.2">
      <c r="A658" s="1" t="s">
        <v>48</v>
      </c>
      <c r="B658" t="s">
        <v>28</v>
      </c>
      <c r="C658" s="3">
        <v>18.09</v>
      </c>
      <c r="D658" s="2">
        <f>2*Table3[[#This Row],[Photon energy (eV)]]-Threshold</f>
        <v>11.5926112</v>
      </c>
      <c r="E658" t="s">
        <v>17</v>
      </c>
      <c r="F658" s="1">
        <v>0.29860399999999998</v>
      </c>
      <c r="G658" s="2">
        <f>Table3[[#This Row],[Polar ang (rad)]]/PI()*180</f>
        <v>17.108748945724432</v>
      </c>
      <c r="H658" s="5">
        <v>1.0589475119142601E-3</v>
      </c>
      <c r="I658" s="1">
        <v>0.50608667358225001</v>
      </c>
      <c r="J658" s="1">
        <v>1.6429740562223101</v>
      </c>
      <c r="K658" s="2">
        <f>IF(Table3[[#This Row],[Phase shift (rad)]]="","",Table3[[#This Row],[Phase shift (rad)]]/PI()*180)</f>
        <v>94.13547927102799</v>
      </c>
      <c r="L658" s="1">
        <v>0.1879041284465002</v>
      </c>
      <c r="M658" s="1">
        <f>IF(Table3[[#This Row],[Rel phase shift (rad)]]="","",COS(Table3[[#This Row],[Rel phase shift (rad)]]))</f>
        <v>0.98239790199989063</v>
      </c>
      <c r="N658"/>
    </row>
    <row r="659" spans="1:14" x14ac:dyDescent="0.2">
      <c r="A659" s="1" t="s">
        <v>48</v>
      </c>
      <c r="B659" t="s">
        <v>28</v>
      </c>
      <c r="C659" s="3">
        <v>18.09</v>
      </c>
      <c r="D659" s="2">
        <f>2*Table3[[#This Row],[Photon energy (eV)]]-Threshold</f>
        <v>11.5926112</v>
      </c>
      <c r="E659" t="s">
        <v>18</v>
      </c>
      <c r="F659" s="1">
        <v>0.29860399999999998</v>
      </c>
      <c r="G659" s="2">
        <f>Table3[[#This Row],[Polar ang (rad)]]/PI()*180</f>
        <v>17.108748945724432</v>
      </c>
      <c r="H659" s="5">
        <v>5.1673785876360501E-4</v>
      </c>
      <c r="I659" s="1">
        <v>0.24695666320887499</v>
      </c>
      <c r="J659" s="1">
        <v>1.26247718295259</v>
      </c>
      <c r="K659" s="2">
        <f>IF(Table3[[#This Row],[Phase shift (rad)]]="","",Table3[[#This Row],[Phase shift (rad)]]/PI()*180)</f>
        <v>72.33461431474889</v>
      </c>
      <c r="L659" s="1">
        <v>-0.19259274482321989</v>
      </c>
      <c r="M659" s="1">
        <f>IF(Table3[[#This Row],[Rel phase shift (rad)]]="","",COS(Table3[[#This Row],[Rel phase shift (rad)]]))</f>
        <v>0.98151127206929945</v>
      </c>
      <c r="N659"/>
    </row>
    <row r="660" spans="1:14" x14ac:dyDescent="0.2">
      <c r="A660" s="1" t="s">
        <v>48</v>
      </c>
      <c r="B660" t="s">
        <v>28</v>
      </c>
      <c r="C660" s="3">
        <v>18.09</v>
      </c>
      <c r="D660" s="2">
        <f>2*Table3[[#This Row],[Photon energy (eV)]]-Threshold</f>
        <v>11.5926112</v>
      </c>
      <c r="E660" t="s">
        <v>19</v>
      </c>
      <c r="F660" s="1">
        <v>0.29860399999999998</v>
      </c>
      <c r="G660" s="2">
        <f>Table3[[#This Row],[Polar ang (rad)]]/PI()*180</f>
        <v>17.108748945724432</v>
      </c>
      <c r="H660" s="5">
        <v>2.0546758804178499E-3</v>
      </c>
      <c r="I660" s="1">
        <v>0.98195998376786497</v>
      </c>
      <c r="J660" s="1">
        <v>1.4550699277758099</v>
      </c>
      <c r="K660" s="2">
        <f>IF(Table3[[#This Row],[Phase shift (rad)]]="","",Table3[[#This Row],[Phase shift (rad)]]/PI()*180)</f>
        <v>83.369365757959429</v>
      </c>
      <c r="L660" s="1">
        <v>0</v>
      </c>
      <c r="M660" s="1">
        <f>IF(Table3[[#This Row],[Rel phase shift (rad)]]="","",COS(Table3[[#This Row],[Rel phase shift (rad)]]))</f>
        <v>1</v>
      </c>
      <c r="N660"/>
    </row>
    <row r="661" spans="1:14" x14ac:dyDescent="0.2">
      <c r="A661" s="1" t="s">
        <v>48</v>
      </c>
      <c r="B661" t="s">
        <v>28</v>
      </c>
      <c r="C661" s="3">
        <v>18.09</v>
      </c>
      <c r="D661" s="2">
        <f>2*Table3[[#This Row],[Photon energy (eV)]]-Threshold</f>
        <v>11.5926112</v>
      </c>
      <c r="E661" t="s">
        <v>17</v>
      </c>
      <c r="F661" s="1">
        <v>0.43301299999999998</v>
      </c>
      <c r="G661" s="2">
        <f>Table3[[#This Row],[Polar ang (rad)]]/PI()*180</f>
        <v>24.809817374298316</v>
      </c>
      <c r="H661" s="5">
        <v>5.4636657857343098E-4</v>
      </c>
      <c r="I661" s="1">
        <v>0.23668995835294501</v>
      </c>
      <c r="J661" s="1">
        <v>2.6427619484275202</v>
      </c>
      <c r="K661" s="2">
        <f>IF(Table3[[#This Row],[Phase shift (rad)]]="","",Table3[[#This Row],[Phase shift (rad)]]/PI()*180)</f>
        <v>151.41910590266701</v>
      </c>
      <c r="L661" s="1">
        <v>1.09617535500468</v>
      </c>
      <c r="M661" s="1">
        <f>IF(Table3[[#This Row],[Rel phase shift (rad)]]="","",COS(Table3[[#This Row],[Rel phase shift (rad)]]))</f>
        <v>0.45700134730761055</v>
      </c>
      <c r="N661"/>
    </row>
    <row r="662" spans="1:14" x14ac:dyDescent="0.2">
      <c r="A662" s="1" t="s">
        <v>48</v>
      </c>
      <c r="B662" t="s">
        <v>28</v>
      </c>
      <c r="C662" s="3">
        <v>18.09</v>
      </c>
      <c r="D662" s="2">
        <f>2*Table3[[#This Row],[Photon energy (eV)]]-Threshold</f>
        <v>11.5926112</v>
      </c>
      <c r="E662" t="s">
        <v>18</v>
      </c>
      <c r="F662" s="1">
        <v>0.43301299999999998</v>
      </c>
      <c r="G662" s="2">
        <f>Table3[[#This Row],[Polar ang (rad)]]/PI()*180</f>
        <v>24.809817374298316</v>
      </c>
      <c r="H662" s="5">
        <v>8.8099870976265904E-4</v>
      </c>
      <c r="I662" s="1">
        <v>0.38165502082352698</v>
      </c>
      <c r="J662" s="1">
        <v>1.2671554948100801</v>
      </c>
      <c r="K662" s="2">
        <f>IF(Table3[[#This Row],[Phase shift (rad)]]="","",Table3[[#This Row],[Phase shift (rad)]]/PI()*180)</f>
        <v>72.602661839429089</v>
      </c>
      <c r="L662" s="1">
        <v>-0.27943109861275989</v>
      </c>
      <c r="M662" s="1">
        <f>IF(Table3[[#This Row],[Rel phase shift (rad)]]="","",COS(Table3[[#This Row],[Rel phase shift (rad)]]))</f>
        <v>0.9612125018919202</v>
      </c>
      <c r="N662"/>
    </row>
    <row r="663" spans="1:14" x14ac:dyDescent="0.2">
      <c r="A663" s="1" t="s">
        <v>48</v>
      </c>
      <c r="B663" t="s">
        <v>28</v>
      </c>
      <c r="C663" s="3">
        <v>18.09</v>
      </c>
      <c r="D663" s="2">
        <f>2*Table3[[#This Row],[Photon energy (eV)]]-Threshold</f>
        <v>11.5926112</v>
      </c>
      <c r="E663" t="s">
        <v>19</v>
      </c>
      <c r="F663" s="1">
        <v>0.43301299999999998</v>
      </c>
      <c r="G663" s="2">
        <f>Table3[[#This Row],[Polar ang (rad)]]/PI()*180</f>
        <v>24.809817374298316</v>
      </c>
      <c r="H663" s="5">
        <v>1.9433442108407399E-3</v>
      </c>
      <c r="I663" s="1">
        <v>0.84187078486813705</v>
      </c>
      <c r="J663" s="1">
        <v>1.54658659342284</v>
      </c>
      <c r="K663" s="2">
        <f>IF(Table3[[#This Row],[Phase shift (rad)]]="","",Table3[[#This Row],[Phase shift (rad)]]/PI()*180)</f>
        <v>88.612884454644131</v>
      </c>
      <c r="L663" s="1">
        <v>0</v>
      </c>
      <c r="M663" s="1">
        <f>IF(Table3[[#This Row],[Rel phase shift (rad)]]="","",COS(Table3[[#This Row],[Rel phase shift (rad)]]))</f>
        <v>1</v>
      </c>
      <c r="N663"/>
    </row>
    <row r="664" spans="1:14" x14ac:dyDescent="0.2">
      <c r="A664" s="1" t="s">
        <v>48</v>
      </c>
      <c r="B664" t="s">
        <v>28</v>
      </c>
      <c r="C664" s="3">
        <v>18.09</v>
      </c>
      <c r="D664" s="2">
        <f>2*Table3[[#This Row],[Photon energy (eV)]]-Threshold</f>
        <v>11.5926112</v>
      </c>
      <c r="E664" t="s">
        <v>17</v>
      </c>
      <c r="F664" s="1">
        <v>0.56709699999999996</v>
      </c>
      <c r="G664" s="2">
        <f>Table3[[#This Row],[Polar ang (rad)]]/PI()*180</f>
        <v>32.492264674530446</v>
      </c>
      <c r="H664" s="5">
        <v>8.4068775180545698E-4</v>
      </c>
      <c r="I664" s="1">
        <v>0.273412747539094</v>
      </c>
      <c r="J664" s="1">
        <v>3.4690529268596801</v>
      </c>
      <c r="K664" s="2">
        <f>IF(Table3[[#This Row],[Phase shift (rad)]]="","",Table3[[#This Row],[Phase shift (rad)]]/PI()*180)</f>
        <v>198.76209161656516</v>
      </c>
      <c r="L664" s="1">
        <v>1.82069016664968</v>
      </c>
      <c r="M664" s="1">
        <f>IF(Table3[[#This Row],[Rel phase shift (rad)]]="","",COS(Table3[[#This Row],[Rel phase shift (rad)]]))</f>
        <v>-0.24730109797720673</v>
      </c>
      <c r="N664"/>
    </row>
    <row r="665" spans="1:14" x14ac:dyDescent="0.2">
      <c r="A665" s="1" t="s">
        <v>48</v>
      </c>
      <c r="B665" t="s">
        <v>28</v>
      </c>
      <c r="C665" s="3">
        <v>18.09</v>
      </c>
      <c r="D665" s="2">
        <f>2*Table3[[#This Row],[Photon energy (eV)]]-Threshold</f>
        <v>11.5926112</v>
      </c>
      <c r="E665" t="s">
        <v>18</v>
      </c>
      <c r="F665" s="1">
        <v>0.56709699999999996</v>
      </c>
      <c r="G665" s="2">
        <f>Table3[[#This Row],[Polar ang (rad)]]/PI()*180</f>
        <v>32.492264674530446</v>
      </c>
      <c r="H665" s="5">
        <v>1.1170528976058799E-3</v>
      </c>
      <c r="I665" s="1">
        <v>0.36329362623045203</v>
      </c>
      <c r="J665" s="1">
        <v>1.27514999320734</v>
      </c>
      <c r="K665" s="2">
        <f>IF(Table3[[#This Row],[Phase shift (rad)]]="","",Table3[[#This Row],[Phase shift (rad)]]/PI()*180)</f>
        <v>73.060712856916183</v>
      </c>
      <c r="L665" s="1">
        <v>-0.37321276700265987</v>
      </c>
      <c r="M665" s="1">
        <f>IF(Table3[[#This Row],[Rel phase shift (rad)]]="","",COS(Table3[[#This Row],[Rel phase shift (rad)]]))</f>
        <v>0.93116074979966246</v>
      </c>
      <c r="N665"/>
    </row>
    <row r="666" spans="1:14" x14ac:dyDescent="0.2">
      <c r="A666" s="1" t="s">
        <v>48</v>
      </c>
      <c r="B666" t="s">
        <v>28</v>
      </c>
      <c r="C666" s="3">
        <v>18.09</v>
      </c>
      <c r="D666" s="2">
        <f>2*Table3[[#This Row],[Photon energy (eV)]]-Threshold</f>
        <v>11.5926112</v>
      </c>
      <c r="E666" t="s">
        <v>19</v>
      </c>
      <c r="F666" s="1">
        <v>0.56709699999999996</v>
      </c>
      <c r="G666" s="2">
        <f>Table3[[#This Row],[Polar ang (rad)]]/PI()*180</f>
        <v>32.492264674530446</v>
      </c>
      <c r="H666" s="5">
        <v>1.87240862350557E-3</v>
      </c>
      <c r="I666" s="1">
        <v>0.60895425818814497</v>
      </c>
      <c r="J666" s="1">
        <v>1.6483627602099999</v>
      </c>
      <c r="K666" s="2">
        <f>IF(Table3[[#This Row],[Phase shift (rad)]]="","",Table3[[#This Row],[Phase shift (rad)]]/PI()*180)</f>
        <v>94.444229266567945</v>
      </c>
      <c r="L666" s="1">
        <v>0</v>
      </c>
      <c r="M666" s="1">
        <f>IF(Table3[[#This Row],[Rel phase shift (rad)]]="","",COS(Table3[[#This Row],[Rel phase shift (rad)]]))</f>
        <v>1</v>
      </c>
      <c r="N666"/>
    </row>
    <row r="667" spans="1:14" x14ac:dyDescent="0.2">
      <c r="A667" s="1" t="s">
        <v>48</v>
      </c>
      <c r="B667" t="s">
        <v>28</v>
      </c>
      <c r="C667" s="3">
        <v>18.09</v>
      </c>
      <c r="D667" s="2">
        <f>2*Table3[[#This Row],[Photon energy (eV)]]-Threshold</f>
        <v>11.5926112</v>
      </c>
      <c r="E667" t="s">
        <v>17</v>
      </c>
      <c r="F667" s="1">
        <v>0.70104200000000005</v>
      </c>
      <c r="G667" s="2">
        <f>Table3[[#This Row],[Polar ang (rad)]]/PI()*180</f>
        <v>40.166747861410258</v>
      </c>
      <c r="H667" s="5">
        <v>9.8875633792694308E-4</v>
      </c>
      <c r="I667" s="1">
        <v>0.304955383385075</v>
      </c>
      <c r="J667" s="1">
        <v>3.49444746803238</v>
      </c>
      <c r="K667" s="2">
        <f>IF(Table3[[#This Row],[Phase shift (rad)]]="","",Table3[[#This Row],[Phase shift (rad)]]/PI()*180)</f>
        <v>200.21709164843205</v>
      </c>
      <c r="L667" s="1">
        <v>1.7596715068298401</v>
      </c>
      <c r="M667" s="1">
        <f>IF(Table3[[#This Row],[Rel phase shift (rad)]]="","",COS(Table3[[#This Row],[Rel phase shift (rad)]]))</f>
        <v>-0.18775419776598434</v>
      </c>
      <c r="N667"/>
    </row>
    <row r="668" spans="1:14" x14ac:dyDescent="0.2">
      <c r="A668" s="1" t="s">
        <v>48</v>
      </c>
      <c r="B668" t="s">
        <v>28</v>
      </c>
      <c r="C668" s="3">
        <v>18.09</v>
      </c>
      <c r="D668" s="2">
        <f>2*Table3[[#This Row],[Photon energy (eV)]]-Threshold</f>
        <v>11.5926112</v>
      </c>
      <c r="E668" t="s">
        <v>18</v>
      </c>
      <c r="F668" s="1">
        <v>0.70104200000000005</v>
      </c>
      <c r="G668" s="2">
        <f>Table3[[#This Row],[Polar ang (rad)]]/PI()*180</f>
        <v>40.166747861410258</v>
      </c>
      <c r="H668" s="5">
        <v>1.1267710085842699E-3</v>
      </c>
      <c r="I668" s="1">
        <v>0.347522308307462</v>
      </c>
      <c r="J668" s="1">
        <v>1.2892265372292699</v>
      </c>
      <c r="K668" s="2">
        <f>IF(Table3[[#This Row],[Phase shift (rad)]]="","",Table3[[#This Row],[Phase shift (rad)]]/PI()*180)</f>
        <v>73.867239419502866</v>
      </c>
      <c r="L668" s="1">
        <v>-0.44554942397327002</v>
      </c>
      <c r="M668" s="1">
        <f>IF(Table3[[#This Row],[Rel phase shift (rad)]]="","",COS(Table3[[#This Row],[Rel phase shift (rad)]]))</f>
        <v>0.9023740252950615</v>
      </c>
      <c r="N668"/>
    </row>
    <row r="669" spans="1:14" x14ac:dyDescent="0.2">
      <c r="A669" s="1" t="s">
        <v>48</v>
      </c>
      <c r="B669" t="s">
        <v>28</v>
      </c>
      <c r="C669" s="3">
        <v>18.09</v>
      </c>
      <c r="D669" s="2">
        <f>2*Table3[[#This Row],[Photon energy (eV)]]-Threshold</f>
        <v>11.5926112</v>
      </c>
      <c r="E669" t="s">
        <v>19</v>
      </c>
      <c r="F669" s="1">
        <v>0.70104200000000005</v>
      </c>
      <c r="G669" s="2">
        <f>Table3[[#This Row],[Polar ang (rad)]]/PI()*180</f>
        <v>40.166747861410258</v>
      </c>
      <c r="H669" s="5">
        <v>1.84789462829959E-3</v>
      </c>
      <c r="I669" s="1">
        <v>0.56993355512625998</v>
      </c>
      <c r="J669" s="1">
        <v>1.73477596120254</v>
      </c>
      <c r="K669" s="2">
        <f>IF(Table3[[#This Row],[Phase shift (rad)]]="","",Table3[[#This Row],[Phase shift (rad)]]/PI()*180)</f>
        <v>99.39534097765619</v>
      </c>
      <c r="L669" s="1">
        <v>0</v>
      </c>
      <c r="M669" s="1">
        <f>IF(Table3[[#This Row],[Rel phase shift (rad)]]="","",COS(Table3[[#This Row],[Rel phase shift (rad)]]))</f>
        <v>1</v>
      </c>
      <c r="N669"/>
    </row>
    <row r="670" spans="1:14" x14ac:dyDescent="0.2">
      <c r="A670" s="1" t="s">
        <v>48</v>
      </c>
      <c r="B670" t="s">
        <v>28</v>
      </c>
      <c r="C670" s="3">
        <v>18.09</v>
      </c>
      <c r="D670" s="2">
        <f>2*Table3[[#This Row],[Photon energy (eV)]]-Threshold</f>
        <v>11.5926112</v>
      </c>
      <c r="E670" t="s">
        <v>17</v>
      </c>
      <c r="F670" s="1">
        <v>0.83491599999999999</v>
      </c>
      <c r="G670" s="2">
        <f>Table3[[#This Row],[Polar ang (rad)]]/PI()*180</f>
        <v>47.837163047944635</v>
      </c>
      <c r="H670" s="5">
        <v>8.5324531434593999E-4</v>
      </c>
      <c r="I670" s="1">
        <v>0.32057241265448699</v>
      </c>
      <c r="J670" s="1">
        <v>3.0937105606215201</v>
      </c>
      <c r="K670" s="2">
        <f>IF(Table3[[#This Row],[Phase shift (rad)]]="","",Table3[[#This Row],[Phase shift (rad)]]/PI()*180)</f>
        <v>177.25655815866492</v>
      </c>
      <c r="L670" s="1">
        <v>1.3043574815564201</v>
      </c>
      <c r="M670" s="1">
        <f>IF(Table3[[#This Row],[Rel phase shift (rad)]]="","",COS(Table3[[#This Row],[Rel phase shift (rad)]]))</f>
        <v>0.26329761530783025</v>
      </c>
      <c r="N670"/>
    </row>
    <row r="671" spans="1:14" x14ac:dyDescent="0.2">
      <c r="A671" s="1" t="s">
        <v>48</v>
      </c>
      <c r="B671" t="s">
        <v>28</v>
      </c>
      <c r="C671" s="3">
        <v>18.09</v>
      </c>
      <c r="D671" s="2">
        <f>2*Table3[[#This Row],[Photon energy (eV)]]-Threshold</f>
        <v>11.5926112</v>
      </c>
      <c r="E671" t="s">
        <v>18</v>
      </c>
      <c r="F671" s="1">
        <v>0.83491599999999999</v>
      </c>
      <c r="G671" s="2">
        <f>Table3[[#This Row],[Polar ang (rad)]]/PI()*180</f>
        <v>47.837163047944635</v>
      </c>
      <c r="H671" s="5">
        <v>9.0419259807728003E-4</v>
      </c>
      <c r="I671" s="1">
        <v>0.339713793672756</v>
      </c>
      <c r="J671" s="1">
        <v>1.31678028035105</v>
      </c>
      <c r="K671" s="2">
        <f>IF(Table3[[#This Row],[Phase shift (rad)]]="","",Table3[[#This Row],[Phase shift (rad)]]/PI()*180)</f>
        <v>75.44595261016849</v>
      </c>
      <c r="L671" s="1">
        <v>-0.47257279871405</v>
      </c>
      <c r="M671" s="1">
        <f>IF(Table3[[#This Row],[Rel phase shift (rad)]]="","",COS(Table3[[#This Row],[Rel phase shift (rad)]]))</f>
        <v>0.89040015345380852</v>
      </c>
      <c r="N671"/>
    </row>
    <row r="672" spans="1:14" x14ac:dyDescent="0.2">
      <c r="A672" s="1" t="s">
        <v>48</v>
      </c>
      <c r="B672" t="s">
        <v>28</v>
      </c>
      <c r="C672" s="3">
        <v>18.09</v>
      </c>
      <c r="D672" s="2">
        <f>2*Table3[[#This Row],[Photon energy (eV)]]-Threshold</f>
        <v>11.5926112</v>
      </c>
      <c r="E672" t="s">
        <v>19</v>
      </c>
      <c r="F672" s="1">
        <v>0.83491599999999999</v>
      </c>
      <c r="G672" s="2">
        <f>Table3[[#This Row],[Polar ang (rad)]]/PI()*180</f>
        <v>47.837163047944635</v>
      </c>
      <c r="H672" s="5">
        <v>1.83484391289745E-3</v>
      </c>
      <c r="I672" s="1">
        <v>0.68936837989297906</v>
      </c>
      <c r="J672" s="1">
        <v>1.7893530790651</v>
      </c>
      <c r="K672" s="2">
        <f>IF(Table3[[#This Row],[Phase shift (rad)]]="","",Table3[[#This Row],[Phase shift (rad)]]/PI()*180)</f>
        <v>102.52237948916893</v>
      </c>
      <c r="L672" s="1">
        <v>0</v>
      </c>
      <c r="M672" s="1">
        <f>IF(Table3[[#This Row],[Rel phase shift (rad)]]="","",COS(Table3[[#This Row],[Rel phase shift (rad)]]))</f>
        <v>1</v>
      </c>
      <c r="N672"/>
    </row>
    <row r="673" spans="1:14" x14ac:dyDescent="0.2">
      <c r="A673" s="1" t="s">
        <v>48</v>
      </c>
      <c r="B673" t="s">
        <v>28</v>
      </c>
      <c r="C673" s="3">
        <v>18.09</v>
      </c>
      <c r="D673" s="2">
        <f>2*Table3[[#This Row],[Photon energy (eV)]]-Threshold</f>
        <v>11.5926112</v>
      </c>
      <c r="E673" t="s">
        <v>17</v>
      </c>
      <c r="F673" s="1">
        <v>0.96874899999999997</v>
      </c>
      <c r="G673" s="2">
        <f>Table3[[#This Row],[Polar ang (rad)]]/PI()*180</f>
        <v>55.505229107518979</v>
      </c>
      <c r="H673" s="5">
        <v>9.1549188089512501E-4</v>
      </c>
      <c r="I673" s="1">
        <v>0.46068254050355001</v>
      </c>
      <c r="J673" s="1">
        <v>2.3195126341188601</v>
      </c>
      <c r="K673" s="2">
        <f>IF(Table3[[#This Row],[Phase shift (rad)]]="","",Table3[[#This Row],[Phase shift (rad)]]/PI()*180)</f>
        <v>132.89828446228302</v>
      </c>
      <c r="L673" s="1">
        <v>0.50689972582374021</v>
      </c>
      <c r="M673" s="1">
        <f>IF(Table3[[#This Row],[Rel phase shift (rad)]]="","",COS(Table3[[#This Row],[Rel phase shift (rad)]]))</f>
        <v>0.87425379425735794</v>
      </c>
      <c r="N673"/>
    </row>
    <row r="674" spans="1:14" x14ac:dyDescent="0.2">
      <c r="A674" s="1" t="s">
        <v>48</v>
      </c>
      <c r="B674" t="s">
        <v>28</v>
      </c>
      <c r="C674" s="3">
        <v>18.09</v>
      </c>
      <c r="D674" s="2">
        <f>2*Table3[[#This Row],[Photon energy (eV)]]-Threshold</f>
        <v>11.5926112</v>
      </c>
      <c r="E674" t="s">
        <v>18</v>
      </c>
      <c r="F674" s="1">
        <v>0.96874899999999997</v>
      </c>
      <c r="G674" s="2">
        <f>Table3[[#This Row],[Polar ang (rad)]]/PI()*180</f>
        <v>55.505229107518979</v>
      </c>
      <c r="H674" s="5">
        <v>5.3587960469947404E-4</v>
      </c>
      <c r="I674" s="1">
        <v>0.26965872974822402</v>
      </c>
      <c r="J674" s="1">
        <v>1.3850156796153601</v>
      </c>
      <c r="K674" s="2">
        <f>IF(Table3[[#This Row],[Phase shift (rad)]]="","",Table3[[#This Row],[Phase shift (rad)]]/PI()*180)</f>
        <v>79.355553001403536</v>
      </c>
      <c r="L674" s="1">
        <v>-0.4275972286797598</v>
      </c>
      <c r="M674" s="1">
        <f>IF(Table3[[#This Row],[Rel phase shift (rad)]]="","",COS(Table3[[#This Row],[Rel phase shift (rad)]]))</f>
        <v>0.90996477005013476</v>
      </c>
      <c r="N674"/>
    </row>
    <row r="675" spans="1:14" x14ac:dyDescent="0.2">
      <c r="A675" s="1" t="s">
        <v>48</v>
      </c>
      <c r="B675" t="s">
        <v>28</v>
      </c>
      <c r="C675" s="3">
        <v>18.09</v>
      </c>
      <c r="D675" s="2">
        <f>2*Table3[[#This Row],[Photon energy (eV)]]-Threshold</f>
        <v>11.5926112</v>
      </c>
      <c r="E675" t="s">
        <v>19</v>
      </c>
      <c r="F675" s="1">
        <v>0.96874899999999997</v>
      </c>
      <c r="G675" s="2">
        <f>Table3[[#This Row],[Polar ang (rad)]]/PI()*180</f>
        <v>55.505229107518979</v>
      </c>
      <c r="H675" s="5">
        <v>1.7756353730187201E-3</v>
      </c>
      <c r="I675" s="1">
        <v>0.89351334700033602</v>
      </c>
      <c r="J675" s="1">
        <v>1.8126129082951199</v>
      </c>
      <c r="K675" s="2">
        <f>IF(Table3[[#This Row],[Phase shift (rad)]]="","",Table3[[#This Row],[Phase shift (rad)]]/PI()*180)</f>
        <v>103.8550695362441</v>
      </c>
      <c r="L675" s="1">
        <v>0</v>
      </c>
      <c r="M675" s="1">
        <f>IF(Table3[[#This Row],[Rel phase shift (rad)]]="","",COS(Table3[[#This Row],[Rel phase shift (rad)]]))</f>
        <v>1</v>
      </c>
      <c r="N675"/>
    </row>
    <row r="676" spans="1:14" x14ac:dyDescent="0.2">
      <c r="A676" s="1" t="s">
        <v>48</v>
      </c>
      <c r="B676" t="s">
        <v>28</v>
      </c>
      <c r="C676" s="3">
        <v>18.09</v>
      </c>
      <c r="D676" s="2">
        <f>2*Table3[[#This Row],[Photon energy (eV)]]-Threshold</f>
        <v>11.5926112</v>
      </c>
      <c r="E676" t="s">
        <v>17</v>
      </c>
      <c r="F676" s="1">
        <v>1.10256</v>
      </c>
      <c r="G676" s="2">
        <f>Table3[[#This Row],[Polar ang (rad)]]/PI()*180</f>
        <v>63.172034659944046</v>
      </c>
      <c r="H676" s="5">
        <v>1.2782577833378901E-3</v>
      </c>
      <c r="I676" s="1">
        <v>0.79143818932314702</v>
      </c>
      <c r="J676" s="1">
        <v>1.8420647533036401</v>
      </c>
      <c r="K676" s="2">
        <f>IF(Table3[[#This Row],[Phase shift (rad)]]="","",Table3[[#This Row],[Phase shift (rad)]]/PI()*180)</f>
        <v>105.54253595410573</v>
      </c>
      <c r="L676" s="1">
        <v>2.703146582305016E-2</v>
      </c>
      <c r="M676" s="1">
        <f>IF(Table3[[#This Row],[Rel phase shift (rad)]]="","",COS(Table3[[#This Row],[Rel phase shift (rad)]]))</f>
        <v>0.99963467217396595</v>
      </c>
      <c r="N676"/>
    </row>
    <row r="677" spans="1:14" x14ac:dyDescent="0.2">
      <c r="A677" s="1" t="s">
        <v>48</v>
      </c>
      <c r="B677" t="s">
        <v>28</v>
      </c>
      <c r="C677" s="3">
        <v>18.09</v>
      </c>
      <c r="D677" s="2">
        <f>2*Table3[[#This Row],[Photon energy (eV)]]-Threshold</f>
        <v>11.5926112</v>
      </c>
      <c r="E677" t="s">
        <v>18</v>
      </c>
      <c r="F677" s="1">
        <v>1.10256</v>
      </c>
      <c r="G677" s="2">
        <f>Table3[[#This Row],[Polar ang (rad)]]/PI()*180</f>
        <v>63.172034659944046</v>
      </c>
      <c r="H677" s="5">
        <v>1.6842487600499101E-4</v>
      </c>
      <c r="I677" s="1">
        <v>0.104280905338426</v>
      </c>
      <c r="J677" s="1">
        <v>1.71228767026341</v>
      </c>
      <c r="K677" s="2">
        <f>IF(Table3[[#This Row],[Phase shift (rad)]]="","",Table3[[#This Row],[Phase shift (rad)]]/PI()*180)</f>
        <v>98.106856818381758</v>
      </c>
      <c r="L677" s="1">
        <v>-0.1027456172171799</v>
      </c>
      <c r="M677" s="1">
        <f>IF(Table3[[#This Row],[Rel phase shift (rad)]]="","",COS(Table3[[#This Row],[Rel phase shift (rad)]]))</f>
        <v>0.99472631090055486</v>
      </c>
      <c r="N677"/>
    </row>
    <row r="678" spans="1:14" x14ac:dyDescent="0.2">
      <c r="A678" s="1" t="s">
        <v>48</v>
      </c>
      <c r="B678" t="s">
        <v>28</v>
      </c>
      <c r="C678" s="3">
        <v>18.09</v>
      </c>
      <c r="D678" s="2">
        <f>2*Table3[[#This Row],[Photon energy (eV)]]-Threshold</f>
        <v>11.5926112</v>
      </c>
      <c r="E678" t="s">
        <v>19</v>
      </c>
      <c r="F678" s="1">
        <v>1.10256</v>
      </c>
      <c r="G678" s="2">
        <f>Table3[[#This Row],[Polar ang (rad)]]/PI()*180</f>
        <v>63.172034659944046</v>
      </c>
      <c r="H678" s="5">
        <v>1.61286411138861E-3</v>
      </c>
      <c r="I678" s="1">
        <v>0.99861097548604605</v>
      </c>
      <c r="J678" s="1">
        <v>1.8150332874805899</v>
      </c>
      <c r="K678" s="2">
        <f>IF(Table3[[#This Row],[Phase shift (rad)]]="","",Table3[[#This Row],[Phase shift (rad)]]/PI()*180)</f>
        <v>103.99374704839285</v>
      </c>
      <c r="L678" s="1">
        <v>0</v>
      </c>
      <c r="M678" s="1">
        <f>IF(Table3[[#This Row],[Rel phase shift (rad)]]="","",COS(Table3[[#This Row],[Rel phase shift (rad)]]))</f>
        <v>1</v>
      </c>
      <c r="N678"/>
    </row>
    <row r="679" spans="1:14" x14ac:dyDescent="0.2">
      <c r="A679" s="1" t="s">
        <v>48</v>
      </c>
      <c r="B679" t="s">
        <v>28</v>
      </c>
      <c r="C679" s="3">
        <v>18.09</v>
      </c>
      <c r="D679" s="2">
        <f>2*Table3[[#This Row],[Photon energy (eV)]]-Threshold</f>
        <v>11.5926112</v>
      </c>
      <c r="E679" t="s">
        <v>17</v>
      </c>
      <c r="F679" s="1">
        <v>1.2363500000000001</v>
      </c>
      <c r="G679" s="2">
        <f>Table3[[#This Row],[Polar ang (rad)]]/PI()*180</f>
        <v>70.837637000999337</v>
      </c>
      <c r="H679" s="5">
        <v>1.43917226186696E-3</v>
      </c>
      <c r="I679" s="1">
        <v>0.85037310561865997</v>
      </c>
      <c r="J679" s="1">
        <v>1.64969223587798</v>
      </c>
      <c r="K679" s="2">
        <f>IF(Table3[[#This Row],[Phase shift (rad)]]="","",Table3[[#This Row],[Phase shift (rad)]]/PI()*180)</f>
        <v>94.520402611308526</v>
      </c>
      <c r="L679" s="1">
        <v>-0.15823694497679</v>
      </c>
      <c r="M679" s="1">
        <f>IF(Table3[[#This Row],[Rel phase shift (rad)]]="","",COS(Table3[[#This Row],[Rel phase shift (rad)]]))</f>
        <v>0.98750663566458063</v>
      </c>
      <c r="N679"/>
    </row>
    <row r="680" spans="1:14" x14ac:dyDescent="0.2">
      <c r="A680" s="1" t="s">
        <v>48</v>
      </c>
      <c r="B680" t="s">
        <v>28</v>
      </c>
      <c r="C680" s="3">
        <v>18.09</v>
      </c>
      <c r="D680" s="2">
        <f>2*Table3[[#This Row],[Photon energy (eV)]]-Threshold</f>
        <v>11.5926112</v>
      </c>
      <c r="E680" t="s">
        <v>18</v>
      </c>
      <c r="F680" s="1">
        <v>1.2363500000000001</v>
      </c>
      <c r="G680" s="2">
        <f>Table3[[#This Row],[Polar ang (rad)]]/PI()*180</f>
        <v>70.837637000999337</v>
      </c>
      <c r="H680" s="5">
        <v>1.2661434998362199E-4</v>
      </c>
      <c r="I680" s="1">
        <v>7.4813447190669999E-2</v>
      </c>
      <c r="J680" s="1">
        <v>3.83983750558113</v>
      </c>
      <c r="K680" s="2">
        <f>IF(Table3[[#This Row],[Phase shift (rad)]]="","",Table3[[#This Row],[Phase shift (rad)]]/PI()*180)</f>
        <v>220.00648308584042</v>
      </c>
      <c r="L680" s="1">
        <v>2.0319083247263601</v>
      </c>
      <c r="M680" s="1">
        <f>IF(Table3[[#This Row],[Rel phase shift (rad)]]="","",COS(Table3[[#This Row],[Rel phase shift (rad)]]))</f>
        <v>-0.44494424080426653</v>
      </c>
      <c r="N680"/>
    </row>
    <row r="681" spans="1:14" x14ac:dyDescent="0.2">
      <c r="A681" s="1" t="s">
        <v>48</v>
      </c>
      <c r="B681" t="s">
        <v>28</v>
      </c>
      <c r="C681" s="3">
        <v>18.09</v>
      </c>
      <c r="D681" s="2">
        <f>2*Table3[[#This Row],[Photon energy (eV)]]-Threshold</f>
        <v>11.5926112</v>
      </c>
      <c r="E681" t="s">
        <v>19</v>
      </c>
      <c r="F681" s="1">
        <v>1.2363500000000001</v>
      </c>
      <c r="G681" s="2">
        <f>Table3[[#This Row],[Polar ang (rad)]]/PI()*180</f>
        <v>70.837637000999337</v>
      </c>
      <c r="H681" s="5">
        <v>1.30851950682719E-3</v>
      </c>
      <c r="I681" s="1">
        <v>0.77317345968005102</v>
      </c>
      <c r="J681" s="1">
        <v>1.8079291808547699</v>
      </c>
      <c r="K681" s="2">
        <f>IF(Table3[[#This Row],[Phase shift (rad)]]="","",Table3[[#This Row],[Phase shift (rad)]]/PI()*180)</f>
        <v>103.58671172152243</v>
      </c>
      <c r="L681" s="1">
        <v>0</v>
      </c>
      <c r="M681" s="1">
        <f>IF(Table3[[#This Row],[Rel phase shift (rad)]]="","",COS(Table3[[#This Row],[Rel phase shift (rad)]]))</f>
        <v>1</v>
      </c>
      <c r="N681"/>
    </row>
    <row r="682" spans="1:14" x14ac:dyDescent="0.2">
      <c r="A682" s="1" t="s">
        <v>48</v>
      </c>
      <c r="B682" t="s">
        <v>28</v>
      </c>
      <c r="C682" s="3">
        <v>18.09</v>
      </c>
      <c r="D682" s="2">
        <f>2*Table3[[#This Row],[Photon energy (eV)]]-Threshold</f>
        <v>11.5926112</v>
      </c>
      <c r="E682" t="s">
        <v>17</v>
      </c>
      <c r="F682" s="1">
        <v>1.3701300000000001</v>
      </c>
      <c r="G682" s="2">
        <f>Table3[[#This Row],[Polar ang (rad)]]/PI()*180</f>
        <v>78.502666384259484</v>
      </c>
      <c r="H682" s="5">
        <v>1.14414169282528E-3</v>
      </c>
      <c r="I682" s="1">
        <v>0.75749041069116396</v>
      </c>
      <c r="J682" s="1">
        <v>1.5672513190069599</v>
      </c>
      <c r="K682" s="2">
        <f>IF(Table3[[#This Row],[Phase shift (rad)]]="","",Table3[[#This Row],[Phase shift (rad)]]/PI()*180)</f>
        <v>89.796886015410223</v>
      </c>
      <c r="L682" s="1">
        <v>-0.23217311320763009</v>
      </c>
      <c r="M682" s="1">
        <f>IF(Table3[[#This Row],[Rel phase shift (rad)]]="","",COS(Table3[[#This Row],[Rel phase shift (rad)]]))</f>
        <v>0.97316867539745167</v>
      </c>
      <c r="N682"/>
    </row>
    <row r="683" spans="1:14" x14ac:dyDescent="0.2">
      <c r="A683" s="1" t="s">
        <v>48</v>
      </c>
      <c r="B683" t="s">
        <v>28</v>
      </c>
      <c r="C683" s="3">
        <v>18.09</v>
      </c>
      <c r="D683" s="2">
        <f>2*Table3[[#This Row],[Photon energy (eV)]]-Threshold</f>
        <v>11.5926112</v>
      </c>
      <c r="E683" t="s">
        <v>18</v>
      </c>
      <c r="F683" s="1">
        <v>1.3701300000000001</v>
      </c>
      <c r="G683" s="2">
        <f>Table3[[#This Row],[Polar ang (rad)]]/PI()*180</f>
        <v>78.502666384259484</v>
      </c>
      <c r="H683" s="5">
        <v>1.83147752184087E-4</v>
      </c>
      <c r="I683" s="1">
        <v>0.12125479465441701</v>
      </c>
      <c r="J683" s="1">
        <v>4.1390773159246699</v>
      </c>
      <c r="K683" s="2">
        <f>IF(Table3[[#This Row],[Phase shift (rad)]]="","",Table3[[#This Row],[Phase shift (rad)]]/PI()*180)</f>
        <v>237.15166128082049</v>
      </c>
      <c r="L683" s="1">
        <v>2.3396528837100798</v>
      </c>
      <c r="M683" s="1">
        <f>IF(Table3[[#This Row],[Rel phase shift (rad)]]="","",COS(Table3[[#This Row],[Rel phase shift (rad)]]))</f>
        <v>-0.69531389373038754</v>
      </c>
      <c r="N683"/>
    </row>
    <row r="684" spans="1:14" x14ac:dyDescent="0.2">
      <c r="A684" s="1" t="s">
        <v>48</v>
      </c>
      <c r="B684" t="s">
        <v>28</v>
      </c>
      <c r="C684" s="3">
        <v>18.09</v>
      </c>
      <c r="D684" s="2">
        <f>2*Table3[[#This Row],[Photon energy (eV)]]-Threshold</f>
        <v>11.5926112</v>
      </c>
      <c r="E684" t="s">
        <v>19</v>
      </c>
      <c r="F684" s="1">
        <v>1.3701300000000001</v>
      </c>
      <c r="G684" s="2">
        <f>Table3[[#This Row],[Polar ang (rad)]]/PI()*180</f>
        <v>78.502666384259484</v>
      </c>
      <c r="H684" s="5">
        <v>8.5875250227784796E-4</v>
      </c>
      <c r="I684" s="1">
        <v>0.56854565279079095</v>
      </c>
      <c r="J684" s="1">
        <v>1.79942443221459</v>
      </c>
      <c r="K684" s="2">
        <f>IF(Table3[[#This Row],[Phase shift (rad)]]="","",Table3[[#This Row],[Phase shift (rad)]]/PI()*180)</f>
        <v>103.09942551862051</v>
      </c>
      <c r="L684" s="1">
        <v>0</v>
      </c>
      <c r="M684" s="1">
        <f>IF(Table3[[#This Row],[Rel phase shift (rad)]]="","",COS(Table3[[#This Row],[Rel phase shift (rad)]]))</f>
        <v>1</v>
      </c>
      <c r="N684"/>
    </row>
    <row r="685" spans="1:14" x14ac:dyDescent="0.2">
      <c r="A685" s="1" t="s">
        <v>48</v>
      </c>
      <c r="B685" t="s">
        <v>28</v>
      </c>
      <c r="C685" s="3">
        <v>18.09</v>
      </c>
      <c r="D685" s="2">
        <f>2*Table3[[#This Row],[Photon energy (eV)]]-Threshold</f>
        <v>11.5926112</v>
      </c>
      <c r="E685" t="s">
        <v>17</v>
      </c>
      <c r="F685" s="1">
        <v>1.5039100000000001</v>
      </c>
      <c r="G685" s="2">
        <f>Table3[[#This Row],[Polar ang (rad)]]/PI()*180</f>
        <v>86.167695767519632</v>
      </c>
      <c r="H685" s="5">
        <v>4.3586929470085202E-4</v>
      </c>
      <c r="I685" s="1">
        <v>0.72529073833423596</v>
      </c>
      <c r="J685" s="1">
        <v>1.53493308754061</v>
      </c>
      <c r="K685" s="2">
        <f>IF(Table3[[#This Row],[Phase shift (rad)]]="","",Table3[[#This Row],[Phase shift (rad)]]/PI()*180)</f>
        <v>87.945187751061468</v>
      </c>
      <c r="L685" s="1">
        <v>-0.25923336082074999</v>
      </c>
      <c r="M685" s="1">
        <f>IF(Table3[[#This Row],[Rel phase shift (rad)]]="","",COS(Table3[[#This Row],[Rel phase shift (rad)]]))</f>
        <v>0.96658678214761307</v>
      </c>
      <c r="N685"/>
    </row>
    <row r="686" spans="1:14" x14ac:dyDescent="0.2">
      <c r="A686" s="1" t="s">
        <v>48</v>
      </c>
      <c r="B686" t="s">
        <v>28</v>
      </c>
      <c r="C686" s="3">
        <v>18.09</v>
      </c>
      <c r="D686" s="2">
        <f>2*Table3[[#This Row],[Photon energy (eV)]]-Threshold</f>
        <v>11.5926112</v>
      </c>
      <c r="E686" t="s">
        <v>18</v>
      </c>
      <c r="F686" s="1">
        <v>1.5039100000000001</v>
      </c>
      <c r="G686" s="2">
        <f>Table3[[#This Row],[Polar ang (rad)]]/PI()*180</f>
        <v>86.167695767519632</v>
      </c>
      <c r="H686" s="5">
        <v>8.2544368624537498E-5</v>
      </c>
      <c r="I686" s="1">
        <v>0.13735463083288099</v>
      </c>
      <c r="J686" s="1">
        <v>4.1923643426349004</v>
      </c>
      <c r="K686" s="2">
        <f>IF(Table3[[#This Row],[Phase shift (rad)]]="","",Table3[[#This Row],[Phase shift (rad)]]/PI()*180)</f>
        <v>240.2047830141176</v>
      </c>
      <c r="L686" s="1">
        <v>2.3981978942735398</v>
      </c>
      <c r="M686" s="1">
        <f>IF(Table3[[#This Row],[Rel phase shift (rad)]]="","",COS(Table3[[#This Row],[Rel phase shift (rad)]]))</f>
        <v>-0.73617526276033929</v>
      </c>
      <c r="N686"/>
    </row>
    <row r="687" spans="1:14" x14ac:dyDescent="0.2">
      <c r="A687" s="1" t="s">
        <v>48</v>
      </c>
      <c r="B687" t="s">
        <v>28</v>
      </c>
      <c r="C687" s="3">
        <v>18.09</v>
      </c>
      <c r="D687" s="2">
        <f>2*Table3[[#This Row],[Photon energy (eV)]]-Threshold</f>
        <v>11.5926112</v>
      </c>
      <c r="E687" t="s">
        <v>19</v>
      </c>
      <c r="F687" s="1">
        <v>1.5039100000000001</v>
      </c>
      <c r="G687" s="2">
        <f>Table3[[#This Row],[Polar ang (rad)]]/PI()*180</f>
        <v>86.167695767519632</v>
      </c>
      <c r="H687" s="5">
        <v>2.9977125455449201E-4</v>
      </c>
      <c r="I687" s="1">
        <v>0.49882227812452301</v>
      </c>
      <c r="J687" s="1">
        <v>1.79416644836136</v>
      </c>
      <c r="K687" s="2">
        <f>IF(Table3[[#This Row],[Phase shift (rad)]]="","",Table3[[#This Row],[Phase shift (rad)]]/PI()*180)</f>
        <v>102.79816523508248</v>
      </c>
      <c r="L687" s="1">
        <v>0</v>
      </c>
      <c r="M687" s="1">
        <f>IF(Table3[[#This Row],[Rel phase shift (rad)]]="","",COS(Table3[[#This Row],[Rel phase shift (rad)]]))</f>
        <v>1</v>
      </c>
      <c r="N687"/>
    </row>
    <row r="688" spans="1:14" x14ac:dyDescent="0.2">
      <c r="A688" s="1" t="s">
        <v>48</v>
      </c>
      <c r="B688" t="s">
        <v>28</v>
      </c>
      <c r="C688" s="3">
        <v>18.09</v>
      </c>
      <c r="D688" s="2">
        <f>2*Table3[[#This Row],[Photon energy (eV)]]-Threshold</f>
        <v>11.5926112</v>
      </c>
      <c r="E688" t="s">
        <v>17</v>
      </c>
      <c r="F688" s="1">
        <v>1.63768</v>
      </c>
      <c r="G688" s="2">
        <f>Table3[[#This Row],[Polar ang (rad)]]/PI()*180</f>
        <v>93.832152192984665</v>
      </c>
      <c r="H688" s="5">
        <v>4.3586929470085202E-4</v>
      </c>
      <c r="I688" s="1">
        <v>0.72529073833423596</v>
      </c>
      <c r="J688" s="1">
        <v>4.6765257411304004</v>
      </c>
      <c r="K688" s="2">
        <f>IF(Table3[[#This Row],[Phase shift (rad)]]="","",Table3[[#This Row],[Phase shift (rad)]]/PI()*180)</f>
        <v>267.94518775106133</v>
      </c>
      <c r="L688" s="1">
        <v>-0.25923336082075998</v>
      </c>
      <c r="M688" s="1">
        <f>IF(Table3[[#This Row],[Rel phase shift (rad)]]="","",COS(Table3[[#This Row],[Rel phase shift (rad)]]))</f>
        <v>0.96658678214761051</v>
      </c>
      <c r="N688"/>
    </row>
    <row r="689" spans="1:14" x14ac:dyDescent="0.2">
      <c r="A689" s="1" t="s">
        <v>48</v>
      </c>
      <c r="B689" t="s">
        <v>28</v>
      </c>
      <c r="C689" s="3">
        <v>18.09</v>
      </c>
      <c r="D689" s="2">
        <f>2*Table3[[#This Row],[Photon energy (eV)]]-Threshold</f>
        <v>11.5926112</v>
      </c>
      <c r="E689" t="s">
        <v>18</v>
      </c>
      <c r="F689" s="1">
        <v>1.63768</v>
      </c>
      <c r="G689" s="2">
        <f>Table3[[#This Row],[Polar ang (rad)]]/PI()*180</f>
        <v>93.832152192984665</v>
      </c>
      <c r="H689" s="5">
        <v>8.2544368624537498E-5</v>
      </c>
      <c r="I689" s="1">
        <v>0.13735463083288099</v>
      </c>
      <c r="J689" s="1">
        <v>7.33395699622469</v>
      </c>
      <c r="K689" s="2">
        <f>IF(Table3[[#This Row],[Phase shift (rad)]]="","",Table3[[#This Row],[Phase shift (rad)]]/PI()*180)</f>
        <v>420.20478301411737</v>
      </c>
      <c r="L689" s="1">
        <v>2.39819789427353</v>
      </c>
      <c r="M689" s="1">
        <f>IF(Table3[[#This Row],[Rel phase shift (rad)]]="","",COS(Table3[[#This Row],[Rel phase shift (rad)]]))</f>
        <v>-0.73617526276033263</v>
      </c>
      <c r="N689"/>
    </row>
    <row r="690" spans="1:14" x14ac:dyDescent="0.2">
      <c r="A690" s="1" t="s">
        <v>48</v>
      </c>
      <c r="B690" t="s">
        <v>28</v>
      </c>
      <c r="C690" s="3">
        <v>18.09</v>
      </c>
      <c r="D690" s="2">
        <f>2*Table3[[#This Row],[Photon energy (eV)]]-Threshold</f>
        <v>11.5926112</v>
      </c>
      <c r="E690" t="s">
        <v>19</v>
      </c>
      <c r="F690" s="1">
        <v>1.63768</v>
      </c>
      <c r="G690" s="2">
        <f>Table3[[#This Row],[Polar ang (rad)]]/PI()*180</f>
        <v>93.832152192984665</v>
      </c>
      <c r="H690" s="5">
        <v>2.9977125455449201E-4</v>
      </c>
      <c r="I690" s="1">
        <v>0.49882227812452301</v>
      </c>
      <c r="J690" s="1">
        <v>4.9357591019511604</v>
      </c>
      <c r="K690" s="2">
        <f>IF(Table3[[#This Row],[Phase shift (rad)]]="","",Table3[[#This Row],[Phase shift (rad)]]/PI()*180)</f>
        <v>282.79816523508288</v>
      </c>
      <c r="L690" s="1">
        <v>0</v>
      </c>
      <c r="M690" s="1">
        <f>IF(Table3[[#This Row],[Rel phase shift (rad)]]="","",COS(Table3[[#This Row],[Rel phase shift (rad)]]))</f>
        <v>1</v>
      </c>
      <c r="N690"/>
    </row>
    <row r="691" spans="1:14" x14ac:dyDescent="0.2">
      <c r="A691" s="1" t="s">
        <v>48</v>
      </c>
      <c r="B691" t="s">
        <v>28</v>
      </c>
      <c r="C691" s="3">
        <v>18.09</v>
      </c>
      <c r="D691" s="2">
        <f>2*Table3[[#This Row],[Photon energy (eV)]]-Threshold</f>
        <v>11.5926112</v>
      </c>
      <c r="E691" t="s">
        <v>17</v>
      </c>
      <c r="F691" s="1">
        <v>1.77146</v>
      </c>
      <c r="G691" s="2">
        <f>Table3[[#This Row],[Polar ang (rad)]]/PI()*180</f>
        <v>101.49718157624481</v>
      </c>
      <c r="H691" s="5">
        <v>1.14414169282528E-3</v>
      </c>
      <c r="I691" s="1">
        <v>0.75749041069116396</v>
      </c>
      <c r="J691" s="1">
        <v>4.7088439725967604</v>
      </c>
      <c r="K691" s="2">
        <f>IF(Table3[[#This Row],[Phase shift (rad)]]="","",Table3[[#This Row],[Phase shift (rad)]]/PI()*180)</f>
        <v>269.79688601541068</v>
      </c>
      <c r="L691" s="1">
        <v>-0.23217311320761971</v>
      </c>
      <c r="M691" s="1">
        <f>IF(Table3[[#This Row],[Rel phase shift (rad)]]="","",COS(Table3[[#This Row],[Rel phase shift (rad)]]))</f>
        <v>0.973168675397454</v>
      </c>
      <c r="N691"/>
    </row>
    <row r="692" spans="1:14" x14ac:dyDescent="0.2">
      <c r="A692" s="1" t="s">
        <v>48</v>
      </c>
      <c r="B692" t="s">
        <v>28</v>
      </c>
      <c r="C692" s="3">
        <v>18.09</v>
      </c>
      <c r="D692" s="2">
        <f>2*Table3[[#This Row],[Photon energy (eV)]]-Threshold</f>
        <v>11.5926112</v>
      </c>
      <c r="E692" t="s">
        <v>18</v>
      </c>
      <c r="F692" s="1">
        <v>1.77146</v>
      </c>
      <c r="G692" s="2">
        <f>Table3[[#This Row],[Polar ang (rad)]]/PI()*180</f>
        <v>101.49718157624481</v>
      </c>
      <c r="H692" s="5">
        <v>1.83147752184087E-4</v>
      </c>
      <c r="I692" s="1">
        <v>0.12125479465441701</v>
      </c>
      <c r="J692" s="1">
        <v>7.2806699695144603</v>
      </c>
      <c r="K692" s="2">
        <f>IF(Table3[[#This Row],[Phase shift (rad)]]="","",Table3[[#This Row],[Phase shift (rad)]]/PI()*180)</f>
        <v>417.15166128082035</v>
      </c>
      <c r="L692" s="1">
        <v>2.3396528837100798</v>
      </c>
      <c r="M692" s="1">
        <f>IF(Table3[[#This Row],[Rel phase shift (rad)]]="","",COS(Table3[[#This Row],[Rel phase shift (rad)]]))</f>
        <v>-0.69531389373038754</v>
      </c>
      <c r="N692"/>
    </row>
    <row r="693" spans="1:14" x14ac:dyDescent="0.2">
      <c r="A693" s="1" t="s">
        <v>48</v>
      </c>
      <c r="B693" t="s">
        <v>28</v>
      </c>
      <c r="C693" s="3">
        <v>18.09</v>
      </c>
      <c r="D693" s="2">
        <f>2*Table3[[#This Row],[Photon energy (eV)]]-Threshold</f>
        <v>11.5926112</v>
      </c>
      <c r="E693" t="s">
        <v>19</v>
      </c>
      <c r="F693" s="1">
        <v>1.77146</v>
      </c>
      <c r="G693" s="2">
        <f>Table3[[#This Row],[Polar ang (rad)]]/PI()*180</f>
        <v>101.49718157624481</v>
      </c>
      <c r="H693" s="5">
        <v>8.5875250227784796E-4</v>
      </c>
      <c r="I693" s="1">
        <v>0.56854565279079095</v>
      </c>
      <c r="J693" s="1">
        <v>4.94101708580438</v>
      </c>
      <c r="K693" s="2">
        <f>IF(Table3[[#This Row],[Phase shift (rad)]]="","",Table3[[#This Row],[Phase shift (rad)]]/PI()*180)</f>
        <v>283.09942551862031</v>
      </c>
      <c r="L693" s="1">
        <v>0</v>
      </c>
      <c r="M693" s="1">
        <f>IF(Table3[[#This Row],[Rel phase shift (rad)]]="","",COS(Table3[[#This Row],[Rel phase shift (rad)]]))</f>
        <v>1</v>
      </c>
      <c r="N693"/>
    </row>
    <row r="694" spans="1:14" x14ac:dyDescent="0.2">
      <c r="A694" s="1" t="s">
        <v>48</v>
      </c>
      <c r="B694" t="s">
        <v>28</v>
      </c>
      <c r="C694" s="3">
        <v>18.09</v>
      </c>
      <c r="D694" s="2">
        <f>2*Table3[[#This Row],[Photon energy (eV)]]-Threshold</f>
        <v>11.5926112</v>
      </c>
      <c r="E694" t="s">
        <v>17</v>
      </c>
      <c r="F694" s="1">
        <v>1.90524</v>
      </c>
      <c r="G694" s="2">
        <f>Table3[[#This Row],[Polar ang (rad)]]/PI()*180</f>
        <v>109.16221095950496</v>
      </c>
      <c r="H694" s="5">
        <v>1.43917226186696E-3</v>
      </c>
      <c r="I694" s="1">
        <v>0.85037310561865997</v>
      </c>
      <c r="J694" s="1">
        <v>4.7912848894677804</v>
      </c>
      <c r="K694" s="2">
        <f>IF(Table3[[#This Row],[Phase shift (rad)]]="","",Table3[[#This Row],[Phase shift (rad)]]/PI()*180)</f>
        <v>274.52040261130895</v>
      </c>
      <c r="L694" s="1">
        <v>-0.15823694497678001</v>
      </c>
      <c r="M694" s="1">
        <f>IF(Table3[[#This Row],[Rel phase shift (rad)]]="","",COS(Table3[[#This Row],[Rel phase shift (rad)]]))</f>
        <v>0.9875066356645823</v>
      </c>
      <c r="N694"/>
    </row>
    <row r="695" spans="1:14" x14ac:dyDescent="0.2">
      <c r="A695" s="1" t="s">
        <v>48</v>
      </c>
      <c r="B695" t="s">
        <v>28</v>
      </c>
      <c r="C695" s="3">
        <v>18.09</v>
      </c>
      <c r="D695" s="2">
        <f>2*Table3[[#This Row],[Photon energy (eV)]]-Threshold</f>
        <v>11.5926112</v>
      </c>
      <c r="E695" t="s">
        <v>18</v>
      </c>
      <c r="F695" s="1">
        <v>1.90524</v>
      </c>
      <c r="G695" s="2">
        <f>Table3[[#This Row],[Polar ang (rad)]]/PI()*180</f>
        <v>109.16221095950496</v>
      </c>
      <c r="H695" s="5">
        <v>1.2661434998362199E-4</v>
      </c>
      <c r="I695" s="1">
        <v>7.4813447190669999E-2</v>
      </c>
      <c r="J695" s="1">
        <v>6.9814301591709196</v>
      </c>
      <c r="K695" s="2">
        <f>IF(Table3[[#This Row],[Phase shift (rad)]]="","",Table3[[#This Row],[Phase shift (rad)]]/PI()*180)</f>
        <v>400.00648308584027</v>
      </c>
      <c r="L695" s="1">
        <v>2.0319083247263592</v>
      </c>
      <c r="M695" s="1">
        <f>IF(Table3[[#This Row],[Rel phase shift (rad)]]="","",COS(Table3[[#This Row],[Rel phase shift (rad)]]))</f>
        <v>-0.44494424080426576</v>
      </c>
      <c r="N695"/>
    </row>
    <row r="696" spans="1:14" x14ac:dyDescent="0.2">
      <c r="A696" s="1" t="s">
        <v>48</v>
      </c>
      <c r="B696" t="s">
        <v>28</v>
      </c>
      <c r="C696" s="3">
        <v>18.09</v>
      </c>
      <c r="D696" s="2">
        <f>2*Table3[[#This Row],[Photon energy (eV)]]-Threshold</f>
        <v>11.5926112</v>
      </c>
      <c r="E696" t="s">
        <v>19</v>
      </c>
      <c r="F696" s="1">
        <v>1.90524</v>
      </c>
      <c r="G696" s="2">
        <f>Table3[[#This Row],[Polar ang (rad)]]/PI()*180</f>
        <v>109.16221095950496</v>
      </c>
      <c r="H696" s="5">
        <v>1.30851950682719E-3</v>
      </c>
      <c r="I696" s="1">
        <v>0.77317345968005102</v>
      </c>
      <c r="J696" s="1">
        <v>4.9495218344445604</v>
      </c>
      <c r="K696" s="2">
        <f>IF(Table3[[#This Row],[Phase shift (rad)]]="","",Table3[[#This Row],[Phase shift (rad)]]/PI()*180)</f>
        <v>283.58671172152225</v>
      </c>
      <c r="L696" s="1">
        <v>0</v>
      </c>
      <c r="M696" s="1">
        <f>IF(Table3[[#This Row],[Rel phase shift (rad)]]="","",COS(Table3[[#This Row],[Rel phase shift (rad)]]))</f>
        <v>1</v>
      </c>
      <c r="N696"/>
    </row>
    <row r="697" spans="1:14" x14ac:dyDescent="0.2">
      <c r="A697" s="1" t="s">
        <v>48</v>
      </c>
      <c r="B697" t="s">
        <v>28</v>
      </c>
      <c r="C697" s="3">
        <v>18.09</v>
      </c>
      <c r="D697" s="2">
        <f>2*Table3[[#This Row],[Photon energy (eV)]]-Threshold</f>
        <v>11.5926112</v>
      </c>
      <c r="E697" t="s">
        <v>17</v>
      </c>
      <c r="F697" s="1">
        <v>2.03904</v>
      </c>
      <c r="G697" s="2">
        <f>Table3[[#This Row],[Polar ang (rad)]]/PI()*180</f>
        <v>116.82838625835538</v>
      </c>
      <c r="H697" s="5">
        <v>1.2782577833378901E-3</v>
      </c>
      <c r="I697" s="1">
        <v>0.79143818932314702</v>
      </c>
      <c r="J697" s="1">
        <v>4.9836574068934301</v>
      </c>
      <c r="K697" s="2">
        <f>IF(Table3[[#This Row],[Phase shift (rad)]]="","",Table3[[#This Row],[Phase shift (rad)]]/PI()*180)</f>
        <v>285.54253595410557</v>
      </c>
      <c r="L697" s="1">
        <v>2.7031465823050379E-2</v>
      </c>
      <c r="M697" s="1">
        <f>IF(Table3[[#This Row],[Rel phase shift (rad)]]="","",COS(Table3[[#This Row],[Rel phase shift (rad)]]))</f>
        <v>0.99963467217396595</v>
      </c>
      <c r="N697"/>
    </row>
    <row r="698" spans="1:14" x14ac:dyDescent="0.2">
      <c r="A698" s="1" t="s">
        <v>48</v>
      </c>
      <c r="B698" t="s">
        <v>28</v>
      </c>
      <c r="C698" s="3">
        <v>18.09</v>
      </c>
      <c r="D698" s="2">
        <f>2*Table3[[#This Row],[Photon energy (eV)]]-Threshold</f>
        <v>11.5926112</v>
      </c>
      <c r="E698" t="s">
        <v>18</v>
      </c>
      <c r="F698" s="1">
        <v>2.03904</v>
      </c>
      <c r="G698" s="2">
        <f>Table3[[#This Row],[Polar ang (rad)]]/PI()*180</f>
        <v>116.82838625835538</v>
      </c>
      <c r="H698" s="5">
        <v>1.6842487600499101E-4</v>
      </c>
      <c r="I698" s="1">
        <v>0.104280905338426</v>
      </c>
      <c r="J698" s="1">
        <v>4.8538803238531996</v>
      </c>
      <c r="K698" s="2">
        <f>IF(Table3[[#This Row],[Phase shift (rad)]]="","",Table3[[#This Row],[Phase shift (rad)]]/PI()*180)</f>
        <v>278.10685681838157</v>
      </c>
      <c r="L698" s="1">
        <v>-0.1027456172171801</v>
      </c>
      <c r="M698" s="1">
        <f>IF(Table3[[#This Row],[Rel phase shift (rad)]]="","",COS(Table3[[#This Row],[Rel phase shift (rad)]]))</f>
        <v>0.99472631090055486</v>
      </c>
      <c r="N698"/>
    </row>
    <row r="699" spans="1:14" x14ac:dyDescent="0.2">
      <c r="A699" s="1" t="s">
        <v>48</v>
      </c>
      <c r="B699" t="s">
        <v>28</v>
      </c>
      <c r="C699" s="3">
        <v>18.09</v>
      </c>
      <c r="D699" s="2">
        <f>2*Table3[[#This Row],[Photon energy (eV)]]-Threshold</f>
        <v>11.5926112</v>
      </c>
      <c r="E699" t="s">
        <v>19</v>
      </c>
      <c r="F699" s="1">
        <v>2.03904</v>
      </c>
      <c r="G699" s="2">
        <f>Table3[[#This Row],[Polar ang (rad)]]/PI()*180</f>
        <v>116.82838625835538</v>
      </c>
      <c r="H699" s="5">
        <v>1.61286411138861E-3</v>
      </c>
      <c r="I699" s="1">
        <v>0.99861097548604605</v>
      </c>
      <c r="J699" s="1">
        <v>4.9566259410703797</v>
      </c>
      <c r="K699" s="2">
        <f>IF(Table3[[#This Row],[Phase shift (rad)]]="","",Table3[[#This Row],[Phase shift (rad)]]/PI()*180)</f>
        <v>283.99374704839266</v>
      </c>
      <c r="L699" s="1">
        <v>0</v>
      </c>
      <c r="M699" s="1">
        <f>IF(Table3[[#This Row],[Rel phase shift (rad)]]="","",COS(Table3[[#This Row],[Rel phase shift (rad)]]))</f>
        <v>1</v>
      </c>
      <c r="N699"/>
    </row>
    <row r="700" spans="1:14" x14ac:dyDescent="0.2">
      <c r="A700" s="1" t="s">
        <v>48</v>
      </c>
      <c r="B700" t="s">
        <v>28</v>
      </c>
      <c r="C700" s="3">
        <v>18.09</v>
      </c>
      <c r="D700" s="2">
        <f>2*Table3[[#This Row],[Photon energy (eV)]]-Threshold</f>
        <v>11.5926112</v>
      </c>
      <c r="E700" t="s">
        <v>17</v>
      </c>
      <c r="F700" s="1">
        <v>2.1728399999999999</v>
      </c>
      <c r="G700" s="2">
        <f>Table3[[#This Row],[Polar ang (rad)]]/PI()*180</f>
        <v>124.4945615572058</v>
      </c>
      <c r="H700" s="5">
        <v>9.1549188089512501E-4</v>
      </c>
      <c r="I700" s="1">
        <v>0.46068254050355001</v>
      </c>
      <c r="J700" s="1">
        <v>5.4611052877086497</v>
      </c>
      <c r="K700" s="2">
        <f>IF(Table3[[#This Row],[Phase shift (rad)]]="","",Table3[[#This Row],[Phase shift (rad)]]/PI()*180)</f>
        <v>312.89828446228279</v>
      </c>
      <c r="L700" s="1">
        <v>0.50689972582373954</v>
      </c>
      <c r="M700" s="1">
        <f>IF(Table3[[#This Row],[Rel phase shift (rad)]]="","",COS(Table3[[#This Row],[Rel phase shift (rad)]]))</f>
        <v>0.87425379425735827</v>
      </c>
      <c r="N700"/>
    </row>
    <row r="701" spans="1:14" x14ac:dyDescent="0.2">
      <c r="A701" s="1" t="s">
        <v>48</v>
      </c>
      <c r="B701" t="s">
        <v>28</v>
      </c>
      <c r="C701" s="3">
        <v>18.09</v>
      </c>
      <c r="D701" s="2">
        <f>2*Table3[[#This Row],[Photon energy (eV)]]-Threshold</f>
        <v>11.5926112</v>
      </c>
      <c r="E701" t="s">
        <v>18</v>
      </c>
      <c r="F701" s="1">
        <v>2.1728399999999999</v>
      </c>
      <c r="G701" s="2">
        <f>Table3[[#This Row],[Polar ang (rad)]]/PI()*180</f>
        <v>124.4945615572058</v>
      </c>
      <c r="H701" s="5">
        <v>5.3587960469947404E-4</v>
      </c>
      <c r="I701" s="1">
        <v>0.26965872974822402</v>
      </c>
      <c r="J701" s="1">
        <v>4.5266083332051501</v>
      </c>
      <c r="K701" s="2">
        <f>IF(Table3[[#This Row],[Phase shift (rad)]]="","",Table3[[#This Row],[Phase shift (rad)]]/PI()*180)</f>
        <v>259.35555300140334</v>
      </c>
      <c r="L701" s="1">
        <v>-0.42759722867976002</v>
      </c>
      <c r="M701" s="1">
        <f>IF(Table3[[#This Row],[Rel phase shift (rad)]]="","",COS(Table3[[#This Row],[Rel phase shift (rad)]]))</f>
        <v>0.90996477005013465</v>
      </c>
      <c r="N701"/>
    </row>
    <row r="702" spans="1:14" x14ac:dyDescent="0.2">
      <c r="A702" s="1" t="s">
        <v>48</v>
      </c>
      <c r="B702" t="s">
        <v>28</v>
      </c>
      <c r="C702" s="3">
        <v>18.09</v>
      </c>
      <c r="D702" s="2">
        <f>2*Table3[[#This Row],[Photon energy (eV)]]-Threshold</f>
        <v>11.5926112</v>
      </c>
      <c r="E702" t="s">
        <v>19</v>
      </c>
      <c r="F702" s="1">
        <v>2.1728399999999999</v>
      </c>
      <c r="G702" s="2">
        <f>Table3[[#This Row],[Polar ang (rad)]]/PI()*180</f>
        <v>124.4945615572058</v>
      </c>
      <c r="H702" s="5">
        <v>1.7756353730187201E-3</v>
      </c>
      <c r="I702" s="1">
        <v>0.89351334700033602</v>
      </c>
      <c r="J702" s="1">
        <v>4.9542055618849101</v>
      </c>
      <c r="K702" s="2">
        <f>IF(Table3[[#This Row],[Phase shift (rad)]]="","",Table3[[#This Row],[Phase shift (rad)]]/PI()*180)</f>
        <v>283.85506953624395</v>
      </c>
      <c r="L702" s="1">
        <v>0</v>
      </c>
      <c r="M702" s="1">
        <f>IF(Table3[[#This Row],[Rel phase shift (rad)]]="","",COS(Table3[[#This Row],[Rel phase shift (rad)]]))</f>
        <v>1</v>
      </c>
      <c r="N702"/>
    </row>
    <row r="703" spans="1:14" x14ac:dyDescent="0.2">
      <c r="A703" s="1" t="s">
        <v>48</v>
      </c>
      <c r="B703" t="s">
        <v>28</v>
      </c>
      <c r="C703" s="3">
        <v>18.09</v>
      </c>
      <c r="D703" s="2">
        <f>2*Table3[[#This Row],[Photon energy (eV)]]-Threshold</f>
        <v>11.5926112</v>
      </c>
      <c r="E703" t="s">
        <v>17</v>
      </c>
      <c r="F703" s="1">
        <v>2.3066800000000001</v>
      </c>
      <c r="G703" s="2">
        <f>Table3[[#This Row],[Polar ang (rad)]]/PI()*180</f>
        <v>132.16302868723673</v>
      </c>
      <c r="H703" s="5">
        <v>8.5324531434593999E-4</v>
      </c>
      <c r="I703" s="1">
        <v>0.32057241265448699</v>
      </c>
      <c r="J703" s="1">
        <v>6.2353032142113101</v>
      </c>
      <c r="K703" s="2">
        <f>IF(Table3[[#This Row],[Phase shift (rad)]]="","",Table3[[#This Row],[Phase shift (rad)]]/PI()*180)</f>
        <v>357.25655815866475</v>
      </c>
      <c r="L703" s="1">
        <v>1.3043574815564201</v>
      </c>
      <c r="M703" s="1">
        <f>IF(Table3[[#This Row],[Rel phase shift (rad)]]="","",COS(Table3[[#This Row],[Rel phase shift (rad)]]))</f>
        <v>0.26329761530783025</v>
      </c>
      <c r="N703"/>
    </row>
    <row r="704" spans="1:14" x14ac:dyDescent="0.2">
      <c r="A704" s="1" t="s">
        <v>48</v>
      </c>
      <c r="B704" t="s">
        <v>28</v>
      </c>
      <c r="C704" s="3">
        <v>18.09</v>
      </c>
      <c r="D704" s="2">
        <f>2*Table3[[#This Row],[Photon energy (eV)]]-Threshold</f>
        <v>11.5926112</v>
      </c>
      <c r="E704" t="s">
        <v>18</v>
      </c>
      <c r="F704" s="1">
        <v>2.3066800000000001</v>
      </c>
      <c r="G704" s="2">
        <f>Table3[[#This Row],[Polar ang (rad)]]/PI()*180</f>
        <v>132.16302868723673</v>
      </c>
      <c r="H704" s="5">
        <v>9.0419259807728003E-4</v>
      </c>
      <c r="I704" s="1">
        <v>0.339713793672756</v>
      </c>
      <c r="J704" s="1">
        <v>4.45837293394084</v>
      </c>
      <c r="K704" s="2">
        <f>IF(Table3[[#This Row],[Phase shift (rad)]]="","",Table3[[#This Row],[Phase shift (rad)]]/PI()*180)</f>
        <v>255.44595261016832</v>
      </c>
      <c r="L704" s="1">
        <v>-0.47257279871405</v>
      </c>
      <c r="M704" s="1">
        <f>IF(Table3[[#This Row],[Rel phase shift (rad)]]="","",COS(Table3[[#This Row],[Rel phase shift (rad)]]))</f>
        <v>0.89040015345380852</v>
      </c>
      <c r="N704"/>
    </row>
    <row r="705" spans="1:14" x14ac:dyDescent="0.2">
      <c r="A705" s="1" t="s">
        <v>48</v>
      </c>
      <c r="B705" t="s">
        <v>28</v>
      </c>
      <c r="C705" s="3">
        <v>18.09</v>
      </c>
      <c r="D705" s="2">
        <f>2*Table3[[#This Row],[Photon energy (eV)]]-Threshold</f>
        <v>11.5926112</v>
      </c>
      <c r="E705" t="s">
        <v>19</v>
      </c>
      <c r="F705" s="1">
        <v>2.3066800000000001</v>
      </c>
      <c r="G705" s="2">
        <f>Table3[[#This Row],[Polar ang (rad)]]/PI()*180</f>
        <v>132.16302868723673</v>
      </c>
      <c r="H705" s="5">
        <v>1.83484391289745E-3</v>
      </c>
      <c r="I705" s="1">
        <v>0.68936837989297906</v>
      </c>
      <c r="J705" s="1">
        <v>4.93094573265489</v>
      </c>
      <c r="K705" s="2">
        <f>IF(Table3[[#This Row],[Phase shift (rad)]]="","",Table3[[#This Row],[Phase shift (rad)]]/PI()*180)</f>
        <v>282.52237948916877</v>
      </c>
      <c r="L705" s="1">
        <v>0</v>
      </c>
      <c r="M705" s="1">
        <f>IF(Table3[[#This Row],[Rel phase shift (rad)]]="","",COS(Table3[[#This Row],[Rel phase shift (rad)]]))</f>
        <v>1</v>
      </c>
      <c r="N705"/>
    </row>
    <row r="706" spans="1:14" x14ac:dyDescent="0.2">
      <c r="A706" s="1" t="s">
        <v>48</v>
      </c>
      <c r="B706" t="s">
        <v>28</v>
      </c>
      <c r="C706" s="3">
        <v>18.09</v>
      </c>
      <c r="D706" s="2">
        <f>2*Table3[[#This Row],[Photon energy (eV)]]-Threshold</f>
        <v>11.5926112</v>
      </c>
      <c r="E706" t="s">
        <v>17</v>
      </c>
      <c r="F706" s="1">
        <v>2.44055</v>
      </c>
      <c r="G706" s="2">
        <f>Table3[[#This Row],[Polar ang (rad)]]/PI()*180</f>
        <v>139.83321469065305</v>
      </c>
      <c r="H706" s="5">
        <v>9.8875633792694308E-4</v>
      </c>
      <c r="I706" s="1">
        <v>0.304955383385075</v>
      </c>
      <c r="J706" s="1">
        <v>6.6360401216221803</v>
      </c>
      <c r="K706" s="2">
        <f>IF(Table3[[#This Row],[Phase shift (rad)]]="","",Table3[[#This Row],[Phase shift (rad)]]/PI()*180)</f>
        <v>380.21709164843242</v>
      </c>
      <c r="L706" s="1">
        <v>1.7596715068298401</v>
      </c>
      <c r="M706" s="1">
        <f>IF(Table3[[#This Row],[Rel phase shift (rad)]]="","",COS(Table3[[#This Row],[Rel phase shift (rad)]]))</f>
        <v>-0.18775419776598434</v>
      </c>
      <c r="N706"/>
    </row>
    <row r="707" spans="1:14" x14ac:dyDescent="0.2">
      <c r="A707" s="1" t="s">
        <v>48</v>
      </c>
      <c r="B707" t="s">
        <v>28</v>
      </c>
      <c r="C707" s="3">
        <v>18.09</v>
      </c>
      <c r="D707" s="2">
        <f>2*Table3[[#This Row],[Photon energy (eV)]]-Threshold</f>
        <v>11.5926112</v>
      </c>
      <c r="E707" t="s">
        <v>18</v>
      </c>
      <c r="F707" s="1">
        <v>2.44055</v>
      </c>
      <c r="G707" s="2">
        <f>Table3[[#This Row],[Polar ang (rad)]]/PI()*180</f>
        <v>139.83321469065305</v>
      </c>
      <c r="H707" s="5">
        <v>1.1267710085842699E-3</v>
      </c>
      <c r="I707" s="1">
        <v>0.347522308307462</v>
      </c>
      <c r="J707" s="1">
        <v>4.4308191908190704</v>
      </c>
      <c r="K707" s="2">
        <f>IF(Table3[[#This Row],[Phase shift (rad)]]="","",Table3[[#This Row],[Phase shift (rad)]]/PI()*180)</f>
        <v>253.86723941950328</v>
      </c>
      <c r="L707" s="1">
        <v>-0.44554942397326958</v>
      </c>
      <c r="M707" s="1">
        <f>IF(Table3[[#This Row],[Rel phase shift (rad)]]="","",COS(Table3[[#This Row],[Rel phase shift (rad)]]))</f>
        <v>0.90237402529506172</v>
      </c>
      <c r="N707"/>
    </row>
    <row r="708" spans="1:14" x14ac:dyDescent="0.2">
      <c r="A708" s="1" t="s">
        <v>48</v>
      </c>
      <c r="B708" t="s">
        <v>28</v>
      </c>
      <c r="C708" s="3">
        <v>18.09</v>
      </c>
      <c r="D708" s="2">
        <f>2*Table3[[#This Row],[Photon energy (eV)]]-Threshold</f>
        <v>11.5926112</v>
      </c>
      <c r="E708" t="s">
        <v>19</v>
      </c>
      <c r="F708" s="1">
        <v>2.44055</v>
      </c>
      <c r="G708" s="2">
        <f>Table3[[#This Row],[Polar ang (rad)]]/PI()*180</f>
        <v>139.83321469065305</v>
      </c>
      <c r="H708" s="5">
        <v>1.84789462829959E-3</v>
      </c>
      <c r="I708" s="1">
        <v>0.56993355512625998</v>
      </c>
      <c r="J708" s="1">
        <v>4.87636861479234</v>
      </c>
      <c r="K708" s="2">
        <f>IF(Table3[[#This Row],[Phase shift (rad)]]="","",Table3[[#This Row],[Phase shift (rad)]]/PI()*180)</f>
        <v>279.39534097765659</v>
      </c>
      <c r="L708" s="1">
        <v>0</v>
      </c>
      <c r="M708" s="1">
        <f>IF(Table3[[#This Row],[Rel phase shift (rad)]]="","",COS(Table3[[#This Row],[Rel phase shift (rad)]]))</f>
        <v>1</v>
      </c>
      <c r="N708"/>
    </row>
    <row r="709" spans="1:14" x14ac:dyDescent="0.2">
      <c r="A709" s="1" t="s">
        <v>48</v>
      </c>
      <c r="B709" t="s">
        <v>28</v>
      </c>
      <c r="C709" s="3">
        <v>18.09</v>
      </c>
      <c r="D709" s="2">
        <f>2*Table3[[#This Row],[Photon energy (eV)]]-Threshold</f>
        <v>11.5926112</v>
      </c>
      <c r="E709" t="s">
        <v>17</v>
      </c>
      <c r="F709" s="1">
        <v>2.5745</v>
      </c>
      <c r="G709" s="2">
        <f>Table3[[#This Row],[Polar ang (rad)]]/PI()*180</f>
        <v>147.50798435643046</v>
      </c>
      <c r="H709" s="5">
        <v>8.4068775180545698E-4</v>
      </c>
      <c r="I709" s="1">
        <v>0.273412747539094</v>
      </c>
      <c r="J709" s="1">
        <v>6.6106455804494697</v>
      </c>
      <c r="K709" s="2">
        <f>IF(Table3[[#This Row],[Phase shift (rad)]]="","",Table3[[#This Row],[Phase shift (rad)]]/PI()*180)</f>
        <v>378.76209161656493</v>
      </c>
      <c r="L709" s="1">
        <v>1.82069016664967</v>
      </c>
      <c r="M709" s="1">
        <f>IF(Table3[[#This Row],[Rel phase shift (rad)]]="","",COS(Table3[[#This Row],[Rel phase shift (rad)]]))</f>
        <v>-0.24730109797719704</v>
      </c>
      <c r="N709"/>
    </row>
    <row r="710" spans="1:14" x14ac:dyDescent="0.2">
      <c r="A710" s="1" t="s">
        <v>48</v>
      </c>
      <c r="B710" t="s">
        <v>28</v>
      </c>
      <c r="C710" s="3">
        <v>18.09</v>
      </c>
      <c r="D710" s="2">
        <f>2*Table3[[#This Row],[Photon energy (eV)]]-Threshold</f>
        <v>11.5926112</v>
      </c>
      <c r="E710" t="s">
        <v>18</v>
      </c>
      <c r="F710" s="1">
        <v>2.5745</v>
      </c>
      <c r="G710" s="2">
        <f>Table3[[#This Row],[Polar ang (rad)]]/PI()*180</f>
        <v>147.50798435643046</v>
      </c>
      <c r="H710" s="5">
        <v>1.1170528976058799E-3</v>
      </c>
      <c r="I710" s="1">
        <v>0.36329362623045203</v>
      </c>
      <c r="J710" s="1">
        <v>4.4167426467971298</v>
      </c>
      <c r="K710" s="2">
        <f>IF(Table3[[#This Row],[Phase shift (rad)]]="","",Table3[[#This Row],[Phase shift (rad)]]/PI()*180)</f>
        <v>253.06071285691598</v>
      </c>
      <c r="L710" s="1">
        <v>-0.37321276700266992</v>
      </c>
      <c r="M710" s="1">
        <f>IF(Table3[[#This Row],[Rel phase shift (rad)]]="","",COS(Table3[[#This Row],[Rel phase shift (rad)]]))</f>
        <v>0.93116074979965879</v>
      </c>
      <c r="N710"/>
    </row>
    <row r="711" spans="1:14" x14ac:dyDescent="0.2">
      <c r="A711" s="1" t="s">
        <v>48</v>
      </c>
      <c r="B711" t="s">
        <v>28</v>
      </c>
      <c r="C711" s="3">
        <v>18.09</v>
      </c>
      <c r="D711" s="2">
        <f>2*Table3[[#This Row],[Photon energy (eV)]]-Threshold</f>
        <v>11.5926112</v>
      </c>
      <c r="E711" t="s">
        <v>19</v>
      </c>
      <c r="F711" s="1">
        <v>2.5745</v>
      </c>
      <c r="G711" s="2">
        <f>Table3[[#This Row],[Polar ang (rad)]]/PI()*180</f>
        <v>147.50798435643046</v>
      </c>
      <c r="H711" s="5">
        <v>1.87240862350557E-3</v>
      </c>
      <c r="I711" s="1">
        <v>0.60895425818814497</v>
      </c>
      <c r="J711" s="1">
        <v>4.7899554137997997</v>
      </c>
      <c r="K711" s="2">
        <f>IF(Table3[[#This Row],[Phase shift (rad)]]="","",Table3[[#This Row],[Phase shift (rad)]]/PI()*180)</f>
        <v>274.4442292665683</v>
      </c>
      <c r="L711" s="1">
        <v>0</v>
      </c>
      <c r="M711" s="1">
        <f>IF(Table3[[#This Row],[Rel phase shift (rad)]]="","",COS(Table3[[#This Row],[Rel phase shift (rad)]]))</f>
        <v>1</v>
      </c>
      <c r="N711"/>
    </row>
    <row r="712" spans="1:14" x14ac:dyDescent="0.2">
      <c r="A712" s="1" t="s">
        <v>48</v>
      </c>
      <c r="B712" t="s">
        <v>28</v>
      </c>
      <c r="C712" s="3">
        <v>18.09</v>
      </c>
      <c r="D712" s="2">
        <f>2*Table3[[#This Row],[Photon energy (eV)]]-Threshold</f>
        <v>11.5926112</v>
      </c>
      <c r="E712" t="s">
        <v>17</v>
      </c>
      <c r="F712" s="1">
        <v>2.70858</v>
      </c>
      <c r="G712" s="2">
        <f>Table3[[#This Row],[Polar ang (rad)]]/PI()*180</f>
        <v>155.19020247354453</v>
      </c>
      <c r="H712" s="5">
        <v>5.4636657857343098E-4</v>
      </c>
      <c r="I712" s="1">
        <v>0.23668995835294501</v>
      </c>
      <c r="J712" s="1">
        <v>5.7843546020173102</v>
      </c>
      <c r="K712" s="2">
        <f>IF(Table3[[#This Row],[Phase shift (rad)]]="","",Table3[[#This Row],[Phase shift (rad)]]/PI()*180)</f>
        <v>331.41910590266684</v>
      </c>
      <c r="L712" s="1">
        <v>1.09617535500467</v>
      </c>
      <c r="M712" s="1">
        <f>IF(Table3[[#This Row],[Rel phase shift (rad)]]="","",COS(Table3[[#This Row],[Rel phase shift (rad)]]))</f>
        <v>0.45700134730761943</v>
      </c>
      <c r="N712"/>
    </row>
    <row r="713" spans="1:14" x14ac:dyDescent="0.2">
      <c r="A713" s="1" t="s">
        <v>48</v>
      </c>
      <c r="B713" t="s">
        <v>28</v>
      </c>
      <c r="C713" s="3">
        <v>18.09</v>
      </c>
      <c r="D713" s="2">
        <f>2*Table3[[#This Row],[Photon energy (eV)]]-Threshold</f>
        <v>11.5926112</v>
      </c>
      <c r="E713" t="s">
        <v>18</v>
      </c>
      <c r="F713" s="1">
        <v>2.70858</v>
      </c>
      <c r="G713" s="2">
        <f>Table3[[#This Row],[Polar ang (rad)]]/PI()*180</f>
        <v>155.19020247354453</v>
      </c>
      <c r="H713" s="5">
        <v>8.8099870976265904E-4</v>
      </c>
      <c r="I713" s="1">
        <v>0.38165502082352698</v>
      </c>
      <c r="J713" s="1">
        <v>4.4087481483998801</v>
      </c>
      <c r="K713" s="2">
        <f>IF(Table3[[#This Row],[Phase shift (rad)]]="","",Table3[[#This Row],[Phase shift (rad)]]/PI()*180)</f>
        <v>252.60266183942946</v>
      </c>
      <c r="L713" s="1">
        <v>-0.27943109861276039</v>
      </c>
      <c r="M713" s="1">
        <f>IF(Table3[[#This Row],[Rel phase shift (rad)]]="","",COS(Table3[[#This Row],[Rel phase shift (rad)]]))</f>
        <v>0.96121250189192009</v>
      </c>
      <c r="N713"/>
    </row>
    <row r="714" spans="1:14" x14ac:dyDescent="0.2">
      <c r="A714" s="1" t="s">
        <v>48</v>
      </c>
      <c r="B714" t="s">
        <v>28</v>
      </c>
      <c r="C714" s="3">
        <v>18.09</v>
      </c>
      <c r="D714" s="2">
        <f>2*Table3[[#This Row],[Photon energy (eV)]]-Threshold</f>
        <v>11.5926112</v>
      </c>
      <c r="E714" t="s">
        <v>19</v>
      </c>
      <c r="F714" s="1">
        <v>2.70858</v>
      </c>
      <c r="G714" s="2">
        <f>Table3[[#This Row],[Polar ang (rad)]]/PI()*180</f>
        <v>155.19020247354453</v>
      </c>
      <c r="H714" s="5">
        <v>1.9433442108407399E-3</v>
      </c>
      <c r="I714" s="1">
        <v>0.84187078486813705</v>
      </c>
      <c r="J714" s="1">
        <v>4.6881792470126404</v>
      </c>
      <c r="K714" s="2">
        <f>IF(Table3[[#This Row],[Phase shift (rad)]]="","",Table3[[#This Row],[Phase shift (rad)]]/PI()*180)</f>
        <v>268.61288445464453</v>
      </c>
      <c r="L714" s="1">
        <v>0</v>
      </c>
      <c r="M714" s="1">
        <f>IF(Table3[[#This Row],[Rel phase shift (rad)]]="","",COS(Table3[[#This Row],[Rel phase shift (rad)]]))</f>
        <v>1</v>
      </c>
      <c r="N714"/>
    </row>
    <row r="715" spans="1:14" x14ac:dyDescent="0.2">
      <c r="A715" s="1" t="s">
        <v>48</v>
      </c>
      <c r="B715" t="s">
        <v>28</v>
      </c>
      <c r="C715" s="3">
        <v>18.09</v>
      </c>
      <c r="D715" s="2">
        <f>2*Table3[[#This Row],[Photon energy (eV)]]-Threshold</f>
        <v>11.5926112</v>
      </c>
      <c r="E715" t="s">
        <v>17</v>
      </c>
      <c r="F715" s="1">
        <v>2.8429899999999999</v>
      </c>
      <c r="G715" s="2">
        <f>Table3[[#This Row],[Polar ang (rad)]]/PI()*180</f>
        <v>162.89132819789791</v>
      </c>
      <c r="H715" s="5">
        <v>1.0589475119142601E-3</v>
      </c>
      <c r="I715" s="1">
        <v>0.50608667358225001</v>
      </c>
      <c r="J715" s="1">
        <v>4.7845667098121103</v>
      </c>
      <c r="K715" s="2">
        <f>IF(Table3[[#This Row],[Phase shift (rad)]]="","",Table3[[#This Row],[Phase shift (rad)]]/PI()*180)</f>
        <v>274.13547927102843</v>
      </c>
      <c r="L715" s="1">
        <v>0.18790412844650989</v>
      </c>
      <c r="M715" s="1">
        <f>IF(Table3[[#This Row],[Rel phase shift (rad)]]="","",COS(Table3[[#This Row],[Rel phase shift (rad)]]))</f>
        <v>0.98239790199988886</v>
      </c>
      <c r="N715"/>
    </row>
    <row r="716" spans="1:14" x14ac:dyDescent="0.2">
      <c r="A716" s="1" t="s">
        <v>48</v>
      </c>
      <c r="B716" t="s">
        <v>28</v>
      </c>
      <c r="C716" s="3">
        <v>18.09</v>
      </c>
      <c r="D716" s="2">
        <f>2*Table3[[#This Row],[Photon energy (eV)]]-Threshold</f>
        <v>11.5926112</v>
      </c>
      <c r="E716" t="s">
        <v>18</v>
      </c>
      <c r="F716" s="1">
        <v>2.8429899999999999</v>
      </c>
      <c r="G716" s="2">
        <f>Table3[[#This Row],[Polar ang (rad)]]/PI()*180</f>
        <v>162.89132819789791</v>
      </c>
      <c r="H716" s="5">
        <v>5.1673785876360501E-4</v>
      </c>
      <c r="I716" s="1">
        <v>0.24695666320887499</v>
      </c>
      <c r="J716" s="1">
        <v>4.4040698365423898</v>
      </c>
      <c r="K716" s="2">
        <f>IF(Table3[[#This Row],[Phase shift (rad)]]="","",Table3[[#This Row],[Phase shift (rad)]]/PI()*180)</f>
        <v>252.33461431474927</v>
      </c>
      <c r="L716" s="1">
        <v>-0.19259274482321051</v>
      </c>
      <c r="M716" s="1">
        <f>IF(Table3[[#This Row],[Rel phase shift (rad)]]="","",COS(Table3[[#This Row],[Rel phase shift (rad)]]))</f>
        <v>0.98151127206930122</v>
      </c>
      <c r="N716"/>
    </row>
    <row r="717" spans="1:14" x14ac:dyDescent="0.2">
      <c r="A717" s="1" t="s">
        <v>48</v>
      </c>
      <c r="B717" t="s">
        <v>28</v>
      </c>
      <c r="C717" s="3">
        <v>18.09</v>
      </c>
      <c r="D717" s="2">
        <f>2*Table3[[#This Row],[Photon energy (eV)]]-Threshold</f>
        <v>11.5926112</v>
      </c>
      <c r="E717" t="s">
        <v>19</v>
      </c>
      <c r="F717" s="1">
        <v>2.8429899999999999</v>
      </c>
      <c r="G717" s="2">
        <f>Table3[[#This Row],[Polar ang (rad)]]/PI()*180</f>
        <v>162.89132819789791</v>
      </c>
      <c r="H717" s="5">
        <v>2.0546758804178499E-3</v>
      </c>
      <c r="I717" s="1">
        <v>0.98195998376786497</v>
      </c>
      <c r="J717" s="1">
        <v>4.5966625813656004</v>
      </c>
      <c r="K717" s="2">
        <f>IF(Table3[[#This Row],[Phase shift (rad)]]="","",Table3[[#This Row],[Phase shift (rad)]]/PI()*180)</f>
        <v>263.36936575795926</v>
      </c>
      <c r="L717" s="1">
        <v>0</v>
      </c>
      <c r="M717" s="1">
        <f>IF(Table3[[#This Row],[Rel phase shift (rad)]]="","",COS(Table3[[#This Row],[Rel phase shift (rad)]]))</f>
        <v>1</v>
      </c>
      <c r="N717"/>
    </row>
    <row r="718" spans="1:14" x14ac:dyDescent="0.2">
      <c r="A718" s="1" t="s">
        <v>48</v>
      </c>
      <c r="B718" t="s">
        <v>28</v>
      </c>
      <c r="C718" s="3">
        <v>18.09</v>
      </c>
      <c r="D718" s="2">
        <f>2*Table3[[#This Row],[Photon energy (eV)]]-Threshold</f>
        <v>11.5926112</v>
      </c>
      <c r="E718" t="s">
        <v>17</v>
      </c>
      <c r="F718" s="1">
        <v>2.9784999999999999</v>
      </c>
      <c r="G718" s="2">
        <f>Table3[[#This Row],[Polar ang (rad)]]/PI()*180</f>
        <v>170.65547927971571</v>
      </c>
      <c r="H718" s="5">
        <v>1.8172948024428499E-3</v>
      </c>
      <c r="I718" s="1">
        <v>0.83823178535571896</v>
      </c>
      <c r="J718" s="1">
        <v>4.55941301851235</v>
      </c>
      <c r="K718" s="2">
        <f>IF(Table3[[#This Row],[Phase shift (rad)]]="","",Table3[[#This Row],[Phase shift (rad)]]/PI()*180)</f>
        <v>261.23512301776077</v>
      </c>
      <c r="L718" s="1">
        <v>2.548570042717024E-2</v>
      </c>
      <c r="M718" s="1">
        <f>IF(Table3[[#This Row],[Rel phase shift (rad)]]="","",COS(Table3[[#This Row],[Rel phase shift (rad)]]))</f>
        <v>0.99967525711471406</v>
      </c>
      <c r="N718"/>
    </row>
    <row r="719" spans="1:14" x14ac:dyDescent="0.2">
      <c r="A719" s="1" t="s">
        <v>48</v>
      </c>
      <c r="B719" t="s">
        <v>28</v>
      </c>
      <c r="C719" s="3">
        <v>18.09</v>
      </c>
      <c r="D719" s="2">
        <f>2*Table3[[#This Row],[Photon energy (eV)]]-Threshold</f>
        <v>11.5926112</v>
      </c>
      <c r="E719" t="s">
        <v>18</v>
      </c>
      <c r="F719" s="1">
        <v>2.9784999999999999</v>
      </c>
      <c r="G719" s="2">
        <f>Table3[[#This Row],[Polar ang (rad)]]/PI()*180</f>
        <v>170.65547927971571</v>
      </c>
      <c r="H719" s="5">
        <v>1.7535754478026301E-4</v>
      </c>
      <c r="I719" s="1">
        <v>8.08841073221402E-2</v>
      </c>
      <c r="J719" s="1">
        <v>4.4014960061317403</v>
      </c>
      <c r="K719" s="2">
        <f>IF(Table3[[#This Row],[Phase shift (rad)]]="","",Table3[[#This Row],[Phase shift (rad)]]/PI()*180)</f>
        <v>252.18714469503664</v>
      </c>
      <c r="L719" s="1">
        <v>-0.13243131195343949</v>
      </c>
      <c r="M719" s="1">
        <f>IF(Table3[[#This Row],[Rel phase shift (rad)]]="","",COS(Table3[[#This Row],[Rel phase shift (rad)]]))</f>
        <v>0.99124378228731469</v>
      </c>
      <c r="N719"/>
    </row>
    <row r="720" spans="1:14" x14ac:dyDescent="0.2">
      <c r="A720" s="1" t="s">
        <v>48</v>
      </c>
      <c r="B720" t="s">
        <v>28</v>
      </c>
      <c r="C720" s="3">
        <v>18.09</v>
      </c>
      <c r="D720" s="2">
        <f>2*Table3[[#This Row],[Photon energy (eV)]]-Threshold</f>
        <v>11.5926112</v>
      </c>
      <c r="E720" t="s">
        <v>19</v>
      </c>
      <c r="F720" s="1">
        <v>2.9784999999999999</v>
      </c>
      <c r="G720" s="2">
        <f>Table3[[#This Row],[Polar ang (rad)]]/PI()*180</f>
        <v>170.65547927971571</v>
      </c>
      <c r="H720" s="5">
        <v>2.1643488008418199E-3</v>
      </c>
      <c r="I720" s="1">
        <v>0.99831131251980398</v>
      </c>
      <c r="J720" s="1">
        <v>4.5339273180851798</v>
      </c>
      <c r="K720" s="2">
        <f>IF(Table3[[#This Row],[Phase shift (rad)]]="","",Table3[[#This Row],[Phase shift (rad)]]/PI()*180)</f>
        <v>259.77489994534909</v>
      </c>
      <c r="L720" s="1">
        <v>0</v>
      </c>
      <c r="M720" s="1">
        <f>IF(Table3[[#This Row],[Rel phase shift (rad)]]="","",COS(Table3[[#This Row],[Rel phase shift (rad)]]))</f>
        <v>1</v>
      </c>
      <c r="N720"/>
    </row>
    <row r="721" spans="1:14" x14ac:dyDescent="0.2">
      <c r="A721" s="1" t="s">
        <v>48</v>
      </c>
      <c r="B721" t="s">
        <v>28</v>
      </c>
      <c r="C721" s="3">
        <v>18.09</v>
      </c>
      <c r="D721" s="2">
        <f>2*Table3[[#This Row],[Photon energy (eV)]]-Threshold</f>
        <v>11.5926112</v>
      </c>
      <c r="E721" t="s">
        <v>17</v>
      </c>
      <c r="F721" s="1">
        <v>3.1415899999999999</v>
      </c>
      <c r="G721" s="2">
        <f>Table3[[#This Row],[Polar ang (rad)]]/PI()*180</f>
        <v>179.9998479605043</v>
      </c>
      <c r="H721" s="5">
        <v>2.22224629099088E-3</v>
      </c>
      <c r="I721" s="1">
        <v>1</v>
      </c>
      <c r="J721" s="1">
        <v>4.5068706267177099</v>
      </c>
      <c r="K721" s="2">
        <f>IF(Table3[[#This Row],[Phase shift (rad)]]="","",Table3[[#This Row],[Phase shift (rad)]]/PI()*180)</f>
        <v>258.22466572240501</v>
      </c>
      <c r="L721" s="1">
        <v>0</v>
      </c>
      <c r="M721" s="1">
        <f>IF(Table3[[#This Row],[Rel phase shift (rad)]]="","",COS(Table3[[#This Row],[Rel phase shift (rad)]]))</f>
        <v>1</v>
      </c>
      <c r="N721"/>
    </row>
    <row r="722" spans="1:14" x14ac:dyDescent="0.2">
      <c r="A722" s="1" t="s">
        <v>48</v>
      </c>
      <c r="B722" t="s">
        <v>28</v>
      </c>
      <c r="C722" s="3">
        <v>18.09</v>
      </c>
      <c r="D722" s="2">
        <f>2*Table3[[#This Row],[Photon energy (eV)]]-Threshold</f>
        <v>11.5926112</v>
      </c>
      <c r="E722" t="s">
        <v>18</v>
      </c>
      <c r="F722" s="1">
        <v>3.1415899999999999</v>
      </c>
      <c r="G722" s="2">
        <f>Table3[[#This Row],[Polar ang (rad)]]/PI()*180</f>
        <v>179.9998479605043</v>
      </c>
      <c r="H722" s="5">
        <v>0</v>
      </c>
      <c r="I722" s="1">
        <v>0</v>
      </c>
      <c r="J722" s="1"/>
      <c r="K722" s="2" t="str">
        <f>IF(Table3[[#This Row],[Phase shift (rad)]]="","",Table3[[#This Row],[Phase shift (rad)]]/PI()*180)</f>
        <v/>
      </c>
      <c r="L722" s="1"/>
      <c r="M722" s="1" t="str">
        <f>IF(Table3[[#This Row],[Rel phase shift (rad)]]="","",COS(Table3[[#This Row],[Rel phase shift (rad)]]))</f>
        <v/>
      </c>
      <c r="N722"/>
    </row>
    <row r="723" spans="1:14" x14ac:dyDescent="0.2">
      <c r="A723" s="1" t="s">
        <v>48</v>
      </c>
      <c r="B723" t="s">
        <v>28</v>
      </c>
      <c r="C723" s="3">
        <v>18.09</v>
      </c>
      <c r="D723" s="2">
        <f>2*Table3[[#This Row],[Photon energy (eV)]]-Threshold</f>
        <v>11.5926112</v>
      </c>
      <c r="E723" t="s">
        <v>19</v>
      </c>
      <c r="F723" s="1">
        <v>3.1415899999999999</v>
      </c>
      <c r="G723" s="2">
        <f>Table3[[#This Row],[Polar ang (rad)]]/PI()*180</f>
        <v>179.9998479605043</v>
      </c>
      <c r="H723" s="5">
        <v>2.22224629099088E-3</v>
      </c>
      <c r="I723" s="1">
        <v>1</v>
      </c>
      <c r="J723" s="1">
        <v>4.5068706267177099</v>
      </c>
      <c r="K723" s="2">
        <f>IF(Table3[[#This Row],[Phase shift (rad)]]="","",Table3[[#This Row],[Phase shift (rad)]]/PI()*180)</f>
        <v>258.22466572240501</v>
      </c>
      <c r="L723" s="1">
        <v>0</v>
      </c>
      <c r="M723" s="1">
        <f>IF(Table3[[#This Row],[Rel phase shift (rad)]]="","",COS(Table3[[#This Row],[Rel phase shift (rad)]]))</f>
        <v>1</v>
      </c>
      <c r="N723"/>
    </row>
    <row r="724" spans="1:14" x14ac:dyDescent="0.2">
      <c r="A724" s="1" t="s">
        <v>48</v>
      </c>
      <c r="B724" t="s">
        <v>29</v>
      </c>
      <c r="C724" s="3">
        <v>18.68</v>
      </c>
      <c r="D724" s="2">
        <f>2*Table3[[#This Row],[Photon energy (eV)]]-Threshold</f>
        <v>12.7726112</v>
      </c>
      <c r="E724" t="s">
        <v>17</v>
      </c>
      <c r="F724" s="1">
        <v>0</v>
      </c>
      <c r="G724" s="2">
        <f>Table3[[#This Row],[Polar ang (rad)]]/PI()*180</f>
        <v>0</v>
      </c>
      <c r="H724" s="5">
        <v>2.7602163565614199E-3</v>
      </c>
      <c r="I724" s="1">
        <v>1</v>
      </c>
      <c r="J724" s="1">
        <v>1.1856793894808</v>
      </c>
      <c r="K724" s="2">
        <f>IF(Table3[[#This Row],[Phase shift (rad)]]="","",Table3[[#This Row],[Phase shift (rad)]]/PI()*180)</f>
        <v>67.934424872897978</v>
      </c>
      <c r="L724" s="1">
        <v>0</v>
      </c>
      <c r="M724" s="1">
        <f>IF(Table3[[#This Row],[Rel phase shift (rad)]]="","",COS(Table3[[#This Row],[Rel phase shift (rad)]]))</f>
        <v>1</v>
      </c>
      <c r="N724"/>
    </row>
    <row r="725" spans="1:14" x14ac:dyDescent="0.2">
      <c r="A725" s="1" t="s">
        <v>48</v>
      </c>
      <c r="B725" t="s">
        <v>29</v>
      </c>
      <c r="C725" s="3">
        <v>18.68</v>
      </c>
      <c r="D725" s="2">
        <f>2*Table3[[#This Row],[Photon energy (eV)]]-Threshold</f>
        <v>12.7726112</v>
      </c>
      <c r="E725" t="s">
        <v>18</v>
      </c>
      <c r="F725" s="1">
        <v>0</v>
      </c>
      <c r="G725" s="2">
        <f>Table3[[#This Row],[Polar ang (rad)]]/PI()*180</f>
        <v>0</v>
      </c>
      <c r="H725" s="5">
        <v>0</v>
      </c>
      <c r="I725" s="1">
        <v>0</v>
      </c>
      <c r="J725" s="1"/>
      <c r="K725" s="2" t="str">
        <f>IF(Table3[[#This Row],[Phase shift (rad)]]="","",Table3[[#This Row],[Phase shift (rad)]]/PI()*180)</f>
        <v/>
      </c>
      <c r="L725" s="1"/>
      <c r="M725" s="1" t="str">
        <f>IF(Table3[[#This Row],[Rel phase shift (rad)]]="","",COS(Table3[[#This Row],[Rel phase shift (rad)]]))</f>
        <v/>
      </c>
      <c r="N725"/>
    </row>
    <row r="726" spans="1:14" x14ac:dyDescent="0.2">
      <c r="A726" s="1" t="s">
        <v>48</v>
      </c>
      <c r="B726" t="s">
        <v>29</v>
      </c>
      <c r="C726" s="3">
        <v>18.68</v>
      </c>
      <c r="D726" s="2">
        <f>2*Table3[[#This Row],[Photon energy (eV)]]-Threshold</f>
        <v>12.7726112</v>
      </c>
      <c r="E726" t="s">
        <v>19</v>
      </c>
      <c r="F726" s="1">
        <v>0</v>
      </c>
      <c r="G726" s="2">
        <f>Table3[[#This Row],[Polar ang (rad)]]/PI()*180</f>
        <v>0</v>
      </c>
      <c r="H726" s="5">
        <v>2.7602163565614199E-3</v>
      </c>
      <c r="I726" s="1">
        <v>1</v>
      </c>
      <c r="J726" s="1">
        <v>1.1856793894808</v>
      </c>
      <c r="K726" s="2">
        <f>IF(Table3[[#This Row],[Phase shift (rad)]]="","",Table3[[#This Row],[Phase shift (rad)]]/PI()*180)</f>
        <v>67.934424872897978</v>
      </c>
      <c r="L726" s="1">
        <v>0</v>
      </c>
      <c r="M726" s="1">
        <f>IF(Table3[[#This Row],[Rel phase shift (rad)]]="","",COS(Table3[[#This Row],[Rel phase shift (rad)]]))</f>
        <v>1</v>
      </c>
      <c r="N726"/>
    </row>
    <row r="727" spans="1:14" x14ac:dyDescent="0.2">
      <c r="A727" s="1" t="s">
        <v>48</v>
      </c>
      <c r="B727" t="s">
        <v>29</v>
      </c>
      <c r="C727" s="3">
        <v>18.68</v>
      </c>
      <c r="D727" s="2">
        <f>2*Table3[[#This Row],[Photon energy (eV)]]-Threshold</f>
        <v>12.7726112</v>
      </c>
      <c r="E727" t="s">
        <v>17</v>
      </c>
      <c r="F727" s="1">
        <v>0.16308800000000001</v>
      </c>
      <c r="G727" s="2">
        <f>Table3[[#This Row],[Polar ang (rad)]]/PI()*180</f>
        <v>9.3442540892295707</v>
      </c>
      <c r="H727" s="5">
        <v>2.36305019657723E-3</v>
      </c>
      <c r="I727" s="1">
        <v>0.88966060482502496</v>
      </c>
      <c r="J727" s="1">
        <v>1.1983396321785</v>
      </c>
      <c r="K727" s="2">
        <f>IF(Table3[[#This Row],[Phase shift (rad)]]="","",Table3[[#This Row],[Phase shift (rad)]]/PI()*180)</f>
        <v>68.659803347087518</v>
      </c>
      <c r="L727" s="1">
        <v>-5.8128670402999294E-3</v>
      </c>
      <c r="M727" s="1">
        <f>IF(Table3[[#This Row],[Rel phase shift (rad)]]="","",COS(Table3[[#This Row],[Rel phase shift (rad)]]))</f>
        <v>0.99998310533595769</v>
      </c>
      <c r="N727"/>
    </row>
    <row r="728" spans="1:14" x14ac:dyDescent="0.2">
      <c r="A728" s="1" t="s">
        <v>48</v>
      </c>
      <c r="B728" t="s">
        <v>29</v>
      </c>
      <c r="C728" s="3">
        <v>18.68</v>
      </c>
      <c r="D728" s="2">
        <f>2*Table3[[#This Row],[Photon energy (eV)]]-Threshold</f>
        <v>12.7726112</v>
      </c>
      <c r="E728" t="s">
        <v>18</v>
      </c>
      <c r="F728" s="1">
        <v>0.16308800000000001</v>
      </c>
      <c r="G728" s="2">
        <f>Table3[[#This Row],[Polar ang (rad)]]/PI()*180</f>
        <v>9.3442540892295707</v>
      </c>
      <c r="H728" s="5">
        <v>1.4653763921002001E-4</v>
      </c>
      <c r="I728" s="1">
        <v>5.5169697587487201E-2</v>
      </c>
      <c r="J728" s="1">
        <v>1.25103824542778</v>
      </c>
      <c r="K728" s="2">
        <f>IF(Table3[[#This Row],[Phase shift (rad)]]="","",Table3[[#This Row],[Phase shift (rad)]]/PI()*180)</f>
        <v>71.67921147246345</v>
      </c>
      <c r="L728" s="1">
        <v>4.6885746208980013E-2</v>
      </c>
      <c r="M728" s="1">
        <f>IF(Table3[[#This Row],[Rel phase shift (rad)]]="","",COS(Table3[[#This Row],[Rel phase shift (rad)]]))</f>
        <v>0.99890106473667051</v>
      </c>
      <c r="N728"/>
    </row>
    <row r="729" spans="1:14" x14ac:dyDescent="0.2">
      <c r="A729" s="1" t="s">
        <v>48</v>
      </c>
      <c r="B729" t="s">
        <v>29</v>
      </c>
      <c r="C729" s="3">
        <v>18.68</v>
      </c>
      <c r="D729" s="2">
        <f>2*Table3[[#This Row],[Photon energy (eV)]]-Threshold</f>
        <v>12.7726112</v>
      </c>
      <c r="E729" t="s">
        <v>19</v>
      </c>
      <c r="F729" s="1">
        <v>0.16308800000000001</v>
      </c>
      <c r="G729" s="2">
        <f>Table3[[#This Row],[Polar ang (rad)]]/PI()*180</f>
        <v>9.3442540892295707</v>
      </c>
      <c r="H729" s="5">
        <v>2.6557634812982502E-3</v>
      </c>
      <c r="I729" s="1">
        <v>0.99986371363008797</v>
      </c>
      <c r="J729" s="1">
        <v>1.2041524992188</v>
      </c>
      <c r="K729" s="2">
        <f>IF(Table3[[#This Row],[Phase shift (rad)]]="","",Table3[[#This Row],[Phase shift (rad)]]/PI()*180)</f>
        <v>68.992856095367401</v>
      </c>
      <c r="L729" s="1">
        <v>0</v>
      </c>
      <c r="M729" s="1">
        <f>IF(Table3[[#This Row],[Rel phase shift (rad)]]="","",COS(Table3[[#This Row],[Rel phase shift (rad)]]))</f>
        <v>1</v>
      </c>
      <c r="N729"/>
    </row>
    <row r="730" spans="1:14" x14ac:dyDescent="0.2">
      <c r="A730" s="1" t="s">
        <v>48</v>
      </c>
      <c r="B730" t="s">
        <v>29</v>
      </c>
      <c r="C730" s="3">
        <v>18.68</v>
      </c>
      <c r="D730" s="2">
        <f>2*Table3[[#This Row],[Photon energy (eV)]]-Threshold</f>
        <v>12.7726112</v>
      </c>
      <c r="E730" t="s">
        <v>17</v>
      </c>
      <c r="F730" s="1">
        <v>0.29860399999999998</v>
      </c>
      <c r="G730" s="2">
        <f>Table3[[#This Row],[Polar ang (rad)]]/PI()*180</f>
        <v>17.108748945724432</v>
      </c>
      <c r="H730" s="5">
        <v>1.57346438924022E-3</v>
      </c>
      <c r="I730" s="1">
        <v>0.64655944042989699</v>
      </c>
      <c r="J730" s="1">
        <v>1.2474577310499799</v>
      </c>
      <c r="K730" s="2">
        <f>IF(Table3[[#This Row],[Phase shift (rad)]]="","",Table3[[#This Row],[Phase shift (rad)]]/PI()*180)</f>
        <v>71.474063110129592</v>
      </c>
      <c r="L730" s="1">
        <v>-2.447641758000163E-3</v>
      </c>
      <c r="M730" s="1">
        <f>IF(Table3[[#This Row],[Rel phase shift (rad)]]="","",COS(Table3[[#This Row],[Rel phase shift (rad)]]))</f>
        <v>0.99999700452640772</v>
      </c>
      <c r="N730"/>
    </row>
    <row r="731" spans="1:14" x14ac:dyDescent="0.2">
      <c r="A731" s="1" t="s">
        <v>48</v>
      </c>
      <c r="B731" t="s">
        <v>29</v>
      </c>
      <c r="C731" s="3">
        <v>18.68</v>
      </c>
      <c r="D731" s="2">
        <f>2*Table3[[#This Row],[Photon energy (eV)]]-Threshold</f>
        <v>12.7726112</v>
      </c>
      <c r="E731" t="s">
        <v>18</v>
      </c>
      <c r="F731" s="1">
        <v>0.29860399999999998</v>
      </c>
      <c r="G731" s="2">
        <f>Table3[[#This Row],[Polar ang (rad)]]/PI()*180</f>
        <v>17.108748945724432</v>
      </c>
      <c r="H731" s="5">
        <v>4.3006574447890201E-4</v>
      </c>
      <c r="I731" s="1">
        <v>0.176720279785051</v>
      </c>
      <c r="J731" s="1">
        <v>1.2543829279483201</v>
      </c>
      <c r="K731" s="2">
        <f>IF(Table3[[#This Row],[Phase shift (rad)]]="","",Table3[[#This Row],[Phase shift (rad)]]/PI()*180)</f>
        <v>71.870847664701571</v>
      </c>
      <c r="L731" s="1">
        <v>4.4775551403399838E-3</v>
      </c>
      <c r="M731" s="1">
        <f>IF(Table3[[#This Row],[Rel phase shift (rad)]]="","",COS(Table3[[#This Row],[Rel phase shift (rad)]]))</f>
        <v>0.99998997576673021</v>
      </c>
      <c r="N731"/>
    </row>
    <row r="732" spans="1:14" x14ac:dyDescent="0.2">
      <c r="A732" s="1" t="s">
        <v>48</v>
      </c>
      <c r="B732" t="s">
        <v>29</v>
      </c>
      <c r="C732" s="3">
        <v>18.68</v>
      </c>
      <c r="D732" s="2">
        <f>2*Table3[[#This Row],[Photon energy (eV)]]-Threshold</f>
        <v>12.7726112</v>
      </c>
      <c r="E732" t="s">
        <v>19</v>
      </c>
      <c r="F732" s="1">
        <v>0.29860399999999998</v>
      </c>
      <c r="G732" s="2">
        <f>Table3[[#This Row],[Polar ang (rad)]]/PI()*180</f>
        <v>17.108748945724432</v>
      </c>
      <c r="H732" s="5">
        <v>2.43358254276815E-3</v>
      </c>
      <c r="I732" s="1">
        <v>0.99999452027758895</v>
      </c>
      <c r="J732" s="1">
        <v>1.2499053728079801</v>
      </c>
      <c r="K732" s="2">
        <f>IF(Table3[[#This Row],[Phase shift (rad)]]="","",Table3[[#This Row],[Phase shift (rad)]]/PI()*180)</f>
        <v>71.614302652622982</v>
      </c>
      <c r="L732" s="1">
        <v>0</v>
      </c>
      <c r="M732" s="1">
        <f>IF(Table3[[#This Row],[Rel phase shift (rad)]]="","",COS(Table3[[#This Row],[Rel phase shift (rad)]]))</f>
        <v>1</v>
      </c>
      <c r="N732"/>
    </row>
    <row r="733" spans="1:14" x14ac:dyDescent="0.2">
      <c r="A733" s="1" t="s">
        <v>48</v>
      </c>
      <c r="B733" t="s">
        <v>29</v>
      </c>
      <c r="C733" s="3">
        <v>18.68</v>
      </c>
      <c r="D733" s="2">
        <f>2*Table3[[#This Row],[Photon energy (eV)]]-Threshold</f>
        <v>12.7726112</v>
      </c>
      <c r="E733" t="s">
        <v>17</v>
      </c>
      <c r="F733" s="1">
        <v>0.43301299999999998</v>
      </c>
      <c r="G733" s="2">
        <f>Table3[[#This Row],[Polar ang (rad)]]/PI()*180</f>
        <v>24.809817374298316</v>
      </c>
      <c r="H733" s="5">
        <v>6.98308886567522E-4</v>
      </c>
      <c r="I733" s="1">
        <v>0.32419952116548101</v>
      </c>
      <c r="J733" s="1">
        <v>1.4664595629713699</v>
      </c>
      <c r="K733" s="2">
        <f>IF(Table3[[#This Row],[Phase shift (rad)]]="","",Table3[[#This Row],[Phase shift (rad)]]/PI()*180)</f>
        <v>84.021943784858678</v>
      </c>
      <c r="L733" s="1">
        <v>0.13927750658981999</v>
      </c>
      <c r="M733" s="1">
        <f>IF(Table3[[#This Row],[Rel phase shift (rad)]]="","",COS(Table3[[#This Row],[Rel phase shift (rad)]]))</f>
        <v>0.99031655673988883</v>
      </c>
      <c r="N733"/>
    </row>
    <row r="734" spans="1:14" x14ac:dyDescent="0.2">
      <c r="A734" s="1" t="s">
        <v>48</v>
      </c>
      <c r="B734" t="s">
        <v>29</v>
      </c>
      <c r="C734" s="3">
        <v>18.68</v>
      </c>
      <c r="D734" s="2">
        <f>2*Table3[[#This Row],[Photon energy (eV)]]-Threshold</f>
        <v>12.7726112</v>
      </c>
      <c r="E734" t="s">
        <v>18</v>
      </c>
      <c r="F734" s="1">
        <v>0.43301299999999998</v>
      </c>
      <c r="G734" s="2">
        <f>Table3[[#This Row],[Polar ang (rad)]]/PI()*180</f>
        <v>24.809817374298316</v>
      </c>
      <c r="H734" s="5">
        <v>7.2781952024514296E-4</v>
      </c>
      <c r="I734" s="1">
        <v>0.337900239417259</v>
      </c>
      <c r="J734" s="1">
        <v>1.26053339498103</v>
      </c>
      <c r="K734" s="2">
        <f>IF(Table3[[#This Row],[Phase shift (rad)]]="","",Table3[[#This Row],[Phase shift (rad)]]/PI()*180)</f>
        <v>72.223243467710205</v>
      </c>
      <c r="L734" s="1">
        <v>-6.6648661400519948E-2</v>
      </c>
      <c r="M734" s="1">
        <f>IF(Table3[[#This Row],[Rel phase shift (rad)]]="","",COS(Table3[[#This Row],[Rel phase shift (rad)]]))</f>
        <v>0.99777980000151256</v>
      </c>
      <c r="N734"/>
    </row>
    <row r="735" spans="1:14" x14ac:dyDescent="0.2">
      <c r="A735" s="1" t="s">
        <v>48</v>
      </c>
      <c r="B735" t="s">
        <v>29</v>
      </c>
      <c r="C735" s="3">
        <v>18.68</v>
      </c>
      <c r="D735" s="2">
        <f>2*Table3[[#This Row],[Photon energy (eV)]]-Threshold</f>
        <v>12.7726112</v>
      </c>
      <c r="E735" t="s">
        <v>19</v>
      </c>
      <c r="F735" s="1">
        <v>0.43301299999999998</v>
      </c>
      <c r="G735" s="2">
        <f>Table3[[#This Row],[Polar ang (rad)]]/PI()*180</f>
        <v>24.809817374298316</v>
      </c>
      <c r="H735" s="5">
        <v>2.14395408278611E-3</v>
      </c>
      <c r="I735" s="1">
        <v>0.99536022011203096</v>
      </c>
      <c r="J735" s="1">
        <v>1.32718205638155</v>
      </c>
      <c r="K735" s="2">
        <f>IF(Table3[[#This Row],[Phase shift (rad)]]="","",Table3[[#This Row],[Phase shift (rad)]]/PI()*180)</f>
        <v>76.04193047615648</v>
      </c>
      <c r="L735" s="1">
        <v>0</v>
      </c>
      <c r="M735" s="1">
        <f>IF(Table3[[#This Row],[Rel phase shift (rad)]]="","",COS(Table3[[#This Row],[Rel phase shift (rad)]]))</f>
        <v>1</v>
      </c>
      <c r="N735"/>
    </row>
    <row r="736" spans="1:14" x14ac:dyDescent="0.2">
      <c r="A736" s="1" t="s">
        <v>48</v>
      </c>
      <c r="B736" t="s">
        <v>29</v>
      </c>
      <c r="C736" s="3">
        <v>18.68</v>
      </c>
      <c r="D736" s="2">
        <f>2*Table3[[#This Row],[Photon energy (eV)]]-Threshold</f>
        <v>12.7726112</v>
      </c>
      <c r="E736" t="s">
        <v>17</v>
      </c>
      <c r="F736" s="1">
        <v>0.56709699999999996</v>
      </c>
      <c r="G736" s="2">
        <f>Table3[[#This Row],[Polar ang (rad)]]/PI()*180</f>
        <v>32.492264674530446</v>
      </c>
      <c r="H736" s="5">
        <v>3.0717898765475401E-4</v>
      </c>
      <c r="I736" s="1">
        <v>0.14425356788837601</v>
      </c>
      <c r="J736" s="1">
        <v>2.8503655707049398</v>
      </c>
      <c r="K736" s="2">
        <f>IF(Table3[[#This Row],[Phase shift (rad)]]="","",Table3[[#This Row],[Phase shift (rad)]]/PI()*180)</f>
        <v>163.31391727079131</v>
      </c>
      <c r="L736" s="1">
        <v>1.4118810890254401</v>
      </c>
      <c r="M736" s="1">
        <f>IF(Table3[[#This Row],[Rel phase shift (rad)]]="","",COS(Table3[[#This Row],[Rel phase shift (rad)]]))</f>
        <v>0.15824720621872004</v>
      </c>
      <c r="N736"/>
    </row>
    <row r="737" spans="1:14" x14ac:dyDescent="0.2">
      <c r="A737" s="1" t="s">
        <v>48</v>
      </c>
      <c r="B737" t="s">
        <v>29</v>
      </c>
      <c r="C737" s="3">
        <v>18.68</v>
      </c>
      <c r="D737" s="2">
        <f>2*Table3[[#This Row],[Photon energy (eV)]]-Threshold</f>
        <v>12.7726112</v>
      </c>
      <c r="E737" t="s">
        <v>18</v>
      </c>
      <c r="F737" s="1">
        <v>0.56709699999999996</v>
      </c>
      <c r="G737" s="2">
        <f>Table3[[#This Row],[Polar ang (rad)]]/PI()*180</f>
        <v>32.492264674530446</v>
      </c>
      <c r="H737" s="5">
        <v>9.1112936252857302E-4</v>
      </c>
      <c r="I737" s="1">
        <v>0.42787321605581102</v>
      </c>
      <c r="J737" s="1">
        <v>1.27125979954236</v>
      </c>
      <c r="K737" s="2">
        <f>IF(Table3[[#This Row],[Phase shift (rad)]]="","",Table3[[#This Row],[Phase shift (rad)]]/PI()*180)</f>
        <v>72.837821178424292</v>
      </c>
      <c r="L737" s="1">
        <v>-0.1672246821371399</v>
      </c>
      <c r="M737" s="1">
        <f>IF(Table3[[#This Row],[Rel phase shift (rad)]]="","",COS(Table3[[#This Row],[Rel phase shift (rad)]]))</f>
        <v>0.98605050542593509</v>
      </c>
      <c r="N737"/>
    </row>
    <row r="738" spans="1:14" x14ac:dyDescent="0.2">
      <c r="A738" s="1" t="s">
        <v>48</v>
      </c>
      <c r="B738" t="s">
        <v>29</v>
      </c>
      <c r="C738" s="3">
        <v>18.68</v>
      </c>
      <c r="D738" s="2">
        <f>2*Table3[[#This Row],[Photon energy (eV)]]-Threshold</f>
        <v>12.7726112</v>
      </c>
      <c r="E738" t="s">
        <v>19</v>
      </c>
      <c r="F738" s="1">
        <v>0.56709699999999996</v>
      </c>
      <c r="G738" s="2">
        <f>Table3[[#This Row],[Polar ang (rad)]]/PI()*180</f>
        <v>32.492264674530446</v>
      </c>
      <c r="H738" s="5">
        <v>1.8454493534649701E-3</v>
      </c>
      <c r="I738" s="1">
        <v>0.86663692600557196</v>
      </c>
      <c r="J738" s="1">
        <v>1.4384844816794999</v>
      </c>
      <c r="K738" s="2">
        <f>IF(Table3[[#This Row],[Phase shift (rad)]]="","",Table3[[#This Row],[Phase shift (rad)]]/PI()*180)</f>
        <v>82.419089695299135</v>
      </c>
      <c r="L738" s="1">
        <v>0</v>
      </c>
      <c r="M738" s="1">
        <f>IF(Table3[[#This Row],[Rel phase shift (rad)]]="","",COS(Table3[[#This Row],[Rel phase shift (rad)]]))</f>
        <v>1</v>
      </c>
      <c r="N738"/>
    </row>
    <row r="739" spans="1:14" x14ac:dyDescent="0.2">
      <c r="A739" s="1" t="s">
        <v>48</v>
      </c>
      <c r="B739" t="s">
        <v>29</v>
      </c>
      <c r="C739" s="3">
        <v>18.68</v>
      </c>
      <c r="D739" s="2">
        <f>2*Table3[[#This Row],[Photon energy (eV)]]-Threshold</f>
        <v>12.7726112</v>
      </c>
      <c r="E739" t="s">
        <v>17</v>
      </c>
      <c r="F739" s="1">
        <v>0.70104200000000005</v>
      </c>
      <c r="G739" s="2">
        <f>Table3[[#This Row],[Polar ang (rad)]]/PI()*180</f>
        <v>40.166747861410258</v>
      </c>
      <c r="H739" s="5">
        <v>5.2648624450735105E-4</v>
      </c>
      <c r="I739" s="1">
        <v>0.22661878712700101</v>
      </c>
      <c r="J739" s="1">
        <v>3.4163080540440598</v>
      </c>
      <c r="K739" s="2">
        <f>IF(Table3[[#This Row],[Phase shift (rad)]]="","",Table3[[#This Row],[Phase shift (rad)]]/PI()*180)</f>
        <v>195.74003301327579</v>
      </c>
      <c r="L739" s="1">
        <v>1.8390275304335799</v>
      </c>
      <c r="M739" s="1">
        <f>IF(Table3[[#This Row],[Rel phase shift (rad)]]="","",COS(Table3[[#This Row],[Rel phase shift (rad)]]))</f>
        <v>-0.26502630586981457</v>
      </c>
      <c r="N739"/>
    </row>
    <row r="740" spans="1:14" x14ac:dyDescent="0.2">
      <c r="A740" s="1" t="s">
        <v>48</v>
      </c>
      <c r="B740" t="s">
        <v>29</v>
      </c>
      <c r="C740" s="3">
        <v>18.68</v>
      </c>
      <c r="D740" s="2">
        <f>2*Table3[[#This Row],[Photon energy (eV)]]-Threshold</f>
        <v>12.7726112</v>
      </c>
      <c r="E740" t="s">
        <v>18</v>
      </c>
      <c r="F740" s="1">
        <v>0.70104200000000005</v>
      </c>
      <c r="G740" s="2">
        <f>Table3[[#This Row],[Polar ang (rad)]]/PI()*180</f>
        <v>40.166747861410258</v>
      </c>
      <c r="H740" s="5">
        <v>8.9836896468309304E-4</v>
      </c>
      <c r="I740" s="1">
        <v>0.386690606436499</v>
      </c>
      <c r="J740" s="1">
        <v>1.29083411154131</v>
      </c>
      <c r="K740" s="2">
        <f>IF(Table3[[#This Row],[Phase shift (rad)]]="","",Table3[[#This Row],[Phase shift (rad)]]/PI()*180)</f>
        <v>73.959346642836408</v>
      </c>
      <c r="L740" s="1">
        <v>-0.2864464120691701</v>
      </c>
      <c r="M740" s="1">
        <f>IF(Table3[[#This Row],[Rel phase shift (rad)]]="","",COS(Table3[[#This Row],[Rel phase shift (rad)]]))</f>
        <v>0.95925397941063506</v>
      </c>
      <c r="N740"/>
    </row>
    <row r="741" spans="1:14" x14ac:dyDescent="0.2">
      <c r="A741" s="1" t="s">
        <v>48</v>
      </c>
      <c r="B741" t="s">
        <v>29</v>
      </c>
      <c r="C741" s="3">
        <v>18.68</v>
      </c>
      <c r="D741" s="2">
        <f>2*Table3[[#This Row],[Photon energy (eV)]]-Threshold</f>
        <v>12.7726112</v>
      </c>
      <c r="E741" t="s">
        <v>19</v>
      </c>
      <c r="F741" s="1">
        <v>0.70104200000000005</v>
      </c>
      <c r="G741" s="2">
        <f>Table3[[#This Row],[Polar ang (rad)]]/PI()*180</f>
        <v>40.166747861410258</v>
      </c>
      <c r="H741" s="5">
        <v>1.5839953042462399E-3</v>
      </c>
      <c r="I741" s="1">
        <v>0.68180906606409397</v>
      </c>
      <c r="J741" s="1">
        <v>1.5772805236104801</v>
      </c>
      <c r="K741" s="2">
        <f>IF(Table3[[#This Row],[Phase shift (rad)]]="","",Table3[[#This Row],[Phase shift (rad)]]/PI()*180)</f>
        <v>90.371517111065103</v>
      </c>
      <c r="L741" s="1">
        <v>0</v>
      </c>
      <c r="M741" s="1">
        <f>IF(Table3[[#This Row],[Rel phase shift (rad)]]="","",COS(Table3[[#This Row],[Rel phase shift (rad)]]))</f>
        <v>1</v>
      </c>
      <c r="N741"/>
    </row>
    <row r="742" spans="1:14" x14ac:dyDescent="0.2">
      <c r="A742" s="1" t="s">
        <v>48</v>
      </c>
      <c r="B742" t="s">
        <v>29</v>
      </c>
      <c r="C742" s="3">
        <v>18.68</v>
      </c>
      <c r="D742" s="2">
        <f>2*Table3[[#This Row],[Photon energy (eV)]]-Threshold</f>
        <v>12.7726112</v>
      </c>
      <c r="E742" t="s">
        <v>17</v>
      </c>
      <c r="F742" s="1">
        <v>0.83491599999999999</v>
      </c>
      <c r="G742" s="2">
        <f>Table3[[#This Row],[Polar ang (rad)]]/PI()*180</f>
        <v>47.837163047944635</v>
      </c>
      <c r="H742" s="5">
        <v>5.3503763185846999E-4</v>
      </c>
      <c r="I742" s="1">
        <v>0.27973130011257002</v>
      </c>
      <c r="J742" s="1">
        <v>3.1064340050500601</v>
      </c>
      <c r="K742" s="2">
        <f>IF(Table3[[#This Row],[Phase shift (rad)]]="","",Table3[[#This Row],[Phase shift (rad)]]/PI()*180)</f>
        <v>177.9855578252895</v>
      </c>
      <c r="L742" s="1">
        <v>1.38309204599585</v>
      </c>
      <c r="M742" s="1">
        <f>IF(Table3[[#This Row],[Rel phase shift (rad)]]="","",COS(Table3[[#This Row],[Rel phase shift (rad)]]))</f>
        <v>0.18660399330495142</v>
      </c>
      <c r="N742"/>
    </row>
    <row r="743" spans="1:14" x14ac:dyDescent="0.2">
      <c r="A743" s="1" t="s">
        <v>48</v>
      </c>
      <c r="B743" t="s">
        <v>29</v>
      </c>
      <c r="C743" s="3">
        <v>18.68</v>
      </c>
      <c r="D743" s="2">
        <f>2*Table3[[#This Row],[Photon energy (eV)]]-Threshold</f>
        <v>12.7726112</v>
      </c>
      <c r="E743" t="s">
        <v>18</v>
      </c>
      <c r="F743" s="1">
        <v>0.83491599999999999</v>
      </c>
      <c r="G743" s="2">
        <f>Table3[[#This Row],[Polar ang (rad)]]/PI()*180</f>
        <v>47.837163047944635</v>
      </c>
      <c r="H743" s="5">
        <v>6.8882327314545501E-4</v>
      </c>
      <c r="I743" s="1">
        <v>0.36013434994371402</v>
      </c>
      <c r="J743" s="1">
        <v>1.33187034987085</v>
      </c>
      <c r="K743" s="2">
        <f>IF(Table3[[#This Row],[Phase shift (rad)]]="","",Table3[[#This Row],[Phase shift (rad)]]/PI()*180)</f>
        <v>76.310549906212032</v>
      </c>
      <c r="L743" s="1">
        <v>-0.3914716091833601</v>
      </c>
      <c r="M743" s="1">
        <f>IF(Table3[[#This Row],[Rel phase shift (rad)]]="","",COS(Table3[[#This Row],[Rel phase shift (rad)]]))</f>
        <v>0.92434856978926949</v>
      </c>
      <c r="N743"/>
    </row>
    <row r="744" spans="1:14" x14ac:dyDescent="0.2">
      <c r="A744" s="1" t="s">
        <v>48</v>
      </c>
      <c r="B744" t="s">
        <v>29</v>
      </c>
      <c r="C744" s="3">
        <v>18.68</v>
      </c>
      <c r="D744" s="2">
        <f>2*Table3[[#This Row],[Photon energy (eV)]]-Threshold</f>
        <v>12.7726112</v>
      </c>
      <c r="E744" t="s">
        <v>19</v>
      </c>
      <c r="F744" s="1">
        <v>0.83491599999999999</v>
      </c>
      <c r="G744" s="2">
        <f>Table3[[#This Row],[Polar ang (rad)]]/PI()*180</f>
        <v>47.837163047944635</v>
      </c>
      <c r="H744" s="5">
        <v>1.3732657734049001E-3</v>
      </c>
      <c r="I744" s="1">
        <v>0.71797832025442399</v>
      </c>
      <c r="J744" s="1">
        <v>1.7233419590542101</v>
      </c>
      <c r="K744" s="2">
        <f>IF(Table3[[#This Row],[Phase shift (rad)]]="","",Table3[[#This Row],[Phase shift (rad)]]/PI()*180)</f>
        <v>98.740220911613363</v>
      </c>
      <c r="L744" s="1">
        <v>0</v>
      </c>
      <c r="M744" s="1">
        <f>IF(Table3[[#This Row],[Rel phase shift (rad)]]="","",COS(Table3[[#This Row],[Rel phase shift (rad)]]))</f>
        <v>1</v>
      </c>
      <c r="N744"/>
    </row>
    <row r="745" spans="1:14" x14ac:dyDescent="0.2">
      <c r="A745" s="1" t="s">
        <v>48</v>
      </c>
      <c r="B745" t="s">
        <v>29</v>
      </c>
      <c r="C745" s="3">
        <v>18.68</v>
      </c>
      <c r="D745" s="2">
        <f>2*Table3[[#This Row],[Photon energy (eV)]]-Threshold</f>
        <v>12.7726112</v>
      </c>
      <c r="E745" t="s">
        <v>17</v>
      </c>
      <c r="F745" s="1">
        <v>0.96874899999999997</v>
      </c>
      <c r="G745" s="2">
        <f>Table3[[#This Row],[Polar ang (rad)]]/PI()*180</f>
        <v>55.505229107518979</v>
      </c>
      <c r="H745" s="5">
        <v>5.9368045714114305E-4</v>
      </c>
      <c r="I745" s="1">
        <v>0.44966409973961002</v>
      </c>
      <c r="J745" s="1">
        <v>2.34729842378764</v>
      </c>
      <c r="K745" s="2">
        <f>IF(Table3[[#This Row],[Phase shift (rad)]]="","",Table3[[#This Row],[Phase shift (rad)]]/PI()*180)</f>
        <v>134.49029294074231</v>
      </c>
      <c r="L745" s="1">
        <v>0.49618665056323003</v>
      </c>
      <c r="M745" s="1">
        <f>IF(Table3[[#This Row],[Rel phase shift (rad)]]="","",COS(Table3[[#This Row],[Rel phase shift (rad)]]))</f>
        <v>0.87940439383266245</v>
      </c>
      <c r="N745"/>
    </row>
    <row r="746" spans="1:14" x14ac:dyDescent="0.2">
      <c r="A746" s="1" t="s">
        <v>48</v>
      </c>
      <c r="B746" t="s">
        <v>29</v>
      </c>
      <c r="C746" s="3">
        <v>18.68</v>
      </c>
      <c r="D746" s="2">
        <f>2*Table3[[#This Row],[Photon energy (eV)]]-Threshold</f>
        <v>12.7726112</v>
      </c>
      <c r="E746" t="s">
        <v>18</v>
      </c>
      <c r="F746" s="1">
        <v>0.96874899999999997</v>
      </c>
      <c r="G746" s="2">
        <f>Table3[[#This Row],[Polar ang (rad)]]/PI()*180</f>
        <v>55.505229107518979</v>
      </c>
      <c r="H746" s="5">
        <v>3.6329748031582699E-4</v>
      </c>
      <c r="I746" s="1">
        <v>0.27516795013019402</v>
      </c>
      <c r="J746" s="1">
        <v>1.45157892343456</v>
      </c>
      <c r="K746" s="2">
        <f>IF(Table3[[#This Row],[Phase shift (rad)]]="","",Table3[[#This Row],[Phase shift (rad)]]/PI()*180)</f>
        <v>83.169345942943949</v>
      </c>
      <c r="L746" s="1">
        <v>-0.39953284978984999</v>
      </c>
      <c r="M746" s="1">
        <f>IF(Table3[[#This Row],[Rel phase shift (rad)]]="","",COS(Table3[[#This Row],[Rel phase shift (rad)]]))</f>
        <v>0.92124281035545941</v>
      </c>
      <c r="N746"/>
    </row>
    <row r="747" spans="1:14" x14ac:dyDescent="0.2">
      <c r="A747" s="1" t="s">
        <v>48</v>
      </c>
      <c r="B747" t="s">
        <v>29</v>
      </c>
      <c r="C747" s="3">
        <v>18.68</v>
      </c>
      <c r="D747" s="2">
        <f>2*Table3[[#This Row],[Photon energy (eV)]]-Threshold</f>
        <v>12.7726112</v>
      </c>
      <c r="E747" t="s">
        <v>19</v>
      </c>
      <c r="F747" s="1">
        <v>0.96874899999999997</v>
      </c>
      <c r="G747" s="2">
        <f>Table3[[#This Row],[Polar ang (rad)]]/PI()*180</f>
        <v>55.505229107518979</v>
      </c>
      <c r="H747" s="5">
        <v>1.1914555860632601E-3</v>
      </c>
      <c r="I747" s="1">
        <v>0.90242957645394395</v>
      </c>
      <c r="J747" s="1">
        <v>1.85111177322441</v>
      </c>
      <c r="K747" s="2">
        <f>IF(Table3[[#This Row],[Phase shift (rad)]]="","",Table3[[#This Row],[Phase shift (rad)]]/PI()*180)</f>
        <v>106.06089201273664</v>
      </c>
      <c r="L747" s="1">
        <v>0</v>
      </c>
      <c r="M747" s="1">
        <f>IF(Table3[[#This Row],[Rel phase shift (rad)]]="","",COS(Table3[[#This Row],[Rel phase shift (rad)]]))</f>
        <v>1</v>
      </c>
      <c r="N747"/>
    </row>
    <row r="748" spans="1:14" x14ac:dyDescent="0.2">
      <c r="A748" s="1" t="s">
        <v>48</v>
      </c>
      <c r="B748" t="s">
        <v>29</v>
      </c>
      <c r="C748" s="3">
        <v>18.68</v>
      </c>
      <c r="D748" s="2">
        <f>2*Table3[[#This Row],[Photon energy (eV)]]-Threshold</f>
        <v>12.7726112</v>
      </c>
      <c r="E748" t="s">
        <v>17</v>
      </c>
      <c r="F748" s="1">
        <v>1.10256</v>
      </c>
      <c r="G748" s="2">
        <f>Table3[[#This Row],[Polar ang (rad)]]/PI()*180</f>
        <v>63.172034659944046</v>
      </c>
      <c r="H748" s="5">
        <v>8.5752208334000102E-4</v>
      </c>
      <c r="I748" s="1">
        <v>0.83472204019884599</v>
      </c>
      <c r="J748" s="1">
        <v>1.8461350460469399</v>
      </c>
      <c r="K748" s="2">
        <f>IF(Table3[[#This Row],[Phase shift (rad)]]="","",Table3[[#This Row],[Phase shift (rad)]]/PI()*180)</f>
        <v>105.77574654967954</v>
      </c>
      <c r="L748" s="1">
        <v>-9.9265614541589997E-2</v>
      </c>
      <c r="M748" s="1">
        <f>IF(Table3[[#This Row],[Rel phase shift (rad)]]="","",COS(Table3[[#This Row],[Rel phase shift (rad)]]))</f>
        <v>0.99507721316707753</v>
      </c>
      <c r="N748"/>
    </row>
    <row r="749" spans="1:14" x14ac:dyDescent="0.2">
      <c r="A749" s="1" t="s">
        <v>48</v>
      </c>
      <c r="B749" t="s">
        <v>29</v>
      </c>
      <c r="C749" s="3">
        <v>18.68</v>
      </c>
      <c r="D749" s="2">
        <f>2*Table3[[#This Row],[Photon energy (eV)]]-Threshold</f>
        <v>12.7726112</v>
      </c>
      <c r="E749" t="s">
        <v>18</v>
      </c>
      <c r="F749" s="1">
        <v>1.10256</v>
      </c>
      <c r="G749" s="2">
        <f>Table3[[#This Row],[Polar ang (rad)]]/PI()*180</f>
        <v>63.172034659944046</v>
      </c>
      <c r="H749" s="5">
        <v>8.4896225086561404E-5</v>
      </c>
      <c r="I749" s="1">
        <v>8.2638979900576795E-2</v>
      </c>
      <c r="J749" s="1">
        <v>2.4695878319336599</v>
      </c>
      <c r="K749" s="2">
        <f>IF(Table3[[#This Row],[Phase shift (rad)]]="","",Table3[[#This Row],[Phase shift (rad)]]/PI()*180)</f>
        <v>141.496959906662</v>
      </c>
      <c r="L749" s="1">
        <v>0.52418717134513004</v>
      </c>
      <c r="M749" s="1">
        <f>IF(Table3[[#This Row],[Rel phase shift (rad)]]="","",COS(Table3[[#This Row],[Rel phase shift (rad)]]))</f>
        <v>0.86573105601486833</v>
      </c>
      <c r="N749"/>
    </row>
    <row r="750" spans="1:14" x14ac:dyDescent="0.2">
      <c r="A750" s="1" t="s">
        <v>48</v>
      </c>
      <c r="B750" t="s">
        <v>29</v>
      </c>
      <c r="C750" s="3">
        <v>18.68</v>
      </c>
      <c r="D750" s="2">
        <f>2*Table3[[#This Row],[Photon energy (eV)]]-Threshold</f>
        <v>12.7726112</v>
      </c>
      <c r="E750" t="s">
        <v>19</v>
      </c>
      <c r="F750" s="1">
        <v>1.10256</v>
      </c>
      <c r="G750" s="2">
        <f>Table3[[#This Row],[Polar ang (rad)]]/PI()*180</f>
        <v>63.172034659944046</v>
      </c>
      <c r="H750" s="5">
        <v>1.0002952821106499E-3</v>
      </c>
      <c r="I750" s="1">
        <v>0.97369914420457604</v>
      </c>
      <c r="J750" s="1">
        <v>1.9454006605885299</v>
      </c>
      <c r="K750" s="2">
        <f>IF(Table3[[#This Row],[Phase shift (rad)]]="","",Table3[[#This Row],[Phase shift (rad)]]/PI()*180)</f>
        <v>111.46324731368512</v>
      </c>
      <c r="L750" s="1">
        <v>0</v>
      </c>
      <c r="M750" s="1">
        <f>IF(Table3[[#This Row],[Rel phase shift (rad)]]="","",COS(Table3[[#This Row],[Rel phase shift (rad)]]))</f>
        <v>1</v>
      </c>
      <c r="N750"/>
    </row>
    <row r="751" spans="1:14" x14ac:dyDescent="0.2">
      <c r="A751" s="1" t="s">
        <v>48</v>
      </c>
      <c r="B751" t="s">
        <v>29</v>
      </c>
      <c r="C751" s="3">
        <v>18.68</v>
      </c>
      <c r="D751" s="2">
        <f>2*Table3[[#This Row],[Photon energy (eV)]]-Threshold</f>
        <v>12.7726112</v>
      </c>
      <c r="E751" t="s">
        <v>17</v>
      </c>
      <c r="F751" s="1">
        <v>1.2363500000000001</v>
      </c>
      <c r="G751" s="2">
        <f>Table3[[#This Row],[Polar ang (rad)]]/PI()*180</f>
        <v>70.837637000999337</v>
      </c>
      <c r="H751" s="5">
        <v>9.9388075918782604E-4</v>
      </c>
      <c r="I751" s="1">
        <v>0.72019112240658401</v>
      </c>
      <c r="J751" s="1">
        <v>1.6445629131735</v>
      </c>
      <c r="K751" s="2">
        <f>IF(Table3[[#This Row],[Phase shift (rad)]]="","",Table3[[#This Row],[Phase shift (rad)]]/PI()*180)</f>
        <v>94.22651406858121</v>
      </c>
      <c r="L751" s="1">
        <v>-0.36122558506661001</v>
      </c>
      <c r="M751" s="1">
        <f>IF(Table3[[#This Row],[Rel phase shift (rad)]]="","",COS(Table3[[#This Row],[Rel phase shift (rad)]]))</f>
        <v>0.93546437886044387</v>
      </c>
      <c r="N751"/>
    </row>
    <row r="752" spans="1:14" x14ac:dyDescent="0.2">
      <c r="A752" s="1" t="s">
        <v>48</v>
      </c>
      <c r="B752" t="s">
        <v>29</v>
      </c>
      <c r="C752" s="3">
        <v>18.68</v>
      </c>
      <c r="D752" s="2">
        <f>2*Table3[[#This Row],[Photon energy (eV)]]-Threshold</f>
        <v>12.7726112</v>
      </c>
      <c r="E752" t="s">
        <v>18</v>
      </c>
      <c r="F752" s="1">
        <v>1.2363500000000001</v>
      </c>
      <c r="G752" s="2">
        <f>Table3[[#This Row],[Polar ang (rad)]]/PI()*180</f>
        <v>70.837637000999337</v>
      </c>
      <c r="H752" s="5">
        <v>1.93071429956503E-4</v>
      </c>
      <c r="I752" s="1">
        <v>0.139904438796707</v>
      </c>
      <c r="J752" s="1">
        <v>4.0049188518653702</v>
      </c>
      <c r="K752" s="2">
        <f>IF(Table3[[#This Row],[Phase shift (rad)]]="","",Table3[[#This Row],[Phase shift (rad)]]/PI()*180)</f>
        <v>229.46494750426507</v>
      </c>
      <c r="L752" s="1">
        <v>1.99913035362526</v>
      </c>
      <c r="M752" s="1">
        <f>IF(Table3[[#This Row],[Rel phase shift (rad)]]="","",COS(Table3[[#This Row],[Rel phase shift (rad)]]))</f>
        <v>-0.41535591207326011</v>
      </c>
      <c r="N752"/>
    </row>
    <row r="753" spans="1:14" x14ac:dyDescent="0.2">
      <c r="A753" s="1" t="s">
        <v>48</v>
      </c>
      <c r="B753" t="s">
        <v>29</v>
      </c>
      <c r="C753" s="3">
        <v>18.68</v>
      </c>
      <c r="D753" s="2">
        <f>2*Table3[[#This Row],[Photon energy (eV)]]-Threshold</f>
        <v>12.7726112</v>
      </c>
      <c r="E753" t="s">
        <v>19</v>
      </c>
      <c r="F753" s="1">
        <v>1.2363500000000001</v>
      </c>
      <c r="G753" s="2">
        <f>Table3[[#This Row],[Polar ang (rad)]]/PI()*180</f>
        <v>70.837637000999337</v>
      </c>
      <c r="H753" s="5">
        <v>7.6935332728500505E-4</v>
      </c>
      <c r="I753" s="1">
        <v>0.55749286942370102</v>
      </c>
      <c r="J753" s="1">
        <v>2.00578849824011</v>
      </c>
      <c r="K753" s="2">
        <f>IF(Table3[[#This Row],[Phase shift (rad)]]="","",Table3[[#This Row],[Phase shift (rad)]]/PI()*180)</f>
        <v>114.92321554504186</v>
      </c>
      <c r="L753" s="1">
        <v>0</v>
      </c>
      <c r="M753" s="1">
        <f>IF(Table3[[#This Row],[Rel phase shift (rad)]]="","",COS(Table3[[#This Row],[Rel phase shift (rad)]]))</f>
        <v>1</v>
      </c>
      <c r="N753"/>
    </row>
    <row r="754" spans="1:14" x14ac:dyDescent="0.2">
      <c r="A754" s="1" t="s">
        <v>48</v>
      </c>
      <c r="B754" t="s">
        <v>29</v>
      </c>
      <c r="C754" s="3">
        <v>18.68</v>
      </c>
      <c r="D754" s="2">
        <f>2*Table3[[#This Row],[Photon energy (eV)]]-Threshold</f>
        <v>12.7726112</v>
      </c>
      <c r="E754" t="s">
        <v>17</v>
      </c>
      <c r="F754" s="1">
        <v>1.3701300000000001</v>
      </c>
      <c r="G754" s="2">
        <f>Table3[[#This Row],[Polar ang (rad)]]/PI()*180</f>
        <v>78.502666384259484</v>
      </c>
      <c r="H754" s="5">
        <v>8.0346053042190603E-4</v>
      </c>
      <c r="I754" s="1">
        <v>0.64941715093803498</v>
      </c>
      <c r="J754" s="1">
        <v>1.5590242777723899</v>
      </c>
      <c r="K754" s="2">
        <f>IF(Table3[[#This Row],[Phase shift (rad)]]="","",Table3[[#This Row],[Phase shift (rad)]]/PI()*180)</f>
        <v>89.325511274789264</v>
      </c>
      <c r="L754" s="1">
        <v>-0.48051201382587028</v>
      </c>
      <c r="M754" s="1">
        <f>IF(Table3[[#This Row],[Rel phase shift (rad)]]="","",COS(Table3[[#This Row],[Rel phase shift (rad)]]))</f>
        <v>0.88675836920076367</v>
      </c>
      <c r="N754"/>
    </row>
    <row r="755" spans="1:14" x14ac:dyDescent="0.2">
      <c r="A755" s="1" t="s">
        <v>48</v>
      </c>
      <c r="B755" t="s">
        <v>29</v>
      </c>
      <c r="C755" s="3">
        <v>18.68</v>
      </c>
      <c r="D755" s="2">
        <f>2*Table3[[#This Row],[Photon energy (eV)]]-Threshold</f>
        <v>12.7726112</v>
      </c>
      <c r="E755" t="s">
        <v>18</v>
      </c>
      <c r="F755" s="1">
        <v>1.3701300000000001</v>
      </c>
      <c r="G755" s="2">
        <f>Table3[[#This Row],[Polar ang (rad)]]/PI()*180</f>
        <v>78.502666384259484</v>
      </c>
      <c r="H755" s="5">
        <v>2.1687099074707501E-4</v>
      </c>
      <c r="I755" s="1">
        <v>0.17529142453098201</v>
      </c>
      <c r="J755" s="1">
        <v>4.1531871216893004</v>
      </c>
      <c r="K755" s="2">
        <f>IF(Table3[[#This Row],[Phase shift (rad)]]="","",Table3[[#This Row],[Phase shift (rad)]]/PI()*180)</f>
        <v>237.96009360088317</v>
      </c>
      <c r="L755" s="1">
        <v>2.1136508300910402</v>
      </c>
      <c r="M755" s="1">
        <f>IF(Table3[[#This Row],[Rel phase shift (rad)]]="","",COS(Table3[[#This Row],[Rel phase shift (rad)]]))</f>
        <v>-0.5165822259490751</v>
      </c>
      <c r="N755"/>
    </row>
    <row r="756" spans="1:14" x14ac:dyDescent="0.2">
      <c r="A756" s="1" t="s">
        <v>48</v>
      </c>
      <c r="B756" t="s">
        <v>29</v>
      </c>
      <c r="C756" s="3">
        <v>18.68</v>
      </c>
      <c r="D756" s="2">
        <f>2*Table3[[#This Row],[Photon energy (eV)]]-Threshold</f>
        <v>12.7726112</v>
      </c>
      <c r="E756" t="s">
        <v>19</v>
      </c>
      <c r="F756" s="1">
        <v>1.3701300000000001</v>
      </c>
      <c r="G756" s="2">
        <f>Table3[[#This Row],[Polar ang (rad)]]/PI()*180</f>
        <v>78.502666384259484</v>
      </c>
      <c r="H756" s="5">
        <v>4.8841195139015504E-4</v>
      </c>
      <c r="I756" s="1">
        <v>0.39477122515193602</v>
      </c>
      <c r="J756" s="1">
        <v>2.0395362915982602</v>
      </c>
      <c r="K756" s="2">
        <f>IF(Table3[[#This Row],[Phase shift (rad)]]="","",Table3[[#This Row],[Phase shift (rad)]]/PI()*180)</f>
        <v>116.85682167234349</v>
      </c>
      <c r="L756" s="1">
        <v>0</v>
      </c>
      <c r="M756" s="1">
        <f>IF(Table3[[#This Row],[Rel phase shift (rad)]]="","",COS(Table3[[#This Row],[Rel phase shift (rad)]]))</f>
        <v>1</v>
      </c>
      <c r="N756"/>
    </row>
    <row r="757" spans="1:14" x14ac:dyDescent="0.2">
      <c r="A757" s="1" t="s">
        <v>48</v>
      </c>
      <c r="B757" t="s">
        <v>29</v>
      </c>
      <c r="C757" s="3">
        <v>18.68</v>
      </c>
      <c r="D757" s="2">
        <f>2*Table3[[#This Row],[Photon energy (eV)]]-Threshold</f>
        <v>12.7726112</v>
      </c>
      <c r="E757" t="s">
        <v>17</v>
      </c>
      <c r="F757" s="1">
        <v>1.5039100000000001</v>
      </c>
      <c r="G757" s="2">
        <f>Table3[[#This Row],[Polar ang (rad)]]/PI()*180</f>
        <v>86.167695767519632</v>
      </c>
      <c r="H757" s="5">
        <v>3.08390129540647E-4</v>
      </c>
      <c r="I757" s="1">
        <v>0.62618642892629095</v>
      </c>
      <c r="J757" s="1">
        <v>1.5256635635334399</v>
      </c>
      <c r="K757" s="2">
        <f>IF(Table3[[#This Row],[Phase shift (rad)]]="","",Table3[[#This Row],[Phase shift (rad)]]/PI()*180)</f>
        <v>87.414083147355441</v>
      </c>
      <c r="L757" s="1">
        <v>-0.52857263790475018</v>
      </c>
      <c r="M757" s="1">
        <f>IF(Table3[[#This Row],[Rel phase shift (rad)]]="","",COS(Table3[[#This Row],[Rel phase shift (rad)]]))</f>
        <v>0.86352777047360429</v>
      </c>
      <c r="N757"/>
    </row>
    <row r="758" spans="1:14" x14ac:dyDescent="0.2">
      <c r="A758" s="1" t="s">
        <v>48</v>
      </c>
      <c r="B758" t="s">
        <v>29</v>
      </c>
      <c r="C758" s="3">
        <v>18.68</v>
      </c>
      <c r="D758" s="2">
        <f>2*Table3[[#This Row],[Photon energy (eV)]]-Threshold</f>
        <v>12.7726112</v>
      </c>
      <c r="E758" t="s">
        <v>18</v>
      </c>
      <c r="F758" s="1">
        <v>1.5039100000000001</v>
      </c>
      <c r="G758" s="2">
        <f>Table3[[#This Row],[Polar ang (rad)]]/PI()*180</f>
        <v>86.167695767519632</v>
      </c>
      <c r="H758" s="5">
        <v>9.20495960006206E-5</v>
      </c>
      <c r="I758" s="1">
        <v>0.186906785536854</v>
      </c>
      <c r="J758" s="1">
        <v>4.1896929737819297</v>
      </c>
      <c r="K758" s="2">
        <f>IF(Table3[[#This Row],[Phase shift (rad)]]="","",Table3[[#This Row],[Phase shift (rad)]]/PI()*180)</f>
        <v>240.05172485331966</v>
      </c>
      <c r="L758" s="1">
        <v>2.1354567723437401</v>
      </c>
      <c r="M758" s="1">
        <f>IF(Table3[[#This Row],[Rel phase shift (rad)]]="","",COS(Table3[[#This Row],[Rel phase shift (rad)]]))</f>
        <v>-0.53512900133204577</v>
      </c>
      <c r="N758"/>
    </row>
    <row r="759" spans="1:14" x14ac:dyDescent="0.2">
      <c r="A759" s="1" t="s">
        <v>48</v>
      </c>
      <c r="B759" t="s">
        <v>29</v>
      </c>
      <c r="C759" s="3">
        <v>18.68</v>
      </c>
      <c r="D759" s="2">
        <f>2*Table3[[#This Row],[Photon energy (eV)]]-Threshold</f>
        <v>12.7726112</v>
      </c>
      <c r="E759" t="s">
        <v>19</v>
      </c>
      <c r="F759" s="1">
        <v>1.5039100000000001</v>
      </c>
      <c r="G759" s="2">
        <f>Table3[[#This Row],[Polar ang (rad)]]/PI()*180</f>
        <v>86.167695767519632</v>
      </c>
      <c r="H759" s="5">
        <v>1.67786624235333E-4</v>
      </c>
      <c r="I759" s="1">
        <v>0.340690887895854</v>
      </c>
      <c r="J759" s="1">
        <v>2.0542362014381901</v>
      </c>
      <c r="K759" s="2">
        <f>IF(Table3[[#This Row],[Phase shift (rad)]]="","",Table3[[#This Row],[Phase shift (rad)]]/PI()*180)</f>
        <v>117.69906446539431</v>
      </c>
      <c r="L759" s="1">
        <v>0</v>
      </c>
      <c r="M759" s="1">
        <f>IF(Table3[[#This Row],[Rel phase shift (rad)]]="","",COS(Table3[[#This Row],[Rel phase shift (rad)]]))</f>
        <v>1</v>
      </c>
      <c r="N759"/>
    </row>
    <row r="760" spans="1:14" x14ac:dyDescent="0.2">
      <c r="A760" s="1" t="s">
        <v>48</v>
      </c>
      <c r="B760" t="s">
        <v>29</v>
      </c>
      <c r="C760" s="3">
        <v>18.68</v>
      </c>
      <c r="D760" s="2">
        <f>2*Table3[[#This Row],[Photon energy (eV)]]-Threshold</f>
        <v>12.7726112</v>
      </c>
      <c r="E760" t="s">
        <v>17</v>
      </c>
      <c r="F760" s="1">
        <v>1.63768</v>
      </c>
      <c r="G760" s="2">
        <f>Table3[[#This Row],[Polar ang (rad)]]/PI()*180</f>
        <v>93.832152192984665</v>
      </c>
      <c r="H760" s="5">
        <v>3.08390129540647E-4</v>
      </c>
      <c r="I760" s="1">
        <v>0.62618642892629095</v>
      </c>
      <c r="J760" s="1">
        <v>4.6672562171232403</v>
      </c>
      <c r="K760" s="2">
        <f>IF(Table3[[#This Row],[Phase shift (rad)]]="","",Table3[[#This Row],[Phase shift (rad)]]/PI()*180)</f>
        <v>267.41408314735583</v>
      </c>
      <c r="L760" s="1">
        <v>-0.52857263790474995</v>
      </c>
      <c r="M760" s="1">
        <f>IF(Table3[[#This Row],[Rel phase shift (rad)]]="","",COS(Table3[[#This Row],[Rel phase shift (rad)]]))</f>
        <v>0.86352777047360441</v>
      </c>
      <c r="N760"/>
    </row>
    <row r="761" spans="1:14" x14ac:dyDescent="0.2">
      <c r="A761" s="1" t="s">
        <v>48</v>
      </c>
      <c r="B761" t="s">
        <v>29</v>
      </c>
      <c r="C761" s="3">
        <v>18.68</v>
      </c>
      <c r="D761" s="2">
        <f>2*Table3[[#This Row],[Photon energy (eV)]]-Threshold</f>
        <v>12.7726112</v>
      </c>
      <c r="E761" t="s">
        <v>18</v>
      </c>
      <c r="F761" s="1">
        <v>1.63768</v>
      </c>
      <c r="G761" s="2">
        <f>Table3[[#This Row],[Polar ang (rad)]]/PI()*180</f>
        <v>93.832152192984665</v>
      </c>
      <c r="H761" s="5">
        <v>9.20495960006206E-5</v>
      </c>
      <c r="I761" s="1">
        <v>0.186906785536854</v>
      </c>
      <c r="J761" s="1">
        <v>7.3312856273717202</v>
      </c>
      <c r="K761" s="2">
        <f>IF(Table3[[#This Row],[Phase shift (rad)]]="","",Table3[[#This Row],[Phase shift (rad)]]/PI()*180)</f>
        <v>420.05172485331951</v>
      </c>
      <c r="L761" s="1">
        <v>2.1354567723437299</v>
      </c>
      <c r="M761" s="1">
        <f>IF(Table3[[#This Row],[Rel phase shift (rad)]]="","",COS(Table3[[#This Row],[Rel phase shift (rad)]]))</f>
        <v>-0.53512900133203711</v>
      </c>
      <c r="N761"/>
    </row>
    <row r="762" spans="1:14" x14ac:dyDescent="0.2">
      <c r="A762" s="1" t="s">
        <v>48</v>
      </c>
      <c r="B762" t="s">
        <v>29</v>
      </c>
      <c r="C762" s="3">
        <v>18.68</v>
      </c>
      <c r="D762" s="2">
        <f>2*Table3[[#This Row],[Photon energy (eV)]]-Threshold</f>
        <v>12.7726112</v>
      </c>
      <c r="E762" t="s">
        <v>19</v>
      </c>
      <c r="F762" s="1">
        <v>1.63768</v>
      </c>
      <c r="G762" s="2">
        <f>Table3[[#This Row],[Polar ang (rad)]]/PI()*180</f>
        <v>93.832152192984665</v>
      </c>
      <c r="H762" s="5">
        <v>1.67786624235333E-4</v>
      </c>
      <c r="I762" s="1">
        <v>0.340690887895854</v>
      </c>
      <c r="J762" s="1">
        <v>5.1958288550279903</v>
      </c>
      <c r="K762" s="2">
        <f>IF(Table3[[#This Row],[Phase shift (rad)]]="","",Table3[[#This Row],[Phase shift (rad)]]/PI()*180)</f>
        <v>297.69906446539471</v>
      </c>
      <c r="L762" s="1">
        <v>0</v>
      </c>
      <c r="M762" s="1">
        <f>IF(Table3[[#This Row],[Rel phase shift (rad)]]="","",COS(Table3[[#This Row],[Rel phase shift (rad)]]))</f>
        <v>1</v>
      </c>
      <c r="N762"/>
    </row>
    <row r="763" spans="1:14" x14ac:dyDescent="0.2">
      <c r="A763" s="1" t="s">
        <v>48</v>
      </c>
      <c r="B763" t="s">
        <v>29</v>
      </c>
      <c r="C763" s="3">
        <v>18.68</v>
      </c>
      <c r="D763" s="2">
        <f>2*Table3[[#This Row],[Photon energy (eV)]]-Threshold</f>
        <v>12.7726112</v>
      </c>
      <c r="E763" t="s">
        <v>17</v>
      </c>
      <c r="F763" s="1">
        <v>1.77146</v>
      </c>
      <c r="G763" s="2">
        <f>Table3[[#This Row],[Polar ang (rad)]]/PI()*180</f>
        <v>101.49718157624481</v>
      </c>
      <c r="H763" s="5">
        <v>8.0346053042190603E-4</v>
      </c>
      <c r="I763" s="1">
        <v>0.64941715093803498</v>
      </c>
      <c r="J763" s="1">
        <v>4.7006169313621902</v>
      </c>
      <c r="K763" s="2">
        <f>IF(Table3[[#This Row],[Phase shift (rad)]]="","",Table3[[#This Row],[Phase shift (rad)]]/PI()*180)</f>
        <v>269.32551127478968</v>
      </c>
      <c r="L763" s="1">
        <v>-0.48051201382585962</v>
      </c>
      <c r="M763" s="1">
        <f>IF(Table3[[#This Row],[Rel phase shift (rad)]]="","",COS(Table3[[#This Row],[Rel phase shift (rad)]]))</f>
        <v>0.88675836920076856</v>
      </c>
      <c r="N763"/>
    </row>
    <row r="764" spans="1:14" x14ac:dyDescent="0.2">
      <c r="A764" s="1" t="s">
        <v>48</v>
      </c>
      <c r="B764" t="s">
        <v>29</v>
      </c>
      <c r="C764" s="3">
        <v>18.68</v>
      </c>
      <c r="D764" s="2">
        <f>2*Table3[[#This Row],[Photon energy (eV)]]-Threshold</f>
        <v>12.7726112</v>
      </c>
      <c r="E764" t="s">
        <v>18</v>
      </c>
      <c r="F764" s="1">
        <v>1.77146</v>
      </c>
      <c r="G764" s="2">
        <f>Table3[[#This Row],[Polar ang (rad)]]/PI()*180</f>
        <v>101.49718157624481</v>
      </c>
      <c r="H764" s="5">
        <v>2.1687099074707501E-4</v>
      </c>
      <c r="I764" s="1">
        <v>0.17529142453098201</v>
      </c>
      <c r="J764" s="1">
        <v>7.2947797752790899</v>
      </c>
      <c r="K764" s="2">
        <f>IF(Table3[[#This Row],[Phase shift (rad)]]="","",Table3[[#This Row],[Phase shift (rad)]]/PI()*180)</f>
        <v>417.960093600883</v>
      </c>
      <c r="L764" s="1">
        <v>2.1136508300910402</v>
      </c>
      <c r="M764" s="1">
        <f>IF(Table3[[#This Row],[Rel phase shift (rad)]]="","",COS(Table3[[#This Row],[Rel phase shift (rad)]]))</f>
        <v>-0.5165822259490751</v>
      </c>
      <c r="N764"/>
    </row>
    <row r="765" spans="1:14" x14ac:dyDescent="0.2">
      <c r="A765" s="1" t="s">
        <v>48</v>
      </c>
      <c r="B765" t="s">
        <v>29</v>
      </c>
      <c r="C765" s="3">
        <v>18.68</v>
      </c>
      <c r="D765" s="2">
        <f>2*Table3[[#This Row],[Photon energy (eV)]]-Threshold</f>
        <v>12.7726112</v>
      </c>
      <c r="E765" t="s">
        <v>19</v>
      </c>
      <c r="F765" s="1">
        <v>1.77146</v>
      </c>
      <c r="G765" s="2">
        <f>Table3[[#This Row],[Polar ang (rad)]]/PI()*180</f>
        <v>101.49718157624481</v>
      </c>
      <c r="H765" s="5">
        <v>4.8841195139015504E-4</v>
      </c>
      <c r="I765" s="1">
        <v>0.39477122515193602</v>
      </c>
      <c r="J765" s="1">
        <v>5.1811289451880498</v>
      </c>
      <c r="K765" s="2">
        <f>IF(Table3[[#This Row],[Phase shift (rad)]]="","",Table3[[#This Row],[Phase shift (rad)]]/PI()*180)</f>
        <v>296.8568216723433</v>
      </c>
      <c r="L765" s="1">
        <v>0</v>
      </c>
      <c r="M765" s="1">
        <f>IF(Table3[[#This Row],[Rel phase shift (rad)]]="","",COS(Table3[[#This Row],[Rel phase shift (rad)]]))</f>
        <v>1</v>
      </c>
      <c r="N765"/>
    </row>
    <row r="766" spans="1:14" x14ac:dyDescent="0.2">
      <c r="A766" s="1" t="s">
        <v>48</v>
      </c>
      <c r="B766" t="s">
        <v>29</v>
      </c>
      <c r="C766" s="3">
        <v>18.68</v>
      </c>
      <c r="D766" s="2">
        <f>2*Table3[[#This Row],[Photon energy (eV)]]-Threshold</f>
        <v>12.7726112</v>
      </c>
      <c r="E766" t="s">
        <v>17</v>
      </c>
      <c r="F766" s="1">
        <v>1.90524</v>
      </c>
      <c r="G766" s="2">
        <f>Table3[[#This Row],[Polar ang (rad)]]/PI()*180</f>
        <v>109.16221095950496</v>
      </c>
      <c r="H766" s="5">
        <v>9.9388075918782604E-4</v>
      </c>
      <c r="I766" s="1">
        <v>0.72019112240658401</v>
      </c>
      <c r="J766" s="1">
        <v>4.7861555667632896</v>
      </c>
      <c r="K766" s="2">
        <f>IF(Table3[[#This Row],[Phase shift (rad)]]="","",Table3[[#This Row],[Phase shift (rad)]]/PI()*180)</f>
        <v>274.22651406858103</v>
      </c>
      <c r="L766" s="1">
        <v>-0.3612255850666104</v>
      </c>
      <c r="M766" s="1">
        <f>IF(Table3[[#This Row],[Rel phase shift (rad)]]="","",COS(Table3[[#This Row],[Rel phase shift (rad)]]))</f>
        <v>0.93546437886044376</v>
      </c>
      <c r="N766"/>
    </row>
    <row r="767" spans="1:14" x14ac:dyDescent="0.2">
      <c r="A767" s="1" t="s">
        <v>48</v>
      </c>
      <c r="B767" t="s">
        <v>29</v>
      </c>
      <c r="C767" s="3">
        <v>18.68</v>
      </c>
      <c r="D767" s="2">
        <f>2*Table3[[#This Row],[Photon energy (eV)]]-Threshold</f>
        <v>12.7726112</v>
      </c>
      <c r="E767" t="s">
        <v>18</v>
      </c>
      <c r="F767" s="1">
        <v>1.90524</v>
      </c>
      <c r="G767" s="2">
        <f>Table3[[#This Row],[Polar ang (rad)]]/PI()*180</f>
        <v>109.16221095950496</v>
      </c>
      <c r="H767" s="5">
        <v>1.93071429956503E-4</v>
      </c>
      <c r="I767" s="1">
        <v>0.139904438796707</v>
      </c>
      <c r="J767" s="1">
        <v>7.1465115054551598</v>
      </c>
      <c r="K767" s="2">
        <f>IF(Table3[[#This Row],[Phase shift (rad)]]="","",Table3[[#This Row],[Phase shift (rad)]]/PI()*180)</f>
        <v>409.4649475042649</v>
      </c>
      <c r="L767" s="1">
        <v>1.99913035362526</v>
      </c>
      <c r="M767" s="1">
        <f>IF(Table3[[#This Row],[Rel phase shift (rad)]]="","",COS(Table3[[#This Row],[Rel phase shift (rad)]]))</f>
        <v>-0.41535591207326011</v>
      </c>
      <c r="N767"/>
    </row>
    <row r="768" spans="1:14" x14ac:dyDescent="0.2">
      <c r="A768" s="1" t="s">
        <v>48</v>
      </c>
      <c r="B768" t="s">
        <v>29</v>
      </c>
      <c r="C768" s="3">
        <v>18.68</v>
      </c>
      <c r="D768" s="2">
        <f>2*Table3[[#This Row],[Photon energy (eV)]]-Threshold</f>
        <v>12.7726112</v>
      </c>
      <c r="E768" t="s">
        <v>19</v>
      </c>
      <c r="F768" s="1">
        <v>1.90524</v>
      </c>
      <c r="G768" s="2">
        <f>Table3[[#This Row],[Polar ang (rad)]]/PI()*180</f>
        <v>109.16221095950496</v>
      </c>
      <c r="H768" s="5">
        <v>7.6935332728500505E-4</v>
      </c>
      <c r="I768" s="1">
        <v>0.55749286942370102</v>
      </c>
      <c r="J768" s="1">
        <v>5.1473811518299</v>
      </c>
      <c r="K768" s="2">
        <f>IF(Table3[[#This Row],[Phase shift (rad)]]="","",Table3[[#This Row],[Phase shift (rad)]]/PI()*180)</f>
        <v>294.92321554504167</v>
      </c>
      <c r="L768" s="1">
        <v>0</v>
      </c>
      <c r="M768" s="1">
        <f>IF(Table3[[#This Row],[Rel phase shift (rad)]]="","",COS(Table3[[#This Row],[Rel phase shift (rad)]]))</f>
        <v>1</v>
      </c>
      <c r="N768"/>
    </row>
    <row r="769" spans="1:14" x14ac:dyDescent="0.2">
      <c r="A769" s="1" t="s">
        <v>48</v>
      </c>
      <c r="B769" t="s">
        <v>29</v>
      </c>
      <c r="C769" s="3">
        <v>18.68</v>
      </c>
      <c r="D769" s="2">
        <f>2*Table3[[#This Row],[Photon energy (eV)]]-Threshold</f>
        <v>12.7726112</v>
      </c>
      <c r="E769" t="s">
        <v>17</v>
      </c>
      <c r="F769" s="1">
        <v>2.03904</v>
      </c>
      <c r="G769" s="2">
        <f>Table3[[#This Row],[Polar ang (rad)]]/PI()*180</f>
        <v>116.82838625835538</v>
      </c>
      <c r="H769" s="5">
        <v>8.5752208334000102E-4</v>
      </c>
      <c r="I769" s="1">
        <v>0.83472204019884599</v>
      </c>
      <c r="J769" s="1">
        <v>4.9877276996367303</v>
      </c>
      <c r="K769" s="2">
        <f>IF(Table3[[#This Row],[Phase shift (rad)]]="","",Table3[[#This Row],[Phase shift (rad)]]/PI()*180)</f>
        <v>285.77574654967941</v>
      </c>
      <c r="L769" s="1">
        <v>-9.9265614541599767E-2</v>
      </c>
      <c r="M769" s="1">
        <f>IF(Table3[[#This Row],[Rel phase shift (rad)]]="","",COS(Table3[[#This Row],[Rel phase shift (rad)]]))</f>
        <v>0.99507721316707654</v>
      </c>
      <c r="N769"/>
    </row>
    <row r="770" spans="1:14" x14ac:dyDescent="0.2">
      <c r="A770" s="1" t="s">
        <v>48</v>
      </c>
      <c r="B770" t="s">
        <v>29</v>
      </c>
      <c r="C770" s="3">
        <v>18.68</v>
      </c>
      <c r="D770" s="2">
        <f>2*Table3[[#This Row],[Photon energy (eV)]]-Threshold</f>
        <v>12.7726112</v>
      </c>
      <c r="E770" t="s">
        <v>18</v>
      </c>
      <c r="F770" s="1">
        <v>2.03904</v>
      </c>
      <c r="G770" s="2">
        <f>Table3[[#This Row],[Polar ang (rad)]]/PI()*180</f>
        <v>116.82838625835538</v>
      </c>
      <c r="H770" s="5">
        <v>8.4896225086561404E-5</v>
      </c>
      <c r="I770" s="1">
        <v>8.2638979900576795E-2</v>
      </c>
      <c r="J770" s="1">
        <v>5.6111804855234499</v>
      </c>
      <c r="K770" s="2">
        <f>IF(Table3[[#This Row],[Phase shift (rad)]]="","",Table3[[#This Row],[Phase shift (rad)]]/PI()*180)</f>
        <v>321.4969599066618</v>
      </c>
      <c r="L770" s="1">
        <v>0.52418717134511983</v>
      </c>
      <c r="M770" s="1">
        <f>IF(Table3[[#This Row],[Rel phase shift (rad)]]="","",COS(Table3[[#This Row],[Rel phase shift (rad)]]))</f>
        <v>0.86573105601487343</v>
      </c>
      <c r="N770"/>
    </row>
    <row r="771" spans="1:14" x14ac:dyDescent="0.2">
      <c r="A771" s="1" t="s">
        <v>48</v>
      </c>
      <c r="B771" t="s">
        <v>29</v>
      </c>
      <c r="C771" s="3">
        <v>18.68</v>
      </c>
      <c r="D771" s="2">
        <f>2*Table3[[#This Row],[Photon energy (eV)]]-Threshold</f>
        <v>12.7726112</v>
      </c>
      <c r="E771" t="s">
        <v>19</v>
      </c>
      <c r="F771" s="1">
        <v>2.03904</v>
      </c>
      <c r="G771" s="2">
        <f>Table3[[#This Row],[Polar ang (rad)]]/PI()*180</f>
        <v>116.82838625835538</v>
      </c>
      <c r="H771" s="5">
        <v>1.0002952821106499E-3</v>
      </c>
      <c r="I771" s="1">
        <v>0.97369914420457604</v>
      </c>
      <c r="J771" s="1">
        <v>5.0869933141783301</v>
      </c>
      <c r="K771" s="2">
        <f>IF(Table3[[#This Row],[Phase shift (rad)]]="","",Table3[[#This Row],[Phase shift (rad)]]/PI()*180)</f>
        <v>291.46324731368554</v>
      </c>
      <c r="L771" s="1">
        <v>0</v>
      </c>
      <c r="M771" s="1">
        <f>IF(Table3[[#This Row],[Rel phase shift (rad)]]="","",COS(Table3[[#This Row],[Rel phase shift (rad)]]))</f>
        <v>1</v>
      </c>
      <c r="N771"/>
    </row>
    <row r="772" spans="1:14" x14ac:dyDescent="0.2">
      <c r="A772" s="1" t="s">
        <v>48</v>
      </c>
      <c r="B772" t="s">
        <v>29</v>
      </c>
      <c r="C772" s="3">
        <v>18.68</v>
      </c>
      <c r="D772" s="2">
        <f>2*Table3[[#This Row],[Photon energy (eV)]]-Threshold</f>
        <v>12.7726112</v>
      </c>
      <c r="E772" t="s">
        <v>17</v>
      </c>
      <c r="F772" s="1">
        <v>2.1728399999999999</v>
      </c>
      <c r="G772" s="2">
        <f>Table3[[#This Row],[Polar ang (rad)]]/PI()*180</f>
        <v>124.4945615572058</v>
      </c>
      <c r="H772" s="5">
        <v>5.9368045714114305E-4</v>
      </c>
      <c r="I772" s="1">
        <v>0.44966409973961002</v>
      </c>
      <c r="J772" s="1">
        <v>5.4888910773774304</v>
      </c>
      <c r="K772" s="2">
        <f>IF(Table3[[#This Row],[Phase shift (rad)]]="","",Table3[[#This Row],[Phase shift (rad)]]/PI()*180)</f>
        <v>314.49029294074211</v>
      </c>
      <c r="L772" s="1">
        <v>0.49618665056323058</v>
      </c>
      <c r="M772" s="1">
        <f>IF(Table3[[#This Row],[Rel phase shift (rad)]]="","",COS(Table3[[#This Row],[Rel phase shift (rad)]]))</f>
        <v>0.87940439383266222</v>
      </c>
      <c r="N772"/>
    </row>
    <row r="773" spans="1:14" x14ac:dyDescent="0.2">
      <c r="A773" s="1" t="s">
        <v>48</v>
      </c>
      <c r="B773" t="s">
        <v>29</v>
      </c>
      <c r="C773" s="3">
        <v>18.68</v>
      </c>
      <c r="D773" s="2">
        <f>2*Table3[[#This Row],[Photon energy (eV)]]-Threshold</f>
        <v>12.7726112</v>
      </c>
      <c r="E773" t="s">
        <v>18</v>
      </c>
      <c r="F773" s="1">
        <v>2.1728399999999999</v>
      </c>
      <c r="G773" s="2">
        <f>Table3[[#This Row],[Polar ang (rad)]]/PI()*180</f>
        <v>124.4945615572058</v>
      </c>
      <c r="H773" s="5">
        <v>3.6329748031582699E-4</v>
      </c>
      <c r="I773" s="1">
        <v>0.27516795013019402</v>
      </c>
      <c r="J773" s="1">
        <v>4.5931715770243597</v>
      </c>
      <c r="K773" s="2">
        <f>IF(Table3[[#This Row],[Phase shift (rad)]]="","",Table3[[#This Row],[Phase shift (rad)]]/PI()*180)</f>
        <v>263.16934594294435</v>
      </c>
      <c r="L773" s="1">
        <v>-0.39953284978983999</v>
      </c>
      <c r="M773" s="1">
        <f>IF(Table3[[#This Row],[Rel phase shift (rad)]]="","",COS(Table3[[#This Row],[Rel phase shift (rad)]]))</f>
        <v>0.92124281035546329</v>
      </c>
      <c r="N773"/>
    </row>
    <row r="774" spans="1:14" x14ac:dyDescent="0.2">
      <c r="A774" s="1" t="s">
        <v>48</v>
      </c>
      <c r="B774" t="s">
        <v>29</v>
      </c>
      <c r="C774" s="3">
        <v>18.68</v>
      </c>
      <c r="D774" s="2">
        <f>2*Table3[[#This Row],[Photon energy (eV)]]-Threshold</f>
        <v>12.7726112</v>
      </c>
      <c r="E774" t="s">
        <v>19</v>
      </c>
      <c r="F774" s="1">
        <v>2.1728399999999999</v>
      </c>
      <c r="G774" s="2">
        <f>Table3[[#This Row],[Polar ang (rad)]]/PI()*180</f>
        <v>124.4945615572058</v>
      </c>
      <c r="H774" s="5">
        <v>1.1914555860632601E-3</v>
      </c>
      <c r="I774" s="1">
        <v>0.90242957645394395</v>
      </c>
      <c r="J774" s="1">
        <v>4.9927044268141998</v>
      </c>
      <c r="K774" s="2">
        <f>IF(Table3[[#This Row],[Phase shift (rad)]]="","",Table3[[#This Row],[Phase shift (rad)]]/PI()*180)</f>
        <v>286.06089201273647</v>
      </c>
      <c r="L774" s="1">
        <v>0</v>
      </c>
      <c r="M774" s="1">
        <f>IF(Table3[[#This Row],[Rel phase shift (rad)]]="","",COS(Table3[[#This Row],[Rel phase shift (rad)]]))</f>
        <v>1</v>
      </c>
      <c r="N774"/>
    </row>
    <row r="775" spans="1:14" x14ac:dyDescent="0.2">
      <c r="A775" s="1" t="s">
        <v>48</v>
      </c>
      <c r="B775" t="s">
        <v>29</v>
      </c>
      <c r="C775" s="3">
        <v>18.68</v>
      </c>
      <c r="D775" s="2">
        <f>2*Table3[[#This Row],[Photon energy (eV)]]-Threshold</f>
        <v>12.7726112</v>
      </c>
      <c r="E775" t="s">
        <v>17</v>
      </c>
      <c r="F775" s="1">
        <v>2.3066800000000001</v>
      </c>
      <c r="G775" s="2">
        <f>Table3[[#This Row],[Polar ang (rad)]]/PI()*180</f>
        <v>132.16302868723673</v>
      </c>
      <c r="H775" s="5">
        <v>5.3503763185846999E-4</v>
      </c>
      <c r="I775" s="1">
        <v>0.27973130011257002</v>
      </c>
      <c r="J775" s="1">
        <v>6.2480266586398603</v>
      </c>
      <c r="K775" s="2">
        <f>IF(Table3[[#This Row],[Phase shift (rad)]]="","",Table3[[#This Row],[Phase shift (rad)]]/PI()*180)</f>
        <v>357.9855578252899</v>
      </c>
      <c r="L775" s="1">
        <v>1.38309204599585</v>
      </c>
      <c r="M775" s="1">
        <f>IF(Table3[[#This Row],[Rel phase shift (rad)]]="","",COS(Table3[[#This Row],[Rel phase shift (rad)]]))</f>
        <v>0.18660399330495142</v>
      </c>
      <c r="N775"/>
    </row>
    <row r="776" spans="1:14" x14ac:dyDescent="0.2">
      <c r="A776" s="1" t="s">
        <v>48</v>
      </c>
      <c r="B776" t="s">
        <v>29</v>
      </c>
      <c r="C776" s="3">
        <v>18.68</v>
      </c>
      <c r="D776" s="2">
        <f>2*Table3[[#This Row],[Photon energy (eV)]]-Threshold</f>
        <v>12.7726112</v>
      </c>
      <c r="E776" t="s">
        <v>18</v>
      </c>
      <c r="F776" s="1">
        <v>2.3066800000000001</v>
      </c>
      <c r="G776" s="2">
        <f>Table3[[#This Row],[Polar ang (rad)]]/PI()*180</f>
        <v>132.16302868723673</v>
      </c>
      <c r="H776" s="5">
        <v>6.8882327314545501E-4</v>
      </c>
      <c r="I776" s="1">
        <v>0.36013434994371402</v>
      </c>
      <c r="J776" s="1">
        <v>4.4734630034606404</v>
      </c>
      <c r="K776" s="2">
        <f>IF(Table3[[#This Row],[Phase shift (rad)]]="","",Table3[[#This Row],[Phase shift (rad)]]/PI()*180)</f>
        <v>256.31054990621186</v>
      </c>
      <c r="L776" s="1">
        <v>-0.39147160918336971</v>
      </c>
      <c r="M776" s="1">
        <f>IF(Table3[[#This Row],[Rel phase shift (rad)]]="","",COS(Table3[[#This Row],[Rel phase shift (rad)]]))</f>
        <v>0.92434856978926583</v>
      </c>
      <c r="N776"/>
    </row>
    <row r="777" spans="1:14" x14ac:dyDescent="0.2">
      <c r="A777" s="1" t="s">
        <v>48</v>
      </c>
      <c r="B777" t="s">
        <v>29</v>
      </c>
      <c r="C777" s="3">
        <v>18.68</v>
      </c>
      <c r="D777" s="2">
        <f>2*Table3[[#This Row],[Photon energy (eV)]]-Threshold</f>
        <v>12.7726112</v>
      </c>
      <c r="E777" t="s">
        <v>19</v>
      </c>
      <c r="F777" s="1">
        <v>2.3066800000000001</v>
      </c>
      <c r="G777" s="2">
        <f>Table3[[#This Row],[Polar ang (rad)]]/PI()*180</f>
        <v>132.16302868723673</v>
      </c>
      <c r="H777" s="5">
        <v>1.3732657734049001E-3</v>
      </c>
      <c r="I777" s="1">
        <v>0.71797832025442399</v>
      </c>
      <c r="J777" s="1">
        <v>4.8649346126440101</v>
      </c>
      <c r="K777" s="2">
        <f>IF(Table3[[#This Row],[Phase shift (rad)]]="","",Table3[[#This Row],[Phase shift (rad)]]/PI()*180)</f>
        <v>278.74022091161373</v>
      </c>
      <c r="L777" s="1">
        <v>0</v>
      </c>
      <c r="M777" s="1">
        <f>IF(Table3[[#This Row],[Rel phase shift (rad)]]="","",COS(Table3[[#This Row],[Rel phase shift (rad)]]))</f>
        <v>1</v>
      </c>
      <c r="N777"/>
    </row>
    <row r="778" spans="1:14" x14ac:dyDescent="0.2">
      <c r="A778" s="1" t="s">
        <v>48</v>
      </c>
      <c r="B778" t="s">
        <v>29</v>
      </c>
      <c r="C778" s="3">
        <v>18.68</v>
      </c>
      <c r="D778" s="2">
        <f>2*Table3[[#This Row],[Photon energy (eV)]]-Threshold</f>
        <v>12.7726112</v>
      </c>
      <c r="E778" t="s">
        <v>17</v>
      </c>
      <c r="F778" s="1">
        <v>2.44055</v>
      </c>
      <c r="G778" s="2">
        <f>Table3[[#This Row],[Polar ang (rad)]]/PI()*180</f>
        <v>139.83321469065305</v>
      </c>
      <c r="H778" s="5">
        <v>5.2648624450735105E-4</v>
      </c>
      <c r="I778" s="1">
        <v>0.22661878712700101</v>
      </c>
      <c r="J778" s="1">
        <v>6.5579007076338502</v>
      </c>
      <c r="K778" s="2">
        <f>IF(Table3[[#This Row],[Phase shift (rad)]]="","",Table3[[#This Row],[Phase shift (rad)]]/PI()*180)</f>
        <v>375.74003301327565</v>
      </c>
      <c r="L778" s="1">
        <v>1.839027530433571</v>
      </c>
      <c r="M778" s="1">
        <f>IF(Table3[[#This Row],[Rel phase shift (rad)]]="","",COS(Table3[[#This Row],[Rel phase shift (rad)]]))</f>
        <v>-0.26502630586980597</v>
      </c>
      <c r="N778"/>
    </row>
    <row r="779" spans="1:14" x14ac:dyDescent="0.2">
      <c r="A779" s="1" t="s">
        <v>48</v>
      </c>
      <c r="B779" t="s">
        <v>29</v>
      </c>
      <c r="C779" s="3">
        <v>18.68</v>
      </c>
      <c r="D779" s="2">
        <f>2*Table3[[#This Row],[Photon energy (eV)]]-Threshold</f>
        <v>12.7726112</v>
      </c>
      <c r="E779" t="s">
        <v>18</v>
      </c>
      <c r="F779" s="1">
        <v>2.44055</v>
      </c>
      <c r="G779" s="2">
        <f>Table3[[#This Row],[Polar ang (rad)]]/PI()*180</f>
        <v>139.83321469065305</v>
      </c>
      <c r="H779" s="5">
        <v>8.9836896468309304E-4</v>
      </c>
      <c r="I779" s="1">
        <v>0.386690606436499</v>
      </c>
      <c r="J779" s="1">
        <v>4.4324267651311002</v>
      </c>
      <c r="K779" s="2">
        <f>IF(Table3[[#This Row],[Phase shift (rad)]]="","",Table3[[#This Row],[Phase shift (rad)]]/PI()*180)</f>
        <v>253.95934664283627</v>
      </c>
      <c r="L779" s="1">
        <v>-0.28644641206917942</v>
      </c>
      <c r="M779" s="1">
        <f>IF(Table3[[#This Row],[Rel phase shift (rad)]]="","",COS(Table3[[#This Row],[Rel phase shift (rad)]]))</f>
        <v>0.9592539794106324</v>
      </c>
      <c r="N779"/>
    </row>
    <row r="780" spans="1:14" x14ac:dyDescent="0.2">
      <c r="A780" s="1" t="s">
        <v>48</v>
      </c>
      <c r="B780" t="s">
        <v>29</v>
      </c>
      <c r="C780" s="3">
        <v>18.68</v>
      </c>
      <c r="D780" s="2">
        <f>2*Table3[[#This Row],[Photon energy (eV)]]-Threshold</f>
        <v>12.7726112</v>
      </c>
      <c r="E780" t="s">
        <v>19</v>
      </c>
      <c r="F780" s="1">
        <v>2.44055</v>
      </c>
      <c r="G780" s="2">
        <f>Table3[[#This Row],[Polar ang (rad)]]/PI()*180</f>
        <v>139.83321469065305</v>
      </c>
      <c r="H780" s="5">
        <v>1.5839953042462399E-3</v>
      </c>
      <c r="I780" s="1">
        <v>0.68180906606409397</v>
      </c>
      <c r="J780" s="1">
        <v>4.7188731772002797</v>
      </c>
      <c r="K780" s="2">
        <f>IF(Table3[[#This Row],[Phase shift (rad)]]="","",Table3[[#This Row],[Phase shift (rad)]]/PI()*180)</f>
        <v>270.37151711106549</v>
      </c>
      <c r="L780" s="1">
        <v>0</v>
      </c>
      <c r="M780" s="1">
        <f>IF(Table3[[#This Row],[Rel phase shift (rad)]]="","",COS(Table3[[#This Row],[Rel phase shift (rad)]]))</f>
        <v>1</v>
      </c>
      <c r="N780"/>
    </row>
    <row r="781" spans="1:14" x14ac:dyDescent="0.2">
      <c r="A781" s="1" t="s">
        <v>48</v>
      </c>
      <c r="B781" t="s">
        <v>29</v>
      </c>
      <c r="C781" s="3">
        <v>18.68</v>
      </c>
      <c r="D781" s="2">
        <f>2*Table3[[#This Row],[Photon energy (eV)]]-Threshold</f>
        <v>12.7726112</v>
      </c>
      <c r="E781" t="s">
        <v>17</v>
      </c>
      <c r="F781" s="1">
        <v>2.5745</v>
      </c>
      <c r="G781" s="2">
        <f>Table3[[#This Row],[Polar ang (rad)]]/PI()*180</f>
        <v>147.50798435643046</v>
      </c>
      <c r="H781" s="5">
        <v>3.0717898765475401E-4</v>
      </c>
      <c r="I781" s="1">
        <v>0.14425356788837601</v>
      </c>
      <c r="J781" s="1">
        <v>5.9919582242947396</v>
      </c>
      <c r="K781" s="2">
        <f>IF(Table3[[#This Row],[Phase shift (rad)]]="","",Table3[[#This Row],[Phase shift (rad)]]/PI()*180)</f>
        <v>343.31391727079165</v>
      </c>
      <c r="L781" s="1">
        <v>1.411881089025449</v>
      </c>
      <c r="M781" s="1">
        <f>IF(Table3[[#This Row],[Rel phase shift (rad)]]="","",COS(Table3[[#This Row],[Rel phase shift (rad)]]))</f>
        <v>0.15824720621871127</v>
      </c>
      <c r="N781"/>
    </row>
    <row r="782" spans="1:14" x14ac:dyDescent="0.2">
      <c r="A782" s="1" t="s">
        <v>48</v>
      </c>
      <c r="B782" t="s">
        <v>29</v>
      </c>
      <c r="C782" s="3">
        <v>18.68</v>
      </c>
      <c r="D782" s="2">
        <f>2*Table3[[#This Row],[Photon energy (eV)]]-Threshold</f>
        <v>12.7726112</v>
      </c>
      <c r="E782" t="s">
        <v>18</v>
      </c>
      <c r="F782" s="1">
        <v>2.5745</v>
      </c>
      <c r="G782" s="2">
        <f>Table3[[#This Row],[Polar ang (rad)]]/PI()*180</f>
        <v>147.50798435643046</v>
      </c>
      <c r="H782" s="5">
        <v>9.1112936252857302E-4</v>
      </c>
      <c r="I782" s="1">
        <v>0.42787321605581102</v>
      </c>
      <c r="J782" s="1">
        <v>4.4128524531321496</v>
      </c>
      <c r="K782" s="2">
        <f>IF(Table3[[#This Row],[Phase shift (rad)]]="","",Table3[[#This Row],[Phase shift (rad)]]/PI()*180)</f>
        <v>252.83782117842409</v>
      </c>
      <c r="L782" s="1">
        <v>-0.16722468213714059</v>
      </c>
      <c r="M782" s="1">
        <f>IF(Table3[[#This Row],[Rel phase shift (rad)]]="","",COS(Table3[[#This Row],[Rel phase shift (rad)]]))</f>
        <v>0.98605050542593498</v>
      </c>
      <c r="N782"/>
    </row>
    <row r="783" spans="1:14" x14ac:dyDescent="0.2">
      <c r="A783" s="1" t="s">
        <v>48</v>
      </c>
      <c r="B783" t="s">
        <v>29</v>
      </c>
      <c r="C783" s="3">
        <v>18.68</v>
      </c>
      <c r="D783" s="2">
        <f>2*Table3[[#This Row],[Photon energy (eV)]]-Threshold</f>
        <v>12.7726112</v>
      </c>
      <c r="E783" t="s">
        <v>19</v>
      </c>
      <c r="F783" s="1">
        <v>2.5745</v>
      </c>
      <c r="G783" s="2">
        <f>Table3[[#This Row],[Polar ang (rad)]]/PI()*180</f>
        <v>147.50798435643046</v>
      </c>
      <c r="H783" s="5">
        <v>1.8454493534649701E-3</v>
      </c>
      <c r="I783" s="1">
        <v>0.86663692600557196</v>
      </c>
      <c r="J783" s="1">
        <v>4.5800771352692902</v>
      </c>
      <c r="K783" s="2">
        <f>IF(Table3[[#This Row],[Phase shift (rad)]]="","",Table3[[#This Row],[Phase shift (rad)]]/PI()*180)</f>
        <v>262.41908969529896</v>
      </c>
      <c r="L783" s="1">
        <v>0</v>
      </c>
      <c r="M783" s="1">
        <f>IF(Table3[[#This Row],[Rel phase shift (rad)]]="","",COS(Table3[[#This Row],[Rel phase shift (rad)]]))</f>
        <v>1</v>
      </c>
      <c r="N783"/>
    </row>
    <row r="784" spans="1:14" x14ac:dyDescent="0.2">
      <c r="A784" s="1" t="s">
        <v>48</v>
      </c>
      <c r="B784" t="s">
        <v>29</v>
      </c>
      <c r="C784" s="3">
        <v>18.68</v>
      </c>
      <c r="D784" s="2">
        <f>2*Table3[[#This Row],[Photon energy (eV)]]-Threshold</f>
        <v>12.7726112</v>
      </c>
      <c r="E784" t="s">
        <v>17</v>
      </c>
      <c r="F784" s="1">
        <v>2.70858</v>
      </c>
      <c r="G784" s="2">
        <f>Table3[[#This Row],[Polar ang (rad)]]/PI()*180</f>
        <v>155.19020247354453</v>
      </c>
      <c r="H784" s="5">
        <v>6.98308886567522E-4</v>
      </c>
      <c r="I784" s="1">
        <v>0.32419952116548101</v>
      </c>
      <c r="J784" s="1">
        <v>4.6080522165611697</v>
      </c>
      <c r="K784" s="2">
        <f>IF(Table3[[#This Row],[Phase shift (rad)]]="","",Table3[[#This Row],[Phase shift (rad)]]/PI()*180)</f>
        <v>264.02194378485905</v>
      </c>
      <c r="L784" s="1">
        <v>0.13927750658981969</v>
      </c>
      <c r="M784" s="1">
        <f>IF(Table3[[#This Row],[Rel phase shift (rad)]]="","",COS(Table3[[#This Row],[Rel phase shift (rad)]]))</f>
        <v>0.99031655673988883</v>
      </c>
      <c r="N784"/>
    </row>
    <row r="785" spans="1:14" x14ac:dyDescent="0.2">
      <c r="A785" s="1" t="s">
        <v>48</v>
      </c>
      <c r="B785" t="s">
        <v>29</v>
      </c>
      <c r="C785" s="3">
        <v>18.68</v>
      </c>
      <c r="D785" s="2">
        <f>2*Table3[[#This Row],[Photon energy (eV)]]-Threshold</f>
        <v>12.7726112</v>
      </c>
      <c r="E785" t="s">
        <v>18</v>
      </c>
      <c r="F785" s="1">
        <v>2.70858</v>
      </c>
      <c r="G785" s="2">
        <f>Table3[[#This Row],[Polar ang (rad)]]/PI()*180</f>
        <v>155.19020247354453</v>
      </c>
      <c r="H785" s="5">
        <v>7.2781952024514296E-4</v>
      </c>
      <c r="I785" s="1">
        <v>0.337900239417259</v>
      </c>
      <c r="J785" s="1">
        <v>4.40212604857083</v>
      </c>
      <c r="K785" s="2">
        <f>IF(Table3[[#This Row],[Phase shift (rad)]]="","",Table3[[#This Row],[Phase shift (rad)]]/PI()*180)</f>
        <v>252.2232434677106</v>
      </c>
      <c r="L785" s="1">
        <v>-6.6648661400519948E-2</v>
      </c>
      <c r="M785" s="1">
        <f>IF(Table3[[#This Row],[Rel phase shift (rad)]]="","",COS(Table3[[#This Row],[Rel phase shift (rad)]]))</f>
        <v>0.99777980000151256</v>
      </c>
      <c r="N785"/>
    </row>
    <row r="786" spans="1:14" x14ac:dyDescent="0.2">
      <c r="A786" s="1" t="s">
        <v>48</v>
      </c>
      <c r="B786" t="s">
        <v>29</v>
      </c>
      <c r="C786" s="3">
        <v>18.68</v>
      </c>
      <c r="D786" s="2">
        <f>2*Table3[[#This Row],[Photon energy (eV)]]-Threshold</f>
        <v>12.7726112</v>
      </c>
      <c r="E786" t="s">
        <v>19</v>
      </c>
      <c r="F786" s="1">
        <v>2.70858</v>
      </c>
      <c r="G786" s="2">
        <f>Table3[[#This Row],[Polar ang (rad)]]/PI()*180</f>
        <v>155.19020247354453</v>
      </c>
      <c r="H786" s="5">
        <v>2.14395408278611E-3</v>
      </c>
      <c r="I786" s="1">
        <v>0.99536022011203096</v>
      </c>
      <c r="J786" s="1">
        <v>4.46877470997135</v>
      </c>
      <c r="K786" s="2">
        <f>IF(Table3[[#This Row],[Phase shift (rad)]]="","",Table3[[#This Row],[Phase shift (rad)]]/PI()*180)</f>
        <v>256.04193047615689</v>
      </c>
      <c r="L786" s="1">
        <v>0</v>
      </c>
      <c r="M786" s="1">
        <f>IF(Table3[[#This Row],[Rel phase shift (rad)]]="","",COS(Table3[[#This Row],[Rel phase shift (rad)]]))</f>
        <v>1</v>
      </c>
      <c r="N786"/>
    </row>
    <row r="787" spans="1:14" x14ac:dyDescent="0.2">
      <c r="A787" s="1" t="s">
        <v>48</v>
      </c>
      <c r="B787" t="s">
        <v>29</v>
      </c>
      <c r="C787" s="3">
        <v>18.68</v>
      </c>
      <c r="D787" s="2">
        <f>2*Table3[[#This Row],[Photon energy (eV)]]-Threshold</f>
        <v>12.7726112</v>
      </c>
      <c r="E787" t="s">
        <v>17</v>
      </c>
      <c r="F787" s="1">
        <v>2.8429899999999999</v>
      </c>
      <c r="G787" s="2">
        <f>Table3[[#This Row],[Polar ang (rad)]]/PI()*180</f>
        <v>162.89132819789791</v>
      </c>
      <c r="H787" s="5">
        <v>1.57346438924022E-3</v>
      </c>
      <c r="I787" s="1">
        <v>0.64655944042989699</v>
      </c>
      <c r="J787" s="1">
        <v>4.3890503846397699</v>
      </c>
      <c r="K787" s="2">
        <f>IF(Table3[[#This Row],[Phase shift (rad)]]="","",Table3[[#This Row],[Phase shift (rad)]]/PI()*180)</f>
        <v>251.47406311012941</v>
      </c>
      <c r="L787" s="1">
        <v>-2.4476417579997189E-3</v>
      </c>
      <c r="M787" s="1">
        <f>IF(Table3[[#This Row],[Rel phase shift (rad)]]="","",COS(Table3[[#This Row],[Rel phase shift (rad)]]))</f>
        <v>0.99999700452640772</v>
      </c>
      <c r="N787"/>
    </row>
    <row r="788" spans="1:14" x14ac:dyDescent="0.2">
      <c r="A788" s="1" t="s">
        <v>48</v>
      </c>
      <c r="B788" t="s">
        <v>29</v>
      </c>
      <c r="C788" s="3">
        <v>18.68</v>
      </c>
      <c r="D788" s="2">
        <f>2*Table3[[#This Row],[Photon energy (eV)]]-Threshold</f>
        <v>12.7726112</v>
      </c>
      <c r="E788" t="s">
        <v>18</v>
      </c>
      <c r="F788" s="1">
        <v>2.8429899999999999</v>
      </c>
      <c r="G788" s="2">
        <f>Table3[[#This Row],[Polar ang (rad)]]/PI()*180</f>
        <v>162.89132819789791</v>
      </c>
      <c r="H788" s="5">
        <v>4.3006574447890201E-4</v>
      </c>
      <c r="I788" s="1">
        <v>0.176720279785051</v>
      </c>
      <c r="J788" s="1">
        <v>4.3959755815381198</v>
      </c>
      <c r="K788" s="2">
        <f>IF(Table3[[#This Row],[Phase shift (rad)]]="","",Table3[[#This Row],[Phase shift (rad)]]/PI()*180)</f>
        <v>251.87084766470196</v>
      </c>
      <c r="L788" s="1">
        <v>4.4775551403501979E-3</v>
      </c>
      <c r="M788" s="1">
        <f>IF(Table3[[#This Row],[Rel phase shift (rad)]]="","",COS(Table3[[#This Row],[Rel phase shift (rad)]]))</f>
        <v>0.9999899757667301</v>
      </c>
      <c r="N788"/>
    </row>
    <row r="789" spans="1:14" x14ac:dyDescent="0.2">
      <c r="A789" s="1" t="s">
        <v>48</v>
      </c>
      <c r="B789" t="s">
        <v>29</v>
      </c>
      <c r="C789" s="3">
        <v>18.68</v>
      </c>
      <c r="D789" s="2">
        <f>2*Table3[[#This Row],[Photon energy (eV)]]-Threshold</f>
        <v>12.7726112</v>
      </c>
      <c r="E789" t="s">
        <v>19</v>
      </c>
      <c r="F789" s="1">
        <v>2.8429899999999999</v>
      </c>
      <c r="G789" s="2">
        <f>Table3[[#This Row],[Polar ang (rad)]]/PI()*180</f>
        <v>162.89132819789791</v>
      </c>
      <c r="H789" s="5">
        <v>2.43358254276815E-3</v>
      </c>
      <c r="I789" s="1">
        <v>0.99999452027758895</v>
      </c>
      <c r="J789" s="1">
        <v>4.3914980263977696</v>
      </c>
      <c r="K789" s="2">
        <f>IF(Table3[[#This Row],[Phase shift (rad)]]="","",Table3[[#This Row],[Phase shift (rad)]]/PI()*180)</f>
        <v>251.61430265262277</v>
      </c>
      <c r="L789" s="1">
        <v>0</v>
      </c>
      <c r="M789" s="1">
        <f>IF(Table3[[#This Row],[Rel phase shift (rad)]]="","",COS(Table3[[#This Row],[Rel phase shift (rad)]]))</f>
        <v>1</v>
      </c>
      <c r="N789"/>
    </row>
    <row r="790" spans="1:14" x14ac:dyDescent="0.2">
      <c r="A790" s="1" t="s">
        <v>48</v>
      </c>
      <c r="B790" t="s">
        <v>29</v>
      </c>
      <c r="C790" s="3">
        <v>18.68</v>
      </c>
      <c r="D790" s="2">
        <f>2*Table3[[#This Row],[Photon energy (eV)]]-Threshold</f>
        <v>12.7726112</v>
      </c>
      <c r="E790" t="s">
        <v>17</v>
      </c>
      <c r="F790" s="1">
        <v>2.9784999999999999</v>
      </c>
      <c r="G790" s="2">
        <f>Table3[[#This Row],[Polar ang (rad)]]/PI()*180</f>
        <v>170.65547927971571</v>
      </c>
      <c r="H790" s="5">
        <v>2.36305019657723E-3</v>
      </c>
      <c r="I790" s="1">
        <v>0.88966060482502496</v>
      </c>
      <c r="J790" s="1">
        <v>4.3399322857682998</v>
      </c>
      <c r="K790" s="2">
        <f>IF(Table3[[#This Row],[Phase shift (rad)]]="","",Table3[[#This Row],[Phase shift (rad)]]/PI()*180)</f>
        <v>248.65980334708789</v>
      </c>
      <c r="L790" s="1">
        <v>-5.8128670402899374E-3</v>
      </c>
      <c r="M790" s="1">
        <f>IF(Table3[[#This Row],[Rel phase shift (rad)]]="","",COS(Table3[[#This Row],[Rel phase shift (rad)]]))</f>
        <v>0.9999831053359578</v>
      </c>
      <c r="N790"/>
    </row>
    <row r="791" spans="1:14" x14ac:dyDescent="0.2">
      <c r="A791" s="1" t="s">
        <v>48</v>
      </c>
      <c r="B791" t="s">
        <v>29</v>
      </c>
      <c r="C791" s="3">
        <v>18.68</v>
      </c>
      <c r="D791" s="2">
        <f>2*Table3[[#This Row],[Photon energy (eV)]]-Threshold</f>
        <v>12.7726112</v>
      </c>
      <c r="E791" t="s">
        <v>18</v>
      </c>
      <c r="F791" s="1">
        <v>2.9784999999999999</v>
      </c>
      <c r="G791" s="2">
        <f>Table3[[#This Row],[Polar ang (rad)]]/PI()*180</f>
        <v>170.65547927971571</v>
      </c>
      <c r="H791" s="5">
        <v>1.4653763921002001E-4</v>
      </c>
      <c r="I791" s="1">
        <v>5.5169697587487201E-2</v>
      </c>
      <c r="J791" s="1">
        <v>4.39263089901758</v>
      </c>
      <c r="K791" s="2">
        <f>IF(Table3[[#This Row],[Phase shift (rad)]]="","",Table3[[#This Row],[Phase shift (rad)]]/PI()*180)</f>
        <v>251.67921147246386</v>
      </c>
      <c r="L791" s="1">
        <v>4.688574620899022E-2</v>
      </c>
      <c r="M791" s="1">
        <f>IF(Table3[[#This Row],[Rel phase shift (rad)]]="","",COS(Table3[[#This Row],[Rel phase shift (rad)]]))</f>
        <v>0.99890106473667006</v>
      </c>
      <c r="N791"/>
    </row>
    <row r="792" spans="1:14" x14ac:dyDescent="0.2">
      <c r="A792" s="1" t="s">
        <v>48</v>
      </c>
      <c r="B792" t="s">
        <v>29</v>
      </c>
      <c r="C792" s="3">
        <v>18.68</v>
      </c>
      <c r="D792" s="2">
        <f>2*Table3[[#This Row],[Photon energy (eV)]]-Threshold</f>
        <v>12.7726112</v>
      </c>
      <c r="E792" t="s">
        <v>19</v>
      </c>
      <c r="F792" s="1">
        <v>2.9784999999999999</v>
      </c>
      <c r="G792" s="2">
        <f>Table3[[#This Row],[Polar ang (rad)]]/PI()*180</f>
        <v>170.65547927971571</v>
      </c>
      <c r="H792" s="5">
        <v>2.6557634812982502E-3</v>
      </c>
      <c r="I792" s="1">
        <v>0.99986371363008797</v>
      </c>
      <c r="J792" s="1">
        <v>4.3457451528085898</v>
      </c>
      <c r="K792" s="2">
        <f>IF(Table3[[#This Row],[Phase shift (rad)]]="","",Table3[[#This Row],[Phase shift (rad)]]/PI()*180)</f>
        <v>248.99285609536722</v>
      </c>
      <c r="L792" s="1">
        <v>0</v>
      </c>
      <c r="M792" s="1">
        <f>IF(Table3[[#This Row],[Rel phase shift (rad)]]="","",COS(Table3[[#This Row],[Rel phase shift (rad)]]))</f>
        <v>1</v>
      </c>
      <c r="N792"/>
    </row>
    <row r="793" spans="1:14" x14ac:dyDescent="0.2">
      <c r="A793" s="1" t="s">
        <v>48</v>
      </c>
      <c r="B793" t="s">
        <v>29</v>
      </c>
      <c r="C793" s="3">
        <v>18.68</v>
      </c>
      <c r="D793" s="2">
        <f>2*Table3[[#This Row],[Photon energy (eV)]]-Threshold</f>
        <v>12.7726112</v>
      </c>
      <c r="E793" t="s">
        <v>17</v>
      </c>
      <c r="F793" s="1">
        <v>3.1415899999999999</v>
      </c>
      <c r="G793" s="2">
        <f>Table3[[#This Row],[Polar ang (rad)]]/PI()*180</f>
        <v>179.9998479605043</v>
      </c>
      <c r="H793" s="5">
        <v>2.7602163565614199E-3</v>
      </c>
      <c r="I793" s="1">
        <v>1</v>
      </c>
      <c r="J793" s="1">
        <v>4.3272720430705904</v>
      </c>
      <c r="K793" s="2">
        <f>IF(Table3[[#This Row],[Phase shift (rad)]]="","",Table3[[#This Row],[Phase shift (rad)]]/PI()*180)</f>
        <v>247.93442487289784</v>
      </c>
      <c r="L793" s="1">
        <v>0</v>
      </c>
      <c r="M793" s="1">
        <f>IF(Table3[[#This Row],[Rel phase shift (rad)]]="","",COS(Table3[[#This Row],[Rel phase shift (rad)]]))</f>
        <v>1</v>
      </c>
      <c r="N793"/>
    </row>
    <row r="794" spans="1:14" x14ac:dyDescent="0.2">
      <c r="A794" s="1" t="s">
        <v>48</v>
      </c>
      <c r="B794" t="s">
        <v>29</v>
      </c>
      <c r="C794" s="3">
        <v>18.68</v>
      </c>
      <c r="D794" s="2">
        <f>2*Table3[[#This Row],[Photon energy (eV)]]-Threshold</f>
        <v>12.7726112</v>
      </c>
      <c r="E794" t="s">
        <v>18</v>
      </c>
      <c r="F794" s="1">
        <v>3.1415899999999999</v>
      </c>
      <c r="G794" s="2">
        <f>Table3[[#This Row],[Polar ang (rad)]]/PI()*180</f>
        <v>179.9998479605043</v>
      </c>
      <c r="H794" s="5">
        <v>0</v>
      </c>
      <c r="I794" s="1">
        <v>0</v>
      </c>
      <c r="J794" s="1"/>
      <c r="K794" s="2" t="str">
        <f>IF(Table3[[#This Row],[Phase shift (rad)]]="","",Table3[[#This Row],[Phase shift (rad)]]/PI()*180)</f>
        <v/>
      </c>
      <c r="L794" s="1"/>
      <c r="M794" s="1" t="str">
        <f>IF(Table3[[#This Row],[Rel phase shift (rad)]]="","",COS(Table3[[#This Row],[Rel phase shift (rad)]]))</f>
        <v/>
      </c>
      <c r="N794"/>
    </row>
    <row r="795" spans="1:14" x14ac:dyDescent="0.2">
      <c r="A795" s="1" t="s">
        <v>48</v>
      </c>
      <c r="B795" t="s">
        <v>29</v>
      </c>
      <c r="C795" s="3">
        <v>18.68</v>
      </c>
      <c r="D795" s="2">
        <f>2*Table3[[#This Row],[Photon energy (eV)]]-Threshold</f>
        <v>12.7726112</v>
      </c>
      <c r="E795" t="s">
        <v>19</v>
      </c>
      <c r="F795" s="1">
        <v>3.1415899999999999</v>
      </c>
      <c r="G795" s="2">
        <f>Table3[[#This Row],[Polar ang (rad)]]/PI()*180</f>
        <v>179.9998479605043</v>
      </c>
      <c r="H795" s="5">
        <v>2.7602163565614199E-3</v>
      </c>
      <c r="I795" s="1">
        <v>1</v>
      </c>
      <c r="J795" s="1">
        <v>4.3272720430705904</v>
      </c>
      <c r="K795" s="2">
        <f>IF(Table3[[#This Row],[Phase shift (rad)]]="","",Table3[[#This Row],[Phase shift (rad)]]/PI()*180)</f>
        <v>247.93442487289784</v>
      </c>
      <c r="L795" s="1">
        <v>0</v>
      </c>
      <c r="M795" s="1">
        <f>IF(Table3[[#This Row],[Rel phase shift (rad)]]="","",COS(Table3[[#This Row],[Rel phase shift (rad)]]))</f>
        <v>1</v>
      </c>
      <c r="N795"/>
    </row>
    <row r="796" spans="1:14" x14ac:dyDescent="0.2">
      <c r="A796" s="1" t="s">
        <v>48</v>
      </c>
      <c r="B796" t="s">
        <v>30</v>
      </c>
      <c r="C796" s="3">
        <v>19.100000000000001</v>
      </c>
      <c r="D796" s="2">
        <f>2*Table3[[#This Row],[Photon energy (eV)]]-Threshold</f>
        <v>13.612611200000003</v>
      </c>
      <c r="E796" t="s">
        <v>17</v>
      </c>
      <c r="F796" s="1">
        <v>0</v>
      </c>
      <c r="G796" s="2">
        <f>Table3[[#This Row],[Polar ang (rad)]]/PI()*180</f>
        <v>0</v>
      </c>
      <c r="H796" s="5">
        <v>3.3874247799248101E-3</v>
      </c>
      <c r="I796" s="1">
        <v>1</v>
      </c>
      <c r="J796" s="1">
        <v>1.1236613669548201</v>
      </c>
      <c r="K796" s="2">
        <f>IF(Table3[[#This Row],[Phase shift (rad)]]="","",Table3[[#This Row],[Phase shift (rad)]]/PI()*180)</f>
        <v>64.381053928412058</v>
      </c>
      <c r="L796" s="1">
        <v>0</v>
      </c>
      <c r="M796" s="1">
        <f>IF(Table3[[#This Row],[Rel phase shift (rad)]]="","",COS(Table3[[#This Row],[Rel phase shift (rad)]]))</f>
        <v>1</v>
      </c>
      <c r="N796"/>
    </row>
    <row r="797" spans="1:14" x14ac:dyDescent="0.2">
      <c r="A797" s="1" t="s">
        <v>48</v>
      </c>
      <c r="B797" t="s">
        <v>30</v>
      </c>
      <c r="C797" s="3">
        <v>19.100000000000001</v>
      </c>
      <c r="D797" s="2">
        <f>2*Table3[[#This Row],[Photon energy (eV)]]-Threshold</f>
        <v>13.612611200000003</v>
      </c>
      <c r="E797" t="s">
        <v>18</v>
      </c>
      <c r="F797" s="1">
        <v>0</v>
      </c>
      <c r="G797" s="2">
        <f>Table3[[#This Row],[Polar ang (rad)]]/PI()*180</f>
        <v>0</v>
      </c>
      <c r="H797" s="5">
        <v>0</v>
      </c>
      <c r="I797" s="1">
        <v>0</v>
      </c>
      <c r="J797" s="1"/>
      <c r="K797" s="2" t="str">
        <f>IF(Table3[[#This Row],[Phase shift (rad)]]="","",Table3[[#This Row],[Phase shift (rad)]]/PI()*180)</f>
        <v/>
      </c>
      <c r="L797" s="1"/>
      <c r="M797" s="1" t="str">
        <f>IF(Table3[[#This Row],[Rel phase shift (rad)]]="","",COS(Table3[[#This Row],[Rel phase shift (rad)]]))</f>
        <v/>
      </c>
      <c r="N797"/>
    </row>
    <row r="798" spans="1:14" x14ac:dyDescent="0.2">
      <c r="A798" s="1" t="s">
        <v>48</v>
      </c>
      <c r="B798" t="s">
        <v>30</v>
      </c>
      <c r="C798" s="3">
        <v>19.100000000000001</v>
      </c>
      <c r="D798" s="2">
        <f>2*Table3[[#This Row],[Photon energy (eV)]]-Threshold</f>
        <v>13.612611200000003</v>
      </c>
      <c r="E798" t="s">
        <v>19</v>
      </c>
      <c r="F798" s="1">
        <v>0</v>
      </c>
      <c r="G798" s="2">
        <f>Table3[[#This Row],[Polar ang (rad)]]/PI()*180</f>
        <v>0</v>
      </c>
      <c r="H798" s="5">
        <v>3.3874247799248101E-3</v>
      </c>
      <c r="I798" s="1">
        <v>1</v>
      </c>
      <c r="J798" s="1">
        <v>1.1236613669548201</v>
      </c>
      <c r="K798" s="2">
        <f>IF(Table3[[#This Row],[Phase shift (rad)]]="","",Table3[[#This Row],[Phase shift (rad)]]/PI()*180)</f>
        <v>64.381053928412058</v>
      </c>
      <c r="L798" s="1">
        <v>0</v>
      </c>
      <c r="M798" s="1">
        <f>IF(Table3[[#This Row],[Rel phase shift (rad)]]="","",COS(Table3[[#This Row],[Rel phase shift (rad)]]))</f>
        <v>1</v>
      </c>
      <c r="N798"/>
    </row>
    <row r="799" spans="1:14" x14ac:dyDescent="0.2">
      <c r="A799" s="1" t="s">
        <v>48</v>
      </c>
      <c r="B799" t="s">
        <v>30</v>
      </c>
      <c r="C799" s="3">
        <v>19.100000000000001</v>
      </c>
      <c r="D799" s="2">
        <f>2*Table3[[#This Row],[Photon energy (eV)]]-Threshold</f>
        <v>13.612611200000003</v>
      </c>
      <c r="E799" t="s">
        <v>17</v>
      </c>
      <c r="F799" s="1">
        <v>0.16308800000000001</v>
      </c>
      <c r="G799" s="2">
        <f>Table3[[#This Row],[Polar ang (rad)]]/PI()*180</f>
        <v>9.3442540892295707</v>
      </c>
      <c r="H799" s="5">
        <v>2.9695782923186901E-3</v>
      </c>
      <c r="I799" s="1">
        <v>0.91193745601270204</v>
      </c>
      <c r="J799" s="1">
        <v>1.12248307885027</v>
      </c>
      <c r="K799" s="2">
        <f>IF(Table3[[#This Row],[Phase shift (rad)]]="","",Table3[[#This Row],[Phase shift (rad)]]/PI()*180)</f>
        <v>64.313542992970866</v>
      </c>
      <c r="L799" s="1">
        <v>-1.480598520182008E-2</v>
      </c>
      <c r="M799" s="1">
        <f>IF(Table3[[#This Row],[Rel phase shift (rad)]]="","",COS(Table3[[#This Row],[Rel phase shift (rad)]]))</f>
        <v>0.99989039340342789</v>
      </c>
      <c r="N799"/>
    </row>
    <row r="800" spans="1:14" x14ac:dyDescent="0.2">
      <c r="A800" s="1" t="s">
        <v>48</v>
      </c>
      <c r="B800" t="s">
        <v>30</v>
      </c>
      <c r="C800" s="3">
        <v>19.100000000000001</v>
      </c>
      <c r="D800" s="2">
        <f>2*Table3[[#This Row],[Photon energy (eV)]]-Threshold</f>
        <v>13.612611200000003</v>
      </c>
      <c r="E800" t="s">
        <v>18</v>
      </c>
      <c r="F800" s="1">
        <v>0.16308800000000001</v>
      </c>
      <c r="G800" s="2">
        <f>Table3[[#This Row],[Polar ang (rad)]]/PI()*180</f>
        <v>9.3442540892295707</v>
      </c>
      <c r="H800" s="5">
        <v>1.4338078629561E-4</v>
      </c>
      <c r="I800" s="1">
        <v>4.4031271993648799E-2</v>
      </c>
      <c r="J800" s="1">
        <v>1.29121492636124</v>
      </c>
      <c r="K800" s="2">
        <f>IF(Table3[[#This Row],[Phase shift (rad)]]="","",Table3[[#This Row],[Phase shift (rad)]]/PI()*180)</f>
        <v>73.981165724794437</v>
      </c>
      <c r="L800" s="1">
        <v>0.15392586230915001</v>
      </c>
      <c r="M800" s="1">
        <f>IF(Table3[[#This Row],[Rel phase shift (rad)]]="","",COS(Table3[[#This Row],[Rel phase shift (rad)]]))</f>
        <v>0.98817678625586225</v>
      </c>
      <c r="N800"/>
    </row>
    <row r="801" spans="1:14" x14ac:dyDescent="0.2">
      <c r="A801" s="1" t="s">
        <v>48</v>
      </c>
      <c r="B801" t="s">
        <v>30</v>
      </c>
      <c r="C801" s="3">
        <v>19.100000000000001</v>
      </c>
      <c r="D801" s="2">
        <f>2*Table3[[#This Row],[Photon energy (eV)]]-Threshold</f>
        <v>13.612611200000003</v>
      </c>
      <c r="E801" t="s">
        <v>19</v>
      </c>
      <c r="F801" s="1">
        <v>0.16308800000000001</v>
      </c>
      <c r="G801" s="2">
        <f>Table3[[#This Row],[Polar ang (rad)]]/PI()*180</f>
        <v>9.3442540892295707</v>
      </c>
      <c r="H801" s="5">
        <v>3.25262393617364E-3</v>
      </c>
      <c r="I801" s="1">
        <v>0.99885886335873197</v>
      </c>
      <c r="J801" s="1">
        <v>1.1372890640520901</v>
      </c>
      <c r="K801" s="2">
        <f>IF(Table3[[#This Row],[Phase shift (rad)]]="","",Table3[[#This Row],[Phase shift (rad)]]/PI()*180)</f>
        <v>65.161863456568312</v>
      </c>
      <c r="L801" s="1">
        <v>0</v>
      </c>
      <c r="M801" s="1">
        <f>IF(Table3[[#This Row],[Rel phase shift (rad)]]="","",COS(Table3[[#This Row],[Rel phase shift (rad)]]))</f>
        <v>1</v>
      </c>
      <c r="N801"/>
    </row>
    <row r="802" spans="1:14" x14ac:dyDescent="0.2">
      <c r="A802" s="1" t="s">
        <v>48</v>
      </c>
      <c r="B802" t="s">
        <v>30</v>
      </c>
      <c r="C802" s="3">
        <v>19.100000000000001</v>
      </c>
      <c r="D802" s="2">
        <f>2*Table3[[#This Row],[Photon energy (eV)]]-Threshold</f>
        <v>13.612611200000003</v>
      </c>
      <c r="E802" t="s">
        <v>17</v>
      </c>
      <c r="F802" s="1">
        <v>0.29860399999999998</v>
      </c>
      <c r="G802" s="2">
        <f>Table3[[#This Row],[Polar ang (rad)]]/PI()*180</f>
        <v>17.108748945724432</v>
      </c>
      <c r="H802" s="5">
        <v>2.1250917821600199E-3</v>
      </c>
      <c r="I802" s="1">
        <v>0.71696539579351204</v>
      </c>
      <c r="J802" s="1">
        <v>1.12276302861646</v>
      </c>
      <c r="K802" s="2">
        <f>IF(Table3[[#This Row],[Phase shift (rad)]]="","",Table3[[#This Row],[Phase shift (rad)]]/PI()*180)</f>
        <v>64.329582933049224</v>
      </c>
      <c r="L802" s="1">
        <v>-4.8655472429779863E-2</v>
      </c>
      <c r="M802" s="1">
        <f>IF(Table3[[#This Row],[Rel phase shift (rad)]]="","",COS(Table3[[#This Row],[Rel phase shift (rad)]]))</f>
        <v>0.99881655599829455</v>
      </c>
      <c r="N802"/>
    </row>
    <row r="803" spans="1:14" x14ac:dyDescent="0.2">
      <c r="A803" s="1" t="s">
        <v>48</v>
      </c>
      <c r="B803" t="s">
        <v>30</v>
      </c>
      <c r="C803" s="3">
        <v>19.100000000000001</v>
      </c>
      <c r="D803" s="2">
        <f>2*Table3[[#This Row],[Photon energy (eV)]]-Threshold</f>
        <v>13.612611200000003</v>
      </c>
      <c r="E803" t="s">
        <v>18</v>
      </c>
      <c r="F803" s="1">
        <v>0.29860399999999998</v>
      </c>
      <c r="G803" s="2">
        <f>Table3[[#This Row],[Polar ang (rad)]]/PI()*180</f>
        <v>17.108748945724432</v>
      </c>
      <c r="H803" s="5">
        <v>4.1945853662883598E-4</v>
      </c>
      <c r="I803" s="1">
        <v>0.14151730210324301</v>
      </c>
      <c r="J803" s="1">
        <v>1.29493467489154</v>
      </c>
      <c r="K803" s="2">
        <f>IF(Table3[[#This Row],[Phase shift (rad)]]="","",Table3[[#This Row],[Phase shift (rad)]]/PI()*180)</f>
        <v>74.194291616430618</v>
      </c>
      <c r="L803" s="1">
        <v>0.1235161738453001</v>
      </c>
      <c r="M803" s="1">
        <f>IF(Table3[[#This Row],[Rel phase shift (rad)]]="","",COS(Table3[[#This Row],[Rel phase shift (rad)]]))</f>
        <v>0.99238157051119691</v>
      </c>
      <c r="N803"/>
    </row>
    <row r="804" spans="1:14" x14ac:dyDescent="0.2">
      <c r="A804" s="1" t="s">
        <v>48</v>
      </c>
      <c r="B804" t="s">
        <v>30</v>
      </c>
      <c r="C804" s="3">
        <v>19.100000000000001</v>
      </c>
      <c r="D804" s="2">
        <f>2*Table3[[#This Row],[Photon energy (eV)]]-Threshold</f>
        <v>13.612611200000003</v>
      </c>
      <c r="E804" t="s">
        <v>19</v>
      </c>
      <c r="F804" s="1">
        <v>0.29860399999999998</v>
      </c>
      <c r="G804" s="2">
        <f>Table3[[#This Row],[Polar ang (rad)]]/PI()*180</f>
        <v>17.108748945724432</v>
      </c>
      <c r="H804" s="5">
        <v>2.9551026977574502E-3</v>
      </c>
      <c r="I804" s="1">
        <v>0.99699523243867105</v>
      </c>
      <c r="J804" s="1">
        <v>1.1714185010462399</v>
      </c>
      <c r="K804" s="2">
        <f>IF(Table3[[#This Row],[Phase shift (rad)]]="","",Table3[[#This Row],[Phase shift (rad)]]/PI()*180)</f>
        <v>67.117336153490754</v>
      </c>
      <c r="L804" s="1">
        <v>0</v>
      </c>
      <c r="M804" s="1">
        <f>IF(Table3[[#This Row],[Rel phase shift (rad)]]="","",COS(Table3[[#This Row],[Rel phase shift (rad)]]))</f>
        <v>1</v>
      </c>
      <c r="N804"/>
    </row>
    <row r="805" spans="1:14" x14ac:dyDescent="0.2">
      <c r="A805" s="1" t="s">
        <v>48</v>
      </c>
      <c r="B805" t="s">
        <v>30</v>
      </c>
      <c r="C805" s="3">
        <v>19.100000000000001</v>
      </c>
      <c r="D805" s="2">
        <f>2*Table3[[#This Row],[Photon energy (eV)]]-Threshold</f>
        <v>13.612611200000003</v>
      </c>
      <c r="E805" t="s">
        <v>17</v>
      </c>
      <c r="F805" s="1">
        <v>0.43301299999999998</v>
      </c>
      <c r="G805" s="2">
        <f>Table3[[#This Row],[Polar ang (rad)]]/PI()*180</f>
        <v>24.809817374298316</v>
      </c>
      <c r="H805" s="5">
        <v>1.13629771134848E-3</v>
      </c>
      <c r="I805" s="1">
        <v>0.44601248365705698</v>
      </c>
      <c r="J805" s="1">
        <v>1.14373486019523</v>
      </c>
      <c r="K805" s="2">
        <f>IF(Table3[[#This Row],[Phase shift (rad)]]="","",Table3[[#This Row],[Phase shift (rad)]]/PI()*180)</f>
        <v>65.531180371171928</v>
      </c>
      <c r="L805" s="1">
        <v>-8.7605349310930114E-2</v>
      </c>
      <c r="M805" s="1">
        <f>IF(Table3[[#This Row],[Rel phase shift (rad)]]="","",COS(Table3[[#This Row],[Rel phase shift (rad)]]))</f>
        <v>0.99616510496569521</v>
      </c>
      <c r="N805"/>
    </row>
    <row r="806" spans="1:14" x14ac:dyDescent="0.2">
      <c r="A806" s="1" t="s">
        <v>48</v>
      </c>
      <c r="B806" t="s">
        <v>30</v>
      </c>
      <c r="C806" s="3">
        <v>19.100000000000001</v>
      </c>
      <c r="D806" s="2">
        <f>2*Table3[[#This Row],[Photon energy (eV)]]-Threshold</f>
        <v>13.612611200000003</v>
      </c>
      <c r="E806" t="s">
        <v>18</v>
      </c>
      <c r="F806" s="1">
        <v>0.43301299999999998</v>
      </c>
      <c r="G806" s="2">
        <f>Table3[[#This Row],[Polar ang (rad)]]/PI()*180</f>
        <v>24.809817374298316</v>
      </c>
      <c r="H806" s="5">
        <v>7.0569184720414803E-4</v>
      </c>
      <c r="I806" s="1">
        <v>0.27699375817147098</v>
      </c>
      <c r="J806" s="1">
        <v>1.3018390237717701</v>
      </c>
      <c r="K806" s="2">
        <f>IF(Table3[[#This Row],[Phase shift (rad)]]="","",Table3[[#This Row],[Phase shift (rad)]]/PI()*180)</f>
        <v>74.589881667553669</v>
      </c>
      <c r="L806" s="1">
        <v>7.0498814265609999E-2</v>
      </c>
      <c r="M806" s="1">
        <f>IF(Table3[[#This Row],[Rel phase shift (rad)]]="","",COS(Table3[[#This Row],[Rel phase shift (rad)]]))</f>
        <v>0.99751598766153859</v>
      </c>
      <c r="N806"/>
    </row>
    <row r="807" spans="1:14" x14ac:dyDescent="0.2">
      <c r="A807" s="1" t="s">
        <v>48</v>
      </c>
      <c r="B807" t="s">
        <v>30</v>
      </c>
      <c r="C807" s="3">
        <v>19.100000000000001</v>
      </c>
      <c r="D807" s="2">
        <f>2*Table3[[#This Row],[Photon energy (eV)]]-Threshold</f>
        <v>13.612611200000003</v>
      </c>
      <c r="E807" t="s">
        <v>19</v>
      </c>
      <c r="F807" s="1">
        <v>0.43301299999999998</v>
      </c>
      <c r="G807" s="2">
        <f>Table3[[#This Row],[Polar ang (rad)]]/PI()*180</f>
        <v>24.809817374298316</v>
      </c>
      <c r="H807" s="5">
        <v>2.5398179288289502E-3</v>
      </c>
      <c r="I807" s="1">
        <v>0.99691347712863199</v>
      </c>
      <c r="J807" s="1">
        <v>1.2313402095061601</v>
      </c>
      <c r="K807" s="2">
        <f>IF(Table3[[#This Row],[Phase shift (rad)]]="","",Table3[[#This Row],[Phase shift (rad)]]/PI()*180)</f>
        <v>70.550597149457545</v>
      </c>
      <c r="L807" s="1">
        <v>0</v>
      </c>
      <c r="M807" s="1">
        <f>IF(Table3[[#This Row],[Rel phase shift (rad)]]="","",COS(Table3[[#This Row],[Rel phase shift (rad)]]))</f>
        <v>1</v>
      </c>
      <c r="N807"/>
    </row>
    <row r="808" spans="1:14" x14ac:dyDescent="0.2">
      <c r="A808" s="1" t="s">
        <v>48</v>
      </c>
      <c r="B808" t="s">
        <v>30</v>
      </c>
      <c r="C808" s="3">
        <v>19.100000000000001</v>
      </c>
      <c r="D808" s="2">
        <f>2*Table3[[#This Row],[Photon energy (eV)]]-Threshold</f>
        <v>13.612611200000003</v>
      </c>
      <c r="E808" t="s">
        <v>17</v>
      </c>
      <c r="F808" s="1">
        <v>0.56709699999999996</v>
      </c>
      <c r="G808" s="2">
        <f>Table3[[#This Row],[Polar ang (rad)]]/PI()*180</f>
        <v>32.492264674530446</v>
      </c>
      <c r="H808" s="5">
        <v>3.1947365387963102E-4</v>
      </c>
      <c r="I808" s="1">
        <v>0.154475701934459</v>
      </c>
      <c r="J808" s="1">
        <v>1.3944457585726699</v>
      </c>
      <c r="K808" s="2">
        <f>IF(Table3[[#This Row],[Phase shift (rad)]]="","",Table3[[#This Row],[Phase shift (rad)]]/PI()*180)</f>
        <v>79.895856726132521</v>
      </c>
      <c r="L808" s="1">
        <v>6.7957937673909896E-2</v>
      </c>
      <c r="M808" s="1">
        <f>IF(Table3[[#This Row],[Rel phase shift (rad)]]="","",COS(Table3[[#This Row],[Rel phase shift (rad)]]))</f>
        <v>0.99769174790517956</v>
      </c>
      <c r="N808"/>
    </row>
    <row r="809" spans="1:14" x14ac:dyDescent="0.2">
      <c r="A809" s="1" t="s">
        <v>48</v>
      </c>
      <c r="B809" t="s">
        <v>30</v>
      </c>
      <c r="C809" s="3">
        <v>19.100000000000001</v>
      </c>
      <c r="D809" s="2">
        <f>2*Table3[[#This Row],[Photon energy (eV)]]-Threshold</f>
        <v>13.612611200000003</v>
      </c>
      <c r="E809" t="s">
        <v>18</v>
      </c>
      <c r="F809" s="1">
        <v>0.56709699999999996</v>
      </c>
      <c r="G809" s="2">
        <f>Table3[[#This Row],[Polar ang (rad)]]/PI()*180</f>
        <v>32.492264674530446</v>
      </c>
      <c r="H809" s="5">
        <v>8.74321118351728E-4</v>
      </c>
      <c r="I809" s="1">
        <v>0.42276214903276998</v>
      </c>
      <c r="J809" s="1">
        <v>1.31408126938909</v>
      </c>
      <c r="K809" s="2">
        <f>IF(Table3[[#This Row],[Phase shift (rad)]]="","",Table3[[#This Row],[Phase shift (rad)]]/PI()*180)</f>
        <v>75.291310673188633</v>
      </c>
      <c r="L809" s="1">
        <v>-1.240655150967007E-2</v>
      </c>
      <c r="M809" s="1">
        <f>IF(Table3[[#This Row],[Rel phase shift (rad)]]="","",COS(Table3[[#This Row],[Rel phase shift (rad)]]))</f>
        <v>0.99992303972698648</v>
      </c>
      <c r="N809"/>
    </row>
    <row r="810" spans="1:14" x14ac:dyDescent="0.2">
      <c r="A810" s="1" t="s">
        <v>48</v>
      </c>
      <c r="B810" t="s">
        <v>30</v>
      </c>
      <c r="C810" s="3">
        <v>19.100000000000001</v>
      </c>
      <c r="D810" s="2">
        <f>2*Table3[[#This Row],[Photon energy (eV)]]-Threshold</f>
        <v>13.612611200000003</v>
      </c>
      <c r="E810" t="s">
        <v>19</v>
      </c>
      <c r="F810" s="1">
        <v>0.56709699999999996</v>
      </c>
      <c r="G810" s="2">
        <f>Table3[[#This Row],[Polar ang (rad)]]/PI()*180</f>
        <v>32.492264674530446</v>
      </c>
      <c r="H810" s="5">
        <v>2.0672438888647E-3</v>
      </c>
      <c r="I810" s="1">
        <v>0.99957835935483097</v>
      </c>
      <c r="J810" s="1">
        <v>1.3264878208987601</v>
      </c>
      <c r="K810" s="2">
        <f>IF(Table3[[#This Row],[Phase shift (rad)]]="","",Table3[[#This Row],[Phase shift (rad)]]/PI()*180)</f>
        <v>76.00215371300439</v>
      </c>
      <c r="L810" s="1">
        <v>0</v>
      </c>
      <c r="M810" s="1">
        <f>IF(Table3[[#This Row],[Rel phase shift (rad)]]="","",COS(Table3[[#This Row],[Rel phase shift (rad)]]))</f>
        <v>1</v>
      </c>
      <c r="N810"/>
    </row>
    <row r="811" spans="1:14" x14ac:dyDescent="0.2">
      <c r="A811" s="1" t="s">
        <v>48</v>
      </c>
      <c r="B811" t="s">
        <v>30</v>
      </c>
      <c r="C811" s="3">
        <v>19.100000000000001</v>
      </c>
      <c r="D811" s="2">
        <f>2*Table3[[#This Row],[Photon energy (eV)]]-Threshold</f>
        <v>13.612611200000003</v>
      </c>
      <c r="E811" t="s">
        <v>17</v>
      </c>
      <c r="F811" s="1">
        <v>0.70104200000000005</v>
      </c>
      <c r="G811" s="2">
        <f>Table3[[#This Row],[Polar ang (rad)]]/PI()*180</f>
        <v>40.166747861410258</v>
      </c>
      <c r="H811" s="5">
        <v>2.3615198854076699E-4</v>
      </c>
      <c r="I811" s="1">
        <v>0.12250667928274001</v>
      </c>
      <c r="J811" s="1">
        <v>3.3533711672894402</v>
      </c>
      <c r="K811" s="2">
        <f>IF(Table3[[#This Row],[Phase shift (rad)]]="","",Table3[[#This Row],[Phase shift (rad)]]/PI()*180)</f>
        <v>192.13401502654324</v>
      </c>
      <c r="L811" s="1">
        <v>1.8830197356947</v>
      </c>
      <c r="M811" s="1">
        <f>IF(Table3[[#This Row],[Rel phase shift (rad)]]="","",COS(Table3[[#This Row],[Rel phase shift (rad)]]))</f>
        <v>-0.30717530759814582</v>
      </c>
      <c r="N811"/>
    </row>
    <row r="812" spans="1:14" x14ac:dyDescent="0.2">
      <c r="A812" s="1" t="s">
        <v>48</v>
      </c>
      <c r="B812" t="s">
        <v>30</v>
      </c>
      <c r="C812" s="3">
        <v>19.100000000000001</v>
      </c>
      <c r="D812" s="2">
        <f>2*Table3[[#This Row],[Photon energy (eV)]]-Threshold</f>
        <v>13.612611200000003</v>
      </c>
      <c r="E812" t="s">
        <v>18</v>
      </c>
      <c r="F812" s="1">
        <v>0.70104200000000005</v>
      </c>
      <c r="G812" s="2">
        <f>Table3[[#This Row],[Polar ang (rad)]]/PI()*180</f>
        <v>40.166747861410258</v>
      </c>
      <c r="H812" s="5">
        <v>8.4575712047651997E-4</v>
      </c>
      <c r="I812" s="1">
        <v>0.43874666035862903</v>
      </c>
      <c r="J812" s="1">
        <v>1.33709733290275</v>
      </c>
      <c r="K812" s="2">
        <f>IF(Table3[[#This Row],[Phase shift (rad)]]="","",Table3[[#This Row],[Phase shift (rad)]]/PI()*180)</f>
        <v>76.610033973526399</v>
      </c>
      <c r="L812" s="1">
        <v>-0.1332540986919899</v>
      </c>
      <c r="M812" s="1">
        <f>IF(Table3[[#This Row],[Rel phase shift (rad)]]="","",COS(Table3[[#This Row],[Rel phase shift (rad)]]))</f>
        <v>0.99113480226704975</v>
      </c>
      <c r="N812"/>
    </row>
    <row r="813" spans="1:14" x14ac:dyDescent="0.2">
      <c r="A813" s="1" t="s">
        <v>48</v>
      </c>
      <c r="B813" t="s">
        <v>30</v>
      </c>
      <c r="C813" s="3">
        <v>19.100000000000001</v>
      </c>
      <c r="D813" s="2">
        <f>2*Table3[[#This Row],[Photon energy (eV)]]-Threshold</f>
        <v>13.612611200000003</v>
      </c>
      <c r="E813" t="s">
        <v>19</v>
      </c>
      <c r="F813" s="1">
        <v>0.70104200000000005</v>
      </c>
      <c r="G813" s="2">
        <f>Table3[[#This Row],[Polar ang (rad)]]/PI()*180</f>
        <v>40.166747861410258</v>
      </c>
      <c r="H813" s="5">
        <v>1.60397857302152E-3</v>
      </c>
      <c r="I813" s="1">
        <v>0.832083142029582</v>
      </c>
      <c r="J813" s="1">
        <v>1.4703514315947399</v>
      </c>
      <c r="K813" s="2">
        <f>IF(Table3[[#This Row],[Phase shift (rad)]]="","",Table3[[#This Row],[Phase shift (rad)]]/PI()*180)</f>
        <v>84.244931431397163</v>
      </c>
      <c r="L813" s="1">
        <v>0</v>
      </c>
      <c r="M813" s="1">
        <f>IF(Table3[[#This Row],[Rel phase shift (rad)]]="","",COS(Table3[[#This Row],[Rel phase shift (rad)]]))</f>
        <v>1</v>
      </c>
      <c r="N813"/>
    </row>
    <row r="814" spans="1:14" x14ac:dyDescent="0.2">
      <c r="A814" s="1" t="s">
        <v>48</v>
      </c>
      <c r="B814" t="s">
        <v>30</v>
      </c>
      <c r="C814" s="3">
        <v>19.100000000000001</v>
      </c>
      <c r="D814" s="2">
        <f>2*Table3[[#This Row],[Photon energy (eV)]]-Threshold</f>
        <v>13.612611200000003</v>
      </c>
      <c r="E814" t="s">
        <v>17</v>
      </c>
      <c r="F814" s="1">
        <v>0.83491599999999999</v>
      </c>
      <c r="G814" s="2">
        <f>Table3[[#This Row],[Polar ang (rad)]]/PI()*180</f>
        <v>47.837163047944635</v>
      </c>
      <c r="H814" s="5">
        <v>3.5270428502065499E-4</v>
      </c>
      <c r="I814" s="1">
        <v>0.220726918996728</v>
      </c>
      <c r="J814" s="1">
        <v>3.2047150337435699</v>
      </c>
      <c r="K814" s="2">
        <f>IF(Table3[[#This Row],[Phase shift (rad)]]="","",Table3[[#This Row],[Phase shift (rad)]]/PI()*180)</f>
        <v>183.61664597563177</v>
      </c>
      <c r="L814" s="1">
        <v>1.52944515859825</v>
      </c>
      <c r="M814" s="1">
        <f>IF(Table3[[#This Row],[Rel phase shift (rad)]]="","",COS(Table3[[#This Row],[Rel phase shift (rad)]]))</f>
        <v>4.1339384678673E-2</v>
      </c>
      <c r="N814"/>
    </row>
    <row r="815" spans="1:14" x14ac:dyDescent="0.2">
      <c r="A815" s="1" t="s">
        <v>48</v>
      </c>
      <c r="B815" t="s">
        <v>30</v>
      </c>
      <c r="C815" s="3">
        <v>19.100000000000001</v>
      </c>
      <c r="D815" s="2">
        <f>2*Table3[[#This Row],[Photon energy (eV)]]-Threshold</f>
        <v>13.612611200000003</v>
      </c>
      <c r="E815" t="s">
        <v>18</v>
      </c>
      <c r="F815" s="1">
        <v>0.83491599999999999</v>
      </c>
      <c r="G815" s="2">
        <f>Table3[[#This Row],[Polar ang (rad)]]/PI()*180</f>
        <v>47.837163047944635</v>
      </c>
      <c r="H815" s="5">
        <v>6.2260859735729901E-4</v>
      </c>
      <c r="I815" s="1">
        <v>0.38963654050163599</v>
      </c>
      <c r="J815" s="1">
        <v>1.3883440486697101</v>
      </c>
      <c r="K815" s="2">
        <f>IF(Table3[[#This Row],[Phase shift (rad)]]="","",Table3[[#This Row],[Phase shift (rad)]]/PI()*180)</f>
        <v>79.546254500879741</v>
      </c>
      <c r="L815" s="1">
        <v>-0.28692582647560999</v>
      </c>
      <c r="M815" s="1">
        <f>IF(Table3[[#This Row],[Rel phase shift (rad)]]="","",COS(Table3[[#This Row],[Rel phase shift (rad)]]))</f>
        <v>0.95911841292890476</v>
      </c>
      <c r="N815"/>
    </row>
    <row r="816" spans="1:14" x14ac:dyDescent="0.2">
      <c r="A816" s="1" t="s">
        <v>48</v>
      </c>
      <c r="B816" t="s">
        <v>30</v>
      </c>
      <c r="C816" s="3">
        <v>19.100000000000001</v>
      </c>
      <c r="D816" s="2">
        <f>2*Table3[[#This Row],[Photon energy (eV)]]-Threshold</f>
        <v>13.612611200000003</v>
      </c>
      <c r="E816" t="s">
        <v>19</v>
      </c>
      <c r="F816" s="1">
        <v>0.83491599999999999</v>
      </c>
      <c r="G816" s="2">
        <f>Table3[[#This Row],[Polar ang (rad)]]/PI()*180</f>
        <v>47.837163047944635</v>
      </c>
      <c r="H816" s="5">
        <v>1.2088913176475601E-3</v>
      </c>
      <c r="I816" s="1">
        <v>0.756539875693927</v>
      </c>
      <c r="J816" s="1">
        <v>1.6752698751453201</v>
      </c>
      <c r="K816" s="2">
        <f>IF(Table3[[#This Row],[Phase shift (rad)]]="","",Table3[[#This Row],[Phase shift (rad)]]/PI()*180)</f>
        <v>95.985893391235209</v>
      </c>
      <c r="L816" s="1">
        <v>0</v>
      </c>
      <c r="M816" s="1">
        <f>IF(Table3[[#This Row],[Rel phase shift (rad)]]="","",COS(Table3[[#This Row],[Rel phase shift (rad)]]))</f>
        <v>1</v>
      </c>
      <c r="N816"/>
    </row>
    <row r="817" spans="1:14" x14ac:dyDescent="0.2">
      <c r="A817" s="1" t="s">
        <v>48</v>
      </c>
      <c r="B817" t="s">
        <v>30</v>
      </c>
      <c r="C817" s="3">
        <v>19.100000000000001</v>
      </c>
      <c r="D817" s="2">
        <f>2*Table3[[#This Row],[Photon energy (eV)]]-Threshold</f>
        <v>13.612611200000003</v>
      </c>
      <c r="E817" t="s">
        <v>17</v>
      </c>
      <c r="F817" s="1">
        <v>0.96874899999999997</v>
      </c>
      <c r="G817" s="2">
        <f>Table3[[#This Row],[Polar ang (rad)]]/PI()*180</f>
        <v>55.505229107518979</v>
      </c>
      <c r="H817" s="5">
        <v>4.2615524717715098E-4</v>
      </c>
      <c r="I817" s="1">
        <v>0.42247639758525402</v>
      </c>
      <c r="J817" s="1">
        <v>2.45145683123951</v>
      </c>
      <c r="K817" s="2">
        <f>IF(Table3[[#This Row],[Phase shift (rad)]]="","",Table3[[#This Row],[Phase shift (rad)]]/PI()*180)</f>
        <v>140.45813008853844</v>
      </c>
      <c r="L817" s="1">
        <v>0.51707156772432006</v>
      </c>
      <c r="M817" s="1">
        <f>IF(Table3[[#This Row],[Rel phase shift (rad)]]="","",COS(Table3[[#This Row],[Rel phase shift (rad)]]))</f>
        <v>0.86927053634815521</v>
      </c>
      <c r="N817"/>
    </row>
    <row r="818" spans="1:14" x14ac:dyDescent="0.2">
      <c r="A818" s="1" t="s">
        <v>48</v>
      </c>
      <c r="B818" t="s">
        <v>30</v>
      </c>
      <c r="C818" s="3">
        <v>19.100000000000001</v>
      </c>
      <c r="D818" s="2">
        <f>2*Table3[[#This Row],[Photon energy (eV)]]-Threshold</f>
        <v>13.612611200000003</v>
      </c>
      <c r="E818" t="s">
        <v>18</v>
      </c>
      <c r="F818" s="1">
        <v>0.96874899999999997</v>
      </c>
      <c r="G818" s="2">
        <f>Table3[[#This Row],[Polar ang (rad)]]/PI()*180</f>
        <v>55.505229107518979</v>
      </c>
      <c r="H818" s="5">
        <v>2.9127628779312899E-4</v>
      </c>
      <c r="I818" s="1">
        <v>0.28876180120737199</v>
      </c>
      <c r="J818" s="1">
        <v>1.5643776027279801</v>
      </c>
      <c r="K818" s="2">
        <f>IF(Table3[[#This Row],[Phase shift (rad)]]="","",Table3[[#This Row],[Phase shift (rad)]]/PI()*180)</f>
        <v>89.632234201106641</v>
      </c>
      <c r="L818" s="1">
        <v>-0.37000766078720981</v>
      </c>
      <c r="M818" s="1">
        <f>IF(Table3[[#This Row],[Rel phase shift (rad)]]="","",COS(Table3[[#This Row],[Rel phase shift (rad)]]))</f>
        <v>0.93232457531980029</v>
      </c>
      <c r="N818"/>
    </row>
    <row r="819" spans="1:14" x14ac:dyDescent="0.2">
      <c r="A819" s="1" t="s">
        <v>48</v>
      </c>
      <c r="B819" t="s">
        <v>30</v>
      </c>
      <c r="C819" s="3">
        <v>19.100000000000001</v>
      </c>
      <c r="D819" s="2">
        <f>2*Table3[[#This Row],[Photon energy (eV)]]-Threshold</f>
        <v>13.612611200000003</v>
      </c>
      <c r="E819" t="s">
        <v>19</v>
      </c>
      <c r="F819" s="1">
        <v>0.96874899999999997</v>
      </c>
      <c r="G819" s="2">
        <f>Table3[[#This Row],[Polar ang (rad)]]/PI()*180</f>
        <v>55.505229107518979</v>
      </c>
      <c r="H819" s="5">
        <v>9.1357228291721795E-4</v>
      </c>
      <c r="I819" s="1">
        <v>0.90568573208289105</v>
      </c>
      <c r="J819" s="1">
        <v>1.9343852635151899</v>
      </c>
      <c r="K819" s="2">
        <f>IF(Table3[[#This Row],[Phase shift (rad)]]="","",Table3[[#This Row],[Phase shift (rad)]]/PI()*180)</f>
        <v>110.83211155172197</v>
      </c>
      <c r="L819" s="1">
        <v>0</v>
      </c>
      <c r="M819" s="1">
        <f>IF(Table3[[#This Row],[Rel phase shift (rad)]]="","",COS(Table3[[#This Row],[Rel phase shift (rad)]]))</f>
        <v>1</v>
      </c>
      <c r="N819"/>
    </row>
    <row r="820" spans="1:14" x14ac:dyDescent="0.2">
      <c r="A820" s="1" t="s">
        <v>48</v>
      </c>
      <c r="B820" t="s">
        <v>30</v>
      </c>
      <c r="C820" s="3">
        <v>19.100000000000001</v>
      </c>
      <c r="D820" s="2">
        <f>2*Table3[[#This Row],[Photon energy (eV)]]-Threshold</f>
        <v>13.612611200000003</v>
      </c>
      <c r="E820" t="s">
        <v>17</v>
      </c>
      <c r="F820" s="1">
        <v>1.10256</v>
      </c>
      <c r="G820" s="2">
        <f>Table3[[#This Row],[Polar ang (rad)]]/PI()*180</f>
        <v>63.172034659944046</v>
      </c>
      <c r="H820" s="5">
        <v>6.47989772375012E-4</v>
      </c>
      <c r="I820" s="1">
        <v>0.76763844592620201</v>
      </c>
      <c r="J820" s="1">
        <v>1.92278067708999</v>
      </c>
      <c r="K820" s="2">
        <f>IF(Table3[[#This Row],[Phase shift (rad)]]="","",Table3[[#This Row],[Phase shift (rad)]]/PI()*180)</f>
        <v>110.16721772656321</v>
      </c>
      <c r="L820" s="1">
        <v>-0.27983129840308002</v>
      </c>
      <c r="M820" s="1">
        <f>IF(Table3[[#This Row],[Rel phase shift (rad)]]="","",COS(Table3[[#This Row],[Rel phase shift (rad)]]))</f>
        <v>0.96110204627385165</v>
      </c>
      <c r="N820"/>
    </row>
    <row r="821" spans="1:14" x14ac:dyDescent="0.2">
      <c r="A821" s="1" t="s">
        <v>48</v>
      </c>
      <c r="B821" t="s">
        <v>30</v>
      </c>
      <c r="C821" s="3">
        <v>19.100000000000001</v>
      </c>
      <c r="D821" s="2">
        <f>2*Table3[[#This Row],[Photon energy (eV)]]-Threshold</f>
        <v>13.612611200000003</v>
      </c>
      <c r="E821" t="s">
        <v>18</v>
      </c>
      <c r="F821" s="1">
        <v>1.10256</v>
      </c>
      <c r="G821" s="2">
        <f>Table3[[#This Row],[Polar ang (rad)]]/PI()*180</f>
        <v>63.172034659944046</v>
      </c>
      <c r="H821" s="5">
        <v>9.8072153194017603E-5</v>
      </c>
      <c r="I821" s="1">
        <v>0.116180777036898</v>
      </c>
      <c r="J821" s="1">
        <v>3.3518278848585501</v>
      </c>
      <c r="K821" s="2">
        <f>IF(Table3[[#This Row],[Phase shift (rad)]]="","",Table3[[#This Row],[Phase shift (rad)]]/PI()*180)</f>
        <v>192.04559145665658</v>
      </c>
      <c r="L821" s="1">
        <v>1.1492159093654799</v>
      </c>
      <c r="M821" s="1">
        <f>IF(Table3[[#This Row],[Rel phase shift (rad)]]="","",COS(Table3[[#This Row],[Rel phase shift (rad)]]))</f>
        <v>0.40920300489925959</v>
      </c>
      <c r="N821"/>
    </row>
    <row r="822" spans="1:14" x14ac:dyDescent="0.2">
      <c r="A822" s="1" t="s">
        <v>48</v>
      </c>
      <c r="B822" t="s">
        <v>30</v>
      </c>
      <c r="C822" s="3">
        <v>19.100000000000001</v>
      </c>
      <c r="D822" s="2">
        <f>2*Table3[[#This Row],[Photon energy (eV)]]-Threshold</f>
        <v>13.612611200000003</v>
      </c>
      <c r="E822" t="s">
        <v>19</v>
      </c>
      <c r="F822" s="1">
        <v>1.10256</v>
      </c>
      <c r="G822" s="2">
        <f>Table3[[#This Row],[Polar ang (rad)]]/PI()*180</f>
        <v>63.172034659944046</v>
      </c>
      <c r="H822" s="5">
        <v>7.0304713576652101E-4</v>
      </c>
      <c r="I822" s="1">
        <v>0.83286192733354802</v>
      </c>
      <c r="J822" s="1">
        <v>2.20261197549307</v>
      </c>
      <c r="K822" s="2">
        <f>IF(Table3[[#This Row],[Phase shift (rad)]]="","",Table3[[#This Row],[Phase shift (rad)]]/PI()*180)</f>
        <v>126.20037010072564</v>
      </c>
      <c r="L822" s="1">
        <v>0</v>
      </c>
      <c r="M822" s="1">
        <f>IF(Table3[[#This Row],[Rel phase shift (rad)]]="","",COS(Table3[[#This Row],[Rel phase shift (rad)]]))</f>
        <v>1</v>
      </c>
      <c r="N822"/>
    </row>
    <row r="823" spans="1:14" x14ac:dyDescent="0.2">
      <c r="A823" s="1" t="s">
        <v>48</v>
      </c>
      <c r="B823" t="s">
        <v>30</v>
      </c>
      <c r="C823" s="3">
        <v>19.100000000000001</v>
      </c>
      <c r="D823" s="2">
        <f>2*Table3[[#This Row],[Photon energy (eV)]]-Threshold</f>
        <v>13.612611200000003</v>
      </c>
      <c r="E823" t="s">
        <v>17</v>
      </c>
      <c r="F823" s="1">
        <v>1.2363500000000001</v>
      </c>
      <c r="G823" s="2">
        <f>Table3[[#This Row],[Polar ang (rad)]]/PI()*180</f>
        <v>70.837637000999337</v>
      </c>
      <c r="H823" s="5">
        <v>7.7812549769529205E-4</v>
      </c>
      <c r="I823" s="1">
        <v>0.60309573738952305</v>
      </c>
      <c r="J823" s="1">
        <v>1.71010446726792</v>
      </c>
      <c r="K823" s="2">
        <f>IF(Table3[[#This Row],[Phase shift (rad)]]="","",Table3[[#This Row],[Phase shift (rad)]]/PI()*180)</f>
        <v>97.981768500919841</v>
      </c>
      <c r="L823" s="1">
        <v>-0.71144068886135003</v>
      </c>
      <c r="M823" s="1">
        <f>IF(Table3[[#This Row],[Rel phase shift (rad)]]="","",COS(Table3[[#This Row],[Rel phase shift (rad)]]))</f>
        <v>0.75742199964010382</v>
      </c>
      <c r="N823"/>
    </row>
    <row r="824" spans="1:14" x14ac:dyDescent="0.2">
      <c r="A824" s="1" t="s">
        <v>48</v>
      </c>
      <c r="B824" t="s">
        <v>30</v>
      </c>
      <c r="C824" s="3">
        <v>19.100000000000001</v>
      </c>
      <c r="D824" s="2">
        <f>2*Table3[[#This Row],[Photon energy (eV)]]-Threshold</f>
        <v>13.612611200000003</v>
      </c>
      <c r="E824" t="s">
        <v>18</v>
      </c>
      <c r="F824" s="1">
        <v>1.2363500000000001</v>
      </c>
      <c r="G824" s="2">
        <f>Table3[[#This Row],[Polar ang (rad)]]/PI()*180</f>
        <v>70.837637000999337</v>
      </c>
      <c r="H824" s="5">
        <v>2.5604668358125601E-4</v>
      </c>
      <c r="I824" s="1">
        <v>0.19845213130523801</v>
      </c>
      <c r="J824" s="1">
        <v>4.1179624233925098</v>
      </c>
      <c r="K824" s="2">
        <f>IF(Table3[[#This Row],[Phase shift (rad)]]="","",Table3[[#This Row],[Phase shift (rad)]]/PI()*180)</f>
        <v>235.94186705385542</v>
      </c>
      <c r="L824" s="1">
        <v>1.69641726726324</v>
      </c>
      <c r="M824" s="1">
        <f>IF(Table3[[#This Row],[Rel phase shift (rad)]]="","",COS(Table3[[#This Row],[Rel phase shift (rad)]]))</f>
        <v>-0.12529080499458053</v>
      </c>
      <c r="N824"/>
    </row>
    <row r="825" spans="1:14" x14ac:dyDescent="0.2">
      <c r="A825" s="1" t="s">
        <v>48</v>
      </c>
      <c r="B825" t="s">
        <v>30</v>
      </c>
      <c r="C825" s="3">
        <v>19.100000000000001</v>
      </c>
      <c r="D825" s="2">
        <f>2*Table3[[#This Row],[Photon energy (eV)]]-Threshold</f>
        <v>13.612611200000003</v>
      </c>
      <c r="E825" t="s">
        <v>19</v>
      </c>
      <c r="F825" s="1">
        <v>1.2363500000000001</v>
      </c>
      <c r="G825" s="2">
        <f>Table3[[#This Row],[Polar ang (rad)]]/PI()*180</f>
        <v>70.837637000999337</v>
      </c>
      <c r="H825" s="5">
        <v>5.2520878023099005E-4</v>
      </c>
      <c r="I825" s="1">
        <v>0.40706952481962999</v>
      </c>
      <c r="J825" s="1">
        <v>2.42154515612927</v>
      </c>
      <c r="K825" s="2">
        <f>IF(Table3[[#This Row],[Phase shift (rad)]]="","",Table3[[#This Row],[Phase shift (rad)]]/PI()*180)</f>
        <v>138.74431734655516</v>
      </c>
      <c r="L825" s="1">
        <v>0</v>
      </c>
      <c r="M825" s="1">
        <f>IF(Table3[[#This Row],[Rel phase shift (rad)]]="","",COS(Table3[[#This Row],[Rel phase shift (rad)]]))</f>
        <v>1</v>
      </c>
      <c r="N825"/>
    </row>
    <row r="826" spans="1:14" x14ac:dyDescent="0.2">
      <c r="A826" s="1" t="s">
        <v>48</v>
      </c>
      <c r="B826" t="s">
        <v>30</v>
      </c>
      <c r="C826" s="3">
        <v>19.100000000000001</v>
      </c>
      <c r="D826" s="2">
        <f>2*Table3[[#This Row],[Photon energy (eV)]]-Threshold</f>
        <v>13.612611200000003</v>
      </c>
      <c r="E826" t="s">
        <v>17</v>
      </c>
      <c r="F826" s="1">
        <v>1.3701300000000001</v>
      </c>
      <c r="G826" s="2">
        <f>Table3[[#This Row],[Polar ang (rad)]]/PI()*180</f>
        <v>78.502666384259484</v>
      </c>
      <c r="H826" s="5">
        <v>6.4130144930607503E-4</v>
      </c>
      <c r="I826" s="1">
        <v>0.55170568250983198</v>
      </c>
      <c r="J826" s="1">
        <v>1.6203137754633601</v>
      </c>
      <c r="K826" s="2">
        <f>IF(Table3[[#This Row],[Phase shift (rad)]]="","",Table3[[#This Row],[Phase shift (rad)]]/PI()*180)</f>
        <v>92.837140820958652</v>
      </c>
      <c r="L826" s="1">
        <v>-0.94390110908882985</v>
      </c>
      <c r="M826" s="1">
        <f>IF(Table3[[#This Row],[Rel phase shift (rad)]]="","",COS(Table3[[#This Row],[Rel phase shift (rad)]]))</f>
        <v>0.58663317289288219</v>
      </c>
      <c r="N826"/>
    </row>
    <row r="827" spans="1:14" x14ac:dyDescent="0.2">
      <c r="A827" s="1" t="s">
        <v>48</v>
      </c>
      <c r="B827" t="s">
        <v>30</v>
      </c>
      <c r="C827" s="3">
        <v>19.100000000000001</v>
      </c>
      <c r="D827" s="2">
        <f>2*Table3[[#This Row],[Photon energy (eV)]]-Threshold</f>
        <v>13.612611200000003</v>
      </c>
      <c r="E827" t="s">
        <v>18</v>
      </c>
      <c r="F827" s="1">
        <v>1.3701300000000001</v>
      </c>
      <c r="G827" s="2">
        <f>Table3[[#This Row],[Polar ang (rad)]]/PI()*180</f>
        <v>78.502666384259484</v>
      </c>
      <c r="H827" s="5">
        <v>2.6054815514520098E-4</v>
      </c>
      <c r="I827" s="1">
        <v>0.22414715874508301</v>
      </c>
      <c r="J827" s="1">
        <v>4.21667328574478</v>
      </c>
      <c r="K827" s="2">
        <f>IF(Table3[[#This Row],[Phase shift (rad)]]="","",Table3[[#This Row],[Phase shift (rad)]]/PI()*180)</f>
        <v>241.5975828587373</v>
      </c>
      <c r="L827" s="1">
        <v>1.65245840119259</v>
      </c>
      <c r="M827" s="1">
        <f>IF(Table3[[#This Row],[Rel phase shift (rad)]]="","",COS(Table3[[#This Row],[Rel phase shift (rad)]]))</f>
        <v>-8.1571341420200463E-2</v>
      </c>
      <c r="N827"/>
    </row>
    <row r="828" spans="1:14" x14ac:dyDescent="0.2">
      <c r="A828" s="1" t="s">
        <v>48</v>
      </c>
      <c r="B828" t="s">
        <v>30</v>
      </c>
      <c r="C828" s="3">
        <v>19.100000000000001</v>
      </c>
      <c r="D828" s="2">
        <f>2*Table3[[#This Row],[Photon energy (eV)]]-Threshold</f>
        <v>13.612611200000003</v>
      </c>
      <c r="E828" t="s">
        <v>19</v>
      </c>
      <c r="F828" s="1">
        <v>1.3701300000000001</v>
      </c>
      <c r="G828" s="2">
        <f>Table3[[#This Row],[Polar ang (rad)]]/PI()*180</f>
        <v>78.502666384259484</v>
      </c>
      <c r="H828" s="5">
        <v>3.3370217894046402E-4</v>
      </c>
      <c r="I828" s="1">
        <v>0.28708088619880601</v>
      </c>
      <c r="J828" s="1">
        <v>2.5642148845521899</v>
      </c>
      <c r="K828" s="2">
        <f>IF(Table3[[#This Row],[Phase shift (rad)]]="","",Table3[[#This Row],[Phase shift (rad)]]/PI()*180)</f>
        <v>146.91869064946613</v>
      </c>
      <c r="L828" s="1">
        <v>0</v>
      </c>
      <c r="M828" s="1">
        <f>IF(Table3[[#This Row],[Rel phase shift (rad)]]="","",COS(Table3[[#This Row],[Rel phase shift (rad)]]))</f>
        <v>1</v>
      </c>
      <c r="N828"/>
    </row>
    <row r="829" spans="1:14" x14ac:dyDescent="0.2">
      <c r="A829" s="1" t="s">
        <v>48</v>
      </c>
      <c r="B829" t="s">
        <v>30</v>
      </c>
      <c r="C829" s="3">
        <v>19.100000000000001</v>
      </c>
      <c r="D829" s="2">
        <f>2*Table3[[#This Row],[Photon energy (eV)]]-Threshold</f>
        <v>13.612611200000003</v>
      </c>
      <c r="E829" t="s">
        <v>17</v>
      </c>
      <c r="F829" s="1">
        <v>1.5039100000000001</v>
      </c>
      <c r="G829" s="2">
        <f>Table3[[#This Row],[Polar ang (rad)]]/PI()*180</f>
        <v>86.167695767519632</v>
      </c>
      <c r="H829" s="5">
        <v>2.4824104523290998E-4</v>
      </c>
      <c r="I829" s="1">
        <v>0.53572769062525405</v>
      </c>
      <c r="J829" s="1">
        <v>1.58535563702301</v>
      </c>
      <c r="K829" s="2">
        <f>IF(Table3[[#This Row],[Phase shift (rad)]]="","",Table3[[#This Row],[Phase shift (rad)]]/PI()*180)</f>
        <v>90.83418702869254</v>
      </c>
      <c r="L829" s="1">
        <v>-1.04691273472619</v>
      </c>
      <c r="M829" s="1">
        <f>IF(Table3[[#This Row],[Rel phase shift (rad)]]="","",COS(Table3[[#This Row],[Rel phase shift (rad)]]))</f>
        <v>0.50024663801534919</v>
      </c>
      <c r="N829"/>
    </row>
    <row r="830" spans="1:14" x14ac:dyDescent="0.2">
      <c r="A830" s="1" t="s">
        <v>48</v>
      </c>
      <c r="B830" t="s">
        <v>30</v>
      </c>
      <c r="C830" s="3">
        <v>19.100000000000001</v>
      </c>
      <c r="D830" s="2">
        <f>2*Table3[[#This Row],[Photon energy (eV)]]-Threshold</f>
        <v>13.612611200000003</v>
      </c>
      <c r="E830" t="s">
        <v>18</v>
      </c>
      <c r="F830" s="1">
        <v>1.5039100000000001</v>
      </c>
      <c r="G830" s="2">
        <f>Table3[[#This Row],[Polar ang (rad)]]/PI()*180</f>
        <v>86.167695767519632</v>
      </c>
      <c r="H830" s="5">
        <v>1.07565322241764E-4</v>
      </c>
      <c r="I830" s="1">
        <v>0.232136154687372</v>
      </c>
      <c r="J830" s="1">
        <v>4.2443090826595098</v>
      </c>
      <c r="K830" s="2">
        <f>IF(Table3[[#This Row],[Phase shift (rad)]]="","",Table3[[#This Row],[Phase shift (rad)]]/PI()*180)</f>
        <v>243.18099738543197</v>
      </c>
      <c r="L830" s="1">
        <v>1.6120407109103101</v>
      </c>
      <c r="M830" s="1">
        <f>IF(Table3[[#This Row],[Rel phase shift (rad)]]="","",COS(Table3[[#This Row],[Rel phase shift (rad)]]))</f>
        <v>-4.1232691645011761E-2</v>
      </c>
      <c r="N830"/>
    </row>
    <row r="831" spans="1:14" x14ac:dyDescent="0.2">
      <c r="A831" s="1" t="s">
        <v>48</v>
      </c>
      <c r="B831" t="s">
        <v>30</v>
      </c>
      <c r="C831" s="3">
        <v>19.100000000000001</v>
      </c>
      <c r="D831" s="2">
        <f>2*Table3[[#This Row],[Photon energy (eV)]]-Threshold</f>
        <v>13.612611200000003</v>
      </c>
      <c r="E831" t="s">
        <v>19</v>
      </c>
      <c r="F831" s="1">
        <v>1.5039100000000001</v>
      </c>
      <c r="G831" s="2">
        <f>Table3[[#This Row],[Polar ang (rad)]]/PI()*180</f>
        <v>86.167695767519632</v>
      </c>
      <c r="H831" s="5">
        <v>1.15311332777201E-4</v>
      </c>
      <c r="I831" s="1">
        <v>0.248852779175538</v>
      </c>
      <c r="J831" s="1">
        <v>2.6322683717492001</v>
      </c>
      <c r="K831" s="2">
        <f>IF(Table3[[#This Row],[Phase shift (rad)]]="","",Table3[[#This Row],[Phase shift (rad)]]/PI()*180)</f>
        <v>150.81786824700237</v>
      </c>
      <c r="L831" s="1">
        <v>0</v>
      </c>
      <c r="M831" s="1">
        <f>IF(Table3[[#This Row],[Rel phase shift (rad)]]="","",COS(Table3[[#This Row],[Rel phase shift (rad)]]))</f>
        <v>1</v>
      </c>
      <c r="N831"/>
    </row>
    <row r="832" spans="1:14" x14ac:dyDescent="0.2">
      <c r="A832" s="1" t="s">
        <v>48</v>
      </c>
      <c r="B832" t="s">
        <v>30</v>
      </c>
      <c r="C832" s="3">
        <v>19.100000000000001</v>
      </c>
      <c r="D832" s="2">
        <f>2*Table3[[#This Row],[Photon energy (eV)]]-Threshold</f>
        <v>13.612611200000003</v>
      </c>
      <c r="E832" s="2" t="s">
        <v>19</v>
      </c>
      <c r="F832" s="1">
        <f>PI()/2</f>
        <v>1.5707963267948966</v>
      </c>
      <c r="G832" s="2">
        <f>Table3[[#This Row],[Polar ang (rad)]]/PI()*180</f>
        <v>90</v>
      </c>
      <c r="H832" s="5">
        <v>0</v>
      </c>
      <c r="I832" s="1">
        <v>0</v>
      </c>
      <c r="J832" s="1"/>
      <c r="K832" s="2" t="str">
        <f>IF(Table3[[#This Row],[Phase shift (rad)]]="","",Table3[[#This Row],[Phase shift (rad)]]/PI()*180)</f>
        <v/>
      </c>
      <c r="L832" s="1"/>
      <c r="M832" s="1" t="str">
        <f>IF(Table3[[#This Row],[Rel phase shift (rad)]]="","",COS(Table3[[#This Row],[Rel phase shift (rad)]]))</f>
        <v/>
      </c>
      <c r="N832"/>
    </row>
    <row r="833" spans="1:14" x14ac:dyDescent="0.2">
      <c r="A833" s="1" t="s">
        <v>48</v>
      </c>
      <c r="B833" t="s">
        <v>30</v>
      </c>
      <c r="C833" s="3">
        <v>19.100000000000001</v>
      </c>
      <c r="D833" s="2">
        <f>2*Table3[[#This Row],[Photon energy (eV)]]-Threshold</f>
        <v>13.612611200000003</v>
      </c>
      <c r="E833" t="s">
        <v>17</v>
      </c>
      <c r="F833" s="1">
        <v>1.63768</v>
      </c>
      <c r="G833" s="2">
        <f>Table3[[#This Row],[Polar ang (rad)]]/PI()*180</f>
        <v>93.832152192984665</v>
      </c>
      <c r="H833" s="5">
        <v>2.4824104523290998E-4</v>
      </c>
      <c r="I833" s="1">
        <v>0.53572769062525405</v>
      </c>
      <c r="J833" s="1">
        <v>4.7269482906127998</v>
      </c>
      <c r="K833" s="2">
        <f>IF(Table3[[#This Row],[Phase shift (rad)]]="","",Table3[[#This Row],[Phase shift (rad)]]/PI()*180)</f>
        <v>270.83418702869238</v>
      </c>
      <c r="L833" s="1">
        <v>-1.04691273472619</v>
      </c>
      <c r="M833" s="1">
        <f>IF(Table3[[#This Row],[Rel phase shift (rad)]]="","",COS(Table3[[#This Row],[Rel phase shift (rad)]]))</f>
        <v>0.50024663801534919</v>
      </c>
      <c r="N833"/>
    </row>
    <row r="834" spans="1:14" x14ac:dyDescent="0.2">
      <c r="A834" s="1" t="s">
        <v>48</v>
      </c>
      <c r="B834" t="s">
        <v>30</v>
      </c>
      <c r="C834" s="3">
        <v>19.100000000000001</v>
      </c>
      <c r="D834" s="2">
        <f>2*Table3[[#This Row],[Photon energy (eV)]]-Threshold</f>
        <v>13.612611200000003</v>
      </c>
      <c r="E834" t="s">
        <v>18</v>
      </c>
      <c r="F834" s="1">
        <v>1.63768</v>
      </c>
      <c r="G834" s="2">
        <f>Table3[[#This Row],[Polar ang (rad)]]/PI()*180</f>
        <v>93.832152192984665</v>
      </c>
      <c r="H834" s="5">
        <v>1.07565322241764E-4</v>
      </c>
      <c r="I834" s="1">
        <v>0.232136154687372</v>
      </c>
      <c r="J834" s="1">
        <v>7.38590173624931</v>
      </c>
      <c r="K834" s="2">
        <f>IF(Table3[[#This Row],[Phase shift (rad)]]="","",Table3[[#This Row],[Phase shift (rad)]]/PI()*180)</f>
        <v>423.18099738543242</v>
      </c>
      <c r="L834" s="1">
        <v>1.6120407109103201</v>
      </c>
      <c r="M834" s="1">
        <f>IF(Table3[[#This Row],[Rel phase shift (rad)]]="","",COS(Table3[[#This Row],[Rel phase shift (rad)]]))</f>
        <v>-4.1232691645021746E-2</v>
      </c>
      <c r="N834"/>
    </row>
    <row r="835" spans="1:14" x14ac:dyDescent="0.2">
      <c r="A835" s="1" t="s">
        <v>48</v>
      </c>
      <c r="B835" t="s">
        <v>30</v>
      </c>
      <c r="C835" s="3">
        <v>19.100000000000001</v>
      </c>
      <c r="D835" s="2">
        <f>2*Table3[[#This Row],[Photon energy (eV)]]-Threshold</f>
        <v>13.612611200000003</v>
      </c>
      <c r="E835" t="s">
        <v>19</v>
      </c>
      <c r="F835" s="1">
        <v>1.63768</v>
      </c>
      <c r="G835" s="2">
        <f>Table3[[#This Row],[Polar ang (rad)]]/PI()*180</f>
        <v>93.832152192984665</v>
      </c>
      <c r="H835" s="5">
        <v>1.15311332777201E-4</v>
      </c>
      <c r="I835" s="1">
        <v>0.248852779175538</v>
      </c>
      <c r="J835" s="1">
        <v>5.7738610253389897</v>
      </c>
      <c r="K835" s="2">
        <f>IF(Table3[[#This Row],[Phase shift (rad)]]="","",Table3[[#This Row],[Phase shift (rad)]]/PI()*180)</f>
        <v>330.8178682470022</v>
      </c>
      <c r="L835" s="1">
        <v>0</v>
      </c>
      <c r="M835" s="1">
        <f>IF(Table3[[#This Row],[Rel phase shift (rad)]]="","",COS(Table3[[#This Row],[Rel phase shift (rad)]]))</f>
        <v>1</v>
      </c>
      <c r="N835"/>
    </row>
    <row r="836" spans="1:14" x14ac:dyDescent="0.2">
      <c r="A836" s="1" t="s">
        <v>48</v>
      </c>
      <c r="B836" t="s">
        <v>30</v>
      </c>
      <c r="C836" s="3">
        <v>19.100000000000001</v>
      </c>
      <c r="D836" s="2">
        <f>2*Table3[[#This Row],[Photon energy (eV)]]-Threshold</f>
        <v>13.612611200000003</v>
      </c>
      <c r="E836" t="s">
        <v>17</v>
      </c>
      <c r="F836" s="1">
        <v>1.77146</v>
      </c>
      <c r="G836" s="2">
        <f>Table3[[#This Row],[Polar ang (rad)]]/PI()*180</f>
        <v>101.49718157624481</v>
      </c>
      <c r="H836" s="5">
        <v>6.4130144930607503E-4</v>
      </c>
      <c r="I836" s="1">
        <v>0.55170568250983198</v>
      </c>
      <c r="J836" s="1">
        <v>4.7619064290531501</v>
      </c>
      <c r="K836" s="2">
        <f>IF(Table3[[#This Row],[Phase shift (rad)]]="","",Table3[[#This Row],[Phase shift (rad)]]/PI()*180)</f>
        <v>272.8371408209585</v>
      </c>
      <c r="L836" s="1">
        <v>-0.94390110908883962</v>
      </c>
      <c r="M836" s="1">
        <f>IF(Table3[[#This Row],[Rel phase shift (rad)]]="","",COS(Table3[[#This Row],[Rel phase shift (rad)]]))</f>
        <v>0.5866331728928742</v>
      </c>
      <c r="N836"/>
    </row>
    <row r="837" spans="1:14" x14ac:dyDescent="0.2">
      <c r="A837" s="1" t="s">
        <v>48</v>
      </c>
      <c r="B837" t="s">
        <v>30</v>
      </c>
      <c r="C837" s="3">
        <v>19.100000000000001</v>
      </c>
      <c r="D837" s="2">
        <f>2*Table3[[#This Row],[Photon energy (eV)]]-Threshold</f>
        <v>13.612611200000003</v>
      </c>
      <c r="E837" t="s">
        <v>18</v>
      </c>
      <c r="F837" s="1">
        <v>1.77146</v>
      </c>
      <c r="G837" s="2">
        <f>Table3[[#This Row],[Polar ang (rad)]]/PI()*180</f>
        <v>101.49718157624481</v>
      </c>
      <c r="H837" s="5">
        <v>2.6054815514520098E-4</v>
      </c>
      <c r="I837" s="1">
        <v>0.22414715874508301</v>
      </c>
      <c r="J837" s="1">
        <v>7.3582659393345704</v>
      </c>
      <c r="K837" s="2">
        <f>IF(Table3[[#This Row],[Phase shift (rad)]]="","",Table3[[#This Row],[Phase shift (rad)]]/PI()*180)</f>
        <v>421.59758285873716</v>
      </c>
      <c r="L837" s="1">
        <v>1.6524584011925809</v>
      </c>
      <c r="M837" s="1">
        <f>IF(Table3[[#This Row],[Rel phase shift (rad)]]="","",COS(Table3[[#This Row],[Rel phase shift (rad)]]))</f>
        <v>-8.1571341420191387E-2</v>
      </c>
      <c r="N837"/>
    </row>
    <row r="838" spans="1:14" x14ac:dyDescent="0.2">
      <c r="A838" s="1" t="s">
        <v>48</v>
      </c>
      <c r="B838" t="s">
        <v>30</v>
      </c>
      <c r="C838" s="3">
        <v>19.100000000000001</v>
      </c>
      <c r="D838" s="2">
        <f>2*Table3[[#This Row],[Photon energy (eV)]]-Threshold</f>
        <v>13.612611200000003</v>
      </c>
      <c r="E838" t="s">
        <v>19</v>
      </c>
      <c r="F838" s="1">
        <v>1.77146</v>
      </c>
      <c r="G838" s="2">
        <f>Table3[[#This Row],[Polar ang (rad)]]/PI()*180</f>
        <v>101.49718157624481</v>
      </c>
      <c r="H838" s="5">
        <v>3.3370217894046402E-4</v>
      </c>
      <c r="I838" s="1">
        <v>0.28708088619880601</v>
      </c>
      <c r="J838" s="1">
        <v>5.7058075381419897</v>
      </c>
      <c r="K838" s="2">
        <f>IF(Table3[[#This Row],[Phase shift (rad)]]="","",Table3[[#This Row],[Phase shift (rad)]]/PI()*180)</f>
        <v>326.9186906494665</v>
      </c>
      <c r="L838" s="1">
        <v>0</v>
      </c>
      <c r="M838" s="1">
        <f>IF(Table3[[#This Row],[Rel phase shift (rad)]]="","",COS(Table3[[#This Row],[Rel phase shift (rad)]]))</f>
        <v>1</v>
      </c>
      <c r="N838"/>
    </row>
    <row r="839" spans="1:14" x14ac:dyDescent="0.2">
      <c r="A839" s="1" t="s">
        <v>48</v>
      </c>
      <c r="B839" t="s">
        <v>30</v>
      </c>
      <c r="C839" s="3">
        <v>19.100000000000001</v>
      </c>
      <c r="D839" s="2">
        <f>2*Table3[[#This Row],[Photon energy (eV)]]-Threshold</f>
        <v>13.612611200000003</v>
      </c>
      <c r="E839" t="s">
        <v>17</v>
      </c>
      <c r="F839" s="1">
        <v>1.90524</v>
      </c>
      <c r="G839" s="2">
        <f>Table3[[#This Row],[Polar ang (rad)]]/PI()*180</f>
        <v>109.16221095950496</v>
      </c>
      <c r="H839" s="5">
        <v>7.7812549769529205E-4</v>
      </c>
      <c r="I839" s="1">
        <v>0.60309573738952305</v>
      </c>
      <c r="J839" s="1">
        <v>4.8516971208577102</v>
      </c>
      <c r="K839" s="2">
        <f>IF(Table3[[#This Row],[Phase shift (rad)]]="","",Table3[[#This Row],[Phase shift (rad)]]/PI()*180)</f>
        <v>277.98176850091966</v>
      </c>
      <c r="L839" s="1">
        <v>-0.71144068886135958</v>
      </c>
      <c r="M839" s="1">
        <f>IF(Table3[[#This Row],[Rel phase shift (rad)]]="","",COS(Table3[[#This Row],[Rel phase shift (rad)]]))</f>
        <v>0.7574219996400976</v>
      </c>
      <c r="N839"/>
    </row>
    <row r="840" spans="1:14" x14ac:dyDescent="0.2">
      <c r="A840" s="1" t="s">
        <v>48</v>
      </c>
      <c r="B840" t="s">
        <v>30</v>
      </c>
      <c r="C840" s="3">
        <v>19.100000000000001</v>
      </c>
      <c r="D840" s="2">
        <f>2*Table3[[#This Row],[Photon energy (eV)]]-Threshold</f>
        <v>13.612611200000003</v>
      </c>
      <c r="E840" t="s">
        <v>18</v>
      </c>
      <c r="F840" s="1">
        <v>1.90524</v>
      </c>
      <c r="G840" s="2">
        <f>Table3[[#This Row],[Polar ang (rad)]]/PI()*180</f>
        <v>109.16221095950496</v>
      </c>
      <c r="H840" s="5">
        <v>2.5604668358125601E-4</v>
      </c>
      <c r="I840" s="1">
        <v>0.19845213130523801</v>
      </c>
      <c r="J840" s="1">
        <v>7.2595550769823003</v>
      </c>
      <c r="K840" s="2">
        <f>IF(Table3[[#This Row],[Phase shift (rad)]]="","",Table3[[#This Row],[Phase shift (rad)]]/PI()*180)</f>
        <v>415.94186705385528</v>
      </c>
      <c r="L840" s="1">
        <v>1.6964172672632301</v>
      </c>
      <c r="M840" s="1">
        <f>IF(Table3[[#This Row],[Rel phase shift (rad)]]="","",COS(Table3[[#This Row],[Rel phase shift (rad)]]))</f>
        <v>-0.12529080499457063</v>
      </c>
      <c r="N840"/>
    </row>
    <row r="841" spans="1:14" x14ac:dyDescent="0.2">
      <c r="A841" s="1" t="s">
        <v>48</v>
      </c>
      <c r="B841" t="s">
        <v>30</v>
      </c>
      <c r="C841" s="3">
        <v>19.100000000000001</v>
      </c>
      <c r="D841" s="2">
        <f>2*Table3[[#This Row],[Photon energy (eV)]]-Threshold</f>
        <v>13.612611200000003</v>
      </c>
      <c r="E841" t="s">
        <v>19</v>
      </c>
      <c r="F841" s="1">
        <v>1.90524</v>
      </c>
      <c r="G841" s="2">
        <f>Table3[[#This Row],[Polar ang (rad)]]/PI()*180</f>
        <v>109.16221095950496</v>
      </c>
      <c r="H841" s="5">
        <v>5.2520878023099005E-4</v>
      </c>
      <c r="I841" s="1">
        <v>0.40706952481962999</v>
      </c>
      <c r="J841" s="1">
        <v>5.5631378097190698</v>
      </c>
      <c r="K841" s="2">
        <f>IF(Table3[[#This Row],[Phase shift (rad)]]="","",Table3[[#This Row],[Phase shift (rad)]]/PI()*180)</f>
        <v>318.74431734655553</v>
      </c>
      <c r="L841" s="1">
        <v>0</v>
      </c>
      <c r="M841" s="1">
        <f>IF(Table3[[#This Row],[Rel phase shift (rad)]]="","",COS(Table3[[#This Row],[Rel phase shift (rad)]]))</f>
        <v>1</v>
      </c>
      <c r="N841"/>
    </row>
    <row r="842" spans="1:14" x14ac:dyDescent="0.2">
      <c r="A842" s="1" t="s">
        <v>48</v>
      </c>
      <c r="B842" t="s">
        <v>30</v>
      </c>
      <c r="C842" s="3">
        <v>19.100000000000001</v>
      </c>
      <c r="D842" s="2">
        <f>2*Table3[[#This Row],[Photon energy (eV)]]-Threshold</f>
        <v>13.612611200000003</v>
      </c>
      <c r="E842" t="s">
        <v>17</v>
      </c>
      <c r="F842" s="1">
        <v>2.03904</v>
      </c>
      <c r="G842" s="2">
        <f>Table3[[#This Row],[Polar ang (rad)]]/PI()*180</f>
        <v>116.82838625835538</v>
      </c>
      <c r="H842" s="5">
        <v>6.47989772375012E-4</v>
      </c>
      <c r="I842" s="1">
        <v>0.76763844592620201</v>
      </c>
      <c r="J842" s="1">
        <v>5.0643733306797802</v>
      </c>
      <c r="K842" s="2">
        <f>IF(Table3[[#This Row],[Phase shift (rad)]]="","",Table3[[#This Row],[Phase shift (rad)]]/PI()*180)</f>
        <v>290.16721772656302</v>
      </c>
      <c r="L842" s="1">
        <v>-0.27983129840307969</v>
      </c>
      <c r="M842" s="1">
        <f>IF(Table3[[#This Row],[Rel phase shift (rad)]]="","",COS(Table3[[#This Row],[Rel phase shift (rad)]]))</f>
        <v>0.96110204627385176</v>
      </c>
      <c r="N842"/>
    </row>
    <row r="843" spans="1:14" x14ac:dyDescent="0.2">
      <c r="A843" s="1" t="s">
        <v>48</v>
      </c>
      <c r="B843" t="s">
        <v>30</v>
      </c>
      <c r="C843" s="3">
        <v>19.100000000000001</v>
      </c>
      <c r="D843" s="2">
        <f>2*Table3[[#This Row],[Photon energy (eV)]]-Threshold</f>
        <v>13.612611200000003</v>
      </c>
      <c r="E843" t="s">
        <v>18</v>
      </c>
      <c r="F843" s="1">
        <v>2.03904</v>
      </c>
      <c r="G843" s="2">
        <f>Table3[[#This Row],[Polar ang (rad)]]/PI()*180</f>
        <v>116.82838625835538</v>
      </c>
      <c r="H843" s="5">
        <v>9.8072153194017603E-5</v>
      </c>
      <c r="I843" s="1">
        <v>0.116180777036898</v>
      </c>
      <c r="J843" s="1">
        <v>6.4934205384483503</v>
      </c>
      <c r="K843" s="2">
        <f>IF(Table3[[#This Row],[Phase shift (rad)]]="","",Table3[[#This Row],[Phase shift (rad)]]/PI()*180)</f>
        <v>372.04559145665695</v>
      </c>
      <c r="L843" s="1">
        <v>1.1492159093654899</v>
      </c>
      <c r="M843" s="1">
        <f>IF(Table3[[#This Row],[Rel phase shift (rad)]]="","",COS(Table3[[#This Row],[Rel phase shift (rad)]]))</f>
        <v>0.40920300489925043</v>
      </c>
      <c r="N843"/>
    </row>
    <row r="844" spans="1:14" x14ac:dyDescent="0.2">
      <c r="A844" s="1" t="s">
        <v>48</v>
      </c>
      <c r="B844" t="s">
        <v>30</v>
      </c>
      <c r="C844" s="3">
        <v>19.100000000000001</v>
      </c>
      <c r="D844" s="2">
        <f>2*Table3[[#This Row],[Photon energy (eV)]]-Threshold</f>
        <v>13.612611200000003</v>
      </c>
      <c r="E844" t="s">
        <v>19</v>
      </c>
      <c r="F844" s="1">
        <v>2.03904</v>
      </c>
      <c r="G844" s="2">
        <f>Table3[[#This Row],[Polar ang (rad)]]/PI()*180</f>
        <v>116.82838625835538</v>
      </c>
      <c r="H844" s="5">
        <v>7.0304713576652101E-4</v>
      </c>
      <c r="I844" s="1">
        <v>0.83286192733354802</v>
      </c>
      <c r="J844" s="1">
        <v>5.34420462908286</v>
      </c>
      <c r="K844" s="2">
        <f>IF(Table3[[#This Row],[Phase shift (rad)]]="","",Table3[[#This Row],[Phase shift (rad)]]/PI()*180)</f>
        <v>306.20037010072542</v>
      </c>
      <c r="L844" s="1">
        <v>0</v>
      </c>
      <c r="M844" s="1">
        <f>IF(Table3[[#This Row],[Rel phase shift (rad)]]="","",COS(Table3[[#This Row],[Rel phase shift (rad)]]))</f>
        <v>1</v>
      </c>
      <c r="N844"/>
    </row>
    <row r="845" spans="1:14" x14ac:dyDescent="0.2">
      <c r="A845" s="1" t="s">
        <v>48</v>
      </c>
      <c r="B845" t="s">
        <v>30</v>
      </c>
      <c r="C845" s="3">
        <v>19.100000000000001</v>
      </c>
      <c r="D845" s="2">
        <f>2*Table3[[#This Row],[Photon energy (eV)]]-Threshold</f>
        <v>13.612611200000003</v>
      </c>
      <c r="E845" t="s">
        <v>17</v>
      </c>
      <c r="F845" s="1">
        <v>2.1728399999999999</v>
      </c>
      <c r="G845" s="2">
        <f>Table3[[#This Row],[Polar ang (rad)]]/PI()*180</f>
        <v>124.4945615572058</v>
      </c>
      <c r="H845" s="5">
        <v>4.2615524717715098E-4</v>
      </c>
      <c r="I845" s="1">
        <v>0.42247639758525402</v>
      </c>
      <c r="J845" s="1">
        <v>5.5930494848293</v>
      </c>
      <c r="K845" s="2">
        <f>IF(Table3[[#This Row],[Phase shift (rad)]]="","",Table3[[#This Row],[Phase shift (rad)]]/PI()*180)</f>
        <v>320.45813008853827</v>
      </c>
      <c r="L845" s="1">
        <v>0.51707156772430984</v>
      </c>
      <c r="M845" s="1">
        <f>IF(Table3[[#This Row],[Rel phase shift (rad)]]="","",COS(Table3[[#This Row],[Rel phase shift (rad)]]))</f>
        <v>0.86927053634816021</v>
      </c>
      <c r="N845"/>
    </row>
    <row r="846" spans="1:14" x14ac:dyDescent="0.2">
      <c r="A846" s="1" t="s">
        <v>48</v>
      </c>
      <c r="B846" t="s">
        <v>30</v>
      </c>
      <c r="C846" s="3">
        <v>19.100000000000001</v>
      </c>
      <c r="D846" s="2">
        <f>2*Table3[[#This Row],[Photon energy (eV)]]-Threshold</f>
        <v>13.612611200000003</v>
      </c>
      <c r="E846" t="s">
        <v>18</v>
      </c>
      <c r="F846" s="1">
        <v>2.1728399999999999</v>
      </c>
      <c r="G846" s="2">
        <f>Table3[[#This Row],[Polar ang (rad)]]/PI()*180</f>
        <v>124.4945615572058</v>
      </c>
      <c r="H846" s="5">
        <v>2.9127628779312899E-4</v>
      </c>
      <c r="I846" s="1">
        <v>0.28876180120737199</v>
      </c>
      <c r="J846" s="1">
        <v>4.7059702563177703</v>
      </c>
      <c r="K846" s="2">
        <f>IF(Table3[[#This Row],[Phase shift (rad)]]="","",Table3[[#This Row],[Phase shift (rad)]]/PI()*180)</f>
        <v>269.63223420110643</v>
      </c>
      <c r="L846" s="1">
        <v>-0.37000766078721981</v>
      </c>
      <c r="M846" s="1">
        <f>IF(Table3[[#This Row],[Rel phase shift (rad)]]="","",COS(Table3[[#This Row],[Rel phase shift (rad)]]))</f>
        <v>0.93232457531979673</v>
      </c>
      <c r="N846"/>
    </row>
    <row r="847" spans="1:14" x14ac:dyDescent="0.2">
      <c r="A847" s="1" t="s">
        <v>48</v>
      </c>
      <c r="B847" t="s">
        <v>30</v>
      </c>
      <c r="C847" s="3">
        <v>19.100000000000001</v>
      </c>
      <c r="D847" s="2">
        <f>2*Table3[[#This Row],[Photon energy (eV)]]-Threshold</f>
        <v>13.612611200000003</v>
      </c>
      <c r="E847" t="s">
        <v>19</v>
      </c>
      <c r="F847" s="1">
        <v>2.1728399999999999</v>
      </c>
      <c r="G847" s="2">
        <f>Table3[[#This Row],[Polar ang (rad)]]/PI()*180</f>
        <v>124.4945615572058</v>
      </c>
      <c r="H847" s="5">
        <v>9.1357228291721795E-4</v>
      </c>
      <c r="I847" s="1">
        <v>0.90568573208289105</v>
      </c>
      <c r="J847" s="1">
        <v>5.0759779171049901</v>
      </c>
      <c r="K847" s="2">
        <f>IF(Table3[[#This Row],[Phase shift (rad)]]="","",Table3[[#This Row],[Phase shift (rad)]]/PI()*180)</f>
        <v>290.83211155172239</v>
      </c>
      <c r="L847" s="1">
        <v>0</v>
      </c>
      <c r="M847" s="1">
        <f>IF(Table3[[#This Row],[Rel phase shift (rad)]]="","",COS(Table3[[#This Row],[Rel phase shift (rad)]]))</f>
        <v>1</v>
      </c>
      <c r="N847"/>
    </row>
    <row r="848" spans="1:14" x14ac:dyDescent="0.2">
      <c r="A848" s="1" t="s">
        <v>48</v>
      </c>
      <c r="B848" t="s">
        <v>30</v>
      </c>
      <c r="C848" s="3">
        <v>19.100000000000001</v>
      </c>
      <c r="D848" s="2">
        <f>2*Table3[[#This Row],[Photon energy (eV)]]-Threshold</f>
        <v>13.612611200000003</v>
      </c>
      <c r="E848" t="s">
        <v>17</v>
      </c>
      <c r="F848" s="1">
        <v>2.3066800000000001</v>
      </c>
      <c r="G848" s="2">
        <f>Table3[[#This Row],[Polar ang (rad)]]/PI()*180</f>
        <v>132.16302868723673</v>
      </c>
      <c r="H848" s="5">
        <v>3.5270428502065499E-4</v>
      </c>
      <c r="I848" s="1">
        <v>0.220726918996728</v>
      </c>
      <c r="J848" s="1">
        <v>6.3463076873333701</v>
      </c>
      <c r="K848" s="2">
        <f>IF(Table3[[#This Row],[Phase shift (rad)]]="","",Table3[[#This Row],[Phase shift (rad)]]/PI()*180)</f>
        <v>363.61664597563214</v>
      </c>
      <c r="L848" s="1">
        <v>1.52944515859826</v>
      </c>
      <c r="M848" s="1">
        <f>IF(Table3[[#This Row],[Rel phase shift (rad)]]="","",COS(Table3[[#This Row],[Rel phase shift (rad)]]))</f>
        <v>4.1339384678663015E-2</v>
      </c>
      <c r="N848"/>
    </row>
    <row r="849" spans="1:14" x14ac:dyDescent="0.2">
      <c r="A849" s="1" t="s">
        <v>48</v>
      </c>
      <c r="B849" t="s">
        <v>30</v>
      </c>
      <c r="C849" s="3">
        <v>19.100000000000001</v>
      </c>
      <c r="D849" s="2">
        <f>2*Table3[[#This Row],[Photon energy (eV)]]-Threshold</f>
        <v>13.612611200000003</v>
      </c>
      <c r="E849" t="s">
        <v>18</v>
      </c>
      <c r="F849" s="1">
        <v>2.3066800000000001</v>
      </c>
      <c r="G849" s="2">
        <f>Table3[[#This Row],[Polar ang (rad)]]/PI()*180</f>
        <v>132.16302868723673</v>
      </c>
      <c r="H849" s="5">
        <v>6.2260859735729901E-4</v>
      </c>
      <c r="I849" s="1">
        <v>0.38963654050163599</v>
      </c>
      <c r="J849" s="1">
        <v>4.5299367022595103</v>
      </c>
      <c r="K849" s="2">
        <f>IF(Table3[[#This Row],[Phase shift (rad)]]="","",Table3[[#This Row],[Phase shift (rad)]]/PI()*180)</f>
        <v>259.54625450088014</v>
      </c>
      <c r="L849" s="1">
        <v>-0.28692582647560011</v>
      </c>
      <c r="M849" s="1">
        <f>IF(Table3[[#This Row],[Rel phase shift (rad)]]="","",COS(Table3[[#This Row],[Rel phase shift (rad)]]))</f>
        <v>0.95911841292890765</v>
      </c>
      <c r="N849"/>
    </row>
    <row r="850" spans="1:14" x14ac:dyDescent="0.2">
      <c r="A850" s="1" t="s">
        <v>48</v>
      </c>
      <c r="B850" t="s">
        <v>30</v>
      </c>
      <c r="C850" s="3">
        <v>19.100000000000001</v>
      </c>
      <c r="D850" s="2">
        <f>2*Table3[[#This Row],[Photon energy (eV)]]-Threshold</f>
        <v>13.612611200000003</v>
      </c>
      <c r="E850" t="s">
        <v>19</v>
      </c>
      <c r="F850" s="1">
        <v>2.3066800000000001</v>
      </c>
      <c r="G850" s="2">
        <f>Table3[[#This Row],[Polar ang (rad)]]/PI()*180</f>
        <v>132.16302868723673</v>
      </c>
      <c r="H850" s="5">
        <v>1.2088913176475601E-3</v>
      </c>
      <c r="I850" s="1">
        <v>0.756539875693927</v>
      </c>
      <c r="J850" s="1">
        <v>4.8168625287351103</v>
      </c>
      <c r="K850" s="2">
        <f>IF(Table3[[#This Row],[Phase shift (rad)]]="","",Table3[[#This Row],[Phase shift (rad)]]/PI()*180)</f>
        <v>275.98589339123504</v>
      </c>
      <c r="L850" s="1">
        <v>0</v>
      </c>
      <c r="M850" s="1">
        <f>IF(Table3[[#This Row],[Rel phase shift (rad)]]="","",COS(Table3[[#This Row],[Rel phase shift (rad)]]))</f>
        <v>1</v>
      </c>
      <c r="N850"/>
    </row>
    <row r="851" spans="1:14" x14ac:dyDescent="0.2">
      <c r="A851" s="1" t="s">
        <v>48</v>
      </c>
      <c r="B851" t="s">
        <v>30</v>
      </c>
      <c r="C851" s="3">
        <v>19.100000000000001</v>
      </c>
      <c r="D851" s="2">
        <f>2*Table3[[#This Row],[Photon energy (eV)]]-Threshold</f>
        <v>13.612611200000003</v>
      </c>
      <c r="E851" t="s">
        <v>17</v>
      </c>
      <c r="F851" s="1">
        <v>2.44055</v>
      </c>
      <c r="G851" s="2">
        <f>Table3[[#This Row],[Polar ang (rad)]]/PI()*180</f>
        <v>139.83321469065305</v>
      </c>
      <c r="H851" s="5">
        <v>2.3615198854076699E-4</v>
      </c>
      <c r="I851" s="1">
        <v>0.12250667928274001</v>
      </c>
      <c r="J851" s="1">
        <v>6.4949638208792404</v>
      </c>
      <c r="K851" s="2">
        <f>IF(Table3[[#This Row],[Phase shift (rad)]]="","",Table3[[#This Row],[Phase shift (rad)]]/PI()*180)</f>
        <v>372.13401502654364</v>
      </c>
      <c r="L851" s="1">
        <v>1.88301973569471</v>
      </c>
      <c r="M851" s="1">
        <f>IF(Table3[[#This Row],[Rel phase shift (rad)]]="","",COS(Table3[[#This Row],[Rel phase shift (rad)]]))</f>
        <v>-0.30717530759815537</v>
      </c>
      <c r="N851"/>
    </row>
    <row r="852" spans="1:14" x14ac:dyDescent="0.2">
      <c r="A852" s="1" t="s">
        <v>48</v>
      </c>
      <c r="B852" t="s">
        <v>30</v>
      </c>
      <c r="C852" s="3">
        <v>19.100000000000001</v>
      </c>
      <c r="D852" s="2">
        <f>2*Table3[[#This Row],[Photon energy (eV)]]-Threshold</f>
        <v>13.612611200000003</v>
      </c>
      <c r="E852" t="s">
        <v>18</v>
      </c>
      <c r="F852" s="1">
        <v>2.44055</v>
      </c>
      <c r="G852" s="2">
        <f>Table3[[#This Row],[Polar ang (rad)]]/PI()*180</f>
        <v>139.83321469065305</v>
      </c>
      <c r="H852" s="5">
        <v>8.4575712047651997E-4</v>
      </c>
      <c r="I852" s="1">
        <v>0.43874666035862903</v>
      </c>
      <c r="J852" s="1">
        <v>4.47868998649255</v>
      </c>
      <c r="K852" s="2">
        <f>IF(Table3[[#This Row],[Phase shift (rad)]]="","",Table3[[#This Row],[Phase shift (rad)]]/PI()*180)</f>
        <v>256.61003397352681</v>
      </c>
      <c r="L852" s="1">
        <v>-0.13325409869197991</v>
      </c>
      <c r="M852" s="1">
        <f>IF(Table3[[#This Row],[Rel phase shift (rad)]]="","",COS(Table3[[#This Row],[Rel phase shift (rad)]]))</f>
        <v>0.99113480226705108</v>
      </c>
      <c r="N852"/>
    </row>
    <row r="853" spans="1:14" x14ac:dyDescent="0.2">
      <c r="A853" s="1" t="s">
        <v>48</v>
      </c>
      <c r="B853" t="s">
        <v>30</v>
      </c>
      <c r="C853" s="3">
        <v>19.100000000000001</v>
      </c>
      <c r="D853" s="2">
        <f>2*Table3[[#This Row],[Photon energy (eV)]]-Threshold</f>
        <v>13.612611200000003</v>
      </c>
      <c r="E853" t="s">
        <v>19</v>
      </c>
      <c r="F853" s="1">
        <v>2.44055</v>
      </c>
      <c r="G853" s="2">
        <f>Table3[[#This Row],[Polar ang (rad)]]/PI()*180</f>
        <v>139.83321469065305</v>
      </c>
      <c r="H853" s="5">
        <v>1.60397857302152E-3</v>
      </c>
      <c r="I853" s="1">
        <v>0.832083142029582</v>
      </c>
      <c r="J853" s="1">
        <v>4.6119440851845299</v>
      </c>
      <c r="K853" s="2">
        <f>IF(Table3[[#This Row],[Phase shift (rad)]]="","",Table3[[#This Row],[Phase shift (rad)]]/PI()*180)</f>
        <v>264.24493143139699</v>
      </c>
      <c r="L853" s="1">
        <v>0</v>
      </c>
      <c r="M853" s="1">
        <f>IF(Table3[[#This Row],[Rel phase shift (rad)]]="","",COS(Table3[[#This Row],[Rel phase shift (rad)]]))</f>
        <v>1</v>
      </c>
      <c r="N853"/>
    </row>
    <row r="854" spans="1:14" x14ac:dyDescent="0.2">
      <c r="A854" s="1" t="s">
        <v>48</v>
      </c>
      <c r="B854" t="s">
        <v>30</v>
      </c>
      <c r="C854" s="3">
        <v>19.100000000000001</v>
      </c>
      <c r="D854" s="2">
        <f>2*Table3[[#This Row],[Photon energy (eV)]]-Threshold</f>
        <v>13.612611200000003</v>
      </c>
      <c r="E854" t="s">
        <v>17</v>
      </c>
      <c r="F854" s="1">
        <v>2.5745</v>
      </c>
      <c r="G854" s="2">
        <f>Table3[[#This Row],[Polar ang (rad)]]/PI()*180</f>
        <v>147.50798435643046</v>
      </c>
      <c r="H854" s="5">
        <v>3.1947365387963102E-4</v>
      </c>
      <c r="I854" s="1">
        <v>0.154475701934459</v>
      </c>
      <c r="J854" s="1">
        <v>4.5360384121624602</v>
      </c>
      <c r="K854" s="2">
        <f>IF(Table3[[#This Row],[Phase shift (rad)]]="","",Table3[[#This Row],[Phase shift (rad)]]/PI()*180)</f>
        <v>259.89585672613237</v>
      </c>
      <c r="L854" s="1">
        <v>6.7957937673909896E-2</v>
      </c>
      <c r="M854" s="1">
        <f>IF(Table3[[#This Row],[Rel phase shift (rad)]]="","",COS(Table3[[#This Row],[Rel phase shift (rad)]]))</f>
        <v>0.99769174790517956</v>
      </c>
      <c r="N854"/>
    </row>
    <row r="855" spans="1:14" x14ac:dyDescent="0.2">
      <c r="A855" s="1" t="s">
        <v>48</v>
      </c>
      <c r="B855" t="s">
        <v>30</v>
      </c>
      <c r="C855" s="3">
        <v>19.100000000000001</v>
      </c>
      <c r="D855" s="2">
        <f>2*Table3[[#This Row],[Photon energy (eV)]]-Threshold</f>
        <v>13.612611200000003</v>
      </c>
      <c r="E855" t="s">
        <v>18</v>
      </c>
      <c r="F855" s="1">
        <v>2.5745</v>
      </c>
      <c r="G855" s="2">
        <f>Table3[[#This Row],[Polar ang (rad)]]/PI()*180</f>
        <v>147.50798435643046</v>
      </c>
      <c r="H855" s="5">
        <v>8.74321118351728E-4</v>
      </c>
      <c r="I855" s="1">
        <v>0.42276214903276998</v>
      </c>
      <c r="J855" s="1">
        <v>4.4556739229788898</v>
      </c>
      <c r="K855" s="2">
        <f>IF(Table3[[#This Row],[Phase shift (rad)]]="","",Table3[[#This Row],[Phase shift (rad)]]/PI()*180)</f>
        <v>255.291310673189</v>
      </c>
      <c r="L855" s="1">
        <v>-1.240655150966052E-2</v>
      </c>
      <c r="M855" s="1">
        <f>IF(Table3[[#This Row],[Rel phase shift (rad)]]="","",COS(Table3[[#This Row],[Rel phase shift (rad)]]))</f>
        <v>0.9999230397269866</v>
      </c>
      <c r="N855"/>
    </row>
    <row r="856" spans="1:14" x14ac:dyDescent="0.2">
      <c r="A856" s="1" t="s">
        <v>48</v>
      </c>
      <c r="B856" t="s">
        <v>30</v>
      </c>
      <c r="C856" s="3">
        <v>19.100000000000001</v>
      </c>
      <c r="D856" s="2">
        <f>2*Table3[[#This Row],[Photon energy (eV)]]-Threshold</f>
        <v>13.612611200000003</v>
      </c>
      <c r="E856" t="s">
        <v>19</v>
      </c>
      <c r="F856" s="1">
        <v>2.5745</v>
      </c>
      <c r="G856" s="2">
        <f>Table3[[#This Row],[Polar ang (rad)]]/PI()*180</f>
        <v>147.50798435643046</v>
      </c>
      <c r="H856" s="5">
        <v>2.0672438888647E-3</v>
      </c>
      <c r="I856" s="1">
        <v>0.99957835935483097</v>
      </c>
      <c r="J856" s="1">
        <v>4.4680804744885503</v>
      </c>
      <c r="K856" s="2">
        <f>IF(Table3[[#This Row],[Phase shift (rad)]]="","",Table3[[#This Row],[Phase shift (rad)]]/PI()*180)</f>
        <v>256.00215371300425</v>
      </c>
      <c r="L856" s="1">
        <v>0</v>
      </c>
      <c r="M856" s="1">
        <f>IF(Table3[[#This Row],[Rel phase shift (rad)]]="","",COS(Table3[[#This Row],[Rel phase shift (rad)]]))</f>
        <v>1</v>
      </c>
      <c r="N856"/>
    </row>
    <row r="857" spans="1:14" x14ac:dyDescent="0.2">
      <c r="A857" s="1" t="s">
        <v>48</v>
      </c>
      <c r="B857" t="s">
        <v>30</v>
      </c>
      <c r="C857" s="3">
        <v>19.100000000000001</v>
      </c>
      <c r="D857" s="2">
        <f>2*Table3[[#This Row],[Photon energy (eV)]]-Threshold</f>
        <v>13.612611200000003</v>
      </c>
      <c r="E857" t="s">
        <v>17</v>
      </c>
      <c r="F857" s="1">
        <v>2.70858</v>
      </c>
      <c r="G857" s="2">
        <f>Table3[[#This Row],[Polar ang (rad)]]/PI()*180</f>
        <v>155.19020247354453</v>
      </c>
      <c r="H857" s="5">
        <v>1.13629771134848E-3</v>
      </c>
      <c r="I857" s="1">
        <v>0.44601248365705698</v>
      </c>
      <c r="J857" s="1">
        <v>4.2853275137850204</v>
      </c>
      <c r="K857" s="2">
        <f>IF(Table3[[#This Row],[Phase shift (rad)]]="","",Table3[[#This Row],[Phase shift (rad)]]/PI()*180)</f>
        <v>245.53118037117176</v>
      </c>
      <c r="L857" s="1">
        <v>-8.7605349310929448E-2</v>
      </c>
      <c r="M857" s="1">
        <f>IF(Table3[[#This Row],[Rel phase shift (rad)]]="","",COS(Table3[[#This Row],[Rel phase shift (rad)]]))</f>
        <v>0.99616510496569521</v>
      </c>
      <c r="N857"/>
    </row>
    <row r="858" spans="1:14" x14ac:dyDescent="0.2">
      <c r="A858" s="1" t="s">
        <v>48</v>
      </c>
      <c r="B858" t="s">
        <v>30</v>
      </c>
      <c r="C858" s="3">
        <v>19.100000000000001</v>
      </c>
      <c r="D858" s="2">
        <f>2*Table3[[#This Row],[Photon energy (eV)]]-Threshold</f>
        <v>13.612611200000003</v>
      </c>
      <c r="E858" t="s">
        <v>18</v>
      </c>
      <c r="F858" s="1">
        <v>2.70858</v>
      </c>
      <c r="G858" s="2">
        <f>Table3[[#This Row],[Polar ang (rad)]]/PI()*180</f>
        <v>155.19020247354453</v>
      </c>
      <c r="H858" s="5">
        <v>7.0569184720414803E-4</v>
      </c>
      <c r="I858" s="1">
        <v>0.27699375817147098</v>
      </c>
      <c r="J858" s="1">
        <v>4.4434316773615601</v>
      </c>
      <c r="K858" s="2">
        <f>IF(Table3[[#This Row],[Phase shift (rad)]]="","",Table3[[#This Row],[Phase shift (rad)]]/PI()*180)</f>
        <v>254.58988166755347</v>
      </c>
      <c r="L858" s="1">
        <v>7.0498814265610221E-2</v>
      </c>
      <c r="M858" s="1">
        <f>IF(Table3[[#This Row],[Rel phase shift (rad)]]="","",COS(Table3[[#This Row],[Rel phase shift (rad)]]))</f>
        <v>0.99751598766153859</v>
      </c>
      <c r="N858"/>
    </row>
    <row r="859" spans="1:14" x14ac:dyDescent="0.2">
      <c r="A859" s="1" t="s">
        <v>48</v>
      </c>
      <c r="B859" t="s">
        <v>30</v>
      </c>
      <c r="C859" s="3">
        <v>19.100000000000001</v>
      </c>
      <c r="D859" s="2">
        <f>2*Table3[[#This Row],[Photon energy (eV)]]-Threshold</f>
        <v>13.612611200000003</v>
      </c>
      <c r="E859" t="s">
        <v>19</v>
      </c>
      <c r="F859" s="1">
        <v>2.70858</v>
      </c>
      <c r="G859" s="2">
        <f>Table3[[#This Row],[Polar ang (rad)]]/PI()*180</f>
        <v>155.19020247354453</v>
      </c>
      <c r="H859" s="5">
        <v>2.5398179288289502E-3</v>
      </c>
      <c r="I859" s="1">
        <v>0.99691347712863199</v>
      </c>
      <c r="J859" s="1">
        <v>4.3729328630959499</v>
      </c>
      <c r="K859" s="2">
        <f>IF(Table3[[#This Row],[Phase shift (rad)]]="","",Table3[[#This Row],[Phase shift (rad)]]/PI()*180)</f>
        <v>250.55059714945736</v>
      </c>
      <c r="L859" s="1">
        <v>0</v>
      </c>
      <c r="M859" s="1">
        <f>IF(Table3[[#This Row],[Rel phase shift (rad)]]="","",COS(Table3[[#This Row],[Rel phase shift (rad)]]))</f>
        <v>1</v>
      </c>
      <c r="N859"/>
    </row>
    <row r="860" spans="1:14" x14ac:dyDescent="0.2">
      <c r="A860" s="1" t="s">
        <v>48</v>
      </c>
      <c r="B860" t="s">
        <v>30</v>
      </c>
      <c r="C860" s="3">
        <v>19.100000000000001</v>
      </c>
      <c r="D860" s="2">
        <f>2*Table3[[#This Row],[Photon energy (eV)]]-Threshold</f>
        <v>13.612611200000003</v>
      </c>
      <c r="E860" t="s">
        <v>17</v>
      </c>
      <c r="F860" s="1">
        <v>2.8429899999999999</v>
      </c>
      <c r="G860" s="2">
        <f>Table3[[#This Row],[Polar ang (rad)]]/PI()*180</f>
        <v>162.89132819789791</v>
      </c>
      <c r="H860" s="5">
        <v>2.1250917821600199E-3</v>
      </c>
      <c r="I860" s="1">
        <v>0.71696539579351204</v>
      </c>
      <c r="J860" s="1">
        <v>4.2643556822062498</v>
      </c>
      <c r="K860" s="2">
        <f>IF(Table3[[#This Row],[Phase shift (rad)]]="","",Table3[[#This Row],[Phase shift (rad)]]/PI()*180)</f>
        <v>244.32958293304904</v>
      </c>
      <c r="L860" s="1">
        <v>-4.8655472429790507E-2</v>
      </c>
      <c r="M860" s="1">
        <f>IF(Table3[[#This Row],[Rel phase shift (rad)]]="","",COS(Table3[[#This Row],[Rel phase shift (rad)]]))</f>
        <v>0.99881655599829411</v>
      </c>
      <c r="N860"/>
    </row>
    <row r="861" spans="1:14" x14ac:dyDescent="0.2">
      <c r="A861" s="1" t="s">
        <v>48</v>
      </c>
      <c r="B861" t="s">
        <v>30</v>
      </c>
      <c r="C861" s="3">
        <v>19.100000000000001</v>
      </c>
      <c r="D861" s="2">
        <f>2*Table3[[#This Row],[Photon energy (eV)]]-Threshold</f>
        <v>13.612611200000003</v>
      </c>
      <c r="E861" t="s">
        <v>18</v>
      </c>
      <c r="F861" s="1">
        <v>2.8429899999999999</v>
      </c>
      <c r="G861" s="2">
        <f>Table3[[#This Row],[Polar ang (rad)]]/PI()*180</f>
        <v>162.89132819789791</v>
      </c>
      <c r="H861" s="5">
        <v>4.1945853662883598E-4</v>
      </c>
      <c r="I861" s="1">
        <v>0.14151730210324301</v>
      </c>
      <c r="J861" s="1">
        <v>4.4365273284813398</v>
      </c>
      <c r="K861" s="2">
        <f>IF(Table3[[#This Row],[Phase shift (rad)]]="","",Table3[[#This Row],[Phase shift (rad)]]/PI()*180)</f>
        <v>254.194291616431</v>
      </c>
      <c r="L861" s="1">
        <v>0.12351617384529941</v>
      </c>
      <c r="M861" s="1">
        <f>IF(Table3[[#This Row],[Rel phase shift (rad)]]="","",COS(Table3[[#This Row],[Rel phase shift (rad)]]))</f>
        <v>0.99238157051119702</v>
      </c>
      <c r="N861"/>
    </row>
    <row r="862" spans="1:14" x14ac:dyDescent="0.2">
      <c r="A862" s="1" t="s">
        <v>48</v>
      </c>
      <c r="B862" t="s">
        <v>30</v>
      </c>
      <c r="C862" s="3">
        <v>19.100000000000001</v>
      </c>
      <c r="D862" s="2">
        <f>2*Table3[[#This Row],[Photon energy (eV)]]-Threshold</f>
        <v>13.612611200000003</v>
      </c>
      <c r="E862" t="s">
        <v>19</v>
      </c>
      <c r="F862" s="1">
        <v>2.8429899999999999</v>
      </c>
      <c r="G862" s="2">
        <f>Table3[[#This Row],[Polar ang (rad)]]/PI()*180</f>
        <v>162.89132819789791</v>
      </c>
      <c r="H862" s="5">
        <v>2.9551026977574502E-3</v>
      </c>
      <c r="I862" s="1">
        <v>0.99699523243867105</v>
      </c>
      <c r="J862" s="1">
        <v>4.3130111546360403</v>
      </c>
      <c r="K862" s="2">
        <f>IF(Table3[[#This Row],[Phase shift (rad)]]="","",Table3[[#This Row],[Phase shift (rad)]]/PI()*180)</f>
        <v>247.11733615349118</v>
      </c>
      <c r="L862" s="1">
        <v>0</v>
      </c>
      <c r="M862" s="1">
        <f>IF(Table3[[#This Row],[Rel phase shift (rad)]]="","",COS(Table3[[#This Row],[Rel phase shift (rad)]]))</f>
        <v>1</v>
      </c>
      <c r="N862"/>
    </row>
    <row r="863" spans="1:14" x14ac:dyDescent="0.2">
      <c r="A863" s="1" t="s">
        <v>48</v>
      </c>
      <c r="B863" t="s">
        <v>30</v>
      </c>
      <c r="C863" s="3">
        <v>19.100000000000001</v>
      </c>
      <c r="D863" s="2">
        <f>2*Table3[[#This Row],[Photon energy (eV)]]-Threshold</f>
        <v>13.612611200000003</v>
      </c>
      <c r="E863" t="s">
        <v>17</v>
      </c>
      <c r="F863" s="1">
        <v>2.9784999999999999</v>
      </c>
      <c r="G863" s="2">
        <f>Table3[[#This Row],[Polar ang (rad)]]/PI()*180</f>
        <v>170.65547927971571</v>
      </c>
      <c r="H863" s="5">
        <v>2.9695782923186901E-3</v>
      </c>
      <c r="I863" s="1">
        <v>0.91193745601270204</v>
      </c>
      <c r="J863" s="1">
        <v>4.2640757324400704</v>
      </c>
      <c r="K863" s="2">
        <f>IF(Table3[[#This Row],[Phase shift (rad)]]="","",Table3[[#This Row],[Phase shift (rad)]]/PI()*180)</f>
        <v>244.31354299297129</v>
      </c>
      <c r="L863" s="1">
        <v>-1.480598520181964E-2</v>
      </c>
      <c r="M863" s="1">
        <f>IF(Table3[[#This Row],[Rel phase shift (rad)]]="","",COS(Table3[[#This Row],[Rel phase shift (rad)]]))</f>
        <v>0.99989039340342789</v>
      </c>
      <c r="N863"/>
    </row>
    <row r="864" spans="1:14" x14ac:dyDescent="0.2">
      <c r="A864" s="1" t="s">
        <v>48</v>
      </c>
      <c r="B864" t="s">
        <v>30</v>
      </c>
      <c r="C864" s="3">
        <v>19.100000000000001</v>
      </c>
      <c r="D864" s="2">
        <f>2*Table3[[#This Row],[Photon energy (eV)]]-Threshold</f>
        <v>13.612611200000003</v>
      </c>
      <c r="E864" t="s">
        <v>18</v>
      </c>
      <c r="F864" s="1">
        <v>2.9784999999999999</v>
      </c>
      <c r="G864" s="2">
        <f>Table3[[#This Row],[Polar ang (rad)]]/PI()*180</f>
        <v>170.65547927971571</v>
      </c>
      <c r="H864" s="5">
        <v>1.4338078629561E-4</v>
      </c>
      <c r="I864" s="1">
        <v>4.4031271993648799E-2</v>
      </c>
      <c r="J864" s="1">
        <v>4.4328075799510298</v>
      </c>
      <c r="K864" s="2">
        <f>IF(Table3[[#This Row],[Phase shift (rad)]]="","",Table3[[#This Row],[Phase shift (rad)]]/PI()*180)</f>
        <v>253.98116572479427</v>
      </c>
      <c r="L864" s="1">
        <v>0.15392586230913971</v>
      </c>
      <c r="M864" s="1">
        <f>IF(Table3[[#This Row],[Rel phase shift (rad)]]="","",COS(Table3[[#This Row],[Rel phase shift (rad)]]))</f>
        <v>0.9881767862558638</v>
      </c>
      <c r="N864"/>
    </row>
    <row r="865" spans="1:14" x14ac:dyDescent="0.2">
      <c r="A865" s="1" t="s">
        <v>48</v>
      </c>
      <c r="B865" t="s">
        <v>30</v>
      </c>
      <c r="C865" s="3">
        <v>19.100000000000001</v>
      </c>
      <c r="D865" s="2">
        <f>2*Table3[[#This Row],[Photon energy (eV)]]-Threshold</f>
        <v>13.612611200000003</v>
      </c>
      <c r="E865" t="s">
        <v>19</v>
      </c>
      <c r="F865" s="1">
        <v>2.9784999999999999</v>
      </c>
      <c r="G865" s="2">
        <f>Table3[[#This Row],[Polar ang (rad)]]/PI()*180</f>
        <v>170.65547927971571</v>
      </c>
      <c r="H865" s="5">
        <v>3.25262393617364E-3</v>
      </c>
      <c r="I865" s="1">
        <v>0.99885886335873197</v>
      </c>
      <c r="J865" s="1">
        <v>4.2788817176418901</v>
      </c>
      <c r="K865" s="2">
        <f>IF(Table3[[#This Row],[Phase shift (rad)]]="","",Table3[[#This Row],[Phase shift (rad)]]/PI()*180)</f>
        <v>245.16186345656871</v>
      </c>
      <c r="L865" s="1">
        <v>0</v>
      </c>
      <c r="M865" s="1">
        <f>IF(Table3[[#This Row],[Rel phase shift (rad)]]="","",COS(Table3[[#This Row],[Rel phase shift (rad)]]))</f>
        <v>1</v>
      </c>
      <c r="N865"/>
    </row>
    <row r="866" spans="1:14" x14ac:dyDescent="0.2">
      <c r="A866" s="1" t="s">
        <v>48</v>
      </c>
      <c r="B866" t="s">
        <v>30</v>
      </c>
      <c r="C866" s="3">
        <v>19.100000000000001</v>
      </c>
      <c r="D866" s="2">
        <f>2*Table3[[#This Row],[Photon energy (eV)]]-Threshold</f>
        <v>13.612611200000003</v>
      </c>
      <c r="E866" t="s">
        <v>17</v>
      </c>
      <c r="F866" s="1">
        <v>3.1415899999999999</v>
      </c>
      <c r="G866" s="2">
        <f>Table3[[#This Row],[Polar ang (rad)]]/PI()*180</f>
        <v>179.9998479605043</v>
      </c>
      <c r="H866" s="5">
        <v>3.3874247799248101E-3</v>
      </c>
      <c r="I866" s="1">
        <v>1</v>
      </c>
      <c r="J866" s="1">
        <v>4.2652540205446101</v>
      </c>
      <c r="K866" s="2">
        <f>IF(Table3[[#This Row],[Phase shift (rad)]]="","",Table3[[#This Row],[Phase shift (rad)]]/PI()*180)</f>
        <v>244.38105392841189</v>
      </c>
      <c r="L866" s="1">
        <v>0</v>
      </c>
      <c r="M866" s="1">
        <f>IF(Table3[[#This Row],[Rel phase shift (rad)]]="","",COS(Table3[[#This Row],[Rel phase shift (rad)]]))</f>
        <v>1</v>
      </c>
      <c r="N866"/>
    </row>
    <row r="867" spans="1:14" x14ac:dyDescent="0.2">
      <c r="A867" s="1" t="s">
        <v>48</v>
      </c>
      <c r="B867" t="s">
        <v>30</v>
      </c>
      <c r="C867" s="3">
        <v>19.100000000000001</v>
      </c>
      <c r="D867" s="2">
        <f>2*Table3[[#This Row],[Photon energy (eV)]]-Threshold</f>
        <v>13.612611200000003</v>
      </c>
      <c r="E867" t="s">
        <v>18</v>
      </c>
      <c r="F867" s="1">
        <v>3.1415899999999999</v>
      </c>
      <c r="G867" s="2">
        <f>Table3[[#This Row],[Polar ang (rad)]]/PI()*180</f>
        <v>179.9998479605043</v>
      </c>
      <c r="H867" s="5">
        <v>0</v>
      </c>
      <c r="I867" s="1">
        <v>0</v>
      </c>
      <c r="J867" s="1"/>
      <c r="K867" s="2" t="str">
        <f>IF(Table3[[#This Row],[Phase shift (rad)]]="","",Table3[[#This Row],[Phase shift (rad)]]/PI()*180)</f>
        <v/>
      </c>
      <c r="L867" s="1"/>
      <c r="M867" s="1" t="str">
        <f>IF(Table3[[#This Row],[Rel phase shift (rad)]]="","",COS(Table3[[#This Row],[Rel phase shift (rad)]]))</f>
        <v/>
      </c>
      <c r="N867"/>
    </row>
    <row r="868" spans="1:14" x14ac:dyDescent="0.2">
      <c r="A868" s="1" t="s">
        <v>48</v>
      </c>
      <c r="B868" t="s">
        <v>30</v>
      </c>
      <c r="C868" s="3">
        <v>19.100000000000001</v>
      </c>
      <c r="D868" s="2">
        <f>2*Table3[[#This Row],[Photon energy (eV)]]-Threshold</f>
        <v>13.612611200000003</v>
      </c>
      <c r="E868" t="s">
        <v>19</v>
      </c>
      <c r="F868" s="1">
        <v>3.1415899999999999</v>
      </c>
      <c r="G868" s="2">
        <f>Table3[[#This Row],[Polar ang (rad)]]/PI()*180</f>
        <v>179.9998479605043</v>
      </c>
      <c r="H868" s="5">
        <v>3.3874247799248101E-3</v>
      </c>
      <c r="I868" s="1">
        <v>1</v>
      </c>
      <c r="J868" s="1">
        <v>4.2652540205446101</v>
      </c>
      <c r="K868" s="2">
        <f>IF(Table3[[#This Row],[Phase shift (rad)]]="","",Table3[[#This Row],[Phase shift (rad)]]/PI()*180)</f>
        <v>244.38105392841189</v>
      </c>
      <c r="L868" s="1">
        <v>0</v>
      </c>
      <c r="M868" s="1">
        <f>IF(Table3[[#This Row],[Rel phase shift (rad)]]="","",COS(Table3[[#This Row],[Rel phase shift (rad)]]))</f>
        <v>1</v>
      </c>
      <c r="N86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E18" sqref="E18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10</v>
      </c>
      <c r="B1" s="1" t="s">
        <v>11</v>
      </c>
    </row>
    <row r="2" spans="1:2" x14ac:dyDescent="0.2">
      <c r="A2" t="s">
        <v>12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2019-04-18T10:02:00Z</dcterms:modified>
</cp:coreProperties>
</file>