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daehyun/Documents/FERMI 20144077 Ueda/Tables/"/>
    </mc:Choice>
  </mc:AlternateContent>
  <xr:revisionPtr revIDLastSave="0" documentId="10_ncr:8100000_{7E74BAAC-23B1-2843-A0D8-E427C3845E7C}" xr6:coauthVersionLast="34" xr6:coauthVersionMax="34" xr10:uidLastSave="{00000000-0000-0000-0000-000000000000}"/>
  <bookViews>
    <workbookView xWindow="34460" yWindow="1180" windowWidth="28240" windowHeight="17440" xr2:uid="{0A852BA3-0E18-1846-B924-338EAD730BA8}"/>
  </bookViews>
  <sheets>
    <sheet name="plot" sheetId="7" r:id="rId1"/>
    <sheet name="negp_gauss0" sheetId="8" r:id="rId2"/>
    <sheet name="negp_gauss3" sheetId="5" r:id="rId3"/>
    <sheet name="gfitting" sheetId="6" r:id="rId4"/>
    <sheet name="gfitting_candidates" sheetId="9" r:id="rId5"/>
    <sheet name="elena" sheetId="3" r:id="rId6"/>
    <sheet name="ishikawa" sheetId="4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9" l="1"/>
  <c r="C3" i="9"/>
  <c r="C6" i="6"/>
  <c r="C4" i="6"/>
  <c r="C5" i="6"/>
  <c r="C2" i="6"/>
  <c r="C2" i="5"/>
  <c r="C3" i="5"/>
  <c r="C4" i="5"/>
  <c r="C5" i="5"/>
  <c r="C2" i="8"/>
  <c r="C3" i="8"/>
  <c r="C4" i="8"/>
  <c r="C5" i="8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</calcChain>
</file>

<file path=xl/sharedStrings.xml><?xml version="1.0" encoding="utf-8"?>
<sst xmlns="http://schemas.openxmlformats.org/spreadsheetml/2006/main" count="39" uniqueCount="15">
  <si>
    <t>photon (eV)</t>
  </si>
  <si>
    <t>eta_f−d</t>
  </si>
  <si>
    <t>dataset</t>
  </si>
  <si>
    <t>good1</t>
  </si>
  <si>
    <t>good2</t>
  </si>
  <si>
    <t>good3</t>
  </si>
  <si>
    <t>good4</t>
  </si>
  <si>
    <t>eta_f−d</t>
    <phoneticPr fontId="1"/>
  </si>
  <si>
    <t>eta_f−d_err</t>
  </si>
  <si>
    <t>eta_f−d−pi</t>
    <phoneticPr fontId="1"/>
  </si>
  <si>
    <t>eta_f−d_err</t>
    <phoneticPr fontId="1"/>
  </si>
  <si>
    <t>photon (eV) + offset</t>
    <phoneticPr fontId="1"/>
  </si>
  <si>
    <t>photon (eV)</t>
    <phoneticPr fontId="1"/>
  </si>
  <si>
    <t>good1'</t>
  </si>
  <si>
    <t>good4'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</si>
</sst>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);[Red]\(0.0\)"/>
  </numFmts>
  <fonts count="2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22"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2" formatCode="0.00"/>
    </dxf>
    <dxf>
      <numFmt numFmtId="176" formatCode="0.00_);[Red]\(0.00\)"/>
    </dxf>
    <dxf>
      <numFmt numFmtId="177" formatCode="0.0_);[Red]\(0.0\)"/>
    </dxf>
    <dxf>
      <numFmt numFmtId="176" formatCode="0.00_);[Red]\(0.00\)"/>
    </dxf>
    <dxf>
      <numFmt numFmtId="176" formatCode="0.00_);[Red]\(0.00\)"/>
    </dxf>
    <dxf>
      <numFmt numFmtId="177" formatCode="0.0_);[Red]\(0.0\)"/>
    </dxf>
    <dxf>
      <numFmt numFmtId="177" formatCode="0.0_);[Red]\(0.0\)"/>
    </dxf>
    <dxf>
      <numFmt numFmtId="176" formatCode="0.00_);[Red]\(0.00\)"/>
    </dxf>
    <dxf>
      <numFmt numFmtId="176" formatCode="0.00_);[Red]\(0.00\)"/>
    </dxf>
    <dxf>
      <numFmt numFmtId="177" formatCode="0.0_);[Red]\(0.0\)"/>
    </dxf>
    <dxf>
      <numFmt numFmtId="177" formatCode="0.0_);[Red]\(0.0\)"/>
    </dxf>
    <dxf>
      <numFmt numFmtId="176" formatCode="0.00_);[Red]\(0.00\)"/>
    </dxf>
    <dxf>
      <numFmt numFmtId="176" formatCode="0.00_);[Red]\(0.00\)"/>
    </dxf>
    <dxf>
      <numFmt numFmtId="177" formatCode="0.0_);[Red]\(0.0\)"/>
    </dxf>
    <dxf>
      <numFmt numFmtId="177" formatCode="0.0_);[Red]\(0.0\)"/>
    </dxf>
    <dxf>
      <numFmt numFmtId="176" formatCode="0.00_);[Red]\(0.00\)"/>
    </dxf>
    <dxf>
      <numFmt numFmtId="176" formatCode="0.00_);[Red]\(0.00\)"/>
    </dxf>
    <dxf>
      <numFmt numFmtId="177" formatCode="0.0_);[Red]\(0.0\)"/>
    </dxf>
    <dxf>
      <numFmt numFmtId="177" formatCode="0.0_);[Red]\(0.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v>Elena (shifted by pi)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elena!$A$2:$A$21</c:f>
              <c:numCache>
                <c:formatCode>0.0_);[Red]\(0.0\)</c:formatCode>
                <c:ptCount val="20"/>
                <c:pt idx="0">
                  <c:v>14.5</c:v>
                </c:pt>
                <c:pt idx="1">
                  <c:v>15</c:v>
                </c:pt>
                <c:pt idx="2">
                  <c:v>15.5</c:v>
                </c:pt>
                <c:pt idx="3">
                  <c:v>16</c:v>
                </c:pt>
                <c:pt idx="4">
                  <c:v>16.5</c:v>
                </c:pt>
                <c:pt idx="5">
                  <c:v>17</c:v>
                </c:pt>
                <c:pt idx="6">
                  <c:v>17.5</c:v>
                </c:pt>
                <c:pt idx="7">
                  <c:v>18</c:v>
                </c:pt>
                <c:pt idx="8">
                  <c:v>18.5</c:v>
                </c:pt>
                <c:pt idx="9">
                  <c:v>19</c:v>
                </c:pt>
                <c:pt idx="10">
                  <c:v>19.5</c:v>
                </c:pt>
                <c:pt idx="11">
                  <c:v>20</c:v>
                </c:pt>
                <c:pt idx="12">
                  <c:v>20.5</c:v>
                </c:pt>
                <c:pt idx="13">
                  <c:v>21</c:v>
                </c:pt>
                <c:pt idx="14">
                  <c:v>21.5</c:v>
                </c:pt>
                <c:pt idx="15">
                  <c:v>22</c:v>
                </c:pt>
                <c:pt idx="16">
                  <c:v>22.5</c:v>
                </c:pt>
                <c:pt idx="17">
                  <c:v>23</c:v>
                </c:pt>
                <c:pt idx="18">
                  <c:v>23.5</c:v>
                </c:pt>
                <c:pt idx="19">
                  <c:v>24</c:v>
                </c:pt>
              </c:numCache>
            </c:numRef>
          </c:xVal>
          <c:yVal>
            <c:numRef>
              <c:f>elena!$C$2:$C$21</c:f>
              <c:numCache>
                <c:formatCode>0.00</c:formatCode>
                <c:ptCount val="20"/>
                <c:pt idx="0">
                  <c:v>1.4304073464102069</c:v>
                </c:pt>
                <c:pt idx="1">
                  <c:v>1.3064073464102073</c:v>
                </c:pt>
                <c:pt idx="2">
                  <c:v>1.2254073464102069</c:v>
                </c:pt>
                <c:pt idx="3">
                  <c:v>1.1654073464102073</c:v>
                </c:pt>
                <c:pt idx="4">
                  <c:v>1.1164073464102069</c:v>
                </c:pt>
                <c:pt idx="5">
                  <c:v>1.0744073464102071</c:v>
                </c:pt>
                <c:pt idx="6">
                  <c:v>1.0374073464102072</c:v>
                </c:pt>
                <c:pt idx="7">
                  <c:v>1.0044073464102068</c:v>
                </c:pt>
                <c:pt idx="8">
                  <c:v>0.97540734641020688</c:v>
                </c:pt>
                <c:pt idx="9">
                  <c:v>0.94940734641020708</c:v>
                </c:pt>
                <c:pt idx="10">
                  <c:v>0.9264073464102065</c:v>
                </c:pt>
                <c:pt idx="11">
                  <c:v>0.92440734641020672</c:v>
                </c:pt>
                <c:pt idx="12">
                  <c:v>0.88240734641020691</c:v>
                </c:pt>
                <c:pt idx="13">
                  <c:v>0.86540734641020656</c:v>
                </c:pt>
                <c:pt idx="14">
                  <c:v>0.84540734641020698</c:v>
                </c:pt>
                <c:pt idx="15">
                  <c:v>0.81840734641020685</c:v>
                </c:pt>
                <c:pt idx="16">
                  <c:v>0.78240734641020682</c:v>
                </c:pt>
                <c:pt idx="17">
                  <c:v>0.74240734641020678</c:v>
                </c:pt>
                <c:pt idx="18">
                  <c:v>0.70840734641020697</c:v>
                </c:pt>
                <c:pt idx="19">
                  <c:v>0.68040734641020695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71-2846-98B7-3A06C2EE1002}"/>
            </c:ext>
          </c:extLst>
        </c:ser>
        <c:ser>
          <c:idx val="1"/>
          <c:order val="1"/>
          <c:tx>
            <c:v>Ishikawa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ishikawa!$A$2:$A$4</c:f>
              <c:numCache>
                <c:formatCode>0.00_);[Red]\(0.00\)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ishikawa!$B$2:$B$4</c:f>
              <c:numCache>
                <c:formatCode>0.00_);[Red]\(0.00\)</c:formatCode>
                <c:ptCount val="3"/>
                <c:pt idx="0">
                  <c:v>1.1599999999999999</c:v>
                </c:pt>
                <c:pt idx="1">
                  <c:v>1.2</c:v>
                </c:pt>
                <c:pt idx="2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71-2846-98B7-3A06C2EE1002}"/>
            </c:ext>
          </c:extLst>
        </c:ser>
        <c:ser>
          <c:idx val="5"/>
          <c:order val="2"/>
          <c:tx>
            <c:v>Global fitting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gfitting!$E$2:$E$7</c:f>
                <c:numCache>
                  <c:formatCode>General</c:formatCode>
                  <c:ptCount val="6"/>
                  <c:pt idx="0">
                    <c:v>0.05</c:v>
                  </c:pt>
                  <c:pt idx="2">
                    <c:v>0.04</c:v>
                  </c:pt>
                  <c:pt idx="3">
                    <c:v>0.05</c:v>
                  </c:pt>
                  <c:pt idx="4">
                    <c:v>0.06</c:v>
                  </c:pt>
                </c:numCache>
              </c:numRef>
            </c:plus>
            <c:minus>
              <c:numRef>
                <c:f>gfitting!$E$2:$E$7</c:f>
                <c:numCache>
                  <c:formatCode>General</c:formatCode>
                  <c:ptCount val="6"/>
                  <c:pt idx="0">
                    <c:v>0.05</c:v>
                  </c:pt>
                  <c:pt idx="2">
                    <c:v>0.04</c:v>
                  </c:pt>
                  <c:pt idx="3">
                    <c:v>0.05</c:v>
                  </c:pt>
                  <c:pt idx="4">
                    <c:v>0.06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gfitting!$C$2:$C$7</c:f>
              <c:numCache>
                <c:formatCode>0.0_);[Red]\(0.0\)</c:formatCode>
                <c:ptCount val="6"/>
                <c:pt idx="0">
                  <c:v>15.9</c:v>
                </c:pt>
                <c:pt idx="2">
                  <c:v>14.3</c:v>
                </c:pt>
                <c:pt idx="3">
                  <c:v>19.100000000000001</c:v>
                </c:pt>
                <c:pt idx="4">
                  <c:v>15.9</c:v>
                </c:pt>
              </c:numCache>
            </c:numRef>
          </c:xVal>
          <c:yVal>
            <c:numRef>
              <c:f>gfitting!$D$2:$D$7</c:f>
              <c:numCache>
                <c:formatCode>0.00_);[Red]\(0.00\)</c:formatCode>
                <c:ptCount val="6"/>
                <c:pt idx="0">
                  <c:v>1.68</c:v>
                </c:pt>
                <c:pt idx="2">
                  <c:v>1.64</c:v>
                </c:pt>
                <c:pt idx="3">
                  <c:v>1.26</c:v>
                </c:pt>
                <c:pt idx="4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71-2846-98B7-3A06C2EE1002}"/>
            </c:ext>
          </c:extLst>
        </c:ser>
        <c:ser>
          <c:idx val="0"/>
          <c:order val="3"/>
          <c:tx>
            <c:v>Global fitting (candidates)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gfitting_candidates!$E$2:$E$7</c:f>
                <c:numCache>
                  <c:formatCode>General</c:formatCode>
                  <c:ptCount val="6"/>
                  <c:pt idx="1">
                    <c:v>0.2</c:v>
                  </c:pt>
                  <c:pt idx="5">
                    <c:v>0.3</c:v>
                  </c:pt>
                </c:numCache>
              </c:numRef>
            </c:plus>
            <c:minus>
              <c:numRef>
                <c:f>gfitting_candidates!$E$2:$E$7</c:f>
                <c:numCache>
                  <c:formatCode>General</c:formatCode>
                  <c:ptCount val="6"/>
                  <c:pt idx="1">
                    <c:v>0.2</c:v>
                  </c:pt>
                  <c:pt idx="5">
                    <c:v>0.3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gfitting_candidates!$C$2:$C$7</c:f>
              <c:numCache>
                <c:formatCode>0.0_);[Red]\(0.0\)</c:formatCode>
                <c:ptCount val="6"/>
                <c:pt idx="1">
                  <c:v>15.8</c:v>
                </c:pt>
                <c:pt idx="5">
                  <c:v>15.8</c:v>
                </c:pt>
              </c:numCache>
            </c:numRef>
          </c:xVal>
          <c:yVal>
            <c:numRef>
              <c:f>gfitting_candidates!$D$2:$D$7</c:f>
              <c:numCache>
                <c:formatCode>0.00_);[Red]\(0.00\)</c:formatCode>
                <c:ptCount val="6"/>
                <c:pt idx="1">
                  <c:v>1.48</c:v>
                </c:pt>
                <c:pt idx="5">
                  <c:v>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A71-2846-98B7-3A06C2EE1002}"/>
            </c:ext>
          </c:extLst>
        </c:ser>
        <c:ser>
          <c:idx val="3"/>
          <c:order val="4"/>
          <c:tx>
            <c:v>Neglected p with Gauss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negp_gauss3!$E$2:$E$5</c:f>
                <c:numCache>
                  <c:formatCode>General</c:formatCode>
                  <c:ptCount val="4"/>
                  <c:pt idx="0">
                    <c:v>0.06</c:v>
                  </c:pt>
                  <c:pt idx="1">
                    <c:v>0.03</c:v>
                  </c:pt>
                  <c:pt idx="2">
                    <c:v>0.01</c:v>
                  </c:pt>
                  <c:pt idx="3">
                    <c:v>0.06</c:v>
                  </c:pt>
                </c:numCache>
              </c:numRef>
            </c:plus>
            <c:minus>
              <c:numRef>
                <c:f>negp_gauss3!$E$2:$E$5</c:f>
                <c:numCache>
                  <c:formatCode>General</c:formatCode>
                  <c:ptCount val="4"/>
                  <c:pt idx="0">
                    <c:v>0.06</c:v>
                  </c:pt>
                  <c:pt idx="1">
                    <c:v>0.03</c:v>
                  </c:pt>
                  <c:pt idx="2">
                    <c:v>0.01</c:v>
                  </c:pt>
                  <c:pt idx="3">
                    <c:v>0.06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negp_gauss3!$C$2:$C$5</c:f>
              <c:numCache>
                <c:formatCode>0.0_);[Red]\(0.0\)</c:formatCode>
                <c:ptCount val="4"/>
                <c:pt idx="0">
                  <c:v>16</c:v>
                </c:pt>
                <c:pt idx="1">
                  <c:v>14.4</c:v>
                </c:pt>
                <c:pt idx="2">
                  <c:v>19.200000000000003</c:v>
                </c:pt>
                <c:pt idx="3">
                  <c:v>16</c:v>
                </c:pt>
              </c:numCache>
            </c:numRef>
          </c:xVal>
          <c:yVal>
            <c:numRef>
              <c:f>negp_gauss3!$D$2:$D$5</c:f>
              <c:numCache>
                <c:formatCode>0.00_);[Red]\(0.00\)</c:formatCode>
                <c:ptCount val="4"/>
                <c:pt idx="0">
                  <c:v>1.48</c:v>
                </c:pt>
                <c:pt idx="1">
                  <c:v>1.67</c:v>
                </c:pt>
                <c:pt idx="2">
                  <c:v>1.4</c:v>
                </c:pt>
                <c:pt idx="3">
                  <c:v>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71-2846-98B7-3A06C2EE1002}"/>
            </c:ext>
          </c:extLst>
        </c:ser>
        <c:ser>
          <c:idx val="2"/>
          <c:order val="5"/>
          <c:tx>
            <c:v>Neglected p without Gauss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negp_gauss0!$E$2:$E$5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0.03</c:v>
                  </c:pt>
                  <c:pt idx="2">
                    <c:v>0.01</c:v>
                  </c:pt>
                  <c:pt idx="3">
                    <c:v>0.06</c:v>
                  </c:pt>
                </c:numCache>
              </c:numRef>
            </c:plus>
            <c:minus>
              <c:numRef>
                <c:f>negp_gauss0!$E$2:$E$5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0.03</c:v>
                  </c:pt>
                  <c:pt idx="2">
                    <c:v>0.01</c:v>
                  </c:pt>
                  <c:pt idx="3">
                    <c:v>0.06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negp_gauss0!$C$2:$C$5</c:f>
              <c:numCache>
                <c:formatCode>0.0_);[Red]\(0.0\)</c:formatCode>
                <c:ptCount val="4"/>
                <c:pt idx="0">
                  <c:v>16.100000000000001</c:v>
                </c:pt>
                <c:pt idx="1">
                  <c:v>14.5</c:v>
                </c:pt>
                <c:pt idx="2">
                  <c:v>19.3</c:v>
                </c:pt>
                <c:pt idx="3">
                  <c:v>16.100000000000001</c:v>
                </c:pt>
              </c:numCache>
            </c:numRef>
          </c:xVal>
          <c:yVal>
            <c:numRef>
              <c:f>negp_gauss0!$D$2:$D$5</c:f>
              <c:numCache>
                <c:formatCode>0.00_);[Red]\(0.00\)</c:formatCode>
                <c:ptCount val="4"/>
                <c:pt idx="0">
                  <c:v>1.54</c:v>
                </c:pt>
                <c:pt idx="1">
                  <c:v>1.66</c:v>
                </c:pt>
                <c:pt idx="2">
                  <c:v>1.41</c:v>
                </c:pt>
                <c:pt idx="3">
                  <c:v>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71-2846-98B7-3A06C2EE1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40671"/>
        <c:axId val="1075915375"/>
      </c:scatterChart>
      <c:valAx>
        <c:axId val="1075940671"/>
        <c:scaling>
          <c:orientation val="minMax"/>
          <c:max val="2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l-GR" b="1"/>
                  <a:t>ω </a:t>
                </a:r>
                <a:r>
                  <a:rPr lang="en-US" b="1"/>
                  <a:t>photon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075915375"/>
        <c:crosses val="autoZero"/>
        <c:crossBetween val="midCat"/>
      </c:valAx>
      <c:valAx>
        <c:axId val="1075915375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 b="1"/>
                  <a:t>eta_f − eta_d</a:t>
                </a:r>
                <a:r>
                  <a:rPr lang="el-GR" b="1"/>
                  <a:t> (</a:t>
                </a:r>
                <a:r>
                  <a:rPr lang="en-US" b="1"/>
                  <a:t>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07594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125186</xdr:colOff>
      <xdr:row>0</xdr:row>
      <xdr:rowOff>155122</xdr:rowOff>
    </xdr:from>
    <xdr:to>
      <xdr:col>9</xdr:col>
      <xdr:colOff>10886</xdr:colOff>
      <xdr:row>24</xdr:row>
      <xdr:rowOff>155122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4FA85-D3C7-7749-AC15-81999437F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2E5858-E7FD-2C44-B642-EFDAB1F741B7}" name="Table9" displayName="Table9" ref="A1:E5" totalsRowShown="0">
  <autoFilter ref="A1:E5" xr:uid="{7B29424D-14EC-8D4A-A5FD-B7A5BAB27FCC}"/>
  <tableColumns count="5">
    <tableColumn id="1" xr3:uid="{3AEB04EC-9074-1E46-A87A-966DAEEB274D}" name="dataset"/>
    <tableColumn id="5" xr3:uid="{0D2127CA-FA48-A345-A733-F8361CB51653}" name="photon (eV)" dataDxfId="21"/>
    <tableColumn id="2" xr3:uid="{ADDACF6C-BB8C-9C46-966A-22DD13176595}" name="photon (eV) + offset" dataDxfId="20">
      <calculatedColumnFormula>Table9[[#This Row],[photon (eV)]]+0.2</calculatedColumnFormula>
    </tableColumn>
    <tableColumn id="3" xr3:uid="{6652E469-A078-D945-BE73-76AE3CC0845C}" name="eta_f−d" dataDxfId="19"/>
    <tableColumn id="4" xr3:uid="{5CED6D2C-B735-234F-9836-F9CD05A046A9}" name="eta_f−d_err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11E8A5-8D6A-B84D-B23E-B9FC45DE14C3}" name="Table8" displayName="Table8" ref="A1:E5" totalsRowShown="0">
  <autoFilter ref="A1:E5" xr:uid="{AB438E44-E3BF-5A47-B4D2-22D4F8779F2D}"/>
  <tableColumns count="5">
    <tableColumn id="1" xr3:uid="{907DC37C-D7DF-384B-A4DF-A6D9315699B9}" name="dataset"/>
    <tableColumn id="5" xr3:uid="{FA562EEE-DB8E-934A-8797-247DFF2C1F3C}" name="photon (eV)" dataDxfId="17"/>
    <tableColumn id="2" xr3:uid="{E9F8AD2E-3F8C-6E4E-990A-46F547DDD1CA}" name="photon (eV) + offset" dataDxfId="16">
      <calculatedColumnFormula>Table8[[#This Row],[photon (eV)]]+0.1</calculatedColumnFormula>
    </tableColumn>
    <tableColumn id="3" xr3:uid="{99B33202-D3FD-9843-A309-444A17126C62}" name="eta_f−d" dataDxfId="15"/>
    <tableColumn id="4" xr3:uid="{0D3D6D1F-DEBD-5144-9D1F-AB1FE6AD80BA}" name="eta_f−d_err" dataDxfId="1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3BDD68-FD19-E54C-9E74-533F88A3B952}" name="Table7" displayName="Table7" ref="A1:E7" totalsRowShown="0">
  <autoFilter ref="A1:E7" xr:uid="{7AE182FB-CD21-B048-A871-0B0F4FFD27C1}"/>
  <tableColumns count="5">
    <tableColumn id="1" xr3:uid="{D4DBE640-5AD2-A441-8C7C-A4B675A9A4E1}" name="dataset"/>
    <tableColumn id="5" xr3:uid="{0A83C911-FE64-A44A-BFCA-E62D19080DB8}" name="photon (eV)" dataDxfId="13"/>
    <tableColumn id="2" xr3:uid="{032D5764-88A5-B94B-BB30-E3C637F3BBAD}" name="photon (eV) + offset" dataDxfId="12">
      <calculatedColumnFormula>Table7[[#This Row],[photon (eV)]]+0</calculatedColumnFormula>
    </tableColumn>
    <tableColumn id="3" xr3:uid="{BB89B711-CCF1-8147-BB0C-E9400FC763D6}" name="eta_f−d" dataDxfId="11"/>
    <tableColumn id="4" xr3:uid="{3E7BDFBA-77AF-5C41-BCAC-81D0641377A0}" name="eta_f−d_err" dataDxfId="1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3002B4-88D4-F449-A59A-E25D14FC5306}" name="Table711" displayName="Table711" ref="A1:E7" totalsRowShown="0">
  <autoFilter ref="A1:E7" xr:uid="{7AE182FB-CD21-B048-A871-0B0F4FFD27C1}"/>
  <tableColumns count="5">
    <tableColumn id="1" xr3:uid="{C0F77BBA-8AF6-7C4B-9367-6597779E9753}" name="dataset"/>
    <tableColumn id="5" xr3:uid="{84E224DF-7367-7B46-8FF4-AC0BBBE20712}" name="photon (eV)" dataDxfId="9"/>
    <tableColumn id="2" xr3:uid="{4D73247E-1849-DC44-9D9E-F0E08C18C8F0}" name="photon (eV) + offset" dataDxfId="8">
      <calculatedColumnFormula>Table711[[#This Row],[photon (eV)]]+0</calculatedColumnFormula>
    </tableColumn>
    <tableColumn id="3" xr3:uid="{074E234D-3CFC-5E4F-A09A-0168F8CBA0A3}" name="eta_f−d" dataDxfId="7"/>
    <tableColumn id="4" xr3:uid="{4AF2CC2C-7595-9649-B207-89F6B35F68AF}" name="eta_f−d_err" dataDxfId="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88F9EA-329C-E044-A464-01EDDFCBB496}" name="Table1" displayName="Table1" ref="A1:C21" totalsRowShown="0">
  <autoFilter ref="A1:C21" xr:uid="{4B0B3460-650D-D548-960E-49208A20BD21}"/>
  <tableColumns count="3">
    <tableColumn id="1" xr3:uid="{1F726E3A-D3E0-BE40-81D0-52626D0FEA88}" name="photon (eV)" dataDxfId="5"/>
    <tableColumn id="2" xr3:uid="{04E4DD79-863A-E04C-863D-DD1DEE1534A0}" name="eta_f−d" dataDxfId="4"/>
    <tableColumn id="4" xr3:uid="{040257A7-38E4-CD4E-A94E-2FFD5BECBC4B}" name="eta_f−d−pi" dataDxfId="3">
      <calculatedColumnFormula>Table1[[#This Row],[eta_f−d]]-PI()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17BD2F-3F2E-F040-A112-FC66D52BFA99}" name="Table5" displayName="Table5" ref="A1:B4" totalsRowShown="0" headerRowDxfId="2">
  <autoFilter ref="A1:B4" xr:uid="{EE179823-285D-B146-A289-333918912981}"/>
  <tableColumns count="2">
    <tableColumn id="1" xr3:uid="{EDE17BA4-7EE6-8547-A71C-ADAC1E8AA086}" name="photon (eV)" dataDxfId="1"/>
    <tableColumn id="2" xr3:uid="{64ED5575-B52C-2349-8932-40166B5FF200}" name="eta_f−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Times New Roman-Arial">
      <a:majorFont>
        <a:latin typeface="Times New Roman" panose="02020603050405020304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A92B-AD3E-1B49-A26D-586301A308A5}">
  <dimension ref="A1"/>
  <sheetViews>
    <sheetView tabSelected="1" zoomScale="140" zoomScaleNormal="140" workbookViewId="0">
      <selection activeCell="K11" sqref="K11"/>
    </sheetView>
  </sheetViews>
  <sheetFormatPr baseColWidth="10" defaultRowHeight="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B080-DB26-F44F-8056-63FA2EC1C34E}">
  <dimension ref="A1:E5"/>
  <sheetViews>
    <sheetView workbookViewId="0">
      <selection activeCell="D1" sqref="D1"/>
    </sheetView>
  </sheetViews>
  <sheetFormatPr baseColWidth="10" defaultRowHeight="15"/>
  <cols>
    <col min="1" max="1" width="10.33203125" customWidth="1"/>
    <col min="2" max="2" width="13.6640625" customWidth="1"/>
    <col min="3" max="3" width="21.33203125" style="2" customWidth="1"/>
    <col min="4" max="4" width="10.83203125" style="1" customWidth="1"/>
    <col min="5" max="5" width="14.1640625" style="1" customWidth="1"/>
    <col min="6" max="6" width="13.83203125" customWidth="1"/>
    <col min="7" max="7" width="12.33203125" bestFit="1" customWidth="1"/>
    <col min="8" max="8" width="16" bestFit="1" customWidth="1"/>
    <col min="9" max="9" width="12.33203125" bestFit="1" customWidth="1"/>
    <col min="10" max="10" width="16" bestFit="1" customWidth="1"/>
    <col min="11" max="11" width="15.1640625" bestFit="1" customWidth="1"/>
    <col min="12" max="12" width="19.1640625" bestFit="1" customWidth="1"/>
    <col min="13" max="13" width="15.1640625" bestFit="1" customWidth="1"/>
    <col min="14" max="14" width="19.1640625" bestFit="1" customWidth="1"/>
  </cols>
  <sheetData>
    <row r="1" spans="1:5">
      <c r="A1" t="s">
        <v>2</v>
      </c>
      <c r="B1" t="s">
        <v>12</v>
      </c>
      <c r="C1" s="2" t="s">
        <v>11</v>
      </c>
      <c r="D1" s="1" t="s">
        <v>1</v>
      </c>
      <c r="E1" s="1" t="s">
        <v>8</v>
      </c>
    </row>
    <row r="2" spans="1:5">
      <c r="A2" t="s">
        <v>3</v>
      </c>
      <c r="B2" s="2">
        <v>15.9</v>
      </c>
      <c r="C2" s="2">
        <f>Table9[[#This Row],[photon (eV)]]+0.2</f>
        <v>16.100000000000001</v>
      </c>
      <c r="D2" s="1">
        <v>1.54</v>
      </c>
      <c r="E2" s="1">
        <v>0.1</v>
      </c>
    </row>
    <row r="3" spans="1:5">
      <c r="A3" t="s">
        <v>4</v>
      </c>
      <c r="B3" s="2">
        <v>14.3</v>
      </c>
      <c r="C3" s="2">
        <f>Table9[[#This Row],[photon (eV)]]+0.2</f>
        <v>14.5</v>
      </c>
      <c r="D3" s="1">
        <v>1.66</v>
      </c>
      <c r="E3" s="1">
        <v>0.03</v>
      </c>
    </row>
    <row r="4" spans="1:5">
      <c r="A4" t="s">
        <v>5</v>
      </c>
      <c r="B4" s="2">
        <v>19.100000000000001</v>
      </c>
      <c r="C4" s="2">
        <f>Table9[[#This Row],[photon (eV)]]+0.2</f>
        <v>19.3</v>
      </c>
      <c r="D4" s="1">
        <v>1.41</v>
      </c>
      <c r="E4" s="1">
        <v>0.01</v>
      </c>
    </row>
    <row r="5" spans="1:5">
      <c r="A5" t="s">
        <v>6</v>
      </c>
      <c r="B5" s="2">
        <v>15.9</v>
      </c>
      <c r="C5" s="2">
        <f>Table9[[#This Row],[photon (eV)]]+0.2</f>
        <v>16.100000000000001</v>
      </c>
      <c r="D5" s="1">
        <v>1.44</v>
      </c>
      <c r="E5" s="1">
        <v>0.06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C0D1-18F3-4F4B-88DD-05C691976238}">
  <dimension ref="A1:E5"/>
  <sheetViews>
    <sheetView workbookViewId="0">
      <selection activeCell="B2" sqref="B2:B5"/>
    </sheetView>
  </sheetViews>
  <sheetFormatPr baseColWidth="10" defaultRowHeight="15"/>
  <cols>
    <col min="1" max="1" width="10.33203125" customWidth="1"/>
    <col min="2" max="2" width="13.6640625" customWidth="1"/>
    <col min="3" max="3" width="21.33203125" style="2" customWidth="1"/>
    <col min="4" max="4" width="10.83203125" style="1" customWidth="1"/>
    <col min="5" max="5" width="14.1640625" style="1" customWidth="1"/>
    <col min="6" max="6" width="13.83203125" customWidth="1"/>
    <col min="7" max="7" width="12.33203125" bestFit="1" customWidth="1"/>
    <col min="8" max="8" width="16" bestFit="1" customWidth="1"/>
    <col min="9" max="9" width="12.33203125" bestFit="1" customWidth="1"/>
    <col min="10" max="10" width="16" bestFit="1" customWidth="1"/>
    <col min="11" max="11" width="15.1640625" bestFit="1" customWidth="1"/>
    <col min="12" max="12" width="19.1640625" bestFit="1" customWidth="1"/>
    <col min="13" max="13" width="15.1640625" bestFit="1" customWidth="1"/>
    <col min="14" max="14" width="19.1640625" bestFit="1" customWidth="1"/>
  </cols>
  <sheetData>
    <row r="1" spans="1:5">
      <c r="A1" t="s">
        <v>2</v>
      </c>
      <c r="B1" s="2" t="s">
        <v>0</v>
      </c>
      <c r="C1" s="2" t="s">
        <v>11</v>
      </c>
      <c r="D1" s="1" t="s">
        <v>1</v>
      </c>
      <c r="E1" s="1" t="s">
        <v>10</v>
      </c>
    </row>
    <row r="2" spans="1:5">
      <c r="A2" t="s">
        <v>3</v>
      </c>
      <c r="B2" s="2">
        <v>15.9</v>
      </c>
      <c r="C2" s="2">
        <f>Table8[[#This Row],[photon (eV)]]+0.1</f>
        <v>16</v>
      </c>
      <c r="D2" s="1">
        <v>1.48</v>
      </c>
      <c r="E2" s="1">
        <v>0.06</v>
      </c>
    </row>
    <row r="3" spans="1:5">
      <c r="A3" t="s">
        <v>4</v>
      </c>
      <c r="B3" s="2">
        <v>14.3</v>
      </c>
      <c r="C3" s="2">
        <f>Table8[[#This Row],[photon (eV)]]+0.1</f>
        <v>14.4</v>
      </c>
      <c r="D3" s="1">
        <v>1.67</v>
      </c>
      <c r="E3" s="1">
        <v>0.03</v>
      </c>
    </row>
    <row r="4" spans="1:5">
      <c r="A4" t="s">
        <v>5</v>
      </c>
      <c r="B4" s="2">
        <v>19.100000000000001</v>
      </c>
      <c r="C4" s="2">
        <f>Table8[[#This Row],[photon (eV)]]+0.1</f>
        <v>19.200000000000003</v>
      </c>
      <c r="D4" s="1">
        <v>1.4</v>
      </c>
      <c r="E4" s="1">
        <v>0.01</v>
      </c>
    </row>
    <row r="5" spans="1:5">
      <c r="A5" t="s">
        <v>6</v>
      </c>
      <c r="B5" s="2">
        <v>15.9</v>
      </c>
      <c r="C5" s="2">
        <f>Table8[[#This Row],[photon (eV)]]+0.1</f>
        <v>16</v>
      </c>
      <c r="D5" s="1">
        <v>1.42</v>
      </c>
      <c r="E5" s="1">
        <v>0.06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2D92-46C3-854F-947D-9C0121C2D4A8}">
  <dimension ref="A1:E7"/>
  <sheetViews>
    <sheetView workbookViewId="0">
      <selection activeCell="C13" sqref="C13"/>
    </sheetView>
  </sheetViews>
  <sheetFormatPr baseColWidth="10" defaultRowHeight="15"/>
  <cols>
    <col min="1" max="1" width="10.33203125" customWidth="1"/>
    <col min="2" max="2" width="13.6640625" customWidth="1"/>
    <col min="3" max="3" width="21.33203125" style="2" customWidth="1"/>
    <col min="4" max="4" width="10.83203125" style="1"/>
    <col min="5" max="5" width="14.1640625" customWidth="1"/>
  </cols>
  <sheetData>
    <row r="1" spans="1:5">
      <c r="A1" t="s">
        <v>2</v>
      </c>
      <c r="B1" s="2" t="s">
        <v>12</v>
      </c>
      <c r="C1" s="2" t="s">
        <v>11</v>
      </c>
      <c r="D1" s="1" t="s">
        <v>1</v>
      </c>
      <c r="E1" t="s">
        <v>8</v>
      </c>
    </row>
    <row r="2" spans="1:5">
      <c r="A2" t="s">
        <v>3</v>
      </c>
      <c r="B2" s="2">
        <v>15.9</v>
      </c>
      <c r="C2" s="2">
        <f>Table7[[#This Row],[photon (eV)]]+0</f>
        <v>15.9</v>
      </c>
      <c r="D2" s="1">
        <v>1.68</v>
      </c>
      <c r="E2" s="1">
        <v>0.05</v>
      </c>
    </row>
    <row r="3" spans="1:5">
      <c r="B3" s="2"/>
      <c r="E3" s="1"/>
    </row>
    <row r="4" spans="1:5">
      <c r="A4" t="s">
        <v>4</v>
      </c>
      <c r="B4" s="2">
        <v>14.3</v>
      </c>
      <c r="C4" s="2">
        <f>Table7[[#This Row],[photon (eV)]]+0</f>
        <v>14.3</v>
      </c>
      <c r="D4" s="1">
        <v>1.64</v>
      </c>
      <c r="E4" s="1">
        <v>0.04</v>
      </c>
    </row>
    <row r="5" spans="1:5">
      <c r="A5" t="s">
        <v>5</v>
      </c>
      <c r="B5" s="2">
        <v>19.100000000000001</v>
      </c>
      <c r="C5" s="2">
        <f>Table7[[#This Row],[photon (eV)]]+0</f>
        <v>19.100000000000001</v>
      </c>
      <c r="D5" s="1">
        <v>1.26</v>
      </c>
      <c r="E5" s="1">
        <v>0.05</v>
      </c>
    </row>
    <row r="6" spans="1:5">
      <c r="A6" t="s">
        <v>6</v>
      </c>
      <c r="B6" s="2">
        <v>15.9</v>
      </c>
      <c r="C6" s="2">
        <f>Table7[[#This Row],[photon (eV)]]+0</f>
        <v>15.9</v>
      </c>
      <c r="D6" s="1">
        <v>1.6</v>
      </c>
      <c r="E6" s="1">
        <v>0.06</v>
      </c>
    </row>
    <row r="7" spans="1:5">
      <c r="B7" s="2"/>
      <c r="E7" s="1"/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0244-0C90-BF4C-A8AB-028A278F52B7}">
  <dimension ref="A1:E7"/>
  <sheetViews>
    <sheetView workbookViewId="0">
      <selection activeCell="C14" sqref="C14"/>
    </sheetView>
  </sheetViews>
  <sheetFormatPr baseColWidth="10" defaultRowHeight="15"/>
  <cols>
    <col min="1" max="1" width="10.33203125" customWidth="1"/>
    <col min="2" max="2" width="13.6640625" customWidth="1"/>
    <col min="3" max="3" width="21.33203125" style="2" customWidth="1"/>
    <col min="4" max="4" width="10.83203125" style="1"/>
    <col min="5" max="5" width="14.1640625" customWidth="1"/>
  </cols>
  <sheetData>
    <row r="1" spans="1:5">
      <c r="A1" t="s">
        <v>2</v>
      </c>
      <c r="B1" s="2" t="s">
        <v>12</v>
      </c>
      <c r="C1" s="2" t="s">
        <v>11</v>
      </c>
      <c r="D1" s="1" t="s">
        <v>1</v>
      </c>
      <c r="E1" t="s">
        <v>8</v>
      </c>
    </row>
    <row r="2" spans="1:5">
      <c r="B2" s="2"/>
      <c r="E2" s="1"/>
    </row>
    <row r="3" spans="1:5">
      <c r="A3" t="s">
        <v>13</v>
      </c>
      <c r="B3" s="2">
        <v>15.9</v>
      </c>
      <c r="C3" s="2">
        <f>Table711[[#This Row],[photon (eV)]]-0.1</f>
        <v>15.8</v>
      </c>
      <c r="D3" s="1">
        <v>1.48</v>
      </c>
      <c r="E3" s="1">
        <v>0.2</v>
      </c>
    </row>
    <row r="4" spans="1:5">
      <c r="B4" s="2"/>
      <c r="E4" s="1"/>
    </row>
    <row r="5" spans="1:5">
      <c r="B5" s="2"/>
      <c r="E5" s="1"/>
    </row>
    <row r="6" spans="1:5">
      <c r="B6" s="2"/>
      <c r="E6" s="1"/>
    </row>
    <row r="7" spans="1:5">
      <c r="A7" t="s">
        <v>14</v>
      </c>
      <c r="B7" s="2">
        <v>15.9</v>
      </c>
      <c r="C7" s="2">
        <f>Table711[[#This Row],[photon (eV)]]-0.1</f>
        <v>15.8</v>
      </c>
      <c r="D7" s="1">
        <v>1.08</v>
      </c>
      <c r="E7" s="1">
        <v>0.3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4EDB-F1BC-DA4C-91C0-C47A67D0862C}">
  <dimension ref="A1:C21"/>
  <sheetViews>
    <sheetView workbookViewId="0">
      <pane ySplit="1" topLeftCell="A2" activePane="bottomLeft" state="frozen"/>
      <selection pane="bottomLeft" activeCell="G25" sqref="G25"/>
    </sheetView>
  </sheetViews>
  <sheetFormatPr baseColWidth="10" defaultRowHeight="15"/>
  <cols>
    <col min="1" max="1" width="13.6640625" style="2" customWidth="1"/>
    <col min="2" max="2" width="10.83203125" style="1" customWidth="1"/>
    <col min="3" max="3" width="14.1640625" customWidth="1"/>
  </cols>
  <sheetData>
    <row r="1" spans="1:3">
      <c r="A1" s="2" t="s">
        <v>0</v>
      </c>
      <c r="B1" s="1" t="s">
        <v>7</v>
      </c>
      <c r="C1" s="1" t="s">
        <v>9</v>
      </c>
    </row>
    <row r="2" spans="1:3">
      <c r="A2" s="2">
        <v>14.5</v>
      </c>
      <c r="B2" s="1">
        <v>4.5720000000000001</v>
      </c>
      <c r="C2" s="3">
        <f>Table1[[#This Row],[eta_f−d]]-PI()</f>
        <v>1.4304073464102069</v>
      </c>
    </row>
    <row r="3" spans="1:3">
      <c r="A3" s="2">
        <v>15</v>
      </c>
      <c r="B3" s="1">
        <v>4.4480000000000004</v>
      </c>
      <c r="C3" s="3">
        <f>Table1[[#This Row],[eta_f−d]]-PI()</f>
        <v>1.3064073464102073</v>
      </c>
    </row>
    <row r="4" spans="1:3">
      <c r="A4" s="2">
        <v>15.5</v>
      </c>
      <c r="B4" s="1">
        <v>4.367</v>
      </c>
      <c r="C4" s="3">
        <f>Table1[[#This Row],[eta_f−d]]-PI()</f>
        <v>1.2254073464102069</v>
      </c>
    </row>
    <row r="5" spans="1:3">
      <c r="A5" s="2">
        <v>16</v>
      </c>
      <c r="B5" s="1">
        <v>4.3070000000000004</v>
      </c>
      <c r="C5" s="3">
        <f>Table1[[#This Row],[eta_f−d]]-PI()</f>
        <v>1.1654073464102073</v>
      </c>
    </row>
    <row r="6" spans="1:3">
      <c r="A6" s="2">
        <v>16.5</v>
      </c>
      <c r="B6" s="1">
        <v>4.258</v>
      </c>
      <c r="C6" s="3">
        <f>Table1[[#This Row],[eta_f−d]]-PI()</f>
        <v>1.1164073464102069</v>
      </c>
    </row>
    <row r="7" spans="1:3">
      <c r="A7" s="2">
        <v>17</v>
      </c>
      <c r="B7" s="1">
        <v>4.2160000000000002</v>
      </c>
      <c r="C7" s="3">
        <f>Table1[[#This Row],[eta_f−d]]-PI()</f>
        <v>1.0744073464102071</v>
      </c>
    </row>
    <row r="8" spans="1:3">
      <c r="A8" s="2">
        <v>17.5</v>
      </c>
      <c r="B8" s="1">
        <v>4.1790000000000003</v>
      </c>
      <c r="C8" s="3">
        <f>Table1[[#This Row],[eta_f−d]]-PI()</f>
        <v>1.0374073464102072</v>
      </c>
    </row>
    <row r="9" spans="1:3">
      <c r="A9" s="2">
        <v>18</v>
      </c>
      <c r="B9" s="1">
        <v>4.1459999999999999</v>
      </c>
      <c r="C9" s="3">
        <f>Table1[[#This Row],[eta_f−d]]-PI()</f>
        <v>1.0044073464102068</v>
      </c>
    </row>
    <row r="10" spans="1:3">
      <c r="A10" s="2">
        <v>18.5</v>
      </c>
      <c r="B10" s="1">
        <v>4.117</v>
      </c>
      <c r="C10" s="3">
        <f>Table1[[#This Row],[eta_f−d]]-PI()</f>
        <v>0.97540734641020688</v>
      </c>
    </row>
    <row r="11" spans="1:3">
      <c r="A11" s="2">
        <v>19</v>
      </c>
      <c r="B11" s="1">
        <v>4.0910000000000002</v>
      </c>
      <c r="C11" s="3">
        <f>Table1[[#This Row],[eta_f−d]]-PI()</f>
        <v>0.94940734641020708</v>
      </c>
    </row>
    <row r="12" spans="1:3">
      <c r="A12" s="2">
        <v>19.5</v>
      </c>
      <c r="B12" s="1">
        <v>4.0679999999999996</v>
      </c>
      <c r="C12" s="3">
        <f>Table1[[#This Row],[eta_f−d]]-PI()</f>
        <v>0.9264073464102065</v>
      </c>
    </row>
    <row r="13" spans="1:3">
      <c r="A13" s="2">
        <v>20</v>
      </c>
      <c r="B13" s="1">
        <v>4.0659999999999998</v>
      </c>
      <c r="C13" s="3">
        <f>Table1[[#This Row],[eta_f−d]]-PI()</f>
        <v>0.92440734641020672</v>
      </c>
    </row>
    <row r="14" spans="1:3">
      <c r="A14" s="2">
        <v>20.5</v>
      </c>
      <c r="B14" s="1">
        <v>4.024</v>
      </c>
      <c r="C14" s="3">
        <f>Table1[[#This Row],[eta_f−d]]-PI()</f>
        <v>0.88240734641020691</v>
      </c>
    </row>
    <row r="15" spans="1:3">
      <c r="A15" s="2">
        <v>21</v>
      </c>
      <c r="B15" s="1">
        <v>4.0069999999999997</v>
      </c>
      <c r="C15" s="3">
        <f>Table1[[#This Row],[eta_f−d]]-PI()</f>
        <v>0.86540734641020656</v>
      </c>
    </row>
    <row r="16" spans="1:3">
      <c r="A16" s="2">
        <v>21.5</v>
      </c>
      <c r="B16" s="1">
        <v>3.9870000000000001</v>
      </c>
      <c r="C16" s="3">
        <f>Table1[[#This Row],[eta_f−d]]-PI()</f>
        <v>0.84540734641020698</v>
      </c>
    </row>
    <row r="17" spans="1:3">
      <c r="A17" s="2">
        <v>22</v>
      </c>
      <c r="B17" s="1">
        <v>3.96</v>
      </c>
      <c r="C17" s="3">
        <f>Table1[[#This Row],[eta_f−d]]-PI()</f>
        <v>0.81840734641020685</v>
      </c>
    </row>
    <row r="18" spans="1:3">
      <c r="A18" s="2">
        <v>22.5</v>
      </c>
      <c r="B18" s="1">
        <v>3.9239999999999999</v>
      </c>
      <c r="C18" s="3">
        <f>Table1[[#This Row],[eta_f−d]]-PI()</f>
        <v>0.78240734641020682</v>
      </c>
    </row>
    <row r="19" spans="1:3">
      <c r="A19" s="2">
        <v>23</v>
      </c>
      <c r="B19" s="1">
        <v>3.8839999999999999</v>
      </c>
      <c r="C19" s="3">
        <f>Table1[[#This Row],[eta_f−d]]-PI()</f>
        <v>0.74240734641020678</v>
      </c>
    </row>
    <row r="20" spans="1:3">
      <c r="A20" s="2">
        <v>23.5</v>
      </c>
      <c r="B20" s="1">
        <v>3.85</v>
      </c>
      <c r="C20" s="3">
        <f>Table1[[#This Row],[eta_f−d]]-PI()</f>
        <v>0.70840734641020697</v>
      </c>
    </row>
    <row r="21" spans="1:3">
      <c r="A21" s="2">
        <v>24</v>
      </c>
      <c r="B21" s="1">
        <v>3.8220000000000001</v>
      </c>
      <c r="C21" s="3">
        <f>Table1[[#This Row],[eta_f−d]]-PI()</f>
        <v>0.68040734641020695</v>
      </c>
    </row>
  </sheetData>
  <phoneticPr fontId="1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11FC-C04D-CF49-A1F8-DB15EBA34195}">
  <dimension ref="A1:B4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5"/>
  <cols>
    <col min="1" max="1" width="13.6640625" style="1" customWidth="1"/>
    <col min="2" max="2" width="10.83203125" style="1" customWidth="1"/>
  </cols>
  <sheetData>
    <row r="1" spans="1:2">
      <c r="A1" s="1" t="s">
        <v>0</v>
      </c>
      <c r="B1" s="1" t="s">
        <v>7</v>
      </c>
    </row>
    <row r="2" spans="1:2">
      <c r="A2" s="1">
        <v>14.3</v>
      </c>
      <c r="B2" s="1">
        <v>1.1599999999999999</v>
      </c>
    </row>
    <row r="3" spans="1:2">
      <c r="A3" s="1">
        <v>15.9</v>
      </c>
      <c r="B3" s="1">
        <v>1.2</v>
      </c>
    </row>
    <row r="4" spans="1:2">
      <c r="A4" s="1">
        <v>19.100000000000001</v>
      </c>
      <c r="B4" s="1">
        <v>1.27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plot</vt:lpstr>
      <vt:lpstr>negp_gauss0</vt:lpstr>
      <vt:lpstr>negp_gauss3</vt:lpstr>
      <vt:lpstr>gfitting</vt:lpstr>
      <vt:lpstr>gfitting_candidates</vt:lpstr>
      <vt:lpstr>elena</vt:lpstr>
      <vt:lpstr>ishikawa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2018-08-01T14:46:24Z</dcterms:created>
  <dcterms:modified xsi:type="dcterms:W3CDTF">2018-08-02T06:28:17Z</dcterms:modified>
</cp:coreProperties>
</file>