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ehyun/Documents/FERMI 20144077 Ueda/Data/"/>
    </mc:Choice>
  </mc:AlternateContent>
  <xr:revisionPtr revIDLastSave="0" documentId="13_ncr:1_{2DFFF63A-3441-0246-9DB5-E4E264CCD073}" xr6:coauthVersionLast="38" xr6:coauthVersionMax="38" xr10:uidLastSave="{00000000-0000-0000-0000-000000000000}"/>
  <bookViews>
    <workbookView xWindow="41540" yWindow="2380" windowWidth="27640" windowHeight="16940" activeTab="7" xr2:uid="{B4E175A0-AA5B-DD4F-ABF8-917E44E023B1}"/>
  </bookViews>
  <sheets>
    <sheet name="Exp, β1 shift (neglected p)" sheetId="3" r:id="rId1"/>
    <sheet name="Exp, GF (including p)" sheetId="4" r:id="rId2"/>
    <sheet name="Exp, GF (inc p, scaled amps)" sheetId="5" r:id="rId3"/>
    <sheet name="TDHF, projected" sheetId="6" r:id="rId4"/>
    <sheet name="TDHF, β1 shift (neglected p)" sheetId="8" r:id="rId5"/>
    <sheet name="TDHF, GF (including p)" sheetId="7" r:id="rId6"/>
    <sheet name="TDCASSCF, β1 shift (neg p)" sheetId="9" r:id="rId7"/>
    <sheet name="TDCASSCF, GF (inc p)" sheetId="10" r:id="rId8"/>
    <sheet name="Elena, simul" sheetId="1" r:id="rId9"/>
    <sheet name="Elena, GF (including p)" sheetId="2" r:id="rId10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4" l="1"/>
  <c r="D4" i="4"/>
  <c r="D3" i="4"/>
  <c r="D2" i="4"/>
</calcChain>
</file>

<file path=xl/sharedStrings.xml><?xml version="1.0" encoding="utf-8"?>
<sst xmlns="http://schemas.openxmlformats.org/spreadsheetml/2006/main" count="62" uniqueCount="8">
  <si>
    <t>Photon (eV)</t>
  </si>
  <si>
    <t>Phase shift (rad)</t>
  </si>
  <si>
    <t>Dataset</t>
  </si>
  <si>
    <t>good1</t>
  </si>
  <si>
    <t>good2</t>
  </si>
  <si>
    <t>good3</t>
  </si>
  <si>
    <t>good4</t>
  </si>
  <si>
    <t>Phase shift error (rad)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</si>
</sst>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5" fontId="0" fillId="0" borderId="0" xfId="0" applyNumberFormat="1"/>
    <xf numFmtId="164" fontId="0" fillId="0" borderId="0" xfId="0" applyNumberFormat="1"/>
    <xf numFmtId="164" fontId="1" fillId="0" borderId="0" xfId="0" applyNumberFormat="1" applyFont="1" applyAlignment="1"/>
    <xf numFmtId="164" fontId="0" fillId="0" borderId="0" xfId="0" applyNumberFormat="1" applyAlignment="1">
      <alignment vertical="center"/>
    </xf>
    <xf numFmtId="165" fontId="1" fillId="0" borderId="0" xfId="0" applyNumberFormat="1" applyFont="1" applyAlignment="1"/>
    <xf numFmtId="165" fontId="0" fillId="0" borderId="0" xfId="0" applyNumberFormat="1" applyAlignment="1">
      <alignment vertical="center"/>
    </xf>
    <xf numFmtId="166" fontId="0" fillId="0" borderId="0" xfId="0" applyNumberFormat="1"/>
  </cellXfs>
  <cellStyles count="1">
    <cellStyle name="Normal" xfId="0" builtinId="0"/>
  </cellStyles>
  <dxfs count="24">
    <dxf>
      <numFmt numFmtId="165" formatCode="0.000"/>
    </dxf>
    <dxf>
      <numFmt numFmtId="164" formatCode="0.0"/>
    </dxf>
    <dxf>
      <numFmt numFmtId="165" formatCode="0.000"/>
    </dxf>
    <dxf>
      <numFmt numFmtId="164" formatCode="0.0"/>
    </dxf>
    <dxf>
      <numFmt numFmtId="165" formatCode="0.000"/>
    </dxf>
    <dxf>
      <numFmt numFmtId="165" formatCode="0.000"/>
    </dxf>
    <dxf>
      <numFmt numFmtId="164" formatCode="0.0"/>
    </dxf>
    <dxf>
      <numFmt numFmtId="165" formatCode="0.000"/>
    </dxf>
    <dxf>
      <numFmt numFmtId="165" formatCode="0.000"/>
    </dxf>
    <dxf>
      <numFmt numFmtId="164" formatCode="0.0"/>
    </dxf>
    <dxf>
      <numFmt numFmtId="165" formatCode="0.000"/>
    </dxf>
    <dxf>
      <numFmt numFmtId="164" formatCode="0.0"/>
    </dxf>
    <dxf>
      <numFmt numFmtId="165" formatCode="0.000"/>
    </dxf>
    <dxf>
      <numFmt numFmtId="164" formatCode="0.0"/>
    </dxf>
    <dxf>
      <numFmt numFmtId="165" formatCode="0.000"/>
    </dxf>
    <dxf>
      <numFmt numFmtId="164" formatCode="0.0"/>
    </dxf>
    <dxf>
      <numFmt numFmtId="166" formatCode="0.000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1"/>
        <scheme val="minor"/>
      </font>
      <numFmt numFmtId="165" formatCode="0.0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1"/>
        <scheme val="minor"/>
      </font>
      <numFmt numFmtId="164" formatCode="0.0"/>
      <alignment horizontal="general" vertical="bottom" textRotation="0" wrapText="0" indent="0" justifyLastLine="0" shrinkToFit="0" readingOrder="0"/>
    </dxf>
    <dxf>
      <numFmt numFmtId="165" formatCode="0.000"/>
    </dxf>
    <dxf>
      <numFmt numFmtId="164" formatCode="0.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50A914D-9FE3-3441-9B0C-8132C107A8CB}" name="Table3569" displayName="Table3569" ref="A1:D5" totalsRowShown="0">
  <autoFilter ref="A1:D5" xr:uid="{6D74ACF4-E411-B345-B3D4-342AC5AB0EA9}"/>
  <tableColumns count="4">
    <tableColumn id="1" xr3:uid="{BF9BA022-C877-324C-BD27-88B738C67DF6}" name="Dataset"/>
    <tableColumn id="2" xr3:uid="{296E6397-31C6-A141-BDAB-76ECF5F2638B}" name="Photon (eV)" dataDxfId="9"/>
    <tableColumn id="3" xr3:uid="{339BED27-650B-004B-B3B8-506926E9C34E}" name="Phase shift (rad)" dataDxfId="8"/>
    <tableColumn id="4" xr3:uid="{8E11364B-817B-EA42-8FCB-D75C639D189A}" name="Phase shift error (rad)" dataDxfId="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628902-5ADA-8644-BE2B-9F2E566673ED}" name="Table2" displayName="Table2" ref="A1:B4" totalsRowShown="0" headerRowDxfId="23" dataDxfId="22">
  <autoFilter ref="A1:B4" xr:uid="{BBF55799-FC57-7044-B53A-1DF242851D61}"/>
  <tableColumns count="2">
    <tableColumn id="1" xr3:uid="{0D46EFD2-9E8F-774E-8631-F35367489956}" name="Photon (eV)" dataDxfId="19"/>
    <tableColumn id="2" xr3:uid="{89736DC9-36C6-594F-BD15-4AB70B3B4C71}" name="Phase shift (rad)" data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E80CD8-60C0-BA4A-918D-E37EF395FF7F}" name="Table356910" displayName="Table356910" ref="A1:D5" totalsRowShown="0">
  <autoFilter ref="A1:D5" xr:uid="{577EA140-B139-C248-ABFA-09DBAB4CB3D8}"/>
  <tableColumns count="4">
    <tableColumn id="1" xr3:uid="{AAD708EB-5FB4-F246-A880-25E0D63F5CDC}" name="Dataset"/>
    <tableColumn id="2" xr3:uid="{55F5FA46-A76B-0A49-BF11-D5E7C448BDB2}" name="Photon (eV)" dataDxfId="6"/>
    <tableColumn id="3" xr3:uid="{AEBAE0BA-5796-9A41-9AA9-3C910AA4818E}" name="Phase shift (rad)" dataDxfId="5"/>
    <tableColumn id="4" xr3:uid="{1426D587-9A15-4B46-8C4A-70A507380800}" name="Phase shift error (rad)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D256131-175E-6149-B3B1-A0D4FCFC291A}" name="Table35691011" displayName="Table35691011" ref="A1:C5" totalsRowShown="0">
  <autoFilter ref="A1:C5" xr:uid="{73935FFF-CBB2-B141-AF39-9C2E8C3DA6A0}"/>
  <tableColumns count="3">
    <tableColumn id="1" xr3:uid="{BC27FC44-984A-714F-AA1D-EAD4ABF94A57}" name="Dataset"/>
    <tableColumn id="2" xr3:uid="{AEE4EBEC-8339-AE41-9AA1-9CF878A859BC}" name="Photon (eV)" dataDxfId="3"/>
    <tableColumn id="3" xr3:uid="{3E5A7168-C73A-0F41-A052-11C5E0405068}" name="Phase shift (rad)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20429C2-DE9A-4B4A-830B-5929317333E7}" name="Table356" displayName="Table356" ref="A1:C5" totalsRowShown="0">
  <autoFilter ref="A1:C5" xr:uid="{C73CAA9B-6FC7-3E4A-A9B7-E67E3433ECCB}"/>
  <tableColumns count="3">
    <tableColumn id="1" xr3:uid="{35B85E09-59DF-814C-AF8D-96D5533CB148}" name="Dataset"/>
    <tableColumn id="2" xr3:uid="{0E71D4C9-E296-5541-B75F-13D702A211E7}" name="Photon (eV)" dataDxfId="13"/>
    <tableColumn id="3" xr3:uid="{F232D8CA-C70C-E843-97D8-37A2BC2B683A}" name="Phase shift (rad)" dataDxfId="1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E6E9162-AA4F-074E-803C-81B80EC12E9C}" name="Table35" displayName="Table35" ref="A1:C5" totalsRowShown="0">
  <autoFilter ref="A1:C5" xr:uid="{538281E0-3FFA-0C46-9A79-FA287D8B3F17}"/>
  <tableColumns count="3">
    <tableColumn id="1" xr3:uid="{E9950D06-B9BB-F94A-A58D-48DC71797192}" name="Dataset"/>
    <tableColumn id="2" xr3:uid="{A99235E1-2CB2-0948-ACBA-772E5E386FEF}" name="Photon (eV)" dataDxfId="15"/>
    <tableColumn id="3" xr3:uid="{FBE77423-96CD-A546-A133-4BC28CD071E8}" name="Phase shift (rad)" dataDxfId="1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E4345A9-3D10-DC40-A838-054849AAD778}" name="Table3567" displayName="Table3567" ref="A1:C5" totalsRowShown="0">
  <autoFilter ref="A1:C5" xr:uid="{DDBC1269-F993-D746-9B8E-BF297C71F660}"/>
  <tableColumns count="3">
    <tableColumn id="1" xr3:uid="{4DFDF99F-A4FE-8E4C-9405-C4DD10C69706}" name="Dataset"/>
    <tableColumn id="2" xr3:uid="{87078886-BAC9-6446-BFFD-DC40F9C4F907}" name="Photon (eV)" dataDxfId="1"/>
    <tableColumn id="3" xr3:uid="{A727CA21-79F4-AE4D-BD14-E5C115ED8FF1}" name="Phase shift (rad)" dataDxfId="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4DCCC6-C476-8143-828E-0448476B4D04}" name="Table3" displayName="Table3" ref="A1:C5" totalsRowShown="0">
  <autoFilter ref="A1:C5" xr:uid="{9FCDADA2-0B84-C545-AB2A-97845DAEDADF}"/>
  <tableColumns count="3">
    <tableColumn id="1" xr3:uid="{B0E87C81-9DEB-C443-8FCB-6ED2DF9546AF}" name="Dataset"/>
    <tableColumn id="2" xr3:uid="{AFC2E3D0-A2BA-D245-8B03-A4B41250A0F3}" name="Photon (eV)" dataDxfId="21"/>
    <tableColumn id="3" xr3:uid="{E9221722-CEDB-7049-8A24-59C4406DE9EE}" name="Phase shift (rad)" dataDxfId="2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993D5A4-AB5C-6A4E-A1A4-4650E8044D49}" name="Table35678" displayName="Table35678" ref="A1:C5" totalsRowShown="0">
  <autoFilter ref="A1:C5" xr:uid="{341908F9-2B9B-604A-90AD-5DD5248F9856}"/>
  <tableColumns count="3">
    <tableColumn id="1" xr3:uid="{845779A6-D71D-C949-89DD-3AA8B8AC6CE1}" name="Dataset"/>
    <tableColumn id="2" xr3:uid="{57847AA9-10E0-8540-AA0D-15FD76F567D5}" name="Photon (eV)" dataDxfId="11"/>
    <tableColumn id="3" xr3:uid="{C8D03E42-77C1-3749-97A6-70E624BCBCA0}" name="Phase shift (rad)" dataDxfId="1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89F6C4-2F08-0A4C-94A9-3CCD59E85C54}" name="Table1" displayName="Table1" ref="A1:B32" totalsRowShown="0">
  <autoFilter ref="A1:B32" xr:uid="{3843A1F0-128B-6640-BBB7-7DD5A0E5F508}"/>
  <tableColumns count="2">
    <tableColumn id="1" xr3:uid="{E5ED8E81-F732-BF45-A565-DD6729D9101A}" name="Photon (eV)" dataDxfId="17"/>
    <tableColumn id="2" xr3:uid="{08E89415-8A10-9C44-BE64-964FD688CFD8}" name="Phase shift (rad)" dataDxf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4F837-E651-F04D-BC77-C6F5C45D27E6}">
  <dimension ref="A1:D5"/>
  <sheetViews>
    <sheetView workbookViewId="0">
      <selection activeCell="C12" sqref="C12"/>
    </sheetView>
  </sheetViews>
  <sheetFormatPr baseColWidth="10" defaultRowHeight="16" x14ac:dyDescent="0.2"/>
  <cols>
    <col min="2" max="2" width="13.1640625" style="2" customWidth="1"/>
    <col min="3" max="3" width="17.1640625" style="1" customWidth="1"/>
    <col min="4" max="4" width="21.83203125" style="1" bestFit="1" customWidth="1"/>
  </cols>
  <sheetData>
    <row r="1" spans="1:4" x14ac:dyDescent="0.2">
      <c r="A1" t="s">
        <v>2</v>
      </c>
      <c r="B1" s="2" t="s">
        <v>0</v>
      </c>
      <c r="C1" s="1" t="s">
        <v>1</v>
      </c>
      <c r="D1" s="1" t="s">
        <v>7</v>
      </c>
    </row>
    <row r="2" spans="1:4" x14ac:dyDescent="0.2">
      <c r="A2" t="s">
        <v>3</v>
      </c>
      <c r="B2" s="2">
        <v>15.9</v>
      </c>
      <c r="C2" s="1">
        <v>1.4799247720785198</v>
      </c>
      <c r="D2" s="1">
        <v>6.0155483778562155E-2</v>
      </c>
    </row>
    <row r="3" spans="1:4" x14ac:dyDescent="0.2">
      <c r="A3" t="s">
        <v>4</v>
      </c>
      <c r="B3" s="2">
        <v>14.3</v>
      </c>
      <c r="C3" s="1">
        <v>1.6675754113347629</v>
      </c>
      <c r="D3" s="1">
        <v>2.7393486184420435E-2</v>
      </c>
    </row>
    <row r="4" spans="1:4" x14ac:dyDescent="0.2">
      <c r="A4" t="s">
        <v>5</v>
      </c>
      <c r="B4" s="2">
        <v>19.100000000000001</v>
      </c>
      <c r="C4" s="1">
        <v>1.4024472305721041</v>
      </c>
      <c r="D4" s="1">
        <v>1.4169858874582946E-2</v>
      </c>
    </row>
    <row r="5" spans="1:4" x14ac:dyDescent="0.2">
      <c r="A5" t="s">
        <v>6</v>
      </c>
      <c r="B5" s="2">
        <v>15.9</v>
      </c>
      <c r="C5" s="1">
        <v>1.4235252446379301</v>
      </c>
      <c r="D5" s="1">
        <v>6.2072580240375028E-2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49074-BD13-4045-BC7E-ED671DC7E835}">
  <dimension ref="A1:B4"/>
  <sheetViews>
    <sheetView workbookViewId="0">
      <selection activeCell="F17" sqref="F17"/>
    </sheetView>
  </sheetViews>
  <sheetFormatPr baseColWidth="10" defaultRowHeight="16" x14ac:dyDescent="0.2"/>
  <cols>
    <col min="1" max="1" width="13.33203125" style="4" bestFit="1" customWidth="1"/>
    <col min="2" max="2" width="17.1640625" style="6" bestFit="1" customWidth="1"/>
  </cols>
  <sheetData>
    <row r="1" spans="1:2" x14ac:dyDescent="0.2">
      <c r="A1" s="3" t="s">
        <v>0</v>
      </c>
      <c r="B1" s="1" t="s">
        <v>1</v>
      </c>
    </row>
    <row r="2" spans="1:2" x14ac:dyDescent="0.2">
      <c r="A2" s="3">
        <v>14.3</v>
      </c>
      <c r="B2" s="5">
        <v>1.8849552000000001</v>
      </c>
    </row>
    <row r="3" spans="1:2" x14ac:dyDescent="0.2">
      <c r="A3" s="3">
        <v>15.9</v>
      </c>
      <c r="B3" s="5">
        <v>1.5393800799999999</v>
      </c>
    </row>
    <row r="4" spans="1:2" x14ac:dyDescent="0.2">
      <c r="A4" s="3">
        <v>19.100000000000001</v>
      </c>
      <c r="B4" s="5">
        <v>1.4137164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FB3FF-6071-DA4E-9136-1396CE002397}">
  <dimension ref="A1:D5"/>
  <sheetViews>
    <sheetView workbookViewId="0">
      <selection sqref="A1:D1"/>
    </sheetView>
  </sheetViews>
  <sheetFormatPr baseColWidth="10" defaultRowHeight="16" x14ac:dyDescent="0.2"/>
  <cols>
    <col min="2" max="2" width="13.1640625" style="2" customWidth="1"/>
    <col min="3" max="3" width="17.1640625" style="1" customWidth="1"/>
    <col min="4" max="4" width="21.83203125" style="1" bestFit="1" customWidth="1"/>
  </cols>
  <sheetData>
    <row r="1" spans="1:4" x14ac:dyDescent="0.2">
      <c r="A1" t="s">
        <v>2</v>
      </c>
      <c r="B1" s="2" t="s">
        <v>0</v>
      </c>
      <c r="C1" s="1" t="s">
        <v>1</v>
      </c>
      <c r="D1" s="1" t="s">
        <v>7</v>
      </c>
    </row>
    <row r="2" spans="1:4" x14ac:dyDescent="0.2">
      <c r="A2" t="s">
        <v>3</v>
      </c>
      <c r="B2" s="2">
        <v>15.9</v>
      </c>
      <c r="C2" s="1">
        <v>1.61</v>
      </c>
      <c r="D2" s="1">
        <f t="shared" ref="D2" si="0">(0.044^2+0.029^2)^0.5</f>
        <v>5.2697248505021589E-2</v>
      </c>
    </row>
    <row r="3" spans="1:4" x14ac:dyDescent="0.2">
      <c r="A3" t="s">
        <v>4</v>
      </c>
      <c r="B3" s="2">
        <v>14.3</v>
      </c>
      <c r="C3" s="1">
        <v>1.629</v>
      </c>
      <c r="D3" s="1">
        <f>(0.039^2+0.01^2)^0.5</f>
        <v>4.0261644278394793E-2</v>
      </c>
    </row>
    <row r="4" spans="1:4" x14ac:dyDescent="0.2">
      <c r="A4" t="s">
        <v>5</v>
      </c>
      <c r="B4" s="2">
        <v>19.100000000000001</v>
      </c>
      <c r="C4" s="1">
        <v>1.3420000000000001</v>
      </c>
      <c r="D4" s="1">
        <f>(0.053^2+0.029^2)^0.5</f>
        <v>6.0415229867972861E-2</v>
      </c>
    </row>
    <row r="5" spans="1:4" x14ac:dyDescent="0.2">
      <c r="A5" t="s">
        <v>6</v>
      </c>
      <c r="B5" s="2">
        <v>15.9</v>
      </c>
      <c r="C5" s="1">
        <v>1.6060000000000001</v>
      </c>
      <c r="D5" s="1">
        <f>(0.034^2+0.032^2)^0.5</f>
        <v>4.6690470119715007E-2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4FEDC-1ABC-304E-BC65-F3F5933704B8}">
  <dimension ref="A1:C5"/>
  <sheetViews>
    <sheetView workbookViewId="0">
      <selection activeCell="C1" sqref="C1"/>
    </sheetView>
  </sheetViews>
  <sheetFormatPr baseColWidth="10" defaultRowHeight="16" x14ac:dyDescent="0.2"/>
  <cols>
    <col min="2" max="2" width="13.1640625" style="2" customWidth="1"/>
    <col min="3" max="3" width="17.1640625" style="1" customWidth="1"/>
  </cols>
  <sheetData>
    <row r="1" spans="1:3" x14ac:dyDescent="0.2">
      <c r="A1" t="s">
        <v>2</v>
      </c>
      <c r="B1" s="2" t="s">
        <v>0</v>
      </c>
      <c r="C1" s="1" t="s">
        <v>1</v>
      </c>
    </row>
    <row r="2" spans="1:3" x14ac:dyDescent="0.2">
      <c r="A2" t="s">
        <v>3</v>
      </c>
      <c r="B2" s="2">
        <v>15.9</v>
      </c>
      <c r="C2" s="1">
        <v>1.522</v>
      </c>
    </row>
    <row r="3" spans="1:3" x14ac:dyDescent="0.2">
      <c r="A3" t="s">
        <v>4</v>
      </c>
      <c r="B3" s="2">
        <v>14.3</v>
      </c>
    </row>
    <row r="4" spans="1:3" x14ac:dyDescent="0.2">
      <c r="A4" t="s">
        <v>5</v>
      </c>
      <c r="B4" s="2">
        <v>19.100000000000001</v>
      </c>
      <c r="C4" s="1">
        <v>1.3839999999999999</v>
      </c>
    </row>
    <row r="5" spans="1:3" x14ac:dyDescent="0.2">
      <c r="A5" t="s">
        <v>6</v>
      </c>
      <c r="B5" s="2">
        <v>15.9</v>
      </c>
      <c r="C5" s="1">
        <v>1.5189999999999999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16AFE-EAB6-5246-8E9D-FC3AFF14775B}">
  <dimension ref="A1:C5"/>
  <sheetViews>
    <sheetView workbookViewId="0">
      <selection activeCell="C1" sqref="C1"/>
    </sheetView>
  </sheetViews>
  <sheetFormatPr baseColWidth="10" defaultRowHeight="16" x14ac:dyDescent="0.2"/>
  <cols>
    <col min="2" max="2" width="13.1640625" style="2" customWidth="1"/>
    <col min="3" max="3" width="17.1640625" style="1" customWidth="1"/>
  </cols>
  <sheetData>
    <row r="1" spans="1:3" x14ac:dyDescent="0.2">
      <c r="A1" t="s">
        <v>2</v>
      </c>
      <c r="B1" s="2" t="s">
        <v>0</v>
      </c>
      <c r="C1" s="1" t="s">
        <v>1</v>
      </c>
    </row>
    <row r="2" spans="1:3" x14ac:dyDescent="0.2">
      <c r="A2" t="s">
        <v>3</v>
      </c>
      <c r="B2" s="2">
        <v>15.9</v>
      </c>
      <c r="C2" s="1">
        <v>1.2046150760000001</v>
      </c>
    </row>
    <row r="3" spans="1:3" x14ac:dyDescent="0.2">
      <c r="A3" t="s">
        <v>4</v>
      </c>
      <c r="B3" s="2">
        <v>14.3</v>
      </c>
      <c r="C3" s="1">
        <v>1.1620427879999999</v>
      </c>
    </row>
    <row r="4" spans="1:3" x14ac:dyDescent="0.2">
      <c r="A4" t="s">
        <v>5</v>
      </c>
      <c r="B4" s="2">
        <v>19.100000000000001</v>
      </c>
      <c r="C4" s="1">
        <v>1.265857813</v>
      </c>
    </row>
    <row r="5" spans="1:3" x14ac:dyDescent="0.2">
      <c r="A5" t="s">
        <v>6</v>
      </c>
      <c r="B5" s="2">
        <v>15.9</v>
      </c>
      <c r="C5" s="1">
        <v>1.203680919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7A2EE-A13D-894A-8DE8-9A333F73FC76}">
  <dimension ref="A1:C5"/>
  <sheetViews>
    <sheetView workbookViewId="0">
      <selection activeCell="C1" sqref="C1"/>
    </sheetView>
  </sheetViews>
  <sheetFormatPr baseColWidth="10" defaultRowHeight="16" x14ac:dyDescent="0.2"/>
  <cols>
    <col min="2" max="2" width="13.1640625" style="2" customWidth="1"/>
    <col min="3" max="3" width="17.1640625" style="1" customWidth="1"/>
  </cols>
  <sheetData>
    <row r="1" spans="1:3" x14ac:dyDescent="0.2">
      <c r="A1" t="s">
        <v>2</v>
      </c>
      <c r="B1" s="2" t="s">
        <v>0</v>
      </c>
      <c r="C1" s="1" t="s">
        <v>1</v>
      </c>
    </row>
    <row r="2" spans="1:3" x14ac:dyDescent="0.2">
      <c r="A2" t="s">
        <v>3</v>
      </c>
      <c r="B2" s="2">
        <v>15.9</v>
      </c>
      <c r="C2" s="1">
        <v>1.5804219100000001</v>
      </c>
    </row>
    <row r="3" spans="1:3" x14ac:dyDescent="0.2">
      <c r="A3" t="s">
        <v>4</v>
      </c>
      <c r="B3" s="2">
        <v>14.3</v>
      </c>
      <c r="C3" s="1">
        <v>1.7798752900000001</v>
      </c>
    </row>
    <row r="4" spans="1:3" x14ac:dyDescent="0.2">
      <c r="A4" t="s">
        <v>5</v>
      </c>
      <c r="B4" s="2">
        <v>19.100000000000001</v>
      </c>
      <c r="C4" s="1">
        <v>1.5759194700000001</v>
      </c>
    </row>
    <row r="5" spans="1:3" x14ac:dyDescent="0.2">
      <c r="A5" t="s">
        <v>6</v>
      </c>
      <c r="B5" s="2">
        <v>15.9</v>
      </c>
      <c r="C5" s="1">
        <v>1.5794215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457CC-5C22-3745-BA3D-636535124ADC}">
  <dimension ref="A1:C5"/>
  <sheetViews>
    <sheetView workbookViewId="0">
      <selection activeCell="C1" sqref="C1"/>
    </sheetView>
  </sheetViews>
  <sheetFormatPr baseColWidth="10" defaultRowHeight="16" x14ac:dyDescent="0.2"/>
  <cols>
    <col min="2" max="2" width="13.1640625" style="2" customWidth="1"/>
    <col min="3" max="3" width="17.1640625" style="1" customWidth="1"/>
  </cols>
  <sheetData>
    <row r="1" spans="1:3" x14ac:dyDescent="0.2">
      <c r="A1" t="s">
        <v>2</v>
      </c>
      <c r="B1" s="2" t="s">
        <v>0</v>
      </c>
      <c r="C1" s="1" t="s">
        <v>1</v>
      </c>
    </row>
    <row r="2" spans="1:3" x14ac:dyDescent="0.2">
      <c r="A2" t="s">
        <v>3</v>
      </c>
      <c r="B2" s="2">
        <v>15.9</v>
      </c>
      <c r="C2" s="1">
        <v>1.0649999999999999</v>
      </c>
    </row>
    <row r="3" spans="1:3" x14ac:dyDescent="0.2">
      <c r="A3" t="s">
        <v>4</v>
      </c>
      <c r="B3" s="2">
        <v>14.3</v>
      </c>
      <c r="C3" s="1">
        <v>1.2090000000000001</v>
      </c>
    </row>
    <row r="4" spans="1:3" x14ac:dyDescent="0.2">
      <c r="A4" t="s">
        <v>5</v>
      </c>
      <c r="B4" s="2">
        <v>19.100000000000001</v>
      </c>
      <c r="C4" s="1">
        <v>1.3859999999999999</v>
      </c>
    </row>
    <row r="5" spans="1:3" x14ac:dyDescent="0.2">
      <c r="A5" t="s">
        <v>6</v>
      </c>
      <c r="B5" s="2">
        <v>15.9</v>
      </c>
      <c r="C5" s="1">
        <v>1.0469999999999999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18174-240C-4A4F-A1EC-0AAC86C9265F}">
  <dimension ref="A1:C5"/>
  <sheetViews>
    <sheetView workbookViewId="0">
      <selection activeCell="C1" sqref="C1"/>
    </sheetView>
  </sheetViews>
  <sheetFormatPr baseColWidth="10" defaultRowHeight="16" x14ac:dyDescent="0.2"/>
  <cols>
    <col min="2" max="2" width="13.1640625" style="2" customWidth="1"/>
    <col min="3" max="3" width="17.1640625" style="1" customWidth="1"/>
  </cols>
  <sheetData>
    <row r="1" spans="1:3" x14ac:dyDescent="0.2">
      <c r="A1" t="s">
        <v>2</v>
      </c>
      <c r="B1" s="2" t="s">
        <v>0</v>
      </c>
      <c r="C1" s="1" t="s">
        <v>1</v>
      </c>
    </row>
    <row r="2" spans="1:3" x14ac:dyDescent="0.2">
      <c r="A2" t="s">
        <v>3</v>
      </c>
      <c r="B2" s="2">
        <v>15.9</v>
      </c>
      <c r="C2" s="1">
        <v>1.46432392</v>
      </c>
    </row>
    <row r="3" spans="1:3" x14ac:dyDescent="0.2">
      <c r="A3" t="s">
        <v>4</v>
      </c>
      <c r="B3" s="2">
        <v>14.3</v>
      </c>
      <c r="C3" s="1">
        <v>1.7040937</v>
      </c>
    </row>
    <row r="4" spans="1:3" x14ac:dyDescent="0.2">
      <c r="A4" t="s">
        <v>5</v>
      </c>
      <c r="B4" s="2">
        <v>19.100000000000001</v>
      </c>
      <c r="C4" s="1">
        <v>1.4455554799999999</v>
      </c>
    </row>
    <row r="5" spans="1:3" x14ac:dyDescent="0.2">
      <c r="A5" t="s">
        <v>6</v>
      </c>
      <c r="B5" s="2">
        <v>15.9</v>
      </c>
      <c r="C5" s="1">
        <v>1.46436035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B4DBA-E8C6-A04A-9B95-62699F0AC7D0}">
  <dimension ref="A1:C5"/>
  <sheetViews>
    <sheetView tabSelected="1" workbookViewId="0">
      <selection activeCell="C1" sqref="C1"/>
    </sheetView>
  </sheetViews>
  <sheetFormatPr baseColWidth="10" defaultRowHeight="16" x14ac:dyDescent="0.2"/>
  <cols>
    <col min="2" max="2" width="13.1640625" style="2" customWidth="1"/>
    <col min="3" max="3" width="17.1640625" style="1" customWidth="1"/>
  </cols>
  <sheetData>
    <row r="1" spans="1:3" x14ac:dyDescent="0.2">
      <c r="A1" t="s">
        <v>2</v>
      </c>
      <c r="B1" s="2" t="s">
        <v>0</v>
      </c>
      <c r="C1" s="1" t="s">
        <v>1</v>
      </c>
    </row>
    <row r="2" spans="1:3" x14ac:dyDescent="0.2">
      <c r="A2" t="s">
        <v>3</v>
      </c>
      <c r="B2" s="2">
        <v>15.9</v>
      </c>
      <c r="C2" s="1">
        <v>0.76</v>
      </c>
    </row>
    <row r="3" spans="1:3" x14ac:dyDescent="0.2">
      <c r="A3" t="s">
        <v>4</v>
      </c>
      <c r="B3" s="2">
        <v>14.3</v>
      </c>
      <c r="C3" s="1">
        <v>1.2929999999999999</v>
      </c>
    </row>
    <row r="4" spans="1:3" x14ac:dyDescent="0.2">
      <c r="A4" t="s">
        <v>5</v>
      </c>
      <c r="B4" s="2">
        <v>19.100000000000001</v>
      </c>
      <c r="C4" s="1">
        <v>0.48399999999999999</v>
      </c>
    </row>
    <row r="5" spans="1:3" x14ac:dyDescent="0.2">
      <c r="A5" t="s">
        <v>6</v>
      </c>
      <c r="B5" s="2">
        <v>15.9</v>
      </c>
      <c r="C5" s="1">
        <v>0.76300000000000001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AE83C-BA03-7D41-B241-55280352B2CB}">
  <dimension ref="A1:B32"/>
  <sheetViews>
    <sheetView workbookViewId="0">
      <selection activeCell="B1" sqref="B1"/>
    </sheetView>
  </sheetViews>
  <sheetFormatPr baseColWidth="10" defaultRowHeight="16" x14ac:dyDescent="0.2"/>
  <cols>
    <col min="1" max="1" width="13.33203125" style="2" bestFit="1" customWidth="1"/>
    <col min="2" max="2" width="17.1640625" style="7" bestFit="1" customWidth="1"/>
  </cols>
  <sheetData>
    <row r="1" spans="1:2" x14ac:dyDescent="0.2">
      <c r="A1" s="2" t="s">
        <v>0</v>
      </c>
      <c r="B1" s="1" t="s">
        <v>1</v>
      </c>
    </row>
    <row r="2" spans="1:2" x14ac:dyDescent="0.2">
      <c r="A2" s="2">
        <v>14</v>
      </c>
      <c r="B2" s="7">
        <v>1.9493661341067701</v>
      </c>
    </row>
    <row r="3" spans="1:2" x14ac:dyDescent="0.2">
      <c r="A3" s="2">
        <v>14.1999999999999</v>
      </c>
      <c r="B3" s="7">
        <v>1.9374560260011899</v>
      </c>
    </row>
    <row r="4" spans="1:2" x14ac:dyDescent="0.2">
      <c r="A4" s="2">
        <v>14.4</v>
      </c>
      <c r="B4" s="7">
        <v>1.9252305150528399</v>
      </c>
    </row>
    <row r="5" spans="1:2" x14ac:dyDescent="0.2">
      <c r="A5" s="2">
        <v>14.6</v>
      </c>
      <c r="B5" s="7">
        <v>1.9126869570017799</v>
      </c>
    </row>
    <row r="6" spans="1:2" x14ac:dyDescent="0.2">
      <c r="A6" s="2">
        <v>14.8</v>
      </c>
      <c r="B6" s="7">
        <v>1.89985539244824</v>
      </c>
    </row>
    <row r="7" spans="1:2" x14ac:dyDescent="0.2">
      <c r="A7" s="2">
        <v>15</v>
      </c>
      <c r="B7" s="7">
        <v>1.88679214916939</v>
      </c>
    </row>
    <row r="8" spans="1:2" x14ac:dyDescent="0.2">
      <c r="A8" s="2">
        <v>15.1999999999999</v>
      </c>
      <c r="B8" s="7">
        <v>1.87357491506318</v>
      </c>
    </row>
    <row r="9" spans="1:2" x14ac:dyDescent="0.2">
      <c r="A9" s="2">
        <v>15.4</v>
      </c>
      <c r="B9" s="7">
        <v>1.86029889728986</v>
      </c>
    </row>
    <row r="10" spans="1:2" x14ac:dyDescent="0.2">
      <c r="A10" s="2">
        <v>15.6</v>
      </c>
      <c r="B10" s="7">
        <v>1.8470737949053999</v>
      </c>
    </row>
    <row r="11" spans="1:2" x14ac:dyDescent="0.2">
      <c r="A11" s="2">
        <v>15.8</v>
      </c>
      <c r="B11" s="7">
        <v>1.83402138850423</v>
      </c>
    </row>
    <row r="12" spans="1:2" x14ac:dyDescent="0.2">
      <c r="A12" s="2">
        <v>16</v>
      </c>
      <c r="B12" s="7">
        <v>1.8212736032872201</v>
      </c>
    </row>
    <row r="13" spans="1:2" x14ac:dyDescent="0.2">
      <c r="A13" s="2">
        <v>16.1999999999999</v>
      </c>
      <c r="B13" s="7">
        <v>1.8089709392601701</v>
      </c>
    </row>
    <row r="14" spans="1:2" x14ac:dyDescent="0.2">
      <c r="A14" s="2">
        <v>16.399999999999899</v>
      </c>
      <c r="B14" s="7">
        <v>1.7972620806360899</v>
      </c>
    </row>
    <row r="15" spans="1:2" x14ac:dyDescent="0.2">
      <c r="A15" s="2">
        <v>16.600000000000001</v>
      </c>
      <c r="B15" s="7">
        <v>1.78631977013168</v>
      </c>
    </row>
    <row r="16" spans="1:2" x14ac:dyDescent="0.2">
      <c r="A16" s="2">
        <v>16.8</v>
      </c>
      <c r="B16" s="7">
        <v>1.77595193590883</v>
      </c>
    </row>
    <row r="17" spans="1:2" x14ac:dyDescent="0.2">
      <c r="A17" s="2">
        <v>17</v>
      </c>
      <c r="B17" s="7">
        <v>1.76607047330984</v>
      </c>
    </row>
    <row r="18" spans="1:2" x14ac:dyDescent="0.2">
      <c r="A18" s="2">
        <v>17.1999999999999</v>
      </c>
      <c r="B18" s="7">
        <v>1.7567198457736399</v>
      </c>
    </row>
    <row r="19" spans="1:2" x14ac:dyDescent="0.2">
      <c r="A19" s="2">
        <v>17.399999999999899</v>
      </c>
      <c r="B19" s="7">
        <v>1.74806950433534</v>
      </c>
    </row>
    <row r="20" spans="1:2" x14ac:dyDescent="0.2">
      <c r="A20" s="2">
        <v>17.600000000000001</v>
      </c>
      <c r="B20" s="7">
        <v>1.7396753365299999</v>
      </c>
    </row>
    <row r="21" spans="1:2" x14ac:dyDescent="0.2">
      <c r="A21" s="2">
        <v>17.8</v>
      </c>
      <c r="B21" s="7">
        <v>1.73172364478049</v>
      </c>
    </row>
    <row r="22" spans="1:2" x14ac:dyDescent="0.2">
      <c r="A22" s="2">
        <v>18</v>
      </c>
      <c r="B22" s="7">
        <v>1.72417782117984</v>
      </c>
    </row>
    <row r="23" spans="1:2" x14ac:dyDescent="0.2">
      <c r="A23" s="2">
        <v>18.1999999999999</v>
      </c>
      <c r="B23" s="7">
        <v>1.7170364652430601</v>
      </c>
    </row>
    <row r="24" spans="1:2" x14ac:dyDescent="0.2">
      <c r="A24" s="2">
        <v>18.399999999999899</v>
      </c>
      <c r="B24" s="7">
        <v>1.7104324574927501</v>
      </c>
    </row>
    <row r="25" spans="1:2" x14ac:dyDescent="0.2">
      <c r="A25" s="2">
        <v>18.600000000000001</v>
      </c>
      <c r="B25" s="7">
        <v>1.7039909736391701</v>
      </c>
    </row>
    <row r="26" spans="1:2" x14ac:dyDescent="0.2">
      <c r="A26" s="2">
        <v>18.8</v>
      </c>
      <c r="B26" s="7">
        <v>1.6978728107432699</v>
      </c>
    </row>
    <row r="27" spans="1:2" x14ac:dyDescent="0.2">
      <c r="A27" s="2">
        <v>19</v>
      </c>
      <c r="B27" s="7">
        <v>1.6920611379161401</v>
      </c>
    </row>
    <row r="28" spans="1:2" x14ac:dyDescent="0.2">
      <c r="A28" s="2">
        <v>19.1999999999999</v>
      </c>
      <c r="B28" s="7">
        <v>1.6867010850642199</v>
      </c>
    </row>
    <row r="29" spans="1:2" x14ac:dyDescent="0.2">
      <c r="A29" s="2">
        <v>19.399999999999899</v>
      </c>
      <c r="B29" s="7">
        <v>1.6815098245895701</v>
      </c>
    </row>
    <row r="30" spans="1:2" x14ac:dyDescent="0.2">
      <c r="A30" s="2">
        <v>19.600000000000001</v>
      </c>
      <c r="B30" s="7">
        <v>1.67654186746599</v>
      </c>
    </row>
    <row r="31" spans="1:2" x14ac:dyDescent="0.2">
      <c r="A31" s="2">
        <v>19.8</v>
      </c>
      <c r="B31" s="7">
        <v>1.6718233953197901</v>
      </c>
    </row>
    <row r="32" spans="1:2" x14ac:dyDescent="0.2">
      <c r="A32" s="2">
        <v>20</v>
      </c>
      <c r="B32" s="7">
        <v>1.6673437935291899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Exp, β1 shift (neglected p)</vt:lpstr>
      <vt:lpstr>Exp, GF (including p)</vt:lpstr>
      <vt:lpstr>Exp, GF (inc p, scaled amps)</vt:lpstr>
      <vt:lpstr>TDHF, projected</vt:lpstr>
      <vt:lpstr>TDHF, β1 shift (neglected p)</vt:lpstr>
      <vt:lpstr>TDHF, GF (including p)</vt:lpstr>
      <vt:lpstr>TDCASSCF, β1 shift (neg p)</vt:lpstr>
      <vt:lpstr>TDCASSCF, GF (inc p)</vt:lpstr>
      <vt:lpstr>Elena, simul</vt:lpstr>
      <vt:lpstr>Elena, GF (including p)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Daehyun You</dc:creator>
  <cp:lastModifiedBy>Daehyun You</cp:lastModifiedBy>
  <dcterms:created xsi:type="dcterms:W3CDTF">2018-10-24T09:49:28Z</dcterms:created>
  <dcterms:modified xsi:type="dcterms:W3CDTF">2018-10-24T15:00:14Z</dcterms:modified>
</cp:coreProperties>
</file>