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_rels/sheet4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e levels" sheetId="1" state="visible" r:id="rId2"/>
    <sheet name="Rydberg constant" sheetId="2" state="visible" r:id="rId3"/>
    <sheet name="He ionization" sheetId="3" state="visible" r:id="rId4"/>
    <sheet name="Reference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<sst xmlns="http://schemas.openxmlformats.org/spreadsheetml/2006/main" count="104" uniqueCount="102">
  <si>
    <t xml:space="preserve">n</t>
  </si>
  <si>
    <t xml:space="preserve">config</t>
  </si>
  <si>
    <t xml:space="preserve">n*</t>
  </si>
  <si>
    <t xml:space="preserve">level (eV)</t>
  </si>
  <si>
    <t xml:space="preserve">dlevel (eV)</t>
  </si>
  <si>
    <t xml:space="preserve">level</t>
  </si>
  <si>
    <t xml:space="preserve">energy (eV)</t>
  </si>
  <si>
    <t xml:space="preserve">energy</t>
  </si>
  <si>
    <t xml:space="preserve">tau</t>
  </si>
  <si>
    <t xml:space="preserve">tau (fs)</t>
  </si>
  <si>
    <t xml:space="preserve">ref</t>
  </si>
  <si>
    <t xml:space="preserve">1s2p 1P</t>
  </si>
  <si>
    <t xml:space="preserve">1s3p 1P</t>
  </si>
  <si>
    <t xml:space="preserve">1s4p 1P</t>
  </si>
  <si>
    <t xml:space="preserve">1s5p 1P</t>
  </si>
  <si>
    <t xml:space="preserve">1s6p 1P</t>
  </si>
  <si>
    <t xml:space="preserve">1s7p 1P</t>
  </si>
  <si>
    <t xml:space="preserve">1s8p 1P</t>
  </si>
  <si>
    <t xml:space="preserve">1s9p 1P</t>
  </si>
  <si>
    <t xml:space="preserve">1s10p 1P</t>
  </si>
  <si>
    <t xml:space="preserve">1s11p 1P</t>
  </si>
  <si>
    <t xml:space="preserve">1s12p 1P</t>
  </si>
  <si>
    <t xml:space="preserve">1s13p 1P</t>
  </si>
  <si>
    <t xml:space="preserve">1s14p 1P</t>
  </si>
  <si>
    <t xml:space="preserve">1s15p 1P</t>
  </si>
  <si>
    <t xml:space="preserve">1s16p 1P</t>
  </si>
  <si>
    <t xml:space="preserve">1s17p 1P</t>
  </si>
  <si>
    <t xml:space="preserve">1s18p 1P</t>
  </si>
  <si>
    <t xml:space="preserve">1s19p 1P</t>
  </si>
  <si>
    <t xml:space="preserve">1s20p 1P</t>
  </si>
  <si>
    <t xml:space="preserve">1s21p 1P</t>
  </si>
  <si>
    <t xml:space="preserve">1s22p 1P</t>
  </si>
  <si>
    <t xml:space="preserve">1s23p 1P</t>
  </si>
  <si>
    <t xml:space="preserve">1s24p 1P</t>
  </si>
  <si>
    <t xml:space="preserve">1s25p 1P</t>
  </si>
  <si>
    <t xml:space="preserve">1s26p 1P</t>
  </si>
  <si>
    <t xml:space="preserve">1s27p 1P</t>
  </si>
  <si>
    <t xml:space="preserve">1s28p 1P</t>
  </si>
  <si>
    <t xml:space="preserve">1s29p 1P</t>
  </si>
  <si>
    <t xml:space="preserve">1s30p 1P</t>
  </si>
  <si>
    <t xml:space="preserve">1s31p 1P</t>
  </si>
  <si>
    <t xml:space="preserve">1s32p 1P</t>
  </si>
  <si>
    <t xml:space="preserve">1s33p 1P</t>
  </si>
  <si>
    <t xml:space="preserve">1s34p 1P</t>
  </si>
  <si>
    <t xml:space="preserve">1s35p 1P</t>
  </si>
  <si>
    <t xml:space="preserve">1s36p 1P</t>
  </si>
  <si>
    <t xml:space="preserve">1s37p 1P</t>
  </si>
  <si>
    <t xml:space="preserve">1s38p 1P</t>
  </si>
  <si>
    <t xml:space="preserve">1s39p 1P</t>
  </si>
  <si>
    <t xml:space="preserve">1s40p 1P</t>
  </si>
  <si>
    <t xml:space="preserve">1s41p 1P</t>
  </si>
  <si>
    <t xml:space="preserve">1s42p 1P</t>
  </si>
  <si>
    <t xml:space="preserve">1s43p 1P</t>
  </si>
  <si>
    <t xml:space="preserve">1s44p 1P</t>
  </si>
  <si>
    <t xml:space="preserve">1s45p 1P</t>
  </si>
  <si>
    <t xml:space="preserve">1s46p 1P</t>
  </si>
  <si>
    <t xml:space="preserve">1s47p 1P</t>
  </si>
  <si>
    <t xml:space="preserve">1s48p 1P</t>
  </si>
  <si>
    <t xml:space="preserve">1s49p 1P</t>
  </si>
  <si>
    <t xml:space="preserve">1s50p 1P</t>
  </si>
  <si>
    <t xml:space="preserve">1s51p 1P</t>
  </si>
  <si>
    <t xml:space="preserve">1s52p 1P</t>
  </si>
  <si>
    <t xml:space="preserve">1s53p 1P</t>
  </si>
  <si>
    <t xml:space="preserve">1s54p 1P</t>
  </si>
  <si>
    <t xml:space="preserve">1s55p 1P</t>
  </si>
  <si>
    <t xml:space="preserve">1s56p 1P</t>
  </si>
  <si>
    <t xml:space="preserve">1s57p 1P</t>
  </si>
  <si>
    <t xml:space="preserve">1s58p 1P</t>
  </si>
  <si>
    <t xml:space="preserve">1s59p 1P</t>
  </si>
  <si>
    <t xml:space="preserve">1s60p 1P</t>
  </si>
  <si>
    <t xml:space="preserve">1s61p 1P</t>
  </si>
  <si>
    <t xml:space="preserve">1s62p 1P</t>
  </si>
  <si>
    <t xml:space="preserve">1s63p 1P</t>
  </si>
  <si>
    <t xml:space="preserve">1s64p 1P</t>
  </si>
  <si>
    <t xml:space="preserve">1s65p 1P</t>
  </si>
  <si>
    <t xml:space="preserve">1s66p 1P</t>
  </si>
  <si>
    <t xml:space="preserve">1s67p 1P</t>
  </si>
  <si>
    <t xml:space="preserve">1s68p 1P</t>
  </si>
  <si>
    <t xml:space="preserve">1s69p 1P</t>
  </si>
  <si>
    <t xml:space="preserve">1s70p 1P</t>
  </si>
  <si>
    <t xml:space="preserve">1s71p 1P</t>
  </si>
  <si>
    <t xml:space="preserve">1s72p 1P</t>
  </si>
  <si>
    <t xml:space="preserve">1s73p 1P</t>
  </si>
  <si>
    <t xml:space="preserve">1s74p 1P</t>
  </si>
  <si>
    <t xml:space="preserve">1s75p 1P</t>
  </si>
  <si>
    <t xml:space="preserve">1s76p 1P</t>
  </si>
  <si>
    <t xml:space="preserve">1s77p 1P</t>
  </si>
  <si>
    <t xml:space="preserve">1s78p 1P</t>
  </si>
  <si>
    <t xml:space="preserve">1s79p 1P</t>
  </si>
  <si>
    <t xml:space="preserve">1s80p 1P</t>
  </si>
  <si>
    <t xml:space="preserve">mass (u)</t>
  </si>
  <si>
    <t xml:space="preserve">mass</t>
  </si>
  <si>
    <t xml:space="preserve">Rydberg constant</t>
  </si>
  <si>
    <t xml:space="preserve">Rydberg constant (eV)</t>
  </si>
  <si>
    <t xml:space="preserve">He</t>
  </si>
  <si>
    <t xml:space="preserve">ground shells</t>
  </si>
  <si>
    <t xml:space="preserve">1s2</t>
  </si>
  <si>
    <t xml:space="preserve">index</t>
  </si>
  <si>
    <t xml:space="preserve">address</t>
  </si>
  <si>
    <t xml:space="preserve">https://www.nist.gov/pml/atomic-spectra-database</t>
  </si>
  <si>
    <t xml:space="preserve">Martin, W. C. Energy Levels of Neutral Helium (4He I). Journal of Physical and Chemical Reference Data 2, 257–266 (1973).</t>
  </si>
  <si>
    <t xml:space="preserve">Farley, J. W. &amp; Wing, W. H. Accurate calculation of dynamic Stark shifts and depopulation rates of Rydberg energy levels induced by blackbody radiation. Hydrogen, helium, and alkali-metal atoms. Physical Review A 23, 2397–2424 (1981).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</si>
</sst>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00"/>
    <numFmt numFmtId="166" formatCode="0.00000"/>
    <numFmt numFmtId="167" formatCode="0.0000"/>
    <numFmt numFmtId="168" formatCode="0"/>
    <numFmt numFmtId="169" formatCode="0.000000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mbria"/>
      <family val="0"/>
      <charset val="1"/>
    </font>
    <font>
      <u val="single"/>
      <sz val="11"/>
      <color rgb="FF0000FF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9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s://www.nist.gov/pml/atomic-spectra-database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81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7" activeCellId="0" sqref="A7"/>
    </sheetView>
  </sheetViews>
  <sheetFormatPr defaultRowHeight="15.75" zeroHeight="false" outlineLevelRow="0" outlineLevelCol="0"/>
  <cols>
    <col collapsed="false" customWidth="true" hidden="false" outlineLevel="0" max="1" min="1" style="0" width="3.14"/>
    <col collapsed="false" customWidth="true" hidden="false" outlineLevel="0" max="2" min="2" style="0" width="9"/>
    <col collapsed="false" customWidth="true" hidden="false" outlineLevel="0" max="3" min="3" style="0" width="6.88"/>
    <col collapsed="false" customWidth="true" hidden="false" outlineLevel="0" max="4" min="4" style="0" width="9.85"/>
    <col collapsed="false" customWidth="true" hidden="false" outlineLevel="0" max="5" min="5" style="0" width="10.99"/>
    <col collapsed="false" customWidth="true" hidden="false" outlineLevel="0" max="6" min="6" style="0" width="8.72"/>
    <col collapsed="false" customWidth="true" hidden="false" outlineLevel="0" max="7" min="7" style="0" width="10.86"/>
    <col collapsed="false" customWidth="true" hidden="false" outlineLevel="0" max="8" min="8" style="0" width="7.41"/>
    <col collapsed="false" customWidth="true" hidden="false" outlineLevel="0" max="9" min="9" style="0" width="8.43"/>
    <col collapsed="false" customWidth="true" hidden="false" outlineLevel="0" max="10" min="10" style="0" width="6.88"/>
    <col collapsed="false" customWidth="true" hidden="false" outlineLevel="0" max="11" min="11" style="0" width="3.3"/>
    <col collapsed="false" customWidth="true" hidden="false" outlineLevel="0" max="1025" min="12" style="0" width="14.43"/>
  </cols>
  <sheetData>
    <row r="1" customFormat="false" ht="13.8" hidden="false" customHeight="false" outlineLevel="0" collapsed="false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4" t="s">
        <v>7</v>
      </c>
      <c r="I1" s="5" t="s">
        <v>8</v>
      </c>
      <c r="J1" s="5" t="s">
        <v>9</v>
      </c>
      <c r="K1" s="1" t="s">
        <v>10</v>
      </c>
    </row>
    <row r="2" customFormat="false" ht="13.8" hidden="false" customHeight="false" outlineLevel="0" collapsed="false">
      <c r="A2" s="1" t="n">
        <v>2</v>
      </c>
      <c r="B2" s="1" t="s">
        <v>11</v>
      </c>
      <c r="C2" s="6" t="n">
        <f aca="false">(-'Rydberg constant'!$E$2/G2)^0.5</f>
        <v>2.00935412391386</v>
      </c>
      <c r="D2" s="2" t="n">
        <v>21.21802284</v>
      </c>
      <c r="E2" s="2"/>
      <c r="F2" s="7" t="n">
        <f aca="false">D2/27.2116</f>
        <v>0.779741832159814</v>
      </c>
      <c r="G2" s="6" t="n">
        <f aca="false">D2-'He ionization'!$C$2</f>
        <v>-3.36936596</v>
      </c>
      <c r="H2" s="8" t="n">
        <f aca="false">G2/27.2116</f>
        <v>-0.123820942539211</v>
      </c>
      <c r="I2" s="9" t="n">
        <f aca="false">2*PI()*(-1/2/H2)^1.5</f>
        <v>50.9851517761659</v>
      </c>
      <c r="J2" s="5" t="n">
        <f aca="false">0.02418884326505*I2</f>
        <v>1.23327184515846</v>
      </c>
      <c r="K2" s="1" t="n">
        <v>1</v>
      </c>
    </row>
    <row r="3" customFormat="false" ht="13.8" hidden="false" customHeight="false" outlineLevel="0" collapsed="false">
      <c r="A3" s="1" t="n">
        <v>3</v>
      </c>
      <c r="B3" s="1" t="s">
        <v>12</v>
      </c>
      <c r="C3" s="6" t="n">
        <f aca="false">(-'Rydberg constant'!$E$2/G3)^0.5</f>
        <v>3.01114291396757</v>
      </c>
      <c r="D3" s="2" t="n">
        <v>23.08701866</v>
      </c>
      <c r="E3" s="2" t="n">
        <f aca="false">D3-D2</f>
        <v>1.86899582</v>
      </c>
      <c r="F3" s="7" t="n">
        <f aca="false">D3/27.2116</f>
        <v>0.848425622161137</v>
      </c>
      <c r="G3" s="6" t="n">
        <f aca="false">D3-'He ionization'!$C$2</f>
        <v>-1.50037014</v>
      </c>
      <c r="H3" s="8" t="n">
        <f aca="false">G3/27.2116</f>
        <v>-0.0551371525378883</v>
      </c>
      <c r="I3" s="9" t="n">
        <f aca="false">2*PI()*(-1/2/H3)^1.5</f>
        <v>171.580675750098</v>
      </c>
      <c r="J3" s="5" t="n">
        <f aca="false">0.02418884326505*I3</f>
        <v>4.15033807303049</v>
      </c>
      <c r="K3" s="1" t="n">
        <v>1</v>
      </c>
    </row>
    <row r="4" customFormat="false" ht="13.8" hidden="false" customHeight="false" outlineLevel="0" collapsed="false">
      <c r="A4" s="1" t="n">
        <v>4</v>
      </c>
      <c r="B4" s="1" t="s">
        <v>13</v>
      </c>
      <c r="C4" s="6" t="n">
        <f aca="false">(-'Rydberg constant'!$E$2/G4)^0.5</f>
        <v>4.01162527977307</v>
      </c>
      <c r="D4" s="2" t="n">
        <v>23.74207019</v>
      </c>
      <c r="E4" s="2" t="n">
        <f aca="false">D4-D3</f>
        <v>0.655051530000002</v>
      </c>
      <c r="F4" s="7" t="n">
        <f aca="false">D4/27.2116</f>
        <v>0.872498132781608</v>
      </c>
      <c r="G4" s="6" t="n">
        <f aca="false">D4-'He ionization'!$C$2</f>
        <v>-0.84531861</v>
      </c>
      <c r="H4" s="8" t="n">
        <f aca="false">G4/27.2116</f>
        <v>-0.0310646419174176</v>
      </c>
      <c r="I4" s="9" t="n">
        <f aca="false">2*PI()*(-1/2/H4)^1.5</f>
        <v>405.728342777794</v>
      </c>
      <c r="J4" s="5" t="n">
        <f aca="false">0.02418884326505*I4</f>
        <v>9.81409929164054</v>
      </c>
      <c r="K4" s="1" t="n">
        <v>1</v>
      </c>
    </row>
    <row r="5" customFormat="false" ht="13.8" hidden="false" customHeight="false" outlineLevel="0" collapsed="false">
      <c r="A5" s="1" t="n">
        <v>5</v>
      </c>
      <c r="B5" s="1" t="s">
        <v>14</v>
      </c>
      <c r="C5" s="6" t="n">
        <f aca="false">(-'Rydberg constant'!$E$2/G5)^0.5</f>
        <v>5.01182559527036</v>
      </c>
      <c r="D5" s="2" t="n">
        <v>24.04580053</v>
      </c>
      <c r="E5" s="2" t="n">
        <f aca="false">D5-D4</f>
        <v>0.303730340000001</v>
      </c>
      <c r="F5" s="7" t="n">
        <f aca="false">D5/27.2116</f>
        <v>0.883659929221362</v>
      </c>
      <c r="G5" s="6" t="n">
        <f aca="false">D5-'He ionization'!$C$2</f>
        <v>-0.541588269999998</v>
      </c>
      <c r="H5" s="8" t="n">
        <f aca="false">G5/27.2116</f>
        <v>-0.0199028454776639</v>
      </c>
      <c r="I5" s="9" t="n">
        <f aca="false">2*PI()*(-1/2/H5)^1.5</f>
        <v>791.155985368176</v>
      </c>
      <c r="J5" s="5" t="n">
        <f aca="false">0.02418884326505*I5</f>
        <v>19.137148128277</v>
      </c>
      <c r="K5" s="1" t="n">
        <v>1</v>
      </c>
    </row>
    <row r="6" customFormat="false" ht="13.8" hidden="false" customHeight="false" outlineLevel="0" collapsed="false">
      <c r="A6" s="1" t="n">
        <v>6</v>
      </c>
      <c r="B6" s="1" t="s">
        <v>15</v>
      </c>
      <c r="C6" s="6" t="n">
        <f aca="false">(-'Rydberg constant'!$E$2/G6)^0.5</f>
        <v>6.01192901366563</v>
      </c>
      <c r="D6" s="2" t="n">
        <v>24.2110028</v>
      </c>
      <c r="E6" s="2" t="n">
        <f aca="false">D6-D5</f>
        <v>0.165202269999998</v>
      </c>
      <c r="F6" s="7" t="n">
        <f aca="false">D6/27.2116</f>
        <v>0.889730952975937</v>
      </c>
      <c r="G6" s="6" t="n">
        <f aca="false">D6-'He ionization'!$C$2</f>
        <v>-0.376386</v>
      </c>
      <c r="H6" s="8" t="n">
        <f aca="false">G6/27.2116</f>
        <v>-0.0138318217230887</v>
      </c>
      <c r="I6" s="9" t="n">
        <f aca="false">2*PI()*(-1/2/H6)^1.5</f>
        <v>1365.57576519901</v>
      </c>
      <c r="J6" s="5" t="n">
        <f aca="false">0.02418884326505*I6</f>
        <v>33.0316981509496</v>
      </c>
      <c r="K6" s="1" t="n">
        <v>1</v>
      </c>
    </row>
    <row r="7" customFormat="false" ht="13.8" hidden="false" customHeight="false" outlineLevel="0" collapsed="false">
      <c r="A7" s="1" t="n">
        <v>7</v>
      </c>
      <c r="B7" s="1" t="s">
        <v>16</v>
      </c>
      <c r="C7" s="6" t="n">
        <f aca="false">(-'Rydberg constant'!$E$2/G7)^0.5</f>
        <v>7.01199017028844</v>
      </c>
      <c r="D7" s="2" t="n">
        <v>24.3107083</v>
      </c>
      <c r="E7" s="2" t="n">
        <f aca="false">D7-D6</f>
        <v>0.0997055000000024</v>
      </c>
      <c r="F7" s="7" t="n">
        <f aca="false">D7/27.2116</f>
        <v>0.893395033735613</v>
      </c>
      <c r="G7" s="6" t="n">
        <f aca="false">D7-'He ionization'!$C$2</f>
        <v>-0.276680499999998</v>
      </c>
      <c r="H7" s="8" t="n">
        <f aca="false">G7/27.2116</f>
        <v>-0.0101677409634126</v>
      </c>
      <c r="I7" s="9" t="n">
        <f aca="false">2*PI()*(-1/2/H7)^1.5</f>
        <v>2166.69691351053</v>
      </c>
      <c r="J7" s="5" t="n">
        <f aca="false">0.02418884326505*I7</f>
        <v>52.4098920437738</v>
      </c>
      <c r="K7" s="1" t="n">
        <v>1</v>
      </c>
    </row>
    <row r="8" customFormat="false" ht="13.8" hidden="false" customHeight="false" outlineLevel="0" collapsed="false">
      <c r="A8" s="1" t="n">
        <v>8</v>
      </c>
      <c r="B8" s="1" t="s">
        <v>17</v>
      </c>
      <c r="C8" s="6" t="n">
        <f aca="false">(-'Rydberg constant'!$E$2/G8)^0.5</f>
        <v>8.01203011568321</v>
      </c>
      <c r="D8" s="2" t="n">
        <v>24.37546682</v>
      </c>
      <c r="E8" s="2" t="n">
        <f aca="false">D8-D7</f>
        <v>0.064758519999998</v>
      </c>
      <c r="F8" s="7" t="n">
        <f aca="false">D8/27.2116</f>
        <v>0.89577484675653</v>
      </c>
      <c r="G8" s="6" t="n">
        <f aca="false">D8-'He ionization'!$C$2</f>
        <v>-0.21192198</v>
      </c>
      <c r="H8" s="8" t="n">
        <f aca="false">G8/27.2116</f>
        <v>-0.0077879279424951</v>
      </c>
      <c r="I8" s="9" t="n">
        <f aca="false">2*PI()*(-1/2/H8)^1.5</f>
        <v>3232.22799902624</v>
      </c>
      <c r="J8" s="5" t="n">
        <f aca="false">0.02418884326505*I8</f>
        <v>78.183856465352</v>
      </c>
      <c r="K8" s="1" t="n">
        <v>1</v>
      </c>
    </row>
    <row r="9" customFormat="false" ht="13.8" hidden="false" customHeight="false" outlineLevel="0" collapsed="false">
      <c r="A9" s="1" t="n">
        <v>9</v>
      </c>
      <c r="B9" s="1" t="s">
        <v>18</v>
      </c>
      <c r="C9" s="6" t="n">
        <f aca="false">(-'Rydberg constant'!$E$2/G9)^0.5</f>
        <v>9.01205815508268</v>
      </c>
      <c r="D9" s="2" t="n">
        <v>24.41988943</v>
      </c>
      <c r="E9" s="2" t="n">
        <f aca="false">D9-D8</f>
        <v>0.0444226100000016</v>
      </c>
      <c r="F9" s="7" t="n">
        <f aca="false">D9/27.2116</f>
        <v>0.897407334739596</v>
      </c>
      <c r="G9" s="6" t="n">
        <f aca="false">D9-'He ionization'!$C$2</f>
        <v>-0.167499369999998</v>
      </c>
      <c r="H9" s="8" t="n">
        <f aca="false">G9/27.2116</f>
        <v>-0.006155439959429</v>
      </c>
      <c r="I9" s="9" t="n">
        <f aca="false">2*PI()*(-1/2/H9)^1.5</f>
        <v>4599.87707094642</v>
      </c>
      <c r="J9" s="5" t="n">
        <f aca="false">0.02418884326505*I9</f>
        <v>111.26570550762</v>
      </c>
      <c r="K9" s="1" t="n">
        <v>1</v>
      </c>
    </row>
    <row r="10" customFormat="false" ht="13.8" hidden="false" customHeight="false" outlineLevel="0" collapsed="false">
      <c r="A10" s="1" t="n">
        <v>10</v>
      </c>
      <c r="B10" s="1" t="s">
        <v>19</v>
      </c>
      <c r="C10" s="6" t="n">
        <f aca="false">(-'Rydberg constant'!$E$2/G10)^0.5</f>
        <v>10.012079680674</v>
      </c>
      <c r="D10" s="2" t="n">
        <v>24.45167858</v>
      </c>
      <c r="E10" s="2" t="n">
        <f aca="false">D10-D9</f>
        <v>0.031789149999998</v>
      </c>
      <c r="F10" s="7" t="n">
        <f aca="false">D10/27.2116</f>
        <v>0.898575555277896</v>
      </c>
      <c r="G10" s="6" t="n">
        <f aca="false">D10-'He ionization'!$C$2</f>
        <v>-0.13571022</v>
      </c>
      <c r="H10" s="8" t="n">
        <f aca="false">G10/27.2116</f>
        <v>-0.00498721942112922</v>
      </c>
      <c r="I10" s="9" t="n">
        <f aca="false">2*PI()*(-1/2/H10)^1.5</f>
        <v>6307.35333466866</v>
      </c>
      <c r="J10" s="5" t="n">
        <f aca="false">0.02418884326505*I10</f>
        <v>152.567581229591</v>
      </c>
      <c r="K10" s="1" t="n">
        <v>1</v>
      </c>
    </row>
    <row r="11" customFormat="false" ht="13.8" hidden="false" customHeight="false" outlineLevel="0" collapsed="false">
      <c r="A11" s="1" t="n">
        <v>11</v>
      </c>
      <c r="B11" s="1" t="s">
        <v>20</v>
      </c>
      <c r="C11" s="6" t="n">
        <f aca="false">(-'Rydberg constant'!$E$2/G11)^0.5</f>
        <v>11.0121294539479</v>
      </c>
      <c r="D11" s="2" t="n">
        <v>24.475208</v>
      </c>
      <c r="E11" s="2" t="n">
        <f aca="false">D11-D10</f>
        <v>0.0235294199999991</v>
      </c>
      <c r="F11" s="7" t="n">
        <f aca="false">D11/27.2116</f>
        <v>0.899440238721721</v>
      </c>
      <c r="G11" s="6" t="n">
        <f aca="false">D11-'He ionization'!$C$2</f>
        <v>-0.112180800000001</v>
      </c>
      <c r="H11" s="8" t="n">
        <f aca="false">G11/27.2116</f>
        <v>-0.00412253597730383</v>
      </c>
      <c r="I11" s="9" t="n">
        <f aca="false">2*PI()*(-1/2/H11)^1.5</f>
        <v>8392.43899915509</v>
      </c>
      <c r="J11" s="5" t="n">
        <f aca="false">0.02418884326505*I11</f>
        <v>203.003391562056</v>
      </c>
      <c r="K11" s="1" t="n">
        <v>1</v>
      </c>
    </row>
    <row r="12" customFormat="false" ht="13.8" hidden="false" customHeight="false" outlineLevel="0" collapsed="false">
      <c r="A12" s="1" t="n">
        <v>12</v>
      </c>
      <c r="B12" s="1" t="s">
        <v>21</v>
      </c>
      <c r="C12" s="6" t="n">
        <f aca="false">(-'Rydberg constant'!$E$2/G12)^0.5</f>
        <v>12.0121001664978</v>
      </c>
      <c r="D12" s="2" t="n">
        <v>24.493108</v>
      </c>
      <c r="E12" s="2" t="n">
        <f aca="false">D12-D11</f>
        <v>0.0179000000000009</v>
      </c>
      <c r="F12" s="7" t="n">
        <f aca="false">D12/27.2116</f>
        <v>0.900098046421379</v>
      </c>
      <c r="G12" s="6" t="n">
        <f aca="false">D12-'He ionization'!$C$2</f>
        <v>-0.0942807999999999</v>
      </c>
      <c r="H12" s="8" t="n">
        <f aca="false">G12/27.2116</f>
        <v>-0.0034647282776463</v>
      </c>
      <c r="I12" s="9" t="n">
        <f aca="false">2*PI()*(-1/2/H12)^1.5</f>
        <v>10892.5886699424</v>
      </c>
      <c r="J12" s="5" t="n">
        <f aca="false">0.02418884326505*I12</f>
        <v>263.479120087895</v>
      </c>
      <c r="K12" s="1" t="n">
        <v>1</v>
      </c>
    </row>
    <row r="13" customFormat="false" ht="13.8" hidden="false" customHeight="false" outlineLevel="0" collapsed="false">
      <c r="A13" s="1" t="n">
        <v>13</v>
      </c>
      <c r="B13" s="1" t="s">
        <v>22</v>
      </c>
      <c r="C13" s="6" t="n">
        <f aca="false">(-'Rydberg constant'!$E$2/G13)^0.5</f>
        <v>13.0121477168317</v>
      </c>
      <c r="D13" s="2" t="n">
        <v>24.507043</v>
      </c>
      <c r="E13" s="2" t="n">
        <f aca="false">D13-D12</f>
        <v>0.013935</v>
      </c>
      <c r="F13" s="7" t="n">
        <f aca="false">D13/27.2116</f>
        <v>0.900610144203207</v>
      </c>
      <c r="G13" s="6" t="n">
        <f aca="false">D13-'He ionization'!$C$2</f>
        <v>-0.0803457999999999</v>
      </c>
      <c r="H13" s="8" t="n">
        <f aca="false">G13/27.2116</f>
        <v>-0.00295263049581796</v>
      </c>
      <c r="I13" s="9" t="n">
        <f aca="false">2*PI()*(-1/2/H13)^1.5</f>
        <v>13845.9010431904</v>
      </c>
      <c r="J13" s="5" t="n">
        <f aca="false">0.02418884326505*I13</f>
        <v>334.916330197125</v>
      </c>
      <c r="K13" s="1" t="n">
        <v>1</v>
      </c>
    </row>
    <row r="14" customFormat="false" ht="13.8" hidden="false" customHeight="false" outlineLevel="0" collapsed="false">
      <c r="A14" s="1" t="n">
        <v>14</v>
      </c>
      <c r="B14" s="1" t="s">
        <v>23</v>
      </c>
      <c r="C14" s="6" t="n">
        <f aca="false">(-'Rydberg constant'!$E$2/G14)^0.5</f>
        <v>14.0120664598692</v>
      </c>
      <c r="D14" s="2" t="n">
        <v>24.518101</v>
      </c>
      <c r="E14" s="2" t="n">
        <f aca="false">D14-D13</f>
        <v>0.011058000000002</v>
      </c>
      <c r="F14" s="7" t="n">
        <f aca="false">D14/27.2116</f>
        <v>0.901016515015655</v>
      </c>
      <c r="G14" s="6" t="n">
        <f aca="false">D14-'He ionization'!$C$2</f>
        <v>-0.0692877999999979</v>
      </c>
      <c r="H14" s="8" t="n">
        <f aca="false">G14/27.2116</f>
        <v>-0.00254625968337025</v>
      </c>
      <c r="I14" s="9" t="n">
        <f aca="false">2*PI()*(-1/2/H14)^1.5</f>
        <v>17289.436321451</v>
      </c>
      <c r="J14" s="5" t="n">
        <f aca="false">0.02418884326505*I14</f>
        <v>418.211465320641</v>
      </c>
      <c r="K14" s="1" t="n">
        <v>1</v>
      </c>
    </row>
    <row r="15" customFormat="false" ht="13.8" hidden="false" customHeight="false" outlineLevel="0" collapsed="false">
      <c r="A15" s="1" t="n">
        <v>15</v>
      </c>
      <c r="B15" s="1" t="s">
        <v>24</v>
      </c>
      <c r="C15" s="6" t="n">
        <f aca="false">(-'Rydberg constant'!$E$2/G15)^0.5</f>
        <v>15.0120046924491</v>
      </c>
      <c r="D15" s="2" t="n">
        <v>24.527024</v>
      </c>
      <c r="E15" s="2" t="n">
        <f aca="false">D15-D14</f>
        <v>0.00892299999999935</v>
      </c>
      <c r="F15" s="7" t="n">
        <f aca="false">D15/27.2116</f>
        <v>0.901344426641579</v>
      </c>
      <c r="G15" s="6" t="n">
        <f aca="false">D15-'He ionization'!$C$2</f>
        <v>-0.0603647999999986</v>
      </c>
      <c r="H15" s="8" t="n">
        <f aca="false">G15/27.2116</f>
        <v>-0.00221834805744604</v>
      </c>
      <c r="I15" s="9" t="n">
        <f aca="false">2*PI()*(-1/2/H15)^1.5</f>
        <v>21261.3258407043</v>
      </c>
      <c r="J15" s="5" t="n">
        <f aca="false">0.02418884326505*I15</f>
        <v>514.286878367955</v>
      </c>
      <c r="K15" s="1" t="n">
        <v>1</v>
      </c>
    </row>
    <row r="16" customFormat="false" ht="13.8" hidden="false" customHeight="false" outlineLevel="0" collapsed="false">
      <c r="A16" s="1" t="n">
        <v>16</v>
      </c>
      <c r="B16" s="1" t="s">
        <v>25</v>
      </c>
      <c r="C16" s="6" t="n">
        <f aca="false">A16+0.012</f>
        <v>16.012</v>
      </c>
      <c r="D16" s="6" t="n">
        <f aca="false">G16+'He ionization'!$C$2</f>
        <v>24.5343284651725</v>
      </c>
      <c r="E16" s="2" t="n">
        <f aca="false">D16-D15</f>
        <v>0.00730446517253469</v>
      </c>
      <c r="F16" s="7" t="n">
        <f aca="false">D16/27.2116</f>
        <v>0.901612858676907</v>
      </c>
      <c r="G16" s="6" t="n">
        <f aca="false">-'Rydberg constant'!$E$2/C16^2</f>
        <v>-0.0530603348274648</v>
      </c>
      <c r="H16" s="8" t="n">
        <f aca="false">G16/27.2116</f>
        <v>-0.00194991602211795</v>
      </c>
      <c r="I16" s="9" t="n">
        <f aca="false">2*PI()*(-1/2/H16)^1.5</f>
        <v>25799.483593175</v>
      </c>
      <c r="J16" s="5" t="n">
        <f aca="false">0.02418884326505*I16</f>
        <v>624.05966495454</v>
      </c>
      <c r="K16" s="1" t="n">
        <v>3</v>
      </c>
    </row>
    <row r="17" customFormat="false" ht="13.8" hidden="false" customHeight="false" outlineLevel="0" collapsed="false">
      <c r="A17" s="1" t="n">
        <v>17</v>
      </c>
      <c r="B17" s="1" t="s">
        <v>26</v>
      </c>
      <c r="C17" s="6" t="n">
        <f aca="false">A17+0.012</f>
        <v>17.012</v>
      </c>
      <c r="D17" s="6" t="n">
        <f aca="false">G17+'He ionization'!$C$2</f>
        <v>24.5403831133698</v>
      </c>
      <c r="E17" s="2" t="n">
        <f aca="false">D17-D16</f>
        <v>0.00605464819726009</v>
      </c>
      <c r="F17" s="7" t="n">
        <f aca="false">D17/27.2116</f>
        <v>0.901835361146342</v>
      </c>
      <c r="G17" s="6" t="n">
        <f aca="false">-'Rydberg constant'!$E$2/C17^2</f>
        <v>-0.047005686630204</v>
      </c>
      <c r="H17" s="8" t="n">
        <f aca="false">G17/27.2116</f>
        <v>-0.00172741355268356</v>
      </c>
      <c r="I17" s="9" t="n">
        <f aca="false">2*PI()*(-1/2/H17)^1.5</f>
        <v>30941.4306862113</v>
      </c>
      <c r="J17" s="5" t="n">
        <f aca="false">0.02418884326505*I17</f>
        <v>748.437417265173</v>
      </c>
      <c r="K17" s="1" t="n">
        <v>3</v>
      </c>
    </row>
    <row r="18" customFormat="false" ht="13.8" hidden="false" customHeight="false" outlineLevel="0" collapsed="false">
      <c r="A18" s="1" t="n">
        <v>18</v>
      </c>
      <c r="B18" s="1" t="s">
        <v>27</v>
      </c>
      <c r="C18" s="6" t="n">
        <f aca="false">A18+0.012</f>
        <v>18.012</v>
      </c>
      <c r="D18" s="6" t="n">
        <f aca="false">G18+'He ionization'!$C$2</f>
        <v>24.5454576018229</v>
      </c>
      <c r="E18" s="2" t="n">
        <f aca="false">D18-D17</f>
        <v>0.00507448845307934</v>
      </c>
      <c r="F18" s="7" t="n">
        <f aca="false">D18/27.2116</f>
        <v>0.902021843692502</v>
      </c>
      <c r="G18" s="6" t="n">
        <f aca="false">-'Rydberg constant'!$E$2/C18^2</f>
        <v>-0.0419311981771232</v>
      </c>
      <c r="H18" s="8" t="n">
        <f aca="false">G18/27.2116</f>
        <v>-0.0015409310065238</v>
      </c>
      <c r="I18" s="9" t="n">
        <f aca="false">2*PI()*(-1/2/H18)^1.5</f>
        <v>36724.8544894443</v>
      </c>
      <c r="J18" s="5" t="n">
        <f aca="false">0.02418884326505*I18</f>
        <v>888.331749176936</v>
      </c>
      <c r="K18" s="1" t="n">
        <v>3</v>
      </c>
    </row>
    <row r="19" customFormat="false" ht="13.8" hidden="false" customHeight="false" outlineLevel="0" collapsed="false">
      <c r="A19" s="1" t="n">
        <v>19</v>
      </c>
      <c r="B19" s="1" t="s">
        <v>28</v>
      </c>
      <c r="C19" s="6" t="n">
        <f aca="false">A19+0.012</f>
        <v>19.012</v>
      </c>
      <c r="D19" s="6" t="n">
        <f aca="false">G19+'He ionization'!$C$2</f>
        <v>24.5497526199242</v>
      </c>
      <c r="E19" s="2" t="n">
        <f aca="false">D19-D18</f>
        <v>0.00429501810131328</v>
      </c>
      <c r="F19" s="7" t="n">
        <f aca="false">D19/27.2116</f>
        <v>0.902179681456592</v>
      </c>
      <c r="G19" s="6" t="n">
        <f aca="false">-'Rydberg constant'!$E$2/C19^2</f>
        <v>-0.0376361800758129</v>
      </c>
      <c r="H19" s="8" t="n">
        <f aca="false">G19/27.2116</f>
        <v>-0.00138309324243385</v>
      </c>
      <c r="I19" s="9" t="n">
        <f aca="false">2*PI()*(-1/2/H19)^1.5</f>
        <v>43187.4623100806</v>
      </c>
      <c r="J19" s="5" t="n">
        <f aca="false">0.02418884326505*I19</f>
        <v>1044.65475683379</v>
      </c>
      <c r="K19" s="1" t="n">
        <v>3</v>
      </c>
    </row>
    <row r="20" customFormat="false" ht="13.8" hidden="false" customHeight="false" outlineLevel="0" collapsed="false">
      <c r="A20" s="1" t="n">
        <v>20</v>
      </c>
      <c r="B20" s="1" t="s">
        <v>29</v>
      </c>
      <c r="C20" s="6" t="n">
        <f aca="false">A20+0.012</f>
        <v>20.012</v>
      </c>
      <c r="D20" s="6" t="n">
        <f aca="false">G20+'He ionization'!$C$2</f>
        <v>24.5534200034719</v>
      </c>
      <c r="E20" s="2" t="n">
        <f aca="false">D20-D19</f>
        <v>0.00366738354767904</v>
      </c>
      <c r="F20" s="7" t="n">
        <f aca="false">D20/27.2116</f>
        <v>0.902314454257444</v>
      </c>
      <c r="G20" s="6" t="n">
        <f aca="false">-'Rydberg constant'!$E$2/C20^2</f>
        <v>-0.0339687965281319</v>
      </c>
      <c r="H20" s="8" t="n">
        <f aca="false">G20/27.2116</f>
        <v>-0.00124832044158123</v>
      </c>
      <c r="I20" s="9" t="n">
        <f aca="false">2*PI()*(-1/2/H20)^1.5</f>
        <v>50366.9614553266</v>
      </c>
      <c r="J20" s="5" t="n">
        <f aca="false">0.02418884326505*I20</f>
        <v>1218.31853637971</v>
      </c>
      <c r="K20" s="1" t="n">
        <v>3</v>
      </c>
    </row>
    <row r="21" customFormat="false" ht="13.8" hidden="false" customHeight="false" outlineLevel="0" collapsed="false">
      <c r="A21" s="1" t="n">
        <v>21</v>
      </c>
      <c r="B21" s="1" t="s">
        <v>30</v>
      </c>
      <c r="C21" s="6" t="n">
        <f aca="false">A21+0.012</f>
        <v>21.012</v>
      </c>
      <c r="D21" s="6" t="n">
        <f aca="false">G21+'He ionization'!$C$2</f>
        <v>24.5565763405702</v>
      </c>
      <c r="E21" s="2" t="n">
        <f aca="false">D21-D20</f>
        <v>0.00315633709832142</v>
      </c>
      <c r="F21" s="7" t="n">
        <f aca="false">D21/27.2116</f>
        <v>0.902430446595209</v>
      </c>
      <c r="G21" s="6" t="n">
        <f aca="false">-'Rydberg constant'!$E$2/C21^2</f>
        <v>-0.0308124594298099</v>
      </c>
      <c r="H21" s="8" t="n">
        <f aca="false">G21/27.2116</f>
        <v>-0.00113232810381638</v>
      </c>
      <c r="I21" s="9" t="n">
        <f aca="false">2*PI()*(-1/2/H21)^1.5</f>
        <v>58301.0592323888</v>
      </c>
      <c r="J21" s="5" t="n">
        <f aca="false">0.02418884326505*I21</f>
        <v>1410.23518395865</v>
      </c>
      <c r="K21" s="1" t="n">
        <v>3</v>
      </c>
    </row>
    <row r="22" customFormat="false" ht="13.8" hidden="false" customHeight="false" outlineLevel="0" collapsed="false">
      <c r="A22" s="1" t="n">
        <v>22</v>
      </c>
      <c r="B22" s="1" t="s">
        <v>31</v>
      </c>
      <c r="C22" s="6" t="n">
        <f aca="false">A22+0.012</f>
        <v>22.012</v>
      </c>
      <c r="D22" s="6" t="n">
        <f aca="false">G22+'He ionization'!$C$2</f>
        <v>24.5593123534745</v>
      </c>
      <c r="E22" s="2" t="n">
        <f aca="false">D22-D21</f>
        <v>0.00273601290435721</v>
      </c>
      <c r="F22" s="7" t="n">
        <f aca="false">D22/27.2116</f>
        <v>0.902530992425089</v>
      </c>
      <c r="G22" s="6" t="n">
        <f aca="false">-'Rydberg constant'!$E$2/C22^2</f>
        <v>-0.0280764465254529</v>
      </c>
      <c r="H22" s="8" t="n">
        <f aca="false">G22/27.2116</f>
        <v>-0.00103178227393659</v>
      </c>
      <c r="I22" s="9" t="n">
        <f aca="false">2*PI()*(-1/2/H22)^1.5</f>
        <v>67027.4629484737</v>
      </c>
      <c r="J22" s="5" t="n">
        <f aca="false">0.02418884326505*I22</f>
        <v>1621.31679571458</v>
      </c>
      <c r="K22" s="1" t="n">
        <v>3</v>
      </c>
    </row>
    <row r="23" customFormat="false" ht="13.8" hidden="false" customHeight="false" outlineLevel="0" collapsed="false">
      <c r="A23" s="1" t="n">
        <v>23</v>
      </c>
      <c r="B23" s="1" t="s">
        <v>32</v>
      </c>
      <c r="C23" s="6" t="n">
        <f aca="false">A23+0.012</f>
        <v>23.012</v>
      </c>
      <c r="D23" s="6" t="n">
        <f aca="false">G23+'He ionization'!$C$2</f>
        <v>24.5616994912525</v>
      </c>
      <c r="E23" s="2" t="n">
        <f aca="false">D23-D22</f>
        <v>0.00238713777799759</v>
      </c>
      <c r="F23" s="7" t="n">
        <f aca="false">D23/27.2116</f>
        <v>0.902618717431263</v>
      </c>
      <c r="G23" s="6" t="n">
        <f aca="false">-'Rydberg constant'!$E$2/C23^2</f>
        <v>-0.0256893087474554</v>
      </c>
      <c r="H23" s="8" t="n">
        <f aca="false">G23/27.2116</f>
        <v>-0.000944057267762843</v>
      </c>
      <c r="I23" s="9" t="n">
        <f aca="false">2*PI()*(-1/2/H23)^1.5</f>
        <v>76583.8799107877</v>
      </c>
      <c r="J23" s="5" t="n">
        <f aca="false">0.02418884326505*I23</f>
        <v>1852.47546779146</v>
      </c>
      <c r="K23" s="1" t="n">
        <v>3</v>
      </c>
    </row>
    <row r="24" customFormat="false" ht="13.8" hidden="false" customHeight="false" outlineLevel="0" collapsed="false">
      <c r="A24" s="1" t="n">
        <v>24</v>
      </c>
      <c r="B24" s="1" t="s">
        <v>33</v>
      </c>
      <c r="C24" s="6" t="n">
        <f aca="false">A24+0.012</f>
        <v>24.012</v>
      </c>
      <c r="D24" s="6" t="n">
        <f aca="false">G24+'He ionization'!$C$2</f>
        <v>24.5637946422003</v>
      </c>
      <c r="E24" s="2" t="n">
        <f aca="false">D24-D23</f>
        <v>0.00209515094773138</v>
      </c>
      <c r="F24" s="7" t="n">
        <f aca="false">D24/27.2116</f>
        <v>0.902695712203629</v>
      </c>
      <c r="G24" s="6" t="n">
        <f aca="false">-'Rydberg constant'!$E$2/C24^2</f>
        <v>-0.023594157799725</v>
      </c>
      <c r="H24" s="8" t="n">
        <f aca="false">G24/27.2116</f>
        <v>-0.000867062495396264</v>
      </c>
      <c r="I24" s="9" t="n">
        <f aca="false">2*PI()*(-1/2/H24)^1.5</f>
        <v>87008.0174265375</v>
      </c>
      <c r="J24" s="5" t="n">
        <f aca="false">0.02418884326505*I24</f>
        <v>2104.62329633325</v>
      </c>
      <c r="K24" s="1" t="n">
        <v>3</v>
      </c>
    </row>
    <row r="25" customFormat="false" ht="13.8" hidden="false" customHeight="false" outlineLevel="0" collapsed="false">
      <c r="A25" s="1" t="n">
        <v>25</v>
      </c>
      <c r="B25" s="1" t="s">
        <v>34</v>
      </c>
      <c r="C25" s="6" t="n">
        <f aca="false">A25+0.012</f>
        <v>25.012</v>
      </c>
      <c r="D25" s="6" t="n">
        <f aca="false">G25+'He ionization'!$C$2</f>
        <v>24.5656435548053</v>
      </c>
      <c r="E25" s="2" t="n">
        <f aca="false">D25-D24</f>
        <v>0.00184891260506603</v>
      </c>
      <c r="F25" s="7" t="n">
        <f aca="false">D25/27.2116</f>
        <v>0.902763657954892</v>
      </c>
      <c r="G25" s="6" t="n">
        <f aca="false">-'Rydberg constant'!$E$2/C25^2</f>
        <v>-0.0217452451946574</v>
      </c>
      <c r="H25" s="8" t="n">
        <f aca="false">G25/27.2116</f>
        <v>-0.000799116744133288</v>
      </c>
      <c r="I25" s="9" t="n">
        <f aca="false">2*PI()*(-1/2/H25)^1.5</f>
        <v>98337.5828029294</v>
      </c>
      <c r="J25" s="5" t="n">
        <f aca="false">0.02418884326505*I25</f>
        <v>2378.67237748394</v>
      </c>
      <c r="K25" s="1" t="n">
        <v>3</v>
      </c>
    </row>
    <row r="26" customFormat="false" ht="13.8" hidden="false" customHeight="false" outlineLevel="0" collapsed="false">
      <c r="A26" s="1" t="n">
        <v>26</v>
      </c>
      <c r="B26" s="1" t="s">
        <v>35</v>
      </c>
      <c r="C26" s="6" t="n">
        <f aca="false">A26+0.012</f>
        <v>26.012</v>
      </c>
      <c r="D26" s="6" t="n">
        <f aca="false">G26+'He ionization'!$C$2</f>
        <v>24.5672833564598</v>
      </c>
      <c r="E26" s="2" t="n">
        <f aca="false">D26-D25</f>
        <v>0.00163980165450894</v>
      </c>
      <c r="F26" s="7" t="n">
        <f aca="false">D26/27.2116</f>
        <v>0.902823919080828</v>
      </c>
      <c r="G26" s="6" t="n">
        <f aca="false">-'Rydberg constant'!$E$2/C26^2</f>
        <v>-0.020105443540148</v>
      </c>
      <c r="H26" s="8" t="n">
        <f aca="false">G26/27.2116</f>
        <v>-0.00073885561819768</v>
      </c>
      <c r="I26" s="9" t="n">
        <f aca="false">2*PI()*(-1/2/H26)^1.5</f>
        <v>110610.28334717</v>
      </c>
      <c r="J26" s="5" t="n">
        <f aca="false">0.02418884326505*I26</f>
        <v>2675.53480738746</v>
      </c>
      <c r="K26" s="1" t="n">
        <v>3</v>
      </c>
    </row>
    <row r="27" customFormat="false" ht="13.8" hidden="false" customHeight="false" outlineLevel="0" collapsed="false">
      <c r="A27" s="1" t="n">
        <v>27</v>
      </c>
      <c r="B27" s="1" t="s">
        <v>36</v>
      </c>
      <c r="C27" s="6" t="n">
        <f aca="false">A27+0.012</f>
        <v>27.012</v>
      </c>
      <c r="D27" s="6" t="n">
        <f aca="false">G27+'He ionization'!$C$2</f>
        <v>24.5687444319755</v>
      </c>
      <c r="E27" s="2" t="n">
        <f aca="false">D27-D26</f>
        <v>0.00146107551569941</v>
      </c>
      <c r="F27" s="7" t="n">
        <f aca="false">D27/27.2116</f>
        <v>0.902877612193901</v>
      </c>
      <c r="G27" s="6" t="n">
        <f aca="false">-'Rydberg constant'!$E$2/C27^2</f>
        <v>-0.0186443680244501</v>
      </c>
      <c r="H27" s="8" t="n">
        <f aca="false">G27/27.2116</f>
        <v>-0.000685162505124656</v>
      </c>
      <c r="I27" s="9" t="n">
        <f aca="false">2*PI()*(-1/2/H27)^1.5</f>
        <v>123863.826366466</v>
      </c>
      <c r="J27" s="5" t="n">
        <f aca="false">0.02418884326505*I27</f>
        <v>2996.12268218781</v>
      </c>
      <c r="K27" s="1" t="n">
        <v>3</v>
      </c>
    </row>
    <row r="28" customFormat="false" ht="13.8" hidden="false" customHeight="false" outlineLevel="0" collapsed="false">
      <c r="A28" s="1" t="n">
        <v>28</v>
      </c>
      <c r="B28" s="1" t="s">
        <v>37</v>
      </c>
      <c r="C28" s="6" t="n">
        <f aca="false">A28+0.012</f>
        <v>28.012</v>
      </c>
      <c r="D28" s="6" t="n">
        <f aca="false">G28+'He ionization'!$C$2</f>
        <v>24.5700518413363</v>
      </c>
      <c r="E28" s="2" t="n">
        <f aca="false">D28-D27</f>
        <v>0.00130740936074147</v>
      </c>
      <c r="F28" s="7" t="n">
        <f aca="false">D28/27.2116</f>
        <v>0.902925658224297</v>
      </c>
      <c r="G28" s="6" t="n">
        <f aca="false">-'Rydberg constant'!$E$2/C28^2</f>
        <v>-0.0173369586637103</v>
      </c>
      <c r="H28" s="8" t="n">
        <f aca="false">G28/27.2116</f>
        <v>-0.000637116474728069</v>
      </c>
      <c r="I28" s="9" t="n">
        <f aca="false">2*PI()*(-1/2/H28)^1.5</f>
        <v>138135.919168023</v>
      </c>
      <c r="J28" s="5" t="n">
        <f aca="false">0.02418884326505*I28</f>
        <v>3341.34809802892</v>
      </c>
      <c r="K28" s="1" t="n">
        <v>3</v>
      </c>
    </row>
    <row r="29" customFormat="false" ht="13.8" hidden="false" customHeight="false" outlineLevel="0" collapsed="false">
      <c r="A29" s="1" t="n">
        <v>29</v>
      </c>
      <c r="B29" s="1" t="s">
        <v>38</v>
      </c>
      <c r="C29" s="6" t="n">
        <f aca="false">A29+0.012</f>
        <v>29.012</v>
      </c>
      <c r="D29" s="6" t="n">
        <f aca="false">G29+'He ionization'!$C$2</f>
        <v>24.5712264014645</v>
      </c>
      <c r="E29" s="2" t="n">
        <f aca="false">D29-D28</f>
        <v>0.00117456012824135</v>
      </c>
      <c r="F29" s="7" t="n">
        <f aca="false">D29/27.2116</f>
        <v>0.902968822173798</v>
      </c>
      <c r="G29" s="6" t="n">
        <f aca="false">-'Rydberg constant'!$E$2/C29^2</f>
        <v>-0.016162398535466</v>
      </c>
      <c r="H29" s="8" t="n">
        <f aca="false">G29/27.2116</f>
        <v>-0.000593952525226961</v>
      </c>
      <c r="I29" s="9" t="n">
        <f aca="false">2*PI()*(-1/2/H29)^1.5</f>
        <v>153464.269059048</v>
      </c>
      <c r="J29" s="5" t="n">
        <f aca="false">0.02418884326505*I29</f>
        <v>3712.12315105478</v>
      </c>
      <c r="K29" s="1" t="n">
        <v>3</v>
      </c>
    </row>
    <row r="30" customFormat="false" ht="13.8" hidden="false" customHeight="false" outlineLevel="0" collapsed="false">
      <c r="A30" s="1" t="n">
        <v>30</v>
      </c>
      <c r="B30" s="1" t="s">
        <v>39</v>
      </c>
      <c r="C30" s="6" t="n">
        <f aca="false">A30+0.012</f>
        <v>30.012</v>
      </c>
      <c r="D30" s="6" t="n">
        <f aca="false">G30+'He ionization'!$C$2</f>
        <v>24.5722855200126</v>
      </c>
      <c r="E30" s="2" t="n">
        <f aca="false">D30-D29</f>
        <v>0.00105911854810259</v>
      </c>
      <c r="F30" s="7" t="n">
        <f aca="false">D30/27.2116</f>
        <v>0.903007743756803</v>
      </c>
      <c r="G30" s="6" t="n">
        <f aca="false">-'Rydberg constant'!$E$2/C30^2</f>
        <v>-0.0151032799873664</v>
      </c>
      <c r="H30" s="8" t="n">
        <f aca="false">G30/27.2116</f>
        <v>-0.000555030942221934</v>
      </c>
      <c r="I30" s="9" t="n">
        <f aca="false">2*PI()*(-1/2/H30)^1.5</f>
        <v>169886.583346748</v>
      </c>
      <c r="J30" s="5" t="n">
        <f aca="false">0.02418884326505*I30</f>
        <v>4109.35993740935</v>
      </c>
      <c r="K30" s="1" t="n">
        <v>3</v>
      </c>
    </row>
    <row r="31" customFormat="false" ht="13.8" hidden="false" customHeight="false" outlineLevel="0" collapsed="false">
      <c r="A31" s="1" t="n">
        <v>31</v>
      </c>
      <c r="B31" s="1" t="s">
        <v>40</v>
      </c>
      <c r="C31" s="6" t="n">
        <f aca="false">A31+0.012</f>
        <v>31.012</v>
      </c>
      <c r="D31" s="6" t="n">
        <f aca="false">G31+'He ionization'!$C$2</f>
        <v>24.573243844078</v>
      </c>
      <c r="E31" s="2" t="n">
        <f aca="false">D31-D30</f>
        <v>0.000958324065393867</v>
      </c>
      <c r="F31" s="7" t="n">
        <f aca="false">D31/27.2116</f>
        <v>0.903042961239987</v>
      </c>
      <c r="G31" s="6" t="n">
        <f aca="false">-'Rydberg constant'!$E$2/C31^2</f>
        <v>-0.0141449559219702</v>
      </c>
      <c r="H31" s="8" t="n">
        <f aca="false">G31/27.2116</f>
        <v>-0.000519813459038432</v>
      </c>
      <c r="I31" s="9" t="n">
        <f aca="false">2*PI()*(-1/2/H31)^1.5</f>
        <v>187440.569338329</v>
      </c>
      <c r="J31" s="5" t="n">
        <f aca="false">0.02418884326505*I31</f>
        <v>4533.97055323659</v>
      </c>
      <c r="K31" s="1" t="n">
        <v>3</v>
      </c>
    </row>
    <row r="32" customFormat="false" ht="13.8" hidden="false" customHeight="false" outlineLevel="0" collapsed="false">
      <c r="A32" s="1" t="n">
        <v>32</v>
      </c>
      <c r="B32" s="1" t="s">
        <v>41</v>
      </c>
      <c r="C32" s="6" t="n">
        <f aca="false">A32+0.012</f>
        <v>32.012</v>
      </c>
      <c r="D32" s="6" t="n">
        <f aca="false">G32+'He ionization'!$C$2</f>
        <v>24.5741137693458</v>
      </c>
      <c r="E32" s="2" t="n">
        <f aca="false">D32-D31</f>
        <v>0.000869925267725336</v>
      </c>
      <c r="F32" s="7" t="n">
        <f aca="false">D32/27.2116</f>
        <v>0.903074930152793</v>
      </c>
      <c r="G32" s="6" t="n">
        <f aca="false">-'Rydberg constant'!$E$2/C32^2</f>
        <v>-0.0132750306542442</v>
      </c>
      <c r="H32" s="8" t="n">
        <f aca="false">G32/27.2116</f>
        <v>-0.000487844546231909</v>
      </c>
      <c r="I32" s="9" t="n">
        <f aca="false">2*PI()*(-1/2/H32)^1.5</f>
        <v>206163.934340998</v>
      </c>
      <c r="J32" s="5" t="n">
        <f aca="false">0.02418884326505*I32</f>
        <v>4986.86709468046</v>
      </c>
      <c r="K32" s="1" t="n">
        <v>3</v>
      </c>
    </row>
    <row r="33" customFormat="false" ht="13.8" hidden="false" customHeight="false" outlineLevel="0" collapsed="false">
      <c r="A33" s="1" t="n">
        <v>33</v>
      </c>
      <c r="B33" s="1" t="s">
        <v>42</v>
      </c>
      <c r="C33" s="6" t="n">
        <f aca="false">A33+0.012</f>
        <v>33.012</v>
      </c>
      <c r="D33" s="6" t="n">
        <f aca="false">G33+'He ionization'!$C$2</f>
        <v>24.5749058429517</v>
      </c>
      <c r="E33" s="2" t="n">
        <f aca="false">D33-D32</f>
        <v>0.000792073605975219</v>
      </c>
      <c r="F33" s="7" t="n">
        <f aca="false">D33/27.2116</f>
        <v>0.903104038092274</v>
      </c>
      <c r="G33" s="6" t="n">
        <f aca="false">-'Rydberg constant'!$E$2/C33^2</f>
        <v>-0.012482957048269</v>
      </c>
      <c r="H33" s="8" t="n">
        <f aca="false">G33/27.2116</f>
        <v>-0.000458736606751127</v>
      </c>
      <c r="I33" s="9" t="n">
        <f aca="false">2*PI()*(-1/2/H33)^1.5</f>
        <v>226094.385661961</v>
      </c>
      <c r="J33" s="5" t="n">
        <f aca="false">0.02418884326505*I33</f>
        <v>5468.96165788494</v>
      </c>
      <c r="K33" s="1" t="n">
        <v>3</v>
      </c>
    </row>
    <row r="34" customFormat="false" ht="13.8" hidden="false" customHeight="false" outlineLevel="0" collapsed="false">
      <c r="A34" s="1" t="n">
        <v>34</v>
      </c>
      <c r="B34" s="1" t="s">
        <v>43</v>
      </c>
      <c r="C34" s="6" t="n">
        <f aca="false">A34+0.012</f>
        <v>34.012</v>
      </c>
      <c r="D34" s="6" t="n">
        <f aca="false">G34+'He ionization'!$C$2</f>
        <v>24.5756290846851</v>
      </c>
      <c r="E34" s="2" t="n">
        <f aca="false">D34-D33</f>
        <v>0.00072324173339311</v>
      </c>
      <c r="F34" s="7" t="n">
        <f aca="false">D34/27.2116</f>
        <v>0.903130616526964</v>
      </c>
      <c r="G34" s="6" t="n">
        <f aca="false">-'Rydberg constant'!$E$2/C34^2</f>
        <v>-0.0117597153148763</v>
      </c>
      <c r="H34" s="8" t="n">
        <f aca="false">G34/27.2116</f>
        <v>-0.000432158172061779</v>
      </c>
      <c r="I34" s="9" t="n">
        <f aca="false">2*PI()*(-1/2/H34)^1.5</f>
        <v>247269.630608424</v>
      </c>
      <c r="J34" s="5" t="n">
        <f aca="false">0.02418884326505*I34</f>
        <v>5981.16633899398</v>
      </c>
      <c r="K34" s="1" t="n">
        <v>3</v>
      </c>
    </row>
    <row r="35" customFormat="false" ht="13.8" hidden="false" customHeight="false" outlineLevel="0" collapsed="false">
      <c r="A35" s="1" t="n">
        <v>35</v>
      </c>
      <c r="B35" s="1" t="s">
        <v>44</v>
      </c>
      <c r="C35" s="6" t="n">
        <f aca="false">A35+0.012</f>
        <v>35.012</v>
      </c>
      <c r="D35" s="6" t="n">
        <f aca="false">G35+'He ionization'!$C$2</f>
        <v>24.5762912449137</v>
      </c>
      <c r="E35" s="2" t="n">
        <f aca="false">D35-D34</f>
        <v>0.000662160228532827</v>
      </c>
      <c r="F35" s="7" t="n">
        <f aca="false">D35/27.2116</f>
        <v>0.903154950275384</v>
      </c>
      <c r="G35" s="6" t="n">
        <f aca="false">-'Rydberg constant'!$E$2/C35^2</f>
        <v>-0.0110975550863449</v>
      </c>
      <c r="H35" s="8" t="n">
        <f aca="false">G35/27.2116</f>
        <v>-0.000407824423640833</v>
      </c>
      <c r="I35" s="9" t="n">
        <f aca="false">2*PI()*(-1/2/H35)^1.5</f>
        <v>269727.376487594</v>
      </c>
      <c r="J35" s="5" t="n">
        <f aca="false">0.02418884326505*I35</f>
        <v>6524.39323415155</v>
      </c>
      <c r="K35" s="1" t="n">
        <v>3</v>
      </c>
    </row>
    <row r="36" customFormat="false" ht="13.8" hidden="false" customHeight="false" outlineLevel="0" collapsed="false">
      <c r="A36" s="1" t="n">
        <v>36</v>
      </c>
      <c r="B36" s="1" t="s">
        <v>45</v>
      </c>
      <c r="C36" s="6" t="n">
        <f aca="false">A36+0.012</f>
        <v>36.012</v>
      </c>
      <c r="D36" s="6" t="n">
        <f aca="false">G36+'He ionization'!$C$2</f>
        <v>24.5768990130874</v>
      </c>
      <c r="E36" s="2" t="n">
        <f aca="false">D36-D35</f>
        <v>0.000607768173789935</v>
      </c>
      <c r="F36" s="7" t="n">
        <f aca="false">D36/27.2116</f>
        <v>0.903177285168364</v>
      </c>
      <c r="G36" s="6" t="n">
        <f aca="false">-'Rydberg constant'!$E$2/C36^2</f>
        <v>-0.0104897869125549</v>
      </c>
      <c r="H36" s="8" t="n">
        <f aca="false">G36/27.2116</f>
        <v>-0.000385489530661737</v>
      </c>
      <c r="I36" s="9" t="n">
        <f aca="false">2*PI()*(-1/2/H36)^1.5</f>
        <v>293505.330606678</v>
      </c>
      <c r="J36" s="5" t="n">
        <f aca="false">0.02418884326505*I36</f>
        <v>7099.55443950162</v>
      </c>
      <c r="K36" s="1" t="n">
        <v>3</v>
      </c>
    </row>
    <row r="37" customFormat="false" ht="13.8" hidden="false" customHeight="false" outlineLevel="0" collapsed="false">
      <c r="A37" s="1" t="n">
        <v>37</v>
      </c>
      <c r="B37" s="1" t="s">
        <v>46</v>
      </c>
      <c r="C37" s="6" t="n">
        <f aca="false">A37+0.012</f>
        <v>37.012</v>
      </c>
      <c r="D37" s="6" t="n">
        <f aca="false">G37+'He ionization'!$C$2</f>
        <v>24.577458187355</v>
      </c>
      <c r="E37" s="2" t="n">
        <f aca="false">D37-D36</f>
        <v>0.000559174267518614</v>
      </c>
      <c r="F37" s="7" t="n">
        <f aca="false">D37/27.2116</f>
        <v>0.903197834282253</v>
      </c>
      <c r="G37" s="6" t="n">
        <f aca="false">-'Rydberg constant'!$E$2/C37^2</f>
        <v>-0.00993061264503721</v>
      </c>
      <c r="H37" s="8" t="n">
        <f aca="false">G37/27.2116</f>
        <v>-0.000364940416772156</v>
      </c>
      <c r="I37" s="9" t="n">
        <f aca="false">2*PI()*(-1/2/H37)^1.5</f>
        <v>318641.200272882</v>
      </c>
      <c r="J37" s="5" t="n">
        <f aca="false">0.02418884326505*I37</f>
        <v>7707.56205118815</v>
      </c>
      <c r="K37" s="1" t="n">
        <v>3</v>
      </c>
    </row>
    <row r="38" customFormat="false" ht="13.8" hidden="false" customHeight="false" outlineLevel="0" collapsed="false">
      <c r="A38" s="1" t="n">
        <v>38</v>
      </c>
      <c r="B38" s="1" t="s">
        <v>47</v>
      </c>
      <c r="C38" s="6" t="n">
        <f aca="false">A38+0.012</f>
        <v>38.012</v>
      </c>
      <c r="D38" s="6" t="n">
        <f aca="false">G38+'He ionization'!$C$2</f>
        <v>24.5779738133646</v>
      </c>
      <c r="E38" s="2" t="n">
        <f aca="false">D38-D37</f>
        <v>0.000515626009633507</v>
      </c>
      <c r="F38" s="7" t="n">
        <f aca="false">D38/27.2116</f>
        <v>0.903216783039755</v>
      </c>
      <c r="G38" s="6" t="n">
        <f aca="false">-'Rydberg constant'!$E$2/C38^2</f>
        <v>-0.00941498663540401</v>
      </c>
      <c r="H38" s="8" t="n">
        <f aca="false">G38/27.2116</f>
        <v>-0.000345991659270459</v>
      </c>
      <c r="I38" s="9" t="n">
        <f aca="false">2*PI()*(-1/2/H38)^1.5</f>
        <v>345172.692793412</v>
      </c>
      <c r="J38" s="5" t="n">
        <f aca="false">0.02418884326505*I38</f>
        <v>8349.3281653551</v>
      </c>
      <c r="K38" s="1" t="n">
        <v>3</v>
      </c>
    </row>
    <row r="39" customFormat="false" ht="13.8" hidden="false" customHeight="false" outlineLevel="0" collapsed="false">
      <c r="A39" s="1" t="n">
        <v>39</v>
      </c>
      <c r="B39" s="1" t="s">
        <v>48</v>
      </c>
      <c r="C39" s="6" t="n">
        <f aca="false">A39+0.012</f>
        <v>39.012</v>
      </c>
      <c r="D39" s="6" t="n">
        <f aca="false">G39+'He ionization'!$C$2</f>
        <v>24.5784502984875</v>
      </c>
      <c r="E39" s="2" t="n">
        <f aca="false">D39-D38</f>
        <v>0.000476485122888448</v>
      </c>
      <c r="F39" s="7" t="n">
        <f aca="false">D39/27.2116</f>
        <v>0.903234293407498</v>
      </c>
      <c r="G39" s="6" t="n">
        <f aca="false">-'Rydberg constant'!$E$2/C39^2</f>
        <v>-0.0089385015125135</v>
      </c>
      <c r="H39" s="8" t="n">
        <f aca="false">G39/27.2116</f>
        <v>-0.000328481291526904</v>
      </c>
      <c r="I39" s="9" t="n">
        <f aca="false">2*PI()*(-1/2/H39)^1.5</f>
        <v>373137.515475475</v>
      </c>
      <c r="J39" s="5" t="n">
        <f aca="false">0.02418884326505*I39</f>
        <v>9025.76487814644</v>
      </c>
      <c r="K39" s="1" t="n">
        <v>3</v>
      </c>
    </row>
    <row r="40" customFormat="false" ht="13.8" hidden="false" customHeight="false" outlineLevel="0" collapsed="false">
      <c r="A40" s="1" t="n">
        <v>40</v>
      </c>
      <c r="B40" s="1" t="s">
        <v>49</v>
      </c>
      <c r="C40" s="6" t="n">
        <f aca="false">A40+0.012</f>
        <v>40.012</v>
      </c>
      <c r="D40" s="6" t="n">
        <f aca="false">G40+'He ionization'!$C$2</f>
        <v>24.5788915063128</v>
      </c>
      <c r="E40" s="2" t="n">
        <f aca="false">D40-D39</f>
        <v>0.000441207825300438</v>
      </c>
      <c r="F40" s="7" t="n">
        <f aca="false">D40/27.2116</f>
        <v>0.903250507368651</v>
      </c>
      <c r="G40" s="6" t="n">
        <f aca="false">-'Rydberg constant'!$E$2/C40^2</f>
        <v>-0.00849729368721434</v>
      </c>
      <c r="H40" s="8" t="n">
        <f aca="false">G40/27.2116</f>
        <v>-0.000312267330374338</v>
      </c>
      <c r="I40" s="9" t="n">
        <f aca="false">2*PI()*(-1/2/H40)^1.5</f>
        <v>402573.375626278</v>
      </c>
      <c r="J40" s="5" t="n">
        <f aca="false">0.02418884326505*I40</f>
        <v>9737.78428570614</v>
      </c>
      <c r="K40" s="1" t="n">
        <v>3</v>
      </c>
    </row>
    <row r="41" customFormat="false" ht="13.8" hidden="false" customHeight="false" outlineLevel="0" collapsed="false">
      <c r="A41" s="1" t="n">
        <v>41</v>
      </c>
      <c r="B41" s="1" t="s">
        <v>50</v>
      </c>
      <c r="C41" s="6" t="n">
        <f aca="false">A41+0.012</f>
        <v>41.012</v>
      </c>
      <c r="D41" s="6" t="n">
        <f aca="false">G41+'He ionization'!$C$2</f>
        <v>24.5793008352153</v>
      </c>
      <c r="E41" s="2" t="n">
        <f aca="false">D41-D40</f>
        <v>0.000409328902513551</v>
      </c>
      <c r="F41" s="7" t="n">
        <f aca="false">D41/27.2116</f>
        <v>0.903265549810202</v>
      </c>
      <c r="G41" s="6" t="n">
        <f aca="false">-'Rydberg constant'!$E$2/C41^2</f>
        <v>-0.00808796478469833</v>
      </c>
      <c r="H41" s="8" t="n">
        <f aca="false">G41/27.2116</f>
        <v>-0.000297224888823087</v>
      </c>
      <c r="I41" s="9" t="n">
        <f aca="false">2*PI()*(-1/2/H41)^1.5</f>
        <v>433517.980553027</v>
      </c>
      <c r="J41" s="5" t="n">
        <f aca="false">0.02418884326505*I41</f>
        <v>10486.2984841782</v>
      </c>
      <c r="K41" s="1" t="n">
        <v>3</v>
      </c>
    </row>
    <row r="42" customFormat="false" ht="13.8" hidden="false" customHeight="false" outlineLevel="0" collapsed="false">
      <c r="A42" s="1" t="n">
        <v>42</v>
      </c>
      <c r="B42" s="1" t="s">
        <v>51</v>
      </c>
      <c r="C42" s="6" t="n">
        <f aca="false">A42+0.012</f>
        <v>42.012</v>
      </c>
      <c r="D42" s="6" t="n">
        <f aca="false">G42+'He ionization'!$C$2</f>
        <v>24.5796812839915</v>
      </c>
      <c r="E42" s="2" t="n">
        <f aca="false">D42-D41</f>
        <v>0.000380448776155617</v>
      </c>
      <c r="F42" s="7" t="n">
        <f aca="false">D42/27.2116</f>
        <v>0.903279530935022</v>
      </c>
      <c r="G42" s="6" t="n">
        <f aca="false">-'Rydberg constant'!$E$2/C42^2</f>
        <v>-0.00770751600854537</v>
      </c>
      <c r="H42" s="8" t="n">
        <f aca="false">G42/27.2116</f>
        <v>-0.000283243764003049</v>
      </c>
      <c r="I42" s="9" t="n">
        <f aca="false">2*PI()*(-1/2/H42)^1.5</f>
        <v>466009.037562928</v>
      </c>
      <c r="J42" s="5" t="n">
        <f aca="false">0.02418884326505*I42</f>
        <v>11272.2195697065</v>
      </c>
      <c r="K42" s="1" t="n">
        <v>3</v>
      </c>
    </row>
    <row r="43" customFormat="false" ht="13.8" hidden="false" customHeight="false" outlineLevel="0" collapsed="false">
      <c r="A43" s="1" t="n">
        <v>43</v>
      </c>
      <c r="B43" s="1" t="s">
        <v>52</v>
      </c>
      <c r="C43" s="6" t="n">
        <f aca="false">A43+0.012</f>
        <v>43.012</v>
      </c>
      <c r="D43" s="6" t="n">
        <f aca="false">G43+'He ionization'!$C$2</f>
        <v>24.5800355069401</v>
      </c>
      <c r="E43" s="2" t="n">
        <f aca="false">D43-D42</f>
        <v>0.000354222948629967</v>
      </c>
      <c r="F43" s="7" t="n">
        <f aca="false">D43/27.2116</f>
        <v>0.903292548286028</v>
      </c>
      <c r="G43" s="6" t="n">
        <f aca="false">-'Rydberg constant'!$E$2/C43^2</f>
        <v>-0.00735329305991397</v>
      </c>
      <c r="H43" s="8" t="n">
        <f aca="false">G43/27.2116</f>
        <v>-0.000270226412997176</v>
      </c>
      <c r="I43" s="9" t="n">
        <f aca="false">2*PI()*(-1/2/H43)^1.5</f>
        <v>500084.253963188</v>
      </c>
      <c r="J43" s="5" t="n">
        <f aca="false">0.02418884326505*I43</f>
        <v>12096.459638435</v>
      </c>
      <c r="K43" s="1" t="n">
        <v>3</v>
      </c>
    </row>
    <row r="44" customFormat="false" ht="13.8" hidden="false" customHeight="false" outlineLevel="0" collapsed="false">
      <c r="A44" s="1" t="n">
        <v>44</v>
      </c>
      <c r="B44" s="1" t="s">
        <v>53</v>
      </c>
      <c r="C44" s="6" t="n">
        <f aca="false">A44+0.012</f>
        <v>44.012</v>
      </c>
      <c r="D44" s="6" t="n">
        <f aca="false">G44+'He ionization'!$C$2</f>
        <v>24.5803658602844</v>
      </c>
      <c r="E44" s="2" t="n">
        <f aca="false">D44-D43</f>
        <v>0.000330353344288881</v>
      </c>
      <c r="F44" s="7" t="n">
        <f aca="false">D44/27.2116</f>
        <v>0.903304688452144</v>
      </c>
      <c r="G44" s="6" t="n">
        <f aca="false">-'Rydberg constant'!$E$2/C44^2</f>
        <v>-0.00702293971562497</v>
      </c>
      <c r="H44" s="8" t="n">
        <f aca="false">G44/27.2116</f>
        <v>-0.000258086246880925</v>
      </c>
      <c r="I44" s="9" t="n">
        <f aca="false">2*PI()*(-1/2/H44)^1.5</f>
        <v>535781.337061013</v>
      </c>
      <c r="J44" s="5" t="n">
        <f aca="false">0.02418884326505*I44</f>
        <v>12959.9307865078</v>
      </c>
      <c r="K44" s="1" t="n">
        <v>3</v>
      </c>
    </row>
    <row r="45" customFormat="false" ht="13.8" hidden="false" customHeight="false" outlineLevel="0" collapsed="false">
      <c r="A45" s="1" t="n">
        <v>45</v>
      </c>
      <c r="B45" s="1" t="s">
        <v>54</v>
      </c>
      <c r="C45" s="6" t="n">
        <f aca="false">A45+0.012</f>
        <v>45.012</v>
      </c>
      <c r="D45" s="6" t="n">
        <f aca="false">G45+'He ionization'!$C$2</f>
        <v>24.5806744414563</v>
      </c>
      <c r="E45" s="2" t="n">
        <f aca="false">D45-D44</f>
        <v>0.000308581171921674</v>
      </c>
      <c r="F45" s="7" t="n">
        <f aca="false">D45/27.2116</f>
        <v>0.903316028511969</v>
      </c>
      <c r="G45" s="6" t="n">
        <f aca="false">-'Rydberg constant'!$E$2/C45^2</f>
        <v>-0.00671435854370278</v>
      </c>
      <c r="H45" s="8" t="n">
        <f aca="false">G45/27.2116</f>
        <v>-0.000246746187056357</v>
      </c>
      <c r="I45" s="9" t="n">
        <f aca="false">2*PI()*(-1/2/H45)^1.5</f>
        <v>573137.994163611</v>
      </c>
      <c r="J45" s="5" t="n">
        <f aca="false">0.02418884326505*I45</f>
        <v>13863.5451100687</v>
      </c>
      <c r="K45" s="1" t="n">
        <v>3</v>
      </c>
    </row>
    <row r="46" customFormat="false" ht="13.8" hidden="false" customHeight="false" outlineLevel="0" collapsed="false">
      <c r="A46" s="1" t="n">
        <v>46</v>
      </c>
      <c r="B46" s="1" t="s">
        <v>55</v>
      </c>
      <c r="C46" s="6" t="n">
        <f aca="false">A46+0.012</f>
        <v>46.012</v>
      </c>
      <c r="D46" s="6" t="n">
        <f aca="false">G46+'He ionization'!$C$2</f>
        <v>24.5809631224708</v>
      </c>
      <c r="E46" s="2" t="n">
        <f aca="false">D46-D45</f>
        <v>0.000288681014495751</v>
      </c>
      <c r="F46" s="7" t="n">
        <f aca="false">D46/27.2116</f>
        <v>0.903326637260242</v>
      </c>
      <c r="G46" s="6" t="n">
        <f aca="false">-'Rydberg constant'!$E$2/C46^2</f>
        <v>-0.00642567752920754</v>
      </c>
      <c r="H46" s="8" t="n">
        <f aca="false">G46/27.2116</f>
        <v>-0.000236137438783737</v>
      </c>
      <c r="I46" s="9" t="n">
        <f aca="false">2*PI()*(-1/2/H46)^1.5</f>
        <v>612191.932578186</v>
      </c>
      <c r="J46" s="5" t="n">
        <f aca="false">0.02418884326505*I46</f>
        <v>14808.2147052618</v>
      </c>
      <c r="K46" s="1" t="n">
        <v>3</v>
      </c>
    </row>
    <row r="47" customFormat="false" ht="13.8" hidden="false" customHeight="false" outlineLevel="0" collapsed="false">
      <c r="A47" s="1" t="n">
        <v>47</v>
      </c>
      <c r="B47" s="1" t="s">
        <v>56</v>
      </c>
      <c r="C47" s="6" t="n">
        <f aca="false">A47+0.012</f>
        <v>47.012</v>
      </c>
      <c r="D47" s="6" t="n">
        <f aca="false">G47+'He ionization'!$C$2</f>
        <v>24.5812335783844</v>
      </c>
      <c r="E47" s="2" t="n">
        <f aca="false">D47-D46</f>
        <v>0.000270455913653933</v>
      </c>
      <c r="F47" s="7" t="n">
        <f aca="false">D47/27.2116</f>
        <v>0.903336576253673</v>
      </c>
      <c r="G47" s="6" t="n">
        <f aca="false">-'Rydberg constant'!$E$2/C47^2</f>
        <v>-0.00615522161555396</v>
      </c>
      <c r="H47" s="8" t="n">
        <f aca="false">G47/27.2116</f>
        <v>-0.000226198445352495</v>
      </c>
      <c r="I47" s="9" t="n">
        <f aca="false">2*PI()*(-1/2/H47)^1.5</f>
        <v>652980.859611947</v>
      </c>
      <c r="J47" s="5" t="n">
        <f aca="false">0.02418884326505*I47</f>
        <v>15794.851668231</v>
      </c>
      <c r="K47" s="1" t="n">
        <v>3</v>
      </c>
    </row>
    <row r="48" customFormat="false" ht="13.8" hidden="false" customHeight="false" outlineLevel="0" collapsed="false">
      <c r="A48" s="1" t="n">
        <v>48</v>
      </c>
      <c r="B48" s="1" t="s">
        <v>57</v>
      </c>
      <c r="C48" s="6" t="n">
        <f aca="false">A48+0.012</f>
        <v>48.012</v>
      </c>
      <c r="D48" s="6" t="n">
        <f aca="false">G48+'He ionization'!$C$2</f>
        <v>24.581487311649</v>
      </c>
      <c r="E48" s="2" t="n">
        <f aca="false">D48-D47</f>
        <v>0.000253733264557354</v>
      </c>
      <c r="F48" s="7" t="n">
        <f aca="false">D48/27.2116</f>
        <v>0.903345900705912</v>
      </c>
      <c r="G48" s="6" t="n">
        <f aca="false">-'Rydberg constant'!$E$2/C48^2</f>
        <v>-0.00590148835099752</v>
      </c>
      <c r="H48" s="8" t="n">
        <f aca="false">G48/27.2116</f>
        <v>-0.00021687399311314</v>
      </c>
      <c r="I48" s="9" t="n">
        <f aca="false">2*PI()*(-1/2/H48)^1.5</f>
        <v>695542.482572099</v>
      </c>
      <c r="J48" s="5" t="n">
        <f aca="false">0.02418884326505*I48</f>
        <v>16824.3680951203</v>
      </c>
      <c r="K48" s="1" t="n">
        <v>3</v>
      </c>
    </row>
    <row r="49" customFormat="false" ht="13.8" hidden="false" customHeight="false" outlineLevel="0" collapsed="false">
      <c r="A49" s="1" t="n">
        <v>49</v>
      </c>
      <c r="B49" s="1" t="s">
        <v>58</v>
      </c>
      <c r="C49" s="6" t="n">
        <f aca="false">A49+0.012</f>
        <v>49.012</v>
      </c>
      <c r="D49" s="6" t="n">
        <f aca="false">G49+'He ionization'!$C$2</f>
        <v>24.5817256730228</v>
      </c>
      <c r="E49" s="2" t="n">
        <f aca="false">D49-D48</f>
        <v>0.000238361373789076</v>
      </c>
      <c r="F49" s="7" t="n">
        <f aca="false">D49/27.2116</f>
        <v>0.903354660256023</v>
      </c>
      <c r="G49" s="6" t="n">
        <f aca="false">-'Rydberg constant'!$E$2/C49^2</f>
        <v>-0.00566312697720844</v>
      </c>
      <c r="H49" s="8" t="n">
        <f aca="false">G49/27.2116</f>
        <v>-0.000208114443002559</v>
      </c>
      <c r="I49" s="9" t="n">
        <f aca="false">2*PI()*(-1/2/H49)^1.5</f>
        <v>739914.508765848</v>
      </c>
      <c r="J49" s="5" t="n">
        <f aca="false">0.02418884326505*I49</f>
        <v>17897.6760820736</v>
      </c>
      <c r="K49" s="1" t="n">
        <v>3</v>
      </c>
    </row>
    <row r="50" customFormat="false" ht="13.8" hidden="false" customHeight="false" outlineLevel="0" collapsed="false">
      <c r="A50" s="1" t="n">
        <v>50</v>
      </c>
      <c r="B50" s="1" t="s">
        <v>59</v>
      </c>
      <c r="C50" s="6" t="n">
        <f aca="false">A50+0.012</f>
        <v>50.012</v>
      </c>
      <c r="D50" s="6" t="n">
        <f aca="false">G50+'He ionization'!$C$2</f>
        <v>24.581949879585</v>
      </c>
      <c r="E50" s="2" t="n">
        <f aca="false">D50-D49</f>
        <v>0.000224206562251084</v>
      </c>
      <c r="F50" s="7" t="n">
        <f aca="false">D50/27.2116</f>
        <v>0.90336289963049</v>
      </c>
      <c r="G50" s="6" t="n">
        <f aca="false">-'Rydberg constant'!$E$2/C50^2</f>
        <v>-0.00543892041495619</v>
      </c>
      <c r="H50" s="8" t="n">
        <f aca="false">G50/27.2116</f>
        <v>-0.000199875068535337</v>
      </c>
      <c r="I50" s="9" t="n">
        <f aca="false">2*PI()*(-1/2/H50)^1.5</f>
        <v>786134.645500402</v>
      </c>
      <c r="J50" s="5" t="n">
        <f aca="false">0.02418884326505*I50</f>
        <v>19015.6877252349</v>
      </c>
      <c r="K50" s="1" t="n">
        <v>3</v>
      </c>
    </row>
    <row r="51" customFormat="false" ht="13.8" hidden="false" customHeight="false" outlineLevel="0" collapsed="false">
      <c r="A51" s="1" t="n">
        <v>51</v>
      </c>
      <c r="B51" s="1" t="s">
        <v>60</v>
      </c>
      <c r="C51" s="6" t="n">
        <f aca="false">A51+0.012</f>
        <v>51.012</v>
      </c>
      <c r="D51" s="6" t="n">
        <f aca="false">G51+'He ionization'!$C$2</f>
        <v>24.5821610303029</v>
      </c>
      <c r="E51" s="2" t="n">
        <f aca="false">D51-D50</f>
        <v>0.000211150717845499</v>
      </c>
      <c r="F51" s="7" t="n">
        <f aca="false">D51/27.2116</f>
        <v>0.903370659215294</v>
      </c>
      <c r="G51" s="6" t="n">
        <f aca="false">-'Rydberg constant'!$E$2/C51^2</f>
        <v>-0.00522776969711067</v>
      </c>
      <c r="H51" s="8" t="n">
        <f aca="false">G51/27.2116</f>
        <v>-0.000192115483731595</v>
      </c>
      <c r="I51" s="9" t="n">
        <f aca="false">2*PI()*(-1/2/H51)^1.5</f>
        <v>834240.600082967</v>
      </c>
      <c r="J51" s="5" t="n">
        <f aca="false">0.02418884326505*I51</f>
        <v>20179.3151207482</v>
      </c>
      <c r="K51" s="1" t="n">
        <v>3</v>
      </c>
    </row>
    <row r="52" customFormat="false" ht="13.8" hidden="false" customHeight="false" outlineLevel="0" collapsed="false">
      <c r="A52" s="1" t="n">
        <v>52</v>
      </c>
      <c r="B52" s="1" t="s">
        <v>61</v>
      </c>
      <c r="C52" s="6" t="n">
        <f aca="false">A52+0.012</f>
        <v>52.012</v>
      </c>
      <c r="D52" s="6" t="n">
        <f aca="false">G52+'He ionization'!$C$2</f>
        <v>24.5823601195238</v>
      </c>
      <c r="E52" s="2" t="n">
        <f aca="false">D52-D51</f>
        <v>0.000199089220881632</v>
      </c>
      <c r="F52" s="7" t="n">
        <f aca="false">D52/27.2116</f>
        <v>0.903377975551742</v>
      </c>
      <c r="G52" s="6" t="n">
        <f aca="false">-'Rydberg constant'!$E$2/C52^2</f>
        <v>-0.005028680476231</v>
      </c>
      <c r="H52" s="8" t="n">
        <f aca="false">G52/27.2116</f>
        <v>-0.000184799147283916</v>
      </c>
      <c r="I52" s="9" t="n">
        <f aca="false">2*PI()*(-1/2/H52)^1.5</f>
        <v>884270.079820749</v>
      </c>
      <c r="J52" s="5" t="n">
        <f aca="false">0.02418884326505*I52</f>
        <v>21389.4703647574</v>
      </c>
      <c r="K52" s="1" t="n">
        <v>3</v>
      </c>
    </row>
    <row r="53" customFormat="false" ht="13.8" hidden="false" customHeight="false" outlineLevel="0" collapsed="false">
      <c r="A53" s="1" t="n">
        <v>53</v>
      </c>
      <c r="B53" s="1" t="s">
        <v>62</v>
      </c>
      <c r="C53" s="6" t="n">
        <f aca="false">A53+0.012</f>
        <v>53.012</v>
      </c>
      <c r="D53" s="6" t="n">
        <f aca="false">G53+'He ionization'!$C$2</f>
        <v>24.5825480487033</v>
      </c>
      <c r="E53" s="2" t="n">
        <f aca="false">D53-D52</f>
        <v>0.000187929179549684</v>
      </c>
      <c r="F53" s="7" t="n">
        <f aca="false">D53/27.2116</f>
        <v>0.903384881767456</v>
      </c>
      <c r="G53" s="6" t="n">
        <f aca="false">-'Rydberg constant'!$E$2/C53^2</f>
        <v>-0.00484075129668045</v>
      </c>
      <c r="H53" s="8" t="n">
        <f aca="false">G53/27.2116</f>
        <v>-0.000177892931568906</v>
      </c>
      <c r="I53" s="9" t="n">
        <f aca="false">2*PI()*(-1/2/H53)^1.5</f>
        <v>936260.792020955</v>
      </c>
      <c r="J53" s="5" t="n">
        <f aca="false">0.02418884326505*I53</f>
        <v>22647.0655534065</v>
      </c>
      <c r="K53" s="1" t="n">
        <v>3</v>
      </c>
    </row>
    <row r="54" customFormat="false" ht="13.8" hidden="false" customHeight="false" outlineLevel="0" collapsed="false">
      <c r="A54" s="1" t="n">
        <v>54</v>
      </c>
      <c r="B54" s="1" t="s">
        <v>63</v>
      </c>
      <c r="C54" s="6" t="n">
        <f aca="false">A54+0.012</f>
        <v>54.012</v>
      </c>
      <c r="D54" s="6" t="n">
        <f aca="false">G54+'He ionization'!$C$2</f>
        <v>24.5827256366276</v>
      </c>
      <c r="E54" s="2" t="n">
        <f aca="false">D54-D53</f>
        <v>0.00017758792429845</v>
      </c>
      <c r="F54" s="7" t="n">
        <f aca="false">D54/27.2116</f>
        <v>0.903391407952036</v>
      </c>
      <c r="G54" s="6" t="n">
        <f aca="false">-'Rydberg constant'!$E$2/C54^2</f>
        <v>-0.00466316337238231</v>
      </c>
      <c r="H54" s="8" t="n">
        <f aca="false">G54/27.2116</f>
        <v>-0.000171366746989604</v>
      </c>
      <c r="I54" s="9" t="n">
        <f aca="false">2*PI()*(-1/2/H54)^1.5</f>
        <v>990250.443990791</v>
      </c>
      <c r="J54" s="5" t="n">
        <f aca="false">0.02418884326505*I54</f>
        <v>23953.0127828394</v>
      </c>
      <c r="K54" s="1" t="n">
        <v>3</v>
      </c>
    </row>
    <row r="55" customFormat="false" ht="13.8" hidden="false" customHeight="false" outlineLevel="0" collapsed="false">
      <c r="A55" s="1" t="n">
        <v>55</v>
      </c>
      <c r="B55" s="1" t="s">
        <v>64</v>
      </c>
      <c r="C55" s="6" t="n">
        <f aca="false">A55+0.012</f>
        <v>55.012</v>
      </c>
      <c r="D55" s="6" t="n">
        <f aca="false">G55+'He ionization'!$C$2</f>
        <v>24.5828936283467</v>
      </c>
      <c r="E55" s="2" t="n">
        <f aca="false">D55-D54</f>
        <v>0.000167991719088434</v>
      </c>
      <c r="F55" s="7" t="n">
        <f aca="false">D55/27.2116</f>
        <v>0.903397581485348</v>
      </c>
      <c r="G55" s="6" t="n">
        <f aca="false">-'Rydberg constant'!$E$2/C55^2</f>
        <v>-0.0044951716532912</v>
      </c>
      <c r="H55" s="8" t="n">
        <f aca="false">G55/27.2116</f>
        <v>-0.000165193213676932</v>
      </c>
      <c r="I55" s="9" t="n">
        <f aca="false">2*PI()*(-1/2/H55)^1.5</f>
        <v>1046276.74303746</v>
      </c>
      <c r="J55" s="5" t="n">
        <f aca="false">0.02418884326505*I55</f>
        <v>25308.2241492002</v>
      </c>
      <c r="K55" s="1" t="n">
        <v>3</v>
      </c>
    </row>
    <row r="56" customFormat="false" ht="13.8" hidden="false" customHeight="false" outlineLevel="0" collapsed="false">
      <c r="A56" s="1" t="n">
        <v>56</v>
      </c>
      <c r="B56" s="1" t="s">
        <v>65</v>
      </c>
      <c r="C56" s="6" t="n">
        <f aca="false">A56+0.012</f>
        <v>56.012</v>
      </c>
      <c r="D56" s="6" t="n">
        <f aca="false">G56+'He ionization'!$C$2</f>
        <v>24.5830527030018</v>
      </c>
      <c r="E56" s="2" t="n">
        <f aca="false">D56-D55</f>
        <v>0.000159074655101676</v>
      </c>
      <c r="F56" s="7" t="n">
        <f aca="false">D56/27.2116</f>
        <v>0.903403427325178</v>
      </c>
      <c r="G56" s="6" t="n">
        <f aca="false">-'Rydberg constant'!$E$2/C56^2</f>
        <v>-0.00433609699819178</v>
      </c>
      <c r="H56" s="8" t="n">
        <f aca="false">G56/27.2116</f>
        <v>-0.000159347373847616</v>
      </c>
      <c r="I56" s="9" t="n">
        <f aca="false">2*PI()*(-1/2/H56)^1.5</f>
        <v>1104377.39646818</v>
      </c>
      <c r="J56" s="5" t="n">
        <f aca="false">0.02418884326505*I56</f>
        <v>26713.6117486328</v>
      </c>
      <c r="K56" s="1" t="n">
        <v>3</v>
      </c>
    </row>
    <row r="57" customFormat="false" ht="13.8" hidden="false" customHeight="false" outlineLevel="0" collapsed="false">
      <c r="A57" s="1" t="n">
        <v>57</v>
      </c>
      <c r="B57" s="1" t="s">
        <v>66</v>
      </c>
      <c r="C57" s="6" t="n">
        <f aca="false">A57+0.012</f>
        <v>57.012</v>
      </c>
      <c r="D57" s="6" t="n">
        <f aca="false">G57+'He ionization'!$C$2</f>
        <v>24.5832034807</v>
      </c>
      <c r="E57" s="2" t="n">
        <f aca="false">D57-D56</f>
        <v>0.000150777698220139</v>
      </c>
      <c r="F57" s="7" t="n">
        <f aca="false">D57/27.2116</f>
        <v>0.903408968259861</v>
      </c>
      <c r="G57" s="6" t="n">
        <f aca="false">-'Rydberg constant'!$E$2/C57^2</f>
        <v>-0.00418531929997064</v>
      </c>
      <c r="H57" s="8" t="n">
        <f aca="false">G57/27.2116</f>
        <v>-0.000153806439164571</v>
      </c>
      <c r="I57" s="9" t="n">
        <f aca="false">2*PI()*(-1/2/H57)^1.5</f>
        <v>1164590.11159015</v>
      </c>
      <c r="J57" s="5" t="n">
        <f aca="false">0.02418884326505*I57</f>
        <v>28170.0876772811</v>
      </c>
      <c r="K57" s="1" t="n">
        <v>3</v>
      </c>
    </row>
    <row r="58" customFormat="false" ht="13.8" hidden="false" customHeight="false" outlineLevel="0" collapsed="false">
      <c r="A58" s="1" t="n">
        <v>58</v>
      </c>
      <c r="B58" s="1" t="s">
        <v>67</v>
      </c>
      <c r="C58" s="6" t="n">
        <f aca="false">A58+0.012</f>
        <v>58.012</v>
      </c>
      <c r="D58" s="6" t="n">
        <f aca="false">G58+'He ionization'!$C$2</f>
        <v>24.5833465285668</v>
      </c>
      <c r="E58" s="2" t="n">
        <f aca="false">D58-D57</f>
        <v>0.000143047866803414</v>
      </c>
      <c r="F58" s="7" t="n">
        <f aca="false">D58/27.2116</f>
        <v>0.90341422513071</v>
      </c>
      <c r="G58" s="6" t="n">
        <f aca="false">-'Rydberg constant'!$E$2/C58^2</f>
        <v>-0.00404227143316614</v>
      </c>
      <c r="H58" s="8" t="n">
        <f aca="false">G58/27.2116</f>
        <v>-0.000148549568315209</v>
      </c>
      <c r="I58" s="9" t="n">
        <f aca="false">2*PI()*(-1/2/H58)^1.5</f>
        <v>1226952.59571057</v>
      </c>
      <c r="J58" s="5" t="n">
        <f aca="false">0.02418884326505*I58</f>
        <v>29678.5640312892</v>
      </c>
      <c r="K58" s="1" t="n">
        <v>3</v>
      </c>
    </row>
    <row r="59" customFormat="false" ht="13.8" hidden="false" customHeight="false" outlineLevel="0" collapsed="false">
      <c r="A59" s="1" t="n">
        <v>59</v>
      </c>
      <c r="B59" s="1" t="s">
        <v>68</v>
      </c>
      <c r="C59" s="6" t="n">
        <f aca="false">A59+0.012</f>
        <v>59.012</v>
      </c>
      <c r="D59" s="6" t="n">
        <f aca="false">G59+'He ionization'!$C$2</f>
        <v>24.5834823660867</v>
      </c>
      <c r="E59" s="2" t="n">
        <f aca="false">D59-D58</f>
        <v>0.000135837519881221</v>
      </c>
      <c r="F59" s="7" t="n">
        <f aca="false">D59/27.2116</f>
        <v>0.903419217028279</v>
      </c>
      <c r="G59" s="6" t="n">
        <f aca="false">-'Rydberg constant'!$E$2/C59^2</f>
        <v>-0.00390643391328505</v>
      </c>
      <c r="H59" s="8" t="n">
        <f aca="false">G59/27.2116</f>
        <v>-0.000143557670746485</v>
      </c>
      <c r="I59" s="9" t="n">
        <f aca="false">2*PI()*(-1/2/H59)^1.5</f>
        <v>1291502.55613665</v>
      </c>
      <c r="J59" s="5" t="n">
        <f aca="false">0.02418884326505*I59</f>
        <v>31239.952906801</v>
      </c>
      <c r="K59" s="1" t="n">
        <v>3</v>
      </c>
    </row>
    <row r="60" customFormat="false" ht="13.8" hidden="false" customHeight="false" outlineLevel="0" collapsed="false">
      <c r="A60" s="1" t="n">
        <v>60</v>
      </c>
      <c r="B60" s="1" t="s">
        <v>69</v>
      </c>
      <c r="C60" s="6" t="n">
        <f aca="false">A60+0.012</f>
        <v>60.012</v>
      </c>
      <c r="D60" s="6" t="n">
        <f aca="false">G60+'He ionization'!$C$2</f>
        <v>24.5836114698262</v>
      </c>
      <c r="E60" s="2" t="n">
        <f aca="false">D60-D59</f>
        <v>0.000129103739478609</v>
      </c>
      <c r="F60" s="7" t="n">
        <f aca="false">D60/27.2116</f>
        <v>0.903423961465926</v>
      </c>
      <c r="G60" s="6" t="n">
        <f aca="false">-'Rydberg constant'!$E$2/C60^2</f>
        <v>-0.00377733017380753</v>
      </c>
      <c r="H60" s="8" t="n">
        <f aca="false">G60/27.2116</f>
        <v>-0.000138813233099396</v>
      </c>
      <c r="I60" s="9" t="n">
        <f aca="false">2*PI()*(-1/2/H60)^1.5</f>
        <v>1358277.70017561</v>
      </c>
      <c r="J60" s="5" t="n">
        <f aca="false">0.02418884326505*I60</f>
        <v>32855.1663999603</v>
      </c>
      <c r="K60" s="1" t="n">
        <v>3</v>
      </c>
    </row>
    <row r="61" customFormat="false" ht="13.8" hidden="false" customHeight="false" outlineLevel="0" collapsed="false">
      <c r="A61" s="1" t="n">
        <v>61</v>
      </c>
      <c r="B61" s="1" t="s">
        <v>70</v>
      </c>
      <c r="C61" s="6" t="n">
        <f aca="false">A61+0.012</f>
        <v>61.012</v>
      </c>
      <c r="D61" s="6" t="n">
        <f aca="false">G61+'He ionization'!$C$2</f>
        <v>24.5837342776194</v>
      </c>
      <c r="E61" s="2" t="n">
        <f aca="false">D61-D60</f>
        <v>0.00012280779324314</v>
      </c>
      <c r="F61" s="7" t="n">
        <f aca="false">D61/27.2116</f>
        <v>0.903428474533634</v>
      </c>
      <c r="G61" s="6" t="n">
        <f aca="false">-'Rydberg constant'!$E$2/C61^2</f>
        <v>-0.00365452238056345</v>
      </c>
      <c r="H61" s="8" t="n">
        <f aca="false">G61/27.2116</f>
        <v>-0.000134300165391357</v>
      </c>
      <c r="I61" s="9" t="n">
        <f aca="false">2*PI()*(-1/2/H61)^1.5</f>
        <v>1427315.73513464</v>
      </c>
      <c r="J61" s="5" t="n">
        <f aca="false">0.02418884326505*I61</f>
        <v>34525.1166069114</v>
      </c>
      <c r="K61" s="1" t="n">
        <v>3</v>
      </c>
    </row>
    <row r="62" customFormat="false" ht="13.8" hidden="false" customHeight="false" outlineLevel="0" collapsed="false">
      <c r="A62" s="1" t="n">
        <v>62</v>
      </c>
      <c r="B62" s="1" t="s">
        <v>71</v>
      </c>
      <c r="C62" s="6" t="n">
        <f aca="false">A62+0.012</f>
        <v>62.012</v>
      </c>
      <c r="D62" s="6" t="n">
        <f aca="false">G62+'He ionization'!$C$2</f>
        <v>24.5838511922853</v>
      </c>
      <c r="E62" s="2" t="n">
        <f aca="false">D62-D61</f>
        <v>0.000116914665841961</v>
      </c>
      <c r="F62" s="7" t="n">
        <f aca="false">D62/27.2116</f>
        <v>0.903432771034606</v>
      </c>
      <c r="G62" s="6" t="n">
        <f aca="false">-'Rydberg constant'!$E$2/C62^2</f>
        <v>-0.00353760771472371</v>
      </c>
      <c r="H62" s="8" t="n">
        <f aca="false">G62/27.2116</f>
        <v>-0.000130003664419722</v>
      </c>
      <c r="I62" s="9" t="n">
        <f aca="false">2*PI()*(-1/2/H62)^1.5</f>
        <v>1498654.36832095</v>
      </c>
      <c r="J62" s="5" t="n">
        <f aca="false">0.02418884326505*I62</f>
        <v>36250.715623798</v>
      </c>
      <c r="K62" s="1" t="n">
        <v>3</v>
      </c>
    </row>
    <row r="63" customFormat="false" ht="13.8" hidden="false" customHeight="false" outlineLevel="0" collapsed="false">
      <c r="A63" s="1" t="n">
        <v>63</v>
      </c>
      <c r="B63" s="1" t="s">
        <v>72</v>
      </c>
      <c r="C63" s="6" t="n">
        <f aca="false">A63+0.012</f>
        <v>63.012</v>
      </c>
      <c r="D63" s="6" t="n">
        <f aca="false">G63+'He ionization'!$C$2</f>
        <v>24.5839625849346</v>
      </c>
      <c r="E63" s="2" t="n">
        <f aca="false">D63-D62</f>
        <v>0.000111392649330355</v>
      </c>
      <c r="F63" s="7" t="n">
        <f aca="false">D63/27.2116</f>
        <v>0.903436864606808</v>
      </c>
      <c r="G63" s="6" t="n">
        <f aca="false">-'Rydberg constant'!$E$2/C63^2</f>
        <v>-0.00342621506539156</v>
      </c>
      <c r="H63" s="8" t="n">
        <f aca="false">G63/27.2116</f>
        <v>-0.000125910092217715</v>
      </c>
      <c r="I63" s="9" t="n">
        <f aca="false">2*PI()*(-1/2/H63)^1.5</f>
        <v>1572331.30704175</v>
      </c>
      <c r="J63" s="5" t="n">
        <f aca="false">0.02418884326505*I63</f>
        <v>38032.8755467641</v>
      </c>
      <c r="K63" s="1" t="n">
        <v>3</v>
      </c>
    </row>
    <row r="64" customFormat="false" ht="13.8" hidden="false" customHeight="false" outlineLevel="0" collapsed="false">
      <c r="A64" s="1" t="n">
        <v>64</v>
      </c>
      <c r="B64" s="1" t="s">
        <v>73</v>
      </c>
      <c r="C64" s="6" t="n">
        <f aca="false">A64+0.012</f>
        <v>64.012</v>
      </c>
      <c r="D64" s="6" t="n">
        <f aca="false">G64+'He ionization'!$C$2</f>
        <v>24.584068797919</v>
      </c>
      <c r="E64" s="2" t="n">
        <f aca="false">D64-D63</f>
        <v>0.00010621298438096</v>
      </c>
      <c r="F64" s="7" t="n">
        <f aca="false">D64/27.2116</f>
        <v>0.903440767831329</v>
      </c>
      <c r="G64" s="6" t="n">
        <f aca="false">-'Rydberg constant'!$E$2/C64^2</f>
        <v>-0.00332000208100982</v>
      </c>
      <c r="H64" s="8" t="n">
        <f aca="false">G64/27.2116</f>
        <v>-0.00012200686769649</v>
      </c>
      <c r="I64" s="9" t="n">
        <f aca="false">2*PI()*(-1/2/H64)^1.5</f>
        <v>1648384.25860425</v>
      </c>
      <c r="J64" s="5" t="n">
        <f aca="false">0.02418884326505*I64</f>
        <v>39872.5084719538</v>
      </c>
      <c r="K64" s="1" t="n">
        <v>3</v>
      </c>
    </row>
    <row r="65" customFormat="false" ht="13.8" hidden="false" customHeight="false" outlineLevel="0" collapsed="false">
      <c r="A65" s="1" t="n">
        <v>65</v>
      </c>
      <c r="B65" s="1" t="s">
        <v>74</v>
      </c>
      <c r="C65" s="6" t="n">
        <f aca="false">A65+0.012</f>
        <v>65.012</v>
      </c>
      <c r="D65" s="6" t="n">
        <f aca="false">G65+'He ionization'!$C$2</f>
        <v>24.5841701474642</v>
      </c>
      <c r="E65" s="2" t="n">
        <f aca="false">D65-D64</f>
        <v>0.000101349545236218</v>
      </c>
      <c r="F65" s="7" t="n">
        <f aca="false">D65/27.2116</f>
        <v>0.903444492329162</v>
      </c>
      <c r="G65" s="6" t="n">
        <f aca="false">-'Rydberg constant'!$E$2/C65^2</f>
        <v>-0.00321865253577543</v>
      </c>
      <c r="H65" s="8" t="n">
        <f aca="false">G65/27.2116</f>
        <v>-0.00011828236986342</v>
      </c>
      <c r="I65" s="9" t="n">
        <f aca="false">2*PI()*(-1/2/H65)^1.5</f>
        <v>1726850.93031564</v>
      </c>
      <c r="J65" s="5" t="n">
        <f aca="false">0.02418884326505*I65</f>
        <v>41770.5264955109</v>
      </c>
      <c r="K65" s="1" t="n">
        <v>3</v>
      </c>
    </row>
    <row r="66" customFormat="false" ht="13.8" hidden="false" customHeight="false" outlineLevel="0" collapsed="false">
      <c r="A66" s="1" t="n">
        <v>66</v>
      </c>
      <c r="B66" s="1" t="s">
        <v>75</v>
      </c>
      <c r="C66" s="6" t="n">
        <f aca="false">A66+0.012</f>
        <v>66.012</v>
      </c>
      <c r="D66" s="6" t="n">
        <f aca="false">G66+'He ionization'!$C$2</f>
        <v>24.5842669260268</v>
      </c>
      <c r="E66" s="2" t="n">
        <f aca="false">D66-D65</f>
        <v>9.6778562596711E-005</v>
      </c>
      <c r="F66" s="7" t="n">
        <f aca="false">D66/27.2116</f>
        <v>0.903448048847801</v>
      </c>
      <c r="G66" s="6" t="n">
        <f aca="false">-'Rydberg constant'!$E$2/C66^2</f>
        <v>-0.00312187397317943</v>
      </c>
      <c r="H66" s="8" t="n">
        <f aca="false">G66/27.2116</f>
        <v>-0.000114725851224457</v>
      </c>
      <c r="I66" s="9" t="n">
        <f aca="false">2*PI()*(-1/2/H66)^1.5</f>
        <v>1807769.02948315</v>
      </c>
      <c r="J66" s="5" t="n">
        <f aca="false">0.02418884326505*I66</f>
        <v>43727.8417135794</v>
      </c>
      <c r="K66" s="1" t="n">
        <v>3</v>
      </c>
    </row>
    <row r="67" customFormat="false" ht="13.8" hidden="false" customHeight="false" outlineLevel="0" collapsed="false">
      <c r="A67" s="1" t="n">
        <v>67</v>
      </c>
      <c r="B67" s="1" t="s">
        <v>76</v>
      </c>
      <c r="C67" s="6" t="n">
        <f aca="false">A67+0.012</f>
        <v>67.012</v>
      </c>
      <c r="D67" s="6" t="n">
        <f aca="false">G67+'He ionization'!$C$2</f>
        <v>24.5843594044062</v>
      </c>
      <c r="E67" s="2" t="n">
        <f aca="false">D67-D66</f>
        <v>9.24783793401218E-005</v>
      </c>
      <c r="F67" s="7" t="n">
        <f aca="false">D67/27.2116</f>
        <v>0.903451447338861</v>
      </c>
      <c r="G67" s="6" t="n">
        <f aca="false">-'Rydberg constant'!$E$2/C67^2</f>
        <v>-0.00302939559383941</v>
      </c>
      <c r="H67" s="8" t="n">
        <f aca="false">G67/27.2116</f>
        <v>-0.000111327360164026</v>
      </c>
      <c r="I67" s="9" t="n">
        <f aca="false">2*PI()*(-1/2/H67)^1.5</f>
        <v>1891176.26341397</v>
      </c>
      <c r="J67" s="5" t="n">
        <f aca="false">0.02418884326505*I67</f>
        <v>45745.3662223034</v>
      </c>
      <c r="K67" s="1" t="n">
        <v>3</v>
      </c>
    </row>
    <row r="68" customFormat="false" ht="13.8" hidden="false" customHeight="false" outlineLevel="0" collapsed="false">
      <c r="A68" s="1" t="n">
        <v>68</v>
      </c>
      <c r="B68" s="1" t="s">
        <v>77</v>
      </c>
      <c r="C68" s="6" t="n">
        <f aca="false">A68+0.012</f>
        <v>68.012</v>
      </c>
      <c r="D68" s="6" t="n">
        <f aca="false">G68+'He ionization'!$C$2</f>
        <v>24.5844478336409</v>
      </c>
      <c r="E68" s="2" t="n">
        <f aca="false">D68-D67</f>
        <v>8.84292347329563E-005</v>
      </c>
      <c r="F68" s="7" t="n">
        <f aca="false">D68/27.2116</f>
        <v>0.903454697027771</v>
      </c>
      <c r="G68" s="6" t="n">
        <f aca="false">-'Rydberg constant'!$E$2/C68^2</f>
        <v>-0.00294096635910375</v>
      </c>
      <c r="H68" s="8" t="n">
        <f aca="false">G68/27.2116</f>
        <v>-0.000108077671254309</v>
      </c>
      <c r="I68" s="9" t="n">
        <f aca="false">2*PI()*(-1/2/H68)^1.5</f>
        <v>1977110.33941531</v>
      </c>
      <c r="J68" s="5" t="n">
        <f aca="false">0.02418884326505*I68</f>
        <v>47824.0121178267</v>
      </c>
      <c r="K68" s="1" t="n">
        <v>3</v>
      </c>
    </row>
    <row r="69" customFormat="false" ht="13.8" hidden="false" customHeight="false" outlineLevel="0" collapsed="false">
      <c r="A69" s="1" t="n">
        <v>69</v>
      </c>
      <c r="B69" s="1" t="s">
        <v>78</v>
      </c>
      <c r="C69" s="6" t="n">
        <f aca="false">A69+0.012</f>
        <v>69.012</v>
      </c>
      <c r="D69" s="6" t="n">
        <f aca="false">G69+'He ionization'!$C$2</f>
        <v>24.5845324467144</v>
      </c>
      <c r="E69" s="2" t="n">
        <f aca="false">D69-D68</f>
        <v>8.46130735077111E-005</v>
      </c>
      <c r="F69" s="7" t="n">
        <f aca="false">D69/27.2116</f>
        <v>0.903457806476444</v>
      </c>
      <c r="G69" s="6" t="n">
        <f aca="false">-'Rydberg constant'!$E$2/C69^2</f>
        <v>-0.00285635328559906</v>
      </c>
      <c r="H69" s="8" t="n">
        <f aca="false">G69/27.2116</f>
        <v>-0.000104968222581512</v>
      </c>
      <c r="I69" s="9" t="n">
        <f aca="false">2*PI()*(-1/2/H69)^1.5</f>
        <v>2065608.96479438</v>
      </c>
      <c r="J69" s="5" t="n">
        <f aca="false">0.02418884326505*I69</f>
        <v>49964.6914962934</v>
      </c>
      <c r="K69" s="1" t="n">
        <v>3</v>
      </c>
    </row>
    <row r="70" customFormat="false" ht="13.8" hidden="false" customHeight="false" outlineLevel="0" collapsed="false">
      <c r="A70" s="1" t="n">
        <v>70</v>
      </c>
      <c r="B70" s="1" t="s">
        <v>79</v>
      </c>
      <c r="C70" s="6" t="n">
        <f aca="false">A70+0.012</f>
        <v>70.012</v>
      </c>
      <c r="D70" s="6" t="n">
        <f aca="false">G70+'He ionization'!$C$2</f>
        <v>24.5846134600909</v>
      </c>
      <c r="E70" s="2" t="n">
        <f aca="false">D70-D69</f>
        <v>8.10133765369869E-005</v>
      </c>
      <c r="F70" s="7" t="n">
        <f aca="false">D70/27.2116</f>
        <v>0.903460783639732</v>
      </c>
      <c r="G70" s="6" t="n">
        <f aca="false">-'Rydberg constant'!$E$2/C70^2</f>
        <v>-0.00277533990906057</v>
      </c>
      <c r="H70" s="8" t="n">
        <f aca="false">G70/27.2116</f>
        <v>-0.000101991059293117</v>
      </c>
      <c r="I70" s="9" t="n">
        <f aca="false">2*PI()*(-1/2/H70)^1.5</f>
        <v>2156709.84685838</v>
      </c>
      <c r="J70" s="5" t="n">
        <f aca="false">0.02418884326505*I70</f>
        <v>52168.3164538474</v>
      </c>
      <c r="K70" s="1" t="n">
        <v>3</v>
      </c>
    </row>
    <row r="71" customFormat="false" ht="13.8" hidden="false" customHeight="false" outlineLevel="0" collapsed="false">
      <c r="A71" s="1" t="n">
        <v>71</v>
      </c>
      <c r="B71" s="1" t="s">
        <v>80</v>
      </c>
      <c r="C71" s="6" t="n">
        <f aca="false">A71+0.012</f>
        <v>71.012</v>
      </c>
      <c r="D71" s="6" t="n">
        <f aca="false">G71+'He ionization'!$C$2</f>
        <v>24.5846910751015</v>
      </c>
      <c r="E71" s="2" t="n">
        <f aca="false">D71-D70</f>
        <v>7.76150105501472E-005</v>
      </c>
      <c r="F71" s="7" t="n">
        <f aca="false">D71/27.2116</f>
        <v>0.903463635916355</v>
      </c>
      <c r="G71" s="6" t="n">
        <f aca="false">-'Rydberg constant'!$E$2/C71^2</f>
        <v>-0.00269772489851091</v>
      </c>
      <c r="H71" s="8" t="n">
        <f aca="false">G71/27.2116</f>
        <v>-9.91387826702918E-005</v>
      </c>
      <c r="I71" s="9" t="n">
        <f aca="false">2*PI()*(-1/2/H71)^1.5</f>
        <v>2250450.69291453</v>
      </c>
      <c r="J71" s="5" t="n">
        <f aca="false">0.02418884326505*I71</f>
        <v>54435.7990866326</v>
      </c>
      <c r="K71" s="1" t="n">
        <v>3</v>
      </c>
    </row>
    <row r="72" customFormat="false" ht="13.8" hidden="false" customHeight="false" outlineLevel="0" collapsed="false">
      <c r="A72" s="1" t="n">
        <v>72</v>
      </c>
      <c r="B72" s="1" t="s">
        <v>81</v>
      </c>
      <c r="C72" s="6" t="n">
        <f aca="false">A72+0.012</f>
        <v>72.012</v>
      </c>
      <c r="D72" s="6" t="n">
        <f aca="false">G72+'He ionization'!$C$2</f>
        <v>24.5847654791958</v>
      </c>
      <c r="E72" s="2" t="n">
        <f aca="false">D72-D71</f>
        <v>7.44040943096991E-005</v>
      </c>
      <c r="F72" s="7" t="n">
        <f aca="false">D72/27.2116</f>
        <v>0.903466370194909</v>
      </c>
      <c r="G72" s="6" t="n">
        <f aca="false">-'Rydberg constant'!$E$2/C72^2</f>
        <v>-0.00262332080420237</v>
      </c>
      <c r="H72" s="8" t="n">
        <f aca="false">G72/27.2116</f>
        <v>-9.64045041159789E-005</v>
      </c>
      <c r="I72" s="9" t="n">
        <f aca="false">2*PI()*(-1/2/H72)^1.5</f>
        <v>2346869.21027001</v>
      </c>
      <c r="J72" s="5" t="n">
        <f aca="false">0.02418884326505*I72</f>
        <v>56768.0514907931</v>
      </c>
      <c r="K72" s="1" t="n">
        <v>3</v>
      </c>
    </row>
    <row r="73" customFormat="false" ht="13.8" hidden="false" customHeight="false" outlineLevel="0" collapsed="false">
      <c r="A73" s="1" t="n">
        <v>73</v>
      </c>
      <c r="B73" s="1" t="s">
        <v>82</v>
      </c>
      <c r="C73" s="6" t="n">
        <f aca="false">A73+0.012</f>
        <v>73.012</v>
      </c>
      <c r="D73" s="6" t="n">
        <f aca="false">G73+'He ionization'!$C$2</f>
        <v>24.5848368470752</v>
      </c>
      <c r="E73" s="2" t="n">
        <f aca="false">D73-D72</f>
        <v>7.13678794319605E-005</v>
      </c>
      <c r="F73" s="7" t="n">
        <f aca="false">D73/27.2116</f>
        <v>0.903468992895501</v>
      </c>
      <c r="G73" s="6" t="n">
        <f aca="false">-'Rydberg constant'!$E$2/C73^2</f>
        <v>-0.00255195292476779</v>
      </c>
      <c r="H73" s="8" t="n">
        <f aca="false">G73/27.2116</f>
        <v>-9.37818035237835E-005</v>
      </c>
      <c r="I73" s="9" t="n">
        <f aca="false">2*PI()*(-1/2/H73)^1.5</f>
        <v>2446003.10623206</v>
      </c>
      <c r="J73" s="5" t="n">
        <f aca="false">0.02418884326505*I73</f>
        <v>59165.9857624727</v>
      </c>
      <c r="K73" s="1" t="n">
        <v>3</v>
      </c>
    </row>
    <row r="74" customFormat="false" ht="13.8" hidden="false" customHeight="false" outlineLevel="0" collapsed="false">
      <c r="A74" s="1" t="n">
        <v>74</v>
      </c>
      <c r="B74" s="1" t="s">
        <v>83</v>
      </c>
      <c r="C74" s="6" t="n">
        <f aca="false">A74+0.012</f>
        <v>74.012</v>
      </c>
      <c r="D74" s="6" t="n">
        <f aca="false">G74+'He ionization'!$C$2</f>
        <v>24.5849053417192</v>
      </c>
      <c r="E74" s="2" t="n">
        <f aca="false">D74-D73</f>
        <v>6.84946439868383E-005</v>
      </c>
      <c r="F74" s="7" t="n">
        <f aca="false">D74/27.2116</f>
        <v>0.903471510007468</v>
      </c>
      <c r="G74" s="6" t="n">
        <f aca="false">-'Rydberg constant'!$E$2/C74^2</f>
        <v>-0.00248345828078311</v>
      </c>
      <c r="H74" s="8" t="n">
        <f aca="false">G74/27.2116</f>
        <v>-9.12646915573912E-005</v>
      </c>
      <c r="I74" s="9" t="n">
        <f aca="false">2*PI()*(-1/2/H74)^1.5</f>
        <v>2547890.08810786</v>
      </c>
      <c r="J74" s="5" t="n">
        <f aca="false">0.02418884326505*I74</f>
        <v>61630.5139978156</v>
      </c>
      <c r="K74" s="1" t="n">
        <v>3</v>
      </c>
    </row>
    <row r="75" customFormat="false" ht="13.8" hidden="false" customHeight="false" outlineLevel="0" collapsed="false">
      <c r="A75" s="1" t="n">
        <v>75</v>
      </c>
      <c r="B75" s="1" t="s">
        <v>84</v>
      </c>
      <c r="C75" s="6" t="n">
        <f aca="false">A75+0.012</f>
        <v>75.012</v>
      </c>
      <c r="D75" s="6" t="n">
        <f aca="false">G75+'He ionization'!$C$2</f>
        <v>24.5849711153165</v>
      </c>
      <c r="E75" s="2" t="n">
        <f aca="false">D75-D74</f>
        <v>6.57735973135232E-005</v>
      </c>
      <c r="F75" s="7" t="n">
        <f aca="false">D75/27.2116</f>
        <v>0.903473927123599</v>
      </c>
      <c r="G75" s="6" t="n">
        <f aca="false">-'Rydberg constant'!$E$2/C75^2</f>
        <v>-0.00241768468346953</v>
      </c>
      <c r="H75" s="8" t="n">
        <f aca="false">G75/27.2116</f>
        <v>-8.88475754262716E-005</v>
      </c>
      <c r="I75" s="9" t="n">
        <f aca="false">2*PI()*(-1/2/H75)^1.5</f>
        <v>2652567.86320463</v>
      </c>
      <c r="J75" s="5" t="n">
        <f aca="false">0.02418884326505*I75</f>
        <v>64162.5482929655</v>
      </c>
      <c r="K75" s="1" t="n">
        <v>3</v>
      </c>
    </row>
    <row r="76" customFormat="false" ht="13.8" hidden="false" customHeight="false" outlineLevel="0" collapsed="false">
      <c r="A76" s="1" t="n">
        <v>76</v>
      </c>
      <c r="B76" s="1" t="s">
        <v>85</v>
      </c>
      <c r="C76" s="6" t="n">
        <f aca="false">A76+0.012</f>
        <v>76.012</v>
      </c>
      <c r="D76" s="6" t="n">
        <f aca="false">G76+'He ionization'!$C$2</f>
        <v>24.5850343101114</v>
      </c>
      <c r="E76" s="2" t="n">
        <f aca="false">D76-D75</f>
        <v>6.31947948797062E-005</v>
      </c>
      <c r="F76" s="7" t="n">
        <f aca="false">D76/27.2116</f>
        <v>0.903476249471233</v>
      </c>
      <c r="G76" s="6" t="n">
        <f aca="false">-'Rydberg constant'!$E$2/C76^2</f>
        <v>-0.00235448988858892</v>
      </c>
      <c r="H76" s="8" t="n">
        <f aca="false">G76/27.2116</f>
        <v>-8.6525227792152E-005</v>
      </c>
      <c r="I76" s="9" t="n">
        <f aca="false">2*PI()*(-1/2/H76)^1.5</f>
        <v>2760074.13882958</v>
      </c>
      <c r="J76" s="5" t="n">
        <f aca="false">0.02418884326505*I76</f>
        <v>66763.0007440665</v>
      </c>
      <c r="K76" s="1" t="n">
        <v>3</v>
      </c>
    </row>
    <row r="77" customFormat="false" ht="13.8" hidden="false" customHeight="false" outlineLevel="0" collapsed="false">
      <c r="A77" s="1" t="n">
        <v>77</v>
      </c>
      <c r="B77" s="1" t="s">
        <v>86</v>
      </c>
      <c r="C77" s="6" t="n">
        <f aca="false">A77+0.012</f>
        <v>77.012</v>
      </c>
      <c r="D77" s="6" t="n">
        <f aca="false">G77+'He ionization'!$C$2</f>
        <v>24.5850950591733</v>
      </c>
      <c r="E77" s="2" t="n">
        <f aca="false">D77-D76</f>
        <v>6.07490618484974E-005</v>
      </c>
      <c r="F77" s="7" t="n">
        <f aca="false">D77/27.2116</f>
        <v>0.903478481940542</v>
      </c>
      <c r="G77" s="6" t="n">
        <f aca="false">-'Rydberg constant'!$E$2/C77^2</f>
        <v>-0.00229374082674084</v>
      </c>
      <c r="H77" s="8" t="n">
        <f aca="false">G77/27.2116</f>
        <v>-8.42927584831779E-005</v>
      </c>
      <c r="I77" s="9" t="n">
        <f aca="false">2*PI()*(-1/2/H77)^1.5</f>
        <v>2870446.6222899</v>
      </c>
      <c r="J77" s="5" t="n">
        <f aca="false">0.02418884326505*I77</f>
        <v>69432.7834472625</v>
      </c>
      <c r="K77" s="1" t="n">
        <v>3</v>
      </c>
    </row>
    <row r="78" customFormat="false" ht="13.8" hidden="false" customHeight="false" outlineLevel="0" collapsed="false">
      <c r="A78" s="1" t="n">
        <v>78</v>
      </c>
      <c r="B78" s="1" t="s">
        <v>87</v>
      </c>
      <c r="C78" s="6" t="n">
        <f aca="false">A78+0.012</f>
        <v>78.012</v>
      </c>
      <c r="D78" s="6" t="n">
        <f aca="false">G78+'He ionization'!$C$2</f>
        <v>24.5851534870977</v>
      </c>
      <c r="E78" s="2" t="n">
        <f aca="false">D78-D77</f>
        <v>5.84279244613128E-005</v>
      </c>
      <c r="F78" s="7" t="n">
        <f aca="false">D78/27.2116</f>
        <v>0.903480629110296</v>
      </c>
      <c r="G78" s="6" t="n">
        <f aca="false">-'Rydberg constant'!$E$2/C78^2</f>
        <v>-0.00223531290227726</v>
      </c>
      <c r="H78" s="8" t="n">
        <f aca="false">G78/27.2116</f>
        <v>-8.21455887297056E-005</v>
      </c>
      <c r="I78" s="9" t="n">
        <f aca="false">2*PI()*(-1/2/H78)^1.5</f>
        <v>2983723.02089281</v>
      </c>
      <c r="J78" s="5" t="n">
        <f aca="false">0.02418884326505*I78</f>
        <v>72172.8084986976</v>
      </c>
      <c r="K78" s="1" t="n">
        <v>3</v>
      </c>
    </row>
    <row r="79" customFormat="false" ht="13.8" hidden="false" customHeight="false" outlineLevel="0" collapsed="false">
      <c r="A79" s="1" t="n">
        <v>79</v>
      </c>
      <c r="B79" s="1" t="s">
        <v>88</v>
      </c>
      <c r="C79" s="6" t="n">
        <f aca="false">A79+0.012</f>
        <v>79.012</v>
      </c>
      <c r="D79" s="6" t="n">
        <f aca="false">G79+'He ionization'!$C$2</f>
        <v>24.5852097106461</v>
      </c>
      <c r="E79" s="2" t="n">
        <f aca="false">D79-D78</f>
        <v>5.62235483485551E-005</v>
      </c>
      <c r="F79" s="7" t="n">
        <f aca="false">D79/27.2116</f>
        <v>0.903482695271357</v>
      </c>
      <c r="G79" s="6" t="n">
        <f aca="false">-'Rydberg constant'!$E$2/C79^2</f>
        <v>-0.00217908935393191</v>
      </c>
      <c r="H79" s="8" t="n">
        <f aca="false">G79/27.2116</f>
        <v>-8.00794276680499E-005</v>
      </c>
      <c r="I79" s="9" t="n">
        <f aca="false">2*PI()*(-1/2/H79)^1.5</f>
        <v>3099941.04194551</v>
      </c>
      <c r="J79" s="5" t="n">
        <f aca="false">0.02418884326505*I79</f>
        <v>74983.9879945157</v>
      </c>
      <c r="K79" s="1" t="n">
        <v>3</v>
      </c>
    </row>
    <row r="80" customFormat="false" ht="13.8" hidden="false" customHeight="false" outlineLevel="0" collapsed="false">
      <c r="A80" s="1" t="n">
        <v>80</v>
      </c>
      <c r="B80" s="1" t="s">
        <v>89</v>
      </c>
      <c r="C80" s="6" t="n">
        <f aca="false">A80+0.012</f>
        <v>80.012</v>
      </c>
      <c r="D80" s="6" t="n">
        <f aca="false">G80+'He ionization'!$C$2</f>
        <v>24.585263839329</v>
      </c>
      <c r="E80" s="2" t="n">
        <f aca="false">D80-D79</f>
        <v>5.41286828976695E-005</v>
      </c>
      <c r="F80" s="7" t="n">
        <f aca="false">D80/27.2116</f>
        <v>0.903484684448138</v>
      </c>
      <c r="G80" s="6" t="n">
        <f aca="false">-'Rydberg constant'!$E$2/C80^2</f>
        <v>-0.00212496067103285</v>
      </c>
      <c r="H80" s="8" t="n">
        <f aca="false">G80/27.2116</f>
        <v>-7.80902508868589E-005</v>
      </c>
      <c r="I80" s="9" t="n">
        <f aca="false">2*PI()*(-1/2/H80)^1.5</f>
        <v>3219138.39275521</v>
      </c>
      <c r="J80" s="5" t="n">
        <f aca="false">0.02418884326505*I80</f>
        <v>77867.2340308607</v>
      </c>
      <c r="K80" s="1" t="n">
        <v>3</v>
      </c>
    </row>
    <row r="81" customFormat="false" ht="13.8" hidden="false" customHeight="false" outlineLevel="0" collapsed="false"/>
    <row r="82" customFormat="false" ht="13.8" hidden="false" customHeight="false" outlineLevel="0" collapsed="false"/>
    <row r="83" customFormat="false" ht="13.8" hidden="false" customHeight="false" outlineLevel="0" collapsed="false"/>
    <row r="84" customFormat="false" ht="13.8" hidden="false" customHeight="false" outlineLevel="0" collapsed="false"/>
    <row r="85" customFormat="false" ht="13.8" hidden="false" customHeight="false" outlineLevel="0" collapsed="false"/>
    <row r="86" customFormat="false" ht="13.8" hidden="false" customHeight="false" outlineLevel="0" collapsed="false"/>
    <row r="87" customFormat="false" ht="13.8" hidden="false" customHeight="false" outlineLevel="0" collapsed="false"/>
    <row r="88" customFormat="false" ht="13.8" hidden="false" customHeight="false" outlineLevel="0" collapsed="false"/>
    <row r="89" customFormat="false" ht="13.8" hidden="false" customHeight="false" outlineLevel="0" collapsed="false"/>
    <row r="90" customFormat="false" ht="13.8" hidden="false" customHeight="false" outlineLevel="0" collapsed="false"/>
    <row r="91" customFormat="false" ht="13.8" hidden="false" customHeight="false" outlineLevel="0" collapsed="false"/>
    <row r="92" customFormat="false" ht="13.8" hidden="false" customHeight="false" outlineLevel="0" collapsed="false"/>
    <row r="93" customFormat="false" ht="13.8" hidden="false" customHeight="false" outlineLevel="0" collapsed="false"/>
    <row r="94" customFormat="false" ht="13.8" hidden="false" customHeight="false" outlineLevel="0" collapsed="false"/>
    <row r="95" customFormat="false" ht="13.8" hidden="false" customHeight="false" outlineLevel="0" collapsed="false"/>
    <row r="96" customFormat="false" ht="13.8" hidden="false" customHeight="false" outlineLevel="0" collapsed="false"/>
    <row r="97" customFormat="false" ht="13.8" hidden="false" customHeight="false" outlineLevel="0" collapsed="false"/>
    <row r="98" customFormat="false" ht="13.8" hidden="false" customHeight="false" outlineLevel="0" collapsed="false"/>
    <row r="99" customFormat="false" ht="13.8" hidden="false" customHeight="false" outlineLevel="0" collapsed="false"/>
    <row r="100" customFormat="false" ht="13.8" hidden="false" customHeight="false" outlineLevel="0" collapsed="false"/>
    <row r="101" customFormat="false" ht="13.8" hidden="false" customHeight="false" outlineLevel="0" collapsed="false"/>
    <row r="102" customFormat="false" ht="13.8" hidden="false" customHeight="false" outlineLevel="0" collapsed="false"/>
    <row r="103" customFormat="false" ht="13.8" hidden="false" customHeight="false" outlineLevel="0" collapsed="false"/>
    <row r="104" customFormat="false" ht="13.8" hidden="false" customHeight="false" outlineLevel="0" collapsed="false"/>
    <row r="105" customFormat="false" ht="13.8" hidden="false" customHeight="false" outlineLevel="0" collapsed="false"/>
    <row r="106" customFormat="false" ht="13.8" hidden="false" customHeight="false" outlineLevel="0" collapsed="false"/>
    <row r="107" customFormat="false" ht="13.8" hidden="false" customHeight="false" outlineLevel="0" collapsed="false"/>
    <row r="108" customFormat="false" ht="13.8" hidden="false" customHeight="false" outlineLevel="0" collapsed="false"/>
    <row r="109" customFormat="false" ht="13.8" hidden="false" customHeight="false" outlineLevel="0" collapsed="false"/>
    <row r="110" customFormat="false" ht="13.8" hidden="false" customHeight="false" outlineLevel="0" collapsed="false"/>
    <row r="111" customFormat="false" ht="13.8" hidden="false" customHeight="false" outlineLevel="0" collapsed="false"/>
    <row r="112" customFormat="false" ht="13.8" hidden="false" customHeight="false" outlineLevel="0" collapsed="false"/>
    <row r="113" customFormat="false" ht="13.8" hidden="false" customHeight="false" outlineLevel="0" collapsed="false"/>
    <row r="114" customFormat="false" ht="13.8" hidden="false" customHeight="false" outlineLevel="0" collapsed="false"/>
    <row r="115" customFormat="false" ht="13.8" hidden="false" customHeight="false" outlineLevel="0" collapsed="false"/>
    <row r="116" customFormat="false" ht="13.8" hidden="false" customHeight="false" outlineLevel="0" collapsed="false"/>
    <row r="117" customFormat="false" ht="13.8" hidden="false" customHeight="false" outlineLevel="0" collapsed="false"/>
    <row r="118" customFormat="false" ht="13.8" hidden="false" customHeight="false" outlineLevel="0" collapsed="false"/>
    <row r="119" customFormat="false" ht="13.8" hidden="false" customHeight="false" outlineLevel="0" collapsed="false"/>
    <row r="120" customFormat="false" ht="13.8" hidden="false" customHeight="false" outlineLevel="0" collapsed="false"/>
    <row r="121" customFormat="false" ht="13.8" hidden="false" customHeight="false" outlineLevel="0" collapsed="false"/>
    <row r="122" customFormat="false" ht="13.8" hidden="false" customHeight="false" outlineLevel="0" collapsed="false"/>
    <row r="123" customFormat="false" ht="13.8" hidden="false" customHeight="false" outlineLevel="0" collapsed="false"/>
    <row r="124" customFormat="false" ht="13.8" hidden="false" customHeight="false" outlineLevel="0" collapsed="false"/>
    <row r="125" customFormat="false" ht="13.8" hidden="false" customHeight="false" outlineLevel="0" collapsed="false"/>
    <row r="126" customFormat="false" ht="13.8" hidden="false" customHeight="false" outlineLevel="0" collapsed="false"/>
    <row r="127" customFormat="false" ht="13.8" hidden="false" customHeight="false" outlineLevel="0" collapsed="false"/>
    <row r="128" customFormat="false" ht="13.8" hidden="false" customHeight="false" outlineLevel="0" collapsed="false"/>
    <row r="129" customFormat="false" ht="13.8" hidden="false" customHeight="false" outlineLevel="0" collapsed="false"/>
    <row r="130" customFormat="false" ht="13.8" hidden="false" customHeight="false" outlineLevel="0" collapsed="false"/>
    <row r="131" customFormat="false" ht="13.8" hidden="false" customHeight="false" outlineLevel="0" collapsed="false"/>
    <row r="132" customFormat="false" ht="13.8" hidden="false" customHeight="false" outlineLevel="0" collapsed="false"/>
    <row r="133" customFormat="false" ht="13.8" hidden="false" customHeight="false" outlineLevel="0" collapsed="false"/>
    <row r="134" customFormat="false" ht="13.8" hidden="false" customHeight="false" outlineLevel="0" collapsed="false"/>
    <row r="135" customFormat="false" ht="13.8" hidden="false" customHeight="false" outlineLevel="0" collapsed="false"/>
    <row r="136" customFormat="false" ht="13.8" hidden="false" customHeight="false" outlineLevel="0" collapsed="false"/>
    <row r="137" customFormat="false" ht="13.8" hidden="false" customHeight="false" outlineLevel="0" collapsed="false"/>
    <row r="138" customFormat="false" ht="13.8" hidden="false" customHeight="false" outlineLevel="0" collapsed="false"/>
    <row r="139" customFormat="false" ht="13.8" hidden="false" customHeight="false" outlineLevel="0" collapsed="false"/>
    <row r="140" customFormat="false" ht="13.8" hidden="false" customHeight="false" outlineLevel="0" collapsed="false"/>
    <row r="141" customFormat="false" ht="13.8" hidden="false" customHeight="false" outlineLevel="0" collapsed="false"/>
    <row r="142" customFormat="false" ht="13.8" hidden="false" customHeight="false" outlineLevel="0" collapsed="false"/>
    <row r="143" customFormat="false" ht="13.8" hidden="false" customHeight="false" outlineLevel="0" collapsed="false"/>
    <row r="144" customFormat="false" ht="13.8" hidden="false" customHeight="false" outlineLevel="0" collapsed="false"/>
    <row r="145" customFormat="false" ht="13.8" hidden="false" customHeight="false" outlineLevel="0" collapsed="false"/>
    <row r="146" customFormat="false" ht="13.8" hidden="false" customHeight="false" outlineLevel="0" collapsed="false"/>
    <row r="147" customFormat="false" ht="13.8" hidden="false" customHeight="false" outlineLevel="0" collapsed="false"/>
    <row r="148" customFormat="false" ht="13.8" hidden="false" customHeight="false" outlineLevel="0" collapsed="false"/>
    <row r="149" customFormat="false" ht="13.8" hidden="false" customHeight="false" outlineLevel="0" collapsed="false"/>
    <row r="150" customFormat="false" ht="13.8" hidden="false" customHeight="false" outlineLevel="0" collapsed="false"/>
    <row r="151" customFormat="false" ht="13.8" hidden="false" customHeight="false" outlineLevel="0" collapsed="false"/>
    <row r="152" customFormat="false" ht="13.8" hidden="false" customHeight="false" outlineLevel="0" collapsed="false"/>
    <row r="153" customFormat="false" ht="13.8" hidden="false" customHeight="false" outlineLevel="0" collapsed="false"/>
    <row r="154" customFormat="false" ht="13.8" hidden="false" customHeight="false" outlineLevel="0" collapsed="false"/>
    <row r="155" customFormat="false" ht="13.8" hidden="false" customHeight="false" outlineLevel="0" collapsed="false"/>
    <row r="156" customFormat="false" ht="13.8" hidden="false" customHeight="false" outlineLevel="0" collapsed="false"/>
    <row r="157" customFormat="false" ht="13.8" hidden="false" customHeight="false" outlineLevel="0" collapsed="false"/>
    <row r="158" customFormat="false" ht="13.8" hidden="false" customHeight="false" outlineLevel="0" collapsed="false"/>
    <row r="159" customFormat="false" ht="13.8" hidden="false" customHeight="false" outlineLevel="0" collapsed="false"/>
    <row r="160" customFormat="false" ht="13.8" hidden="false" customHeight="false" outlineLevel="0" collapsed="false"/>
    <row r="161" customFormat="false" ht="13.8" hidden="false" customHeight="false" outlineLevel="0" collapsed="false"/>
    <row r="162" customFormat="false" ht="13.8" hidden="false" customHeight="false" outlineLevel="0" collapsed="false"/>
    <row r="163" customFormat="false" ht="13.8" hidden="false" customHeight="false" outlineLevel="0" collapsed="false"/>
    <row r="164" customFormat="false" ht="13.8" hidden="false" customHeight="false" outlineLevel="0" collapsed="false"/>
    <row r="165" customFormat="false" ht="13.8" hidden="false" customHeight="false" outlineLevel="0" collapsed="false"/>
    <row r="166" customFormat="false" ht="13.8" hidden="false" customHeight="false" outlineLevel="0" collapsed="false"/>
    <row r="167" customFormat="false" ht="13.8" hidden="false" customHeight="false" outlineLevel="0" collapsed="false"/>
    <row r="168" customFormat="false" ht="13.8" hidden="false" customHeight="false" outlineLevel="0" collapsed="false"/>
    <row r="169" customFormat="false" ht="13.8" hidden="false" customHeight="false" outlineLevel="0" collapsed="false"/>
    <row r="170" customFormat="false" ht="13.8" hidden="false" customHeight="false" outlineLevel="0" collapsed="false"/>
    <row r="171" customFormat="false" ht="13.8" hidden="false" customHeight="false" outlineLevel="0" collapsed="false"/>
    <row r="172" customFormat="false" ht="13.8" hidden="false" customHeight="false" outlineLevel="0" collapsed="false"/>
    <row r="173" customFormat="false" ht="13.8" hidden="false" customHeight="false" outlineLevel="0" collapsed="false"/>
    <row r="174" customFormat="false" ht="13.8" hidden="false" customHeight="false" outlineLevel="0" collapsed="false"/>
    <row r="175" customFormat="false" ht="13.8" hidden="false" customHeight="false" outlineLevel="0" collapsed="false"/>
    <row r="176" customFormat="false" ht="13.8" hidden="false" customHeight="false" outlineLevel="0" collapsed="false"/>
    <row r="177" customFormat="false" ht="13.8" hidden="false" customHeight="false" outlineLevel="0" collapsed="false"/>
    <row r="178" customFormat="false" ht="13.8" hidden="false" customHeight="false" outlineLevel="0" collapsed="false"/>
    <row r="179" customFormat="false" ht="13.8" hidden="false" customHeight="false" outlineLevel="0" collapsed="false"/>
    <row r="180" customFormat="false" ht="13.8" hidden="false" customHeight="false" outlineLevel="0" collapsed="false"/>
    <row r="181" customFormat="false" ht="13.8" hidden="false" customHeight="false" outlineLevel="0" collapsed="false"/>
    <row r="182" customFormat="false" ht="13.8" hidden="false" customHeight="false" outlineLevel="0" collapsed="false"/>
    <row r="183" customFormat="false" ht="13.8" hidden="false" customHeight="false" outlineLevel="0" collapsed="false"/>
    <row r="184" customFormat="false" ht="13.8" hidden="false" customHeight="false" outlineLevel="0" collapsed="false"/>
    <row r="185" customFormat="false" ht="13.8" hidden="false" customHeight="false" outlineLevel="0" collapsed="false"/>
    <row r="186" customFormat="false" ht="13.8" hidden="false" customHeight="false" outlineLevel="0" collapsed="false"/>
    <row r="187" customFormat="false" ht="13.8" hidden="false" customHeight="false" outlineLevel="0" collapsed="false"/>
    <row r="188" customFormat="false" ht="13.8" hidden="false" customHeight="false" outlineLevel="0" collapsed="false"/>
    <row r="189" customFormat="false" ht="13.8" hidden="false" customHeight="false" outlineLevel="0" collapsed="false"/>
    <row r="190" customFormat="false" ht="13.8" hidden="false" customHeight="false" outlineLevel="0" collapsed="false"/>
    <row r="191" customFormat="false" ht="13.8" hidden="false" customHeight="false" outlineLevel="0" collapsed="false"/>
    <row r="192" customFormat="false" ht="13.8" hidden="false" customHeight="false" outlineLevel="0" collapsed="false"/>
    <row r="193" customFormat="false" ht="13.8" hidden="false" customHeight="false" outlineLevel="0" collapsed="false"/>
    <row r="194" customFormat="false" ht="13.8" hidden="false" customHeight="false" outlineLevel="0" collapsed="false"/>
    <row r="195" customFormat="false" ht="13.8" hidden="false" customHeight="false" outlineLevel="0" collapsed="false"/>
    <row r="196" customFormat="false" ht="13.8" hidden="false" customHeight="false" outlineLevel="0" collapsed="false"/>
    <row r="197" customFormat="false" ht="13.8" hidden="false" customHeight="false" outlineLevel="0" collapsed="false"/>
    <row r="198" customFormat="false" ht="13.8" hidden="false" customHeight="false" outlineLevel="0" collapsed="false"/>
    <row r="199" customFormat="false" ht="13.8" hidden="false" customHeight="false" outlineLevel="0" collapsed="false"/>
    <row r="200" customFormat="false" ht="13.8" hidden="false" customHeight="false" outlineLevel="0" collapsed="false"/>
    <row r="201" customFormat="false" ht="13.8" hidden="false" customHeight="false" outlineLevel="0" collapsed="false"/>
    <row r="202" customFormat="false" ht="13.8" hidden="false" customHeight="false" outlineLevel="0" collapsed="false"/>
    <row r="203" customFormat="false" ht="13.8" hidden="false" customHeight="false" outlineLevel="0" collapsed="false"/>
    <row r="204" customFormat="false" ht="13.8" hidden="false" customHeight="false" outlineLevel="0" collapsed="false"/>
    <row r="205" customFormat="false" ht="13.8" hidden="false" customHeight="false" outlineLevel="0" collapsed="false"/>
    <row r="206" customFormat="false" ht="13.8" hidden="false" customHeight="false" outlineLevel="0" collapsed="false"/>
    <row r="207" customFormat="false" ht="13.8" hidden="false" customHeight="false" outlineLevel="0" collapsed="false"/>
    <row r="208" customFormat="false" ht="13.8" hidden="false" customHeight="false" outlineLevel="0" collapsed="false"/>
    <row r="209" customFormat="false" ht="13.8" hidden="false" customHeight="false" outlineLevel="0" collapsed="false"/>
    <row r="210" customFormat="false" ht="13.8" hidden="false" customHeight="false" outlineLevel="0" collapsed="false"/>
    <row r="211" customFormat="false" ht="13.8" hidden="false" customHeight="false" outlineLevel="0" collapsed="false"/>
    <row r="212" customFormat="false" ht="13.8" hidden="false" customHeight="false" outlineLevel="0" collapsed="false"/>
    <row r="213" customFormat="false" ht="13.8" hidden="false" customHeight="false" outlineLevel="0" collapsed="false"/>
    <row r="214" customFormat="false" ht="13.8" hidden="false" customHeight="false" outlineLevel="0" collapsed="false"/>
    <row r="215" customFormat="false" ht="13.8" hidden="false" customHeight="false" outlineLevel="0" collapsed="false"/>
    <row r="216" customFormat="false" ht="13.8" hidden="false" customHeight="false" outlineLevel="0" collapsed="false"/>
    <row r="217" customFormat="false" ht="13.8" hidden="false" customHeight="false" outlineLevel="0" collapsed="false"/>
    <row r="218" customFormat="false" ht="13.8" hidden="false" customHeight="false" outlineLevel="0" collapsed="false"/>
    <row r="219" customFormat="false" ht="13.8" hidden="false" customHeight="false" outlineLevel="0" collapsed="false"/>
    <row r="220" customFormat="false" ht="13.8" hidden="false" customHeight="false" outlineLevel="0" collapsed="false"/>
    <row r="221" customFormat="false" ht="13.8" hidden="false" customHeight="false" outlineLevel="0" collapsed="false"/>
    <row r="222" customFormat="false" ht="13.8" hidden="false" customHeight="false" outlineLevel="0" collapsed="false"/>
    <row r="223" customFormat="false" ht="13.8" hidden="false" customHeight="false" outlineLevel="0" collapsed="false"/>
    <row r="224" customFormat="false" ht="13.8" hidden="false" customHeight="false" outlineLevel="0" collapsed="false"/>
    <row r="225" customFormat="false" ht="13.8" hidden="false" customHeight="false" outlineLevel="0" collapsed="false"/>
    <row r="226" customFormat="false" ht="13.8" hidden="false" customHeight="false" outlineLevel="0" collapsed="false"/>
    <row r="227" customFormat="false" ht="13.8" hidden="false" customHeight="false" outlineLevel="0" collapsed="false"/>
    <row r="228" customFormat="false" ht="13.8" hidden="false" customHeight="false" outlineLevel="0" collapsed="false"/>
    <row r="229" customFormat="false" ht="13.8" hidden="false" customHeight="false" outlineLevel="0" collapsed="false"/>
    <row r="230" customFormat="false" ht="13.8" hidden="false" customHeight="false" outlineLevel="0" collapsed="false"/>
    <row r="231" customFormat="false" ht="13.8" hidden="false" customHeight="false" outlineLevel="0" collapsed="false"/>
    <row r="232" customFormat="false" ht="13.8" hidden="false" customHeight="false" outlineLevel="0" collapsed="false"/>
    <row r="233" customFormat="false" ht="13.8" hidden="false" customHeight="false" outlineLevel="0" collapsed="false"/>
    <row r="234" customFormat="false" ht="13.8" hidden="false" customHeight="false" outlineLevel="0" collapsed="false"/>
    <row r="235" customFormat="false" ht="13.8" hidden="false" customHeight="false" outlineLevel="0" collapsed="false"/>
    <row r="236" customFormat="false" ht="13.8" hidden="false" customHeight="false" outlineLevel="0" collapsed="false"/>
    <row r="237" customFormat="false" ht="13.8" hidden="false" customHeight="false" outlineLevel="0" collapsed="false"/>
    <row r="238" customFormat="false" ht="13.8" hidden="false" customHeight="false" outlineLevel="0" collapsed="false"/>
    <row r="239" customFormat="false" ht="13.8" hidden="false" customHeight="false" outlineLevel="0" collapsed="false"/>
    <row r="240" customFormat="false" ht="13.8" hidden="false" customHeight="false" outlineLevel="0" collapsed="false"/>
    <row r="241" customFormat="false" ht="13.8" hidden="false" customHeight="false" outlineLevel="0" collapsed="false"/>
    <row r="242" customFormat="false" ht="13.8" hidden="false" customHeight="false" outlineLevel="0" collapsed="false"/>
    <row r="243" customFormat="false" ht="13.8" hidden="false" customHeight="false" outlineLevel="0" collapsed="false"/>
    <row r="244" customFormat="false" ht="13.8" hidden="false" customHeight="false" outlineLevel="0" collapsed="false"/>
    <row r="245" customFormat="false" ht="13.8" hidden="false" customHeight="false" outlineLevel="0" collapsed="false"/>
    <row r="246" customFormat="false" ht="13.8" hidden="false" customHeight="false" outlineLevel="0" collapsed="false"/>
    <row r="247" customFormat="false" ht="13.8" hidden="false" customHeight="false" outlineLevel="0" collapsed="false"/>
    <row r="248" customFormat="false" ht="13.8" hidden="false" customHeight="false" outlineLevel="0" collapsed="false"/>
    <row r="249" customFormat="false" ht="13.8" hidden="false" customHeight="false" outlineLevel="0" collapsed="false"/>
    <row r="250" customFormat="false" ht="13.8" hidden="false" customHeight="false" outlineLevel="0" collapsed="false"/>
    <row r="251" customFormat="false" ht="13.8" hidden="false" customHeight="false" outlineLevel="0" collapsed="false"/>
    <row r="252" customFormat="false" ht="13.8" hidden="false" customHeight="false" outlineLevel="0" collapsed="false"/>
    <row r="253" customFormat="false" ht="13.8" hidden="false" customHeight="false" outlineLevel="0" collapsed="false"/>
    <row r="254" customFormat="false" ht="13.8" hidden="false" customHeight="false" outlineLevel="0" collapsed="false"/>
    <row r="255" customFormat="false" ht="13.8" hidden="false" customHeight="false" outlineLevel="0" collapsed="false"/>
    <row r="256" customFormat="false" ht="13.8" hidden="false" customHeight="false" outlineLevel="0" collapsed="false"/>
    <row r="257" customFormat="false" ht="13.8" hidden="false" customHeight="false" outlineLevel="0" collapsed="false"/>
    <row r="258" customFormat="false" ht="13.8" hidden="false" customHeight="false" outlineLevel="0" collapsed="false"/>
    <row r="259" customFormat="false" ht="13.8" hidden="false" customHeight="false" outlineLevel="0" collapsed="false"/>
    <row r="260" customFormat="false" ht="13.8" hidden="false" customHeight="false" outlineLevel="0" collapsed="false"/>
    <row r="261" customFormat="false" ht="13.8" hidden="false" customHeight="false" outlineLevel="0" collapsed="false"/>
    <row r="262" customFormat="false" ht="13.8" hidden="false" customHeight="false" outlineLevel="0" collapsed="false"/>
    <row r="263" customFormat="false" ht="13.8" hidden="false" customHeight="false" outlineLevel="0" collapsed="false"/>
    <row r="264" customFormat="false" ht="13.8" hidden="false" customHeight="false" outlineLevel="0" collapsed="false"/>
    <row r="265" customFormat="false" ht="13.8" hidden="false" customHeight="false" outlineLevel="0" collapsed="false"/>
    <row r="266" customFormat="false" ht="13.8" hidden="false" customHeight="false" outlineLevel="0" collapsed="false"/>
    <row r="267" customFormat="false" ht="13.8" hidden="false" customHeight="false" outlineLevel="0" collapsed="false"/>
    <row r="268" customFormat="false" ht="13.8" hidden="false" customHeight="false" outlineLevel="0" collapsed="false"/>
    <row r="269" customFormat="false" ht="13.8" hidden="false" customHeight="false" outlineLevel="0" collapsed="false"/>
    <row r="270" customFormat="false" ht="13.8" hidden="false" customHeight="false" outlineLevel="0" collapsed="false"/>
    <row r="271" customFormat="false" ht="13.8" hidden="false" customHeight="false" outlineLevel="0" collapsed="false"/>
    <row r="272" customFormat="false" ht="13.8" hidden="false" customHeight="false" outlineLevel="0" collapsed="false"/>
    <row r="273" customFormat="false" ht="13.8" hidden="false" customHeight="false" outlineLevel="0" collapsed="false"/>
    <row r="274" customFormat="false" ht="13.8" hidden="false" customHeight="false" outlineLevel="0" collapsed="false"/>
    <row r="275" customFormat="false" ht="13.8" hidden="false" customHeight="false" outlineLevel="0" collapsed="false"/>
    <row r="276" customFormat="false" ht="13.8" hidden="false" customHeight="false" outlineLevel="0" collapsed="false"/>
    <row r="277" customFormat="false" ht="13.8" hidden="false" customHeight="false" outlineLevel="0" collapsed="false"/>
    <row r="278" customFormat="false" ht="13.8" hidden="false" customHeight="false" outlineLevel="0" collapsed="false"/>
    <row r="279" customFormat="false" ht="13.8" hidden="false" customHeight="false" outlineLevel="0" collapsed="false"/>
    <row r="280" customFormat="false" ht="13.8" hidden="false" customHeight="false" outlineLevel="0" collapsed="false"/>
    <row r="281" customFormat="false" ht="13.8" hidden="false" customHeight="false" outlineLevel="0" collapsed="false"/>
    <row r="282" customFormat="false" ht="13.8" hidden="false" customHeight="false" outlineLevel="0" collapsed="false"/>
    <row r="283" customFormat="false" ht="13.8" hidden="false" customHeight="false" outlineLevel="0" collapsed="false"/>
    <row r="284" customFormat="false" ht="13.8" hidden="false" customHeight="false" outlineLevel="0" collapsed="false"/>
    <row r="285" customFormat="false" ht="13.8" hidden="false" customHeight="false" outlineLevel="0" collapsed="false"/>
    <row r="286" customFormat="false" ht="13.8" hidden="false" customHeight="false" outlineLevel="0" collapsed="false"/>
    <row r="287" customFormat="false" ht="13.8" hidden="false" customHeight="false" outlineLevel="0" collapsed="false"/>
    <row r="288" customFormat="false" ht="13.8" hidden="false" customHeight="false" outlineLevel="0" collapsed="false"/>
    <row r="289" customFormat="false" ht="13.8" hidden="false" customHeight="false" outlineLevel="0" collapsed="false"/>
    <row r="290" customFormat="false" ht="13.8" hidden="false" customHeight="false" outlineLevel="0" collapsed="false"/>
    <row r="291" customFormat="false" ht="13.8" hidden="false" customHeight="false" outlineLevel="0" collapsed="false"/>
    <row r="292" customFormat="false" ht="13.8" hidden="false" customHeight="false" outlineLevel="0" collapsed="false"/>
    <row r="293" customFormat="false" ht="13.8" hidden="false" customHeight="false" outlineLevel="0" collapsed="false"/>
    <row r="294" customFormat="false" ht="13.8" hidden="false" customHeight="false" outlineLevel="0" collapsed="false"/>
    <row r="295" customFormat="false" ht="13.8" hidden="false" customHeight="false" outlineLevel="0" collapsed="false"/>
    <row r="296" customFormat="false" ht="13.8" hidden="false" customHeight="false" outlineLevel="0" collapsed="false"/>
    <row r="297" customFormat="false" ht="13.8" hidden="false" customHeight="false" outlineLevel="0" collapsed="false"/>
    <row r="298" customFormat="false" ht="13.8" hidden="false" customHeight="false" outlineLevel="0" collapsed="false"/>
    <row r="299" customFormat="false" ht="13.8" hidden="false" customHeight="false" outlineLevel="0" collapsed="false"/>
    <row r="300" customFormat="false" ht="13.8" hidden="false" customHeight="false" outlineLevel="0" collapsed="false"/>
    <row r="301" customFormat="false" ht="13.8" hidden="false" customHeight="false" outlineLevel="0" collapsed="false"/>
    <row r="302" customFormat="false" ht="13.8" hidden="false" customHeight="false" outlineLevel="0" collapsed="false"/>
    <row r="303" customFormat="false" ht="13.8" hidden="false" customHeight="false" outlineLevel="0" collapsed="false"/>
    <row r="304" customFormat="false" ht="13.8" hidden="false" customHeight="false" outlineLevel="0" collapsed="false"/>
    <row r="305" customFormat="false" ht="13.8" hidden="false" customHeight="false" outlineLevel="0" collapsed="false"/>
    <row r="306" customFormat="false" ht="13.8" hidden="false" customHeight="false" outlineLevel="0" collapsed="false"/>
    <row r="307" customFormat="false" ht="13.8" hidden="false" customHeight="false" outlineLevel="0" collapsed="false"/>
    <row r="308" customFormat="false" ht="13.8" hidden="false" customHeight="false" outlineLevel="0" collapsed="false"/>
    <row r="309" customFormat="false" ht="13.8" hidden="false" customHeight="false" outlineLevel="0" collapsed="false"/>
    <row r="310" customFormat="false" ht="13.8" hidden="false" customHeight="false" outlineLevel="0" collapsed="false"/>
    <row r="311" customFormat="false" ht="13.8" hidden="false" customHeight="false" outlineLevel="0" collapsed="false"/>
    <row r="312" customFormat="false" ht="13.8" hidden="false" customHeight="false" outlineLevel="0" collapsed="false"/>
    <row r="313" customFormat="false" ht="13.8" hidden="false" customHeight="false" outlineLevel="0" collapsed="false"/>
    <row r="314" customFormat="false" ht="13.8" hidden="false" customHeight="false" outlineLevel="0" collapsed="false"/>
    <row r="315" customFormat="false" ht="13.8" hidden="false" customHeight="false" outlineLevel="0" collapsed="false"/>
    <row r="316" customFormat="false" ht="13.8" hidden="false" customHeight="false" outlineLevel="0" collapsed="false"/>
    <row r="317" customFormat="false" ht="13.8" hidden="false" customHeight="false" outlineLevel="0" collapsed="false"/>
    <row r="318" customFormat="false" ht="13.8" hidden="false" customHeight="false" outlineLevel="0" collapsed="false"/>
    <row r="319" customFormat="false" ht="13.8" hidden="false" customHeight="false" outlineLevel="0" collapsed="false"/>
    <row r="320" customFormat="false" ht="13.8" hidden="false" customHeight="false" outlineLevel="0" collapsed="false"/>
    <row r="321" customFormat="false" ht="13.8" hidden="false" customHeight="false" outlineLevel="0" collapsed="false"/>
    <row r="322" customFormat="false" ht="13.8" hidden="false" customHeight="false" outlineLevel="0" collapsed="false"/>
    <row r="323" customFormat="false" ht="13.8" hidden="false" customHeight="false" outlineLevel="0" collapsed="false"/>
    <row r="324" customFormat="false" ht="13.8" hidden="false" customHeight="false" outlineLevel="0" collapsed="false"/>
    <row r="325" customFormat="false" ht="13.8" hidden="false" customHeight="false" outlineLevel="0" collapsed="false"/>
    <row r="326" customFormat="false" ht="13.8" hidden="false" customHeight="false" outlineLevel="0" collapsed="false"/>
    <row r="327" customFormat="false" ht="13.8" hidden="false" customHeight="false" outlineLevel="0" collapsed="false"/>
    <row r="328" customFormat="false" ht="13.8" hidden="false" customHeight="false" outlineLevel="0" collapsed="false"/>
    <row r="329" customFormat="false" ht="13.8" hidden="false" customHeight="false" outlineLevel="0" collapsed="false"/>
    <row r="330" customFormat="false" ht="13.8" hidden="false" customHeight="false" outlineLevel="0" collapsed="false"/>
    <row r="331" customFormat="false" ht="13.8" hidden="false" customHeight="false" outlineLevel="0" collapsed="false"/>
    <row r="332" customFormat="false" ht="13.8" hidden="false" customHeight="false" outlineLevel="0" collapsed="false"/>
    <row r="333" customFormat="false" ht="13.8" hidden="false" customHeight="false" outlineLevel="0" collapsed="false"/>
    <row r="334" customFormat="false" ht="13.8" hidden="false" customHeight="false" outlineLevel="0" collapsed="false"/>
    <row r="335" customFormat="false" ht="13.8" hidden="false" customHeight="false" outlineLevel="0" collapsed="false"/>
    <row r="336" customFormat="false" ht="13.8" hidden="false" customHeight="false" outlineLevel="0" collapsed="false"/>
    <row r="337" customFormat="false" ht="13.8" hidden="false" customHeight="false" outlineLevel="0" collapsed="false"/>
    <row r="338" customFormat="false" ht="13.8" hidden="false" customHeight="false" outlineLevel="0" collapsed="false"/>
    <row r="339" customFormat="false" ht="13.8" hidden="false" customHeight="false" outlineLevel="0" collapsed="false"/>
    <row r="340" customFormat="false" ht="13.8" hidden="false" customHeight="false" outlineLevel="0" collapsed="false"/>
    <row r="341" customFormat="false" ht="13.8" hidden="false" customHeight="false" outlineLevel="0" collapsed="false"/>
    <row r="342" customFormat="false" ht="13.8" hidden="false" customHeight="false" outlineLevel="0" collapsed="false"/>
    <row r="343" customFormat="false" ht="13.8" hidden="false" customHeight="false" outlineLevel="0" collapsed="false"/>
    <row r="344" customFormat="false" ht="13.8" hidden="false" customHeight="false" outlineLevel="0" collapsed="false"/>
    <row r="345" customFormat="false" ht="13.8" hidden="false" customHeight="false" outlineLevel="0" collapsed="false"/>
    <row r="346" customFormat="false" ht="13.8" hidden="false" customHeight="false" outlineLevel="0" collapsed="false"/>
    <row r="347" customFormat="false" ht="13.8" hidden="false" customHeight="false" outlineLevel="0" collapsed="false"/>
    <row r="348" customFormat="false" ht="13.8" hidden="false" customHeight="false" outlineLevel="0" collapsed="false"/>
    <row r="349" customFormat="false" ht="13.8" hidden="false" customHeight="false" outlineLevel="0" collapsed="false"/>
    <row r="350" customFormat="false" ht="13.8" hidden="false" customHeight="false" outlineLevel="0" collapsed="false"/>
    <row r="351" customFormat="false" ht="13.8" hidden="false" customHeight="false" outlineLevel="0" collapsed="false"/>
    <row r="352" customFormat="false" ht="13.8" hidden="false" customHeight="false" outlineLevel="0" collapsed="false"/>
    <row r="353" customFormat="false" ht="13.8" hidden="false" customHeight="false" outlineLevel="0" collapsed="false"/>
    <row r="354" customFormat="false" ht="13.8" hidden="false" customHeight="false" outlineLevel="0" collapsed="false"/>
    <row r="355" customFormat="false" ht="13.8" hidden="false" customHeight="false" outlineLevel="0" collapsed="false"/>
    <row r="356" customFormat="false" ht="13.8" hidden="false" customHeight="false" outlineLevel="0" collapsed="false"/>
    <row r="357" customFormat="false" ht="13.8" hidden="false" customHeight="false" outlineLevel="0" collapsed="false"/>
    <row r="358" customFormat="false" ht="13.8" hidden="false" customHeight="false" outlineLevel="0" collapsed="false"/>
    <row r="359" customFormat="false" ht="13.8" hidden="false" customHeight="false" outlineLevel="0" collapsed="false"/>
    <row r="360" customFormat="false" ht="13.8" hidden="false" customHeight="false" outlineLevel="0" collapsed="false"/>
    <row r="361" customFormat="false" ht="13.8" hidden="false" customHeight="false" outlineLevel="0" collapsed="false"/>
    <row r="362" customFormat="false" ht="13.8" hidden="false" customHeight="false" outlineLevel="0" collapsed="false"/>
    <row r="363" customFormat="false" ht="13.8" hidden="false" customHeight="false" outlineLevel="0" collapsed="false"/>
    <row r="364" customFormat="false" ht="13.8" hidden="false" customHeight="false" outlineLevel="0" collapsed="false"/>
    <row r="365" customFormat="false" ht="13.8" hidden="false" customHeight="false" outlineLevel="0" collapsed="false"/>
    <row r="366" customFormat="false" ht="13.8" hidden="false" customHeight="false" outlineLevel="0" collapsed="false"/>
    <row r="367" customFormat="false" ht="13.8" hidden="false" customHeight="false" outlineLevel="0" collapsed="false"/>
    <row r="368" customFormat="false" ht="13.8" hidden="false" customHeight="false" outlineLevel="0" collapsed="false"/>
    <row r="369" customFormat="false" ht="13.8" hidden="false" customHeight="false" outlineLevel="0" collapsed="false"/>
    <row r="370" customFormat="false" ht="13.8" hidden="false" customHeight="false" outlineLevel="0" collapsed="false"/>
    <row r="371" customFormat="false" ht="13.8" hidden="false" customHeight="false" outlineLevel="0" collapsed="false"/>
    <row r="372" customFormat="false" ht="13.8" hidden="false" customHeight="false" outlineLevel="0" collapsed="false"/>
    <row r="373" customFormat="false" ht="13.8" hidden="false" customHeight="false" outlineLevel="0" collapsed="false"/>
    <row r="374" customFormat="false" ht="13.8" hidden="false" customHeight="false" outlineLevel="0" collapsed="false"/>
    <row r="375" customFormat="false" ht="13.8" hidden="false" customHeight="false" outlineLevel="0" collapsed="false"/>
    <row r="376" customFormat="false" ht="13.8" hidden="false" customHeight="false" outlineLevel="0" collapsed="false"/>
    <row r="377" customFormat="false" ht="13.8" hidden="false" customHeight="false" outlineLevel="0" collapsed="false"/>
    <row r="378" customFormat="false" ht="13.8" hidden="false" customHeight="false" outlineLevel="0" collapsed="false"/>
    <row r="379" customFormat="false" ht="13.8" hidden="false" customHeight="false" outlineLevel="0" collapsed="false"/>
    <row r="380" customFormat="false" ht="13.8" hidden="false" customHeight="false" outlineLevel="0" collapsed="false"/>
    <row r="381" customFormat="false" ht="13.8" hidden="false" customHeight="false" outlineLevel="0" collapsed="false"/>
    <row r="382" customFormat="false" ht="13.8" hidden="false" customHeight="false" outlineLevel="0" collapsed="false"/>
    <row r="383" customFormat="false" ht="13.8" hidden="false" customHeight="false" outlineLevel="0" collapsed="false"/>
    <row r="384" customFormat="false" ht="13.8" hidden="false" customHeight="false" outlineLevel="0" collapsed="false"/>
    <row r="385" customFormat="false" ht="13.8" hidden="false" customHeight="false" outlineLevel="0" collapsed="false"/>
    <row r="386" customFormat="false" ht="13.8" hidden="false" customHeight="false" outlineLevel="0" collapsed="false"/>
    <row r="387" customFormat="false" ht="13.8" hidden="false" customHeight="false" outlineLevel="0" collapsed="false"/>
    <row r="388" customFormat="false" ht="13.8" hidden="false" customHeight="false" outlineLevel="0" collapsed="false"/>
    <row r="389" customFormat="false" ht="13.8" hidden="false" customHeight="false" outlineLevel="0" collapsed="false"/>
    <row r="390" customFormat="false" ht="13.8" hidden="false" customHeight="false" outlineLevel="0" collapsed="false"/>
    <row r="391" customFormat="false" ht="13.8" hidden="false" customHeight="false" outlineLevel="0" collapsed="false"/>
    <row r="392" customFormat="false" ht="13.8" hidden="false" customHeight="false" outlineLevel="0" collapsed="false"/>
    <row r="393" customFormat="false" ht="13.8" hidden="false" customHeight="false" outlineLevel="0" collapsed="false"/>
    <row r="394" customFormat="false" ht="13.8" hidden="false" customHeight="false" outlineLevel="0" collapsed="false"/>
    <row r="395" customFormat="false" ht="13.8" hidden="false" customHeight="false" outlineLevel="0" collapsed="false"/>
    <row r="396" customFormat="false" ht="13.8" hidden="false" customHeight="false" outlineLevel="0" collapsed="false"/>
    <row r="397" customFormat="false" ht="13.8" hidden="false" customHeight="false" outlineLevel="0" collapsed="false"/>
    <row r="398" customFormat="false" ht="13.8" hidden="false" customHeight="false" outlineLevel="0" collapsed="false"/>
    <row r="399" customFormat="false" ht="13.8" hidden="false" customHeight="false" outlineLevel="0" collapsed="false"/>
    <row r="400" customFormat="false" ht="13.8" hidden="false" customHeight="false" outlineLevel="0" collapsed="false"/>
    <row r="401" customFormat="false" ht="13.8" hidden="false" customHeight="false" outlineLevel="0" collapsed="false"/>
    <row r="402" customFormat="false" ht="13.8" hidden="false" customHeight="false" outlineLevel="0" collapsed="false"/>
    <row r="403" customFormat="false" ht="13.8" hidden="false" customHeight="false" outlineLevel="0" collapsed="false"/>
    <row r="404" customFormat="false" ht="13.8" hidden="false" customHeight="false" outlineLevel="0" collapsed="false"/>
    <row r="405" customFormat="false" ht="13.8" hidden="false" customHeight="false" outlineLevel="0" collapsed="false"/>
    <row r="406" customFormat="false" ht="13.8" hidden="false" customHeight="false" outlineLevel="0" collapsed="false"/>
    <row r="407" customFormat="false" ht="13.8" hidden="false" customHeight="false" outlineLevel="0" collapsed="false"/>
    <row r="408" customFormat="false" ht="13.8" hidden="false" customHeight="false" outlineLevel="0" collapsed="false"/>
    <row r="409" customFormat="false" ht="13.8" hidden="false" customHeight="false" outlineLevel="0" collapsed="false"/>
    <row r="410" customFormat="false" ht="13.8" hidden="false" customHeight="false" outlineLevel="0" collapsed="false"/>
    <row r="411" customFormat="false" ht="13.8" hidden="false" customHeight="false" outlineLevel="0" collapsed="false"/>
    <row r="412" customFormat="false" ht="13.8" hidden="false" customHeight="false" outlineLevel="0" collapsed="false"/>
    <row r="413" customFormat="false" ht="13.8" hidden="false" customHeight="false" outlineLevel="0" collapsed="false"/>
    <row r="414" customFormat="false" ht="13.8" hidden="false" customHeight="false" outlineLevel="0" collapsed="false"/>
    <row r="415" customFormat="false" ht="13.8" hidden="false" customHeight="false" outlineLevel="0" collapsed="false"/>
    <row r="416" customFormat="false" ht="13.8" hidden="false" customHeight="false" outlineLevel="0" collapsed="false"/>
    <row r="417" customFormat="false" ht="13.8" hidden="false" customHeight="false" outlineLevel="0" collapsed="false"/>
    <row r="418" customFormat="false" ht="13.8" hidden="false" customHeight="false" outlineLevel="0" collapsed="false"/>
    <row r="419" customFormat="false" ht="13.8" hidden="false" customHeight="false" outlineLevel="0" collapsed="false"/>
    <row r="420" customFormat="false" ht="13.8" hidden="false" customHeight="false" outlineLevel="0" collapsed="false"/>
    <row r="421" customFormat="false" ht="13.8" hidden="false" customHeight="false" outlineLevel="0" collapsed="false"/>
    <row r="422" customFormat="false" ht="13.8" hidden="false" customHeight="false" outlineLevel="0" collapsed="false"/>
    <row r="423" customFormat="false" ht="13.8" hidden="false" customHeight="false" outlineLevel="0" collapsed="false"/>
    <row r="424" customFormat="false" ht="13.8" hidden="false" customHeight="false" outlineLevel="0" collapsed="false"/>
    <row r="425" customFormat="false" ht="13.8" hidden="false" customHeight="false" outlineLevel="0" collapsed="false"/>
    <row r="426" customFormat="false" ht="13.8" hidden="false" customHeight="false" outlineLevel="0" collapsed="false"/>
    <row r="427" customFormat="false" ht="13.8" hidden="false" customHeight="false" outlineLevel="0" collapsed="false"/>
    <row r="428" customFormat="false" ht="13.8" hidden="false" customHeight="false" outlineLevel="0" collapsed="false"/>
    <row r="429" customFormat="false" ht="13.8" hidden="false" customHeight="false" outlineLevel="0" collapsed="false"/>
    <row r="430" customFormat="false" ht="13.8" hidden="false" customHeight="false" outlineLevel="0" collapsed="false"/>
    <row r="431" customFormat="false" ht="13.8" hidden="false" customHeight="false" outlineLevel="0" collapsed="false"/>
    <row r="432" customFormat="false" ht="13.8" hidden="false" customHeight="false" outlineLevel="0" collapsed="false"/>
    <row r="433" customFormat="false" ht="13.8" hidden="false" customHeight="false" outlineLevel="0" collapsed="false"/>
    <row r="434" customFormat="false" ht="13.8" hidden="false" customHeight="false" outlineLevel="0" collapsed="false"/>
    <row r="435" customFormat="false" ht="13.8" hidden="false" customHeight="false" outlineLevel="0" collapsed="false"/>
    <row r="436" customFormat="false" ht="13.8" hidden="false" customHeight="false" outlineLevel="0" collapsed="false"/>
    <row r="437" customFormat="false" ht="13.8" hidden="false" customHeight="false" outlineLevel="0" collapsed="false"/>
    <row r="438" customFormat="false" ht="13.8" hidden="false" customHeight="false" outlineLevel="0" collapsed="false"/>
    <row r="439" customFormat="false" ht="13.8" hidden="false" customHeight="false" outlineLevel="0" collapsed="false"/>
    <row r="440" customFormat="false" ht="13.8" hidden="false" customHeight="false" outlineLevel="0" collapsed="false"/>
    <row r="441" customFormat="false" ht="13.8" hidden="false" customHeight="false" outlineLevel="0" collapsed="false"/>
    <row r="442" customFormat="false" ht="13.8" hidden="false" customHeight="false" outlineLevel="0" collapsed="false"/>
    <row r="443" customFormat="false" ht="13.8" hidden="false" customHeight="false" outlineLevel="0" collapsed="false"/>
    <row r="444" customFormat="false" ht="13.8" hidden="false" customHeight="false" outlineLevel="0" collapsed="false"/>
    <row r="445" customFormat="false" ht="13.8" hidden="false" customHeight="false" outlineLevel="0" collapsed="false"/>
    <row r="446" customFormat="false" ht="13.8" hidden="false" customHeight="false" outlineLevel="0" collapsed="false"/>
    <row r="447" customFormat="false" ht="13.8" hidden="false" customHeight="false" outlineLevel="0" collapsed="false"/>
    <row r="448" customFormat="false" ht="13.8" hidden="false" customHeight="false" outlineLevel="0" collapsed="false"/>
    <row r="449" customFormat="false" ht="13.8" hidden="false" customHeight="false" outlineLevel="0" collapsed="false"/>
    <row r="450" customFormat="false" ht="13.8" hidden="false" customHeight="false" outlineLevel="0" collapsed="false"/>
    <row r="451" customFormat="false" ht="13.8" hidden="false" customHeight="false" outlineLevel="0" collapsed="false"/>
    <row r="452" customFormat="false" ht="13.8" hidden="false" customHeight="false" outlineLevel="0" collapsed="false"/>
    <row r="453" customFormat="false" ht="13.8" hidden="false" customHeight="false" outlineLevel="0" collapsed="false"/>
    <row r="454" customFormat="false" ht="13.8" hidden="false" customHeight="false" outlineLevel="0" collapsed="false"/>
    <row r="455" customFormat="false" ht="13.8" hidden="false" customHeight="false" outlineLevel="0" collapsed="false"/>
    <row r="456" customFormat="false" ht="13.8" hidden="false" customHeight="false" outlineLevel="0" collapsed="false"/>
    <row r="457" customFormat="false" ht="13.8" hidden="false" customHeight="false" outlineLevel="0" collapsed="false"/>
    <row r="458" customFormat="false" ht="13.8" hidden="false" customHeight="false" outlineLevel="0" collapsed="false"/>
    <row r="459" customFormat="false" ht="13.8" hidden="false" customHeight="false" outlineLevel="0" collapsed="false"/>
    <row r="460" customFormat="false" ht="13.8" hidden="false" customHeight="false" outlineLevel="0" collapsed="false"/>
    <row r="461" customFormat="false" ht="13.8" hidden="false" customHeight="false" outlineLevel="0" collapsed="false"/>
    <row r="462" customFormat="false" ht="13.8" hidden="false" customHeight="false" outlineLevel="0" collapsed="false"/>
    <row r="463" customFormat="false" ht="13.8" hidden="false" customHeight="false" outlineLevel="0" collapsed="false"/>
    <row r="464" customFormat="false" ht="13.8" hidden="false" customHeight="false" outlineLevel="0" collapsed="false"/>
    <row r="465" customFormat="false" ht="13.8" hidden="false" customHeight="false" outlineLevel="0" collapsed="false"/>
    <row r="466" customFormat="false" ht="13.8" hidden="false" customHeight="false" outlineLevel="0" collapsed="false"/>
    <row r="467" customFormat="false" ht="13.8" hidden="false" customHeight="false" outlineLevel="0" collapsed="false"/>
    <row r="468" customFormat="false" ht="13.8" hidden="false" customHeight="false" outlineLevel="0" collapsed="false"/>
    <row r="469" customFormat="false" ht="13.8" hidden="false" customHeight="false" outlineLevel="0" collapsed="false"/>
    <row r="470" customFormat="false" ht="13.8" hidden="false" customHeight="false" outlineLevel="0" collapsed="false"/>
    <row r="471" customFormat="false" ht="13.8" hidden="false" customHeight="false" outlineLevel="0" collapsed="false"/>
    <row r="472" customFormat="false" ht="13.8" hidden="false" customHeight="false" outlineLevel="0" collapsed="false"/>
    <row r="473" customFormat="false" ht="13.8" hidden="false" customHeight="false" outlineLevel="0" collapsed="false"/>
    <row r="474" customFormat="false" ht="13.8" hidden="false" customHeight="false" outlineLevel="0" collapsed="false"/>
    <row r="475" customFormat="false" ht="13.8" hidden="false" customHeight="false" outlineLevel="0" collapsed="false"/>
    <row r="476" customFormat="false" ht="13.8" hidden="false" customHeight="false" outlineLevel="0" collapsed="false"/>
    <row r="477" customFormat="false" ht="13.8" hidden="false" customHeight="false" outlineLevel="0" collapsed="false"/>
    <row r="478" customFormat="false" ht="13.8" hidden="false" customHeight="false" outlineLevel="0" collapsed="false"/>
    <row r="479" customFormat="false" ht="13.8" hidden="false" customHeight="false" outlineLevel="0" collapsed="false"/>
    <row r="480" customFormat="false" ht="13.8" hidden="false" customHeight="false" outlineLevel="0" collapsed="false"/>
    <row r="481" customFormat="false" ht="13.8" hidden="false" customHeight="false" outlineLevel="0" collapsed="false"/>
    <row r="482" customFormat="false" ht="13.8" hidden="false" customHeight="false" outlineLevel="0" collapsed="false"/>
    <row r="483" customFormat="false" ht="13.8" hidden="false" customHeight="false" outlineLevel="0" collapsed="false"/>
    <row r="484" customFormat="false" ht="13.8" hidden="false" customHeight="false" outlineLevel="0" collapsed="false"/>
    <row r="485" customFormat="false" ht="13.8" hidden="false" customHeight="false" outlineLevel="0" collapsed="false"/>
    <row r="486" customFormat="false" ht="13.8" hidden="false" customHeight="false" outlineLevel="0" collapsed="false"/>
    <row r="487" customFormat="false" ht="13.8" hidden="false" customHeight="false" outlineLevel="0" collapsed="false"/>
    <row r="488" customFormat="false" ht="13.8" hidden="false" customHeight="false" outlineLevel="0" collapsed="false"/>
    <row r="489" customFormat="false" ht="13.8" hidden="false" customHeight="false" outlineLevel="0" collapsed="false"/>
    <row r="490" customFormat="false" ht="13.8" hidden="false" customHeight="false" outlineLevel="0" collapsed="false"/>
    <row r="491" customFormat="false" ht="13.8" hidden="false" customHeight="false" outlineLevel="0" collapsed="false"/>
    <row r="492" customFormat="false" ht="13.8" hidden="false" customHeight="false" outlineLevel="0" collapsed="false"/>
    <row r="493" customFormat="false" ht="13.8" hidden="false" customHeight="false" outlineLevel="0" collapsed="false"/>
    <row r="494" customFormat="false" ht="13.8" hidden="false" customHeight="false" outlineLevel="0" collapsed="false"/>
    <row r="495" customFormat="false" ht="13.8" hidden="false" customHeight="false" outlineLevel="0" collapsed="false"/>
    <row r="496" customFormat="false" ht="13.8" hidden="false" customHeight="false" outlineLevel="0" collapsed="false"/>
    <row r="497" customFormat="false" ht="13.8" hidden="false" customHeight="false" outlineLevel="0" collapsed="false"/>
    <row r="498" customFormat="false" ht="13.8" hidden="false" customHeight="false" outlineLevel="0" collapsed="false"/>
    <row r="499" customFormat="false" ht="13.8" hidden="false" customHeight="false" outlineLevel="0" collapsed="false"/>
    <row r="500" customFormat="false" ht="13.8" hidden="false" customHeight="false" outlineLevel="0" collapsed="false"/>
    <row r="501" customFormat="false" ht="13.8" hidden="false" customHeight="false" outlineLevel="0" collapsed="false"/>
    <row r="502" customFormat="false" ht="13.8" hidden="false" customHeight="false" outlineLevel="0" collapsed="false"/>
    <row r="503" customFormat="false" ht="13.8" hidden="false" customHeight="false" outlineLevel="0" collapsed="false"/>
    <row r="504" customFormat="false" ht="13.8" hidden="false" customHeight="false" outlineLevel="0" collapsed="false"/>
    <row r="505" customFormat="false" ht="13.8" hidden="false" customHeight="false" outlineLevel="0" collapsed="false"/>
    <row r="506" customFormat="false" ht="13.8" hidden="false" customHeight="false" outlineLevel="0" collapsed="false"/>
    <row r="507" customFormat="false" ht="13.8" hidden="false" customHeight="false" outlineLevel="0" collapsed="false"/>
    <row r="508" customFormat="false" ht="13.8" hidden="false" customHeight="false" outlineLevel="0" collapsed="false"/>
    <row r="509" customFormat="false" ht="13.8" hidden="false" customHeight="false" outlineLevel="0" collapsed="false"/>
    <row r="510" customFormat="false" ht="13.8" hidden="false" customHeight="false" outlineLevel="0" collapsed="false"/>
    <row r="511" customFormat="false" ht="13.8" hidden="false" customHeight="false" outlineLevel="0" collapsed="false"/>
    <row r="512" customFormat="false" ht="13.8" hidden="false" customHeight="false" outlineLevel="0" collapsed="false"/>
    <row r="513" customFormat="false" ht="13.8" hidden="false" customHeight="false" outlineLevel="0" collapsed="false"/>
    <row r="514" customFormat="false" ht="13.8" hidden="false" customHeight="false" outlineLevel="0" collapsed="false"/>
    <row r="515" customFormat="false" ht="13.8" hidden="false" customHeight="false" outlineLevel="0" collapsed="false"/>
    <row r="516" customFormat="false" ht="13.8" hidden="false" customHeight="false" outlineLevel="0" collapsed="false"/>
    <row r="517" customFormat="false" ht="13.8" hidden="false" customHeight="false" outlineLevel="0" collapsed="false"/>
    <row r="518" customFormat="false" ht="13.8" hidden="false" customHeight="false" outlineLevel="0" collapsed="false"/>
    <row r="519" customFormat="false" ht="13.8" hidden="false" customHeight="false" outlineLevel="0" collapsed="false"/>
    <row r="520" customFormat="false" ht="13.8" hidden="false" customHeight="false" outlineLevel="0" collapsed="false"/>
    <row r="521" customFormat="false" ht="13.8" hidden="false" customHeight="false" outlineLevel="0" collapsed="false"/>
    <row r="522" customFormat="false" ht="13.8" hidden="false" customHeight="false" outlineLevel="0" collapsed="false"/>
    <row r="523" customFormat="false" ht="13.8" hidden="false" customHeight="false" outlineLevel="0" collapsed="false"/>
    <row r="524" customFormat="false" ht="13.8" hidden="false" customHeight="false" outlineLevel="0" collapsed="false"/>
    <row r="525" customFormat="false" ht="13.8" hidden="false" customHeight="false" outlineLevel="0" collapsed="false"/>
    <row r="526" customFormat="false" ht="13.8" hidden="false" customHeight="false" outlineLevel="0" collapsed="false"/>
    <row r="527" customFormat="false" ht="13.8" hidden="false" customHeight="false" outlineLevel="0" collapsed="false"/>
    <row r="528" customFormat="false" ht="13.8" hidden="false" customHeight="false" outlineLevel="0" collapsed="false"/>
    <row r="529" customFormat="false" ht="13.8" hidden="false" customHeight="false" outlineLevel="0" collapsed="false"/>
    <row r="530" customFormat="false" ht="13.8" hidden="false" customHeight="false" outlineLevel="0" collapsed="false"/>
    <row r="531" customFormat="false" ht="13.8" hidden="false" customHeight="false" outlineLevel="0" collapsed="false"/>
    <row r="532" customFormat="false" ht="13.8" hidden="false" customHeight="false" outlineLevel="0" collapsed="false"/>
    <row r="533" customFormat="false" ht="13.8" hidden="false" customHeight="false" outlineLevel="0" collapsed="false"/>
    <row r="534" customFormat="false" ht="13.8" hidden="false" customHeight="false" outlineLevel="0" collapsed="false"/>
    <row r="535" customFormat="false" ht="13.8" hidden="false" customHeight="false" outlineLevel="0" collapsed="false"/>
    <row r="536" customFormat="false" ht="13.8" hidden="false" customHeight="false" outlineLevel="0" collapsed="false"/>
    <row r="537" customFormat="false" ht="13.8" hidden="false" customHeight="false" outlineLevel="0" collapsed="false"/>
    <row r="538" customFormat="false" ht="13.8" hidden="false" customHeight="false" outlineLevel="0" collapsed="false"/>
    <row r="539" customFormat="false" ht="13.8" hidden="false" customHeight="false" outlineLevel="0" collapsed="false"/>
    <row r="540" customFormat="false" ht="13.8" hidden="false" customHeight="false" outlineLevel="0" collapsed="false"/>
    <row r="541" customFormat="false" ht="13.8" hidden="false" customHeight="false" outlineLevel="0" collapsed="false"/>
    <row r="542" customFormat="false" ht="13.8" hidden="false" customHeight="false" outlineLevel="0" collapsed="false"/>
    <row r="543" customFormat="false" ht="13.8" hidden="false" customHeight="false" outlineLevel="0" collapsed="false"/>
    <row r="544" customFormat="false" ht="13.8" hidden="false" customHeight="false" outlineLevel="0" collapsed="false"/>
    <row r="545" customFormat="false" ht="13.8" hidden="false" customHeight="false" outlineLevel="0" collapsed="false"/>
    <row r="546" customFormat="false" ht="13.8" hidden="false" customHeight="false" outlineLevel="0" collapsed="false"/>
    <row r="547" customFormat="false" ht="13.8" hidden="false" customHeight="false" outlineLevel="0" collapsed="false"/>
    <row r="548" customFormat="false" ht="13.8" hidden="false" customHeight="false" outlineLevel="0" collapsed="false"/>
    <row r="549" customFormat="false" ht="13.8" hidden="false" customHeight="false" outlineLevel="0" collapsed="false"/>
    <row r="550" customFormat="false" ht="13.8" hidden="false" customHeight="false" outlineLevel="0" collapsed="false"/>
    <row r="551" customFormat="false" ht="13.8" hidden="false" customHeight="false" outlineLevel="0" collapsed="false"/>
    <row r="552" customFormat="false" ht="13.8" hidden="false" customHeight="false" outlineLevel="0" collapsed="false"/>
    <row r="553" customFormat="false" ht="13.8" hidden="false" customHeight="false" outlineLevel="0" collapsed="false"/>
    <row r="554" customFormat="false" ht="13.8" hidden="false" customHeight="false" outlineLevel="0" collapsed="false"/>
    <row r="555" customFormat="false" ht="13.8" hidden="false" customHeight="false" outlineLevel="0" collapsed="false"/>
    <row r="556" customFormat="false" ht="13.8" hidden="false" customHeight="false" outlineLevel="0" collapsed="false"/>
    <row r="557" customFormat="false" ht="13.8" hidden="false" customHeight="false" outlineLevel="0" collapsed="false"/>
    <row r="558" customFormat="false" ht="13.8" hidden="false" customHeight="false" outlineLevel="0" collapsed="false"/>
    <row r="559" customFormat="false" ht="13.8" hidden="false" customHeight="false" outlineLevel="0" collapsed="false"/>
    <row r="560" customFormat="false" ht="13.8" hidden="false" customHeight="false" outlineLevel="0" collapsed="false"/>
    <row r="561" customFormat="false" ht="13.8" hidden="false" customHeight="false" outlineLevel="0" collapsed="false"/>
    <row r="562" customFormat="false" ht="13.8" hidden="false" customHeight="false" outlineLevel="0" collapsed="false"/>
    <row r="563" customFormat="false" ht="13.8" hidden="false" customHeight="false" outlineLevel="0" collapsed="false"/>
    <row r="564" customFormat="false" ht="13.8" hidden="false" customHeight="false" outlineLevel="0" collapsed="false"/>
    <row r="565" customFormat="false" ht="13.8" hidden="false" customHeight="false" outlineLevel="0" collapsed="false"/>
    <row r="566" customFormat="false" ht="13.8" hidden="false" customHeight="false" outlineLevel="0" collapsed="false"/>
    <row r="567" customFormat="false" ht="13.8" hidden="false" customHeight="false" outlineLevel="0" collapsed="false"/>
    <row r="568" customFormat="false" ht="13.8" hidden="false" customHeight="false" outlineLevel="0" collapsed="false"/>
    <row r="569" customFormat="false" ht="13.8" hidden="false" customHeight="false" outlineLevel="0" collapsed="false"/>
    <row r="570" customFormat="false" ht="13.8" hidden="false" customHeight="false" outlineLevel="0" collapsed="false"/>
    <row r="571" customFormat="false" ht="13.8" hidden="false" customHeight="false" outlineLevel="0" collapsed="false"/>
    <row r="572" customFormat="false" ht="13.8" hidden="false" customHeight="false" outlineLevel="0" collapsed="false"/>
    <row r="573" customFormat="false" ht="13.8" hidden="false" customHeight="false" outlineLevel="0" collapsed="false"/>
    <row r="574" customFormat="false" ht="13.8" hidden="false" customHeight="false" outlineLevel="0" collapsed="false"/>
    <row r="575" customFormat="false" ht="13.8" hidden="false" customHeight="false" outlineLevel="0" collapsed="false"/>
    <row r="576" customFormat="false" ht="13.8" hidden="false" customHeight="false" outlineLevel="0" collapsed="false"/>
    <row r="577" customFormat="false" ht="13.8" hidden="false" customHeight="false" outlineLevel="0" collapsed="false"/>
    <row r="578" customFormat="false" ht="13.8" hidden="false" customHeight="false" outlineLevel="0" collapsed="false"/>
    <row r="579" customFormat="false" ht="13.8" hidden="false" customHeight="false" outlineLevel="0" collapsed="false"/>
    <row r="580" customFormat="false" ht="13.8" hidden="false" customHeight="false" outlineLevel="0" collapsed="false"/>
    <row r="581" customFormat="false" ht="13.8" hidden="false" customHeight="false" outlineLevel="0" collapsed="false"/>
    <row r="582" customFormat="false" ht="13.8" hidden="false" customHeight="false" outlineLevel="0" collapsed="false"/>
    <row r="583" customFormat="false" ht="13.8" hidden="false" customHeight="false" outlineLevel="0" collapsed="false"/>
    <row r="584" customFormat="false" ht="13.8" hidden="false" customHeight="false" outlineLevel="0" collapsed="false"/>
    <row r="585" customFormat="false" ht="13.8" hidden="false" customHeight="false" outlineLevel="0" collapsed="false"/>
    <row r="586" customFormat="false" ht="13.8" hidden="false" customHeight="false" outlineLevel="0" collapsed="false"/>
    <row r="587" customFormat="false" ht="13.8" hidden="false" customHeight="false" outlineLevel="0" collapsed="false"/>
    <row r="588" customFormat="false" ht="13.8" hidden="false" customHeight="false" outlineLevel="0" collapsed="false"/>
    <row r="589" customFormat="false" ht="13.8" hidden="false" customHeight="false" outlineLevel="0" collapsed="false"/>
    <row r="590" customFormat="false" ht="13.8" hidden="false" customHeight="false" outlineLevel="0" collapsed="false"/>
    <row r="591" customFormat="false" ht="13.8" hidden="false" customHeight="false" outlineLevel="0" collapsed="false"/>
    <row r="592" customFormat="false" ht="13.8" hidden="false" customHeight="false" outlineLevel="0" collapsed="false"/>
    <row r="593" customFormat="false" ht="13.8" hidden="false" customHeight="false" outlineLevel="0" collapsed="false"/>
    <row r="594" customFormat="false" ht="13.8" hidden="false" customHeight="false" outlineLevel="0" collapsed="false"/>
    <row r="595" customFormat="false" ht="13.8" hidden="false" customHeight="false" outlineLevel="0" collapsed="false"/>
    <row r="596" customFormat="false" ht="13.8" hidden="false" customHeight="false" outlineLevel="0" collapsed="false"/>
    <row r="597" customFormat="false" ht="13.8" hidden="false" customHeight="false" outlineLevel="0" collapsed="false"/>
    <row r="598" customFormat="false" ht="13.8" hidden="false" customHeight="false" outlineLevel="0" collapsed="false"/>
    <row r="599" customFormat="false" ht="13.8" hidden="false" customHeight="false" outlineLevel="0" collapsed="false"/>
    <row r="600" customFormat="false" ht="13.8" hidden="false" customHeight="false" outlineLevel="0" collapsed="false"/>
    <row r="601" customFormat="false" ht="13.8" hidden="false" customHeight="false" outlineLevel="0" collapsed="false"/>
    <row r="602" customFormat="false" ht="13.8" hidden="false" customHeight="false" outlineLevel="0" collapsed="false"/>
    <row r="603" customFormat="false" ht="13.8" hidden="false" customHeight="false" outlineLevel="0" collapsed="false"/>
    <row r="604" customFormat="false" ht="13.8" hidden="false" customHeight="false" outlineLevel="0" collapsed="false"/>
    <row r="605" customFormat="false" ht="13.8" hidden="false" customHeight="false" outlineLevel="0" collapsed="false"/>
    <row r="606" customFormat="false" ht="13.8" hidden="false" customHeight="false" outlineLevel="0" collapsed="false"/>
    <row r="607" customFormat="false" ht="13.8" hidden="false" customHeight="false" outlineLevel="0" collapsed="false"/>
    <row r="608" customFormat="false" ht="13.8" hidden="false" customHeight="false" outlineLevel="0" collapsed="false"/>
    <row r="609" customFormat="false" ht="13.8" hidden="false" customHeight="false" outlineLevel="0" collapsed="false"/>
    <row r="610" customFormat="false" ht="13.8" hidden="false" customHeight="false" outlineLevel="0" collapsed="false"/>
    <row r="611" customFormat="false" ht="13.8" hidden="false" customHeight="false" outlineLevel="0" collapsed="false"/>
    <row r="612" customFormat="false" ht="13.8" hidden="false" customHeight="false" outlineLevel="0" collapsed="false"/>
    <row r="613" customFormat="false" ht="13.8" hidden="false" customHeight="false" outlineLevel="0" collapsed="false"/>
    <row r="614" customFormat="false" ht="13.8" hidden="false" customHeight="false" outlineLevel="0" collapsed="false"/>
    <row r="615" customFormat="false" ht="13.8" hidden="false" customHeight="false" outlineLevel="0" collapsed="false"/>
    <row r="616" customFormat="false" ht="13.8" hidden="false" customHeight="false" outlineLevel="0" collapsed="false"/>
    <row r="617" customFormat="false" ht="13.8" hidden="false" customHeight="false" outlineLevel="0" collapsed="false"/>
    <row r="618" customFormat="false" ht="13.8" hidden="false" customHeight="false" outlineLevel="0" collapsed="false"/>
    <row r="619" customFormat="false" ht="13.8" hidden="false" customHeight="false" outlineLevel="0" collapsed="false"/>
    <row r="620" customFormat="false" ht="13.8" hidden="false" customHeight="false" outlineLevel="0" collapsed="false"/>
    <row r="621" customFormat="false" ht="13.8" hidden="false" customHeight="false" outlineLevel="0" collapsed="false"/>
    <row r="622" customFormat="false" ht="13.8" hidden="false" customHeight="false" outlineLevel="0" collapsed="false"/>
    <row r="623" customFormat="false" ht="13.8" hidden="false" customHeight="false" outlineLevel="0" collapsed="false"/>
    <row r="624" customFormat="false" ht="13.8" hidden="false" customHeight="false" outlineLevel="0" collapsed="false"/>
    <row r="625" customFormat="false" ht="13.8" hidden="false" customHeight="false" outlineLevel="0" collapsed="false"/>
    <row r="626" customFormat="false" ht="13.8" hidden="false" customHeight="false" outlineLevel="0" collapsed="false"/>
    <row r="627" customFormat="false" ht="13.8" hidden="false" customHeight="false" outlineLevel="0" collapsed="false"/>
    <row r="628" customFormat="false" ht="13.8" hidden="false" customHeight="false" outlineLevel="0" collapsed="false"/>
    <row r="629" customFormat="false" ht="13.8" hidden="false" customHeight="false" outlineLevel="0" collapsed="false"/>
    <row r="630" customFormat="false" ht="13.8" hidden="false" customHeight="false" outlineLevel="0" collapsed="false"/>
    <row r="631" customFormat="false" ht="13.8" hidden="false" customHeight="false" outlineLevel="0" collapsed="false"/>
    <row r="632" customFormat="false" ht="13.8" hidden="false" customHeight="false" outlineLevel="0" collapsed="false"/>
    <row r="633" customFormat="false" ht="13.8" hidden="false" customHeight="false" outlineLevel="0" collapsed="false"/>
    <row r="634" customFormat="false" ht="13.8" hidden="false" customHeight="false" outlineLevel="0" collapsed="false"/>
    <row r="635" customFormat="false" ht="13.8" hidden="false" customHeight="false" outlineLevel="0" collapsed="false"/>
    <row r="636" customFormat="false" ht="13.8" hidden="false" customHeight="false" outlineLevel="0" collapsed="false"/>
    <row r="637" customFormat="false" ht="13.8" hidden="false" customHeight="false" outlineLevel="0" collapsed="false"/>
    <row r="638" customFormat="false" ht="13.8" hidden="false" customHeight="false" outlineLevel="0" collapsed="false"/>
    <row r="639" customFormat="false" ht="13.8" hidden="false" customHeight="false" outlineLevel="0" collapsed="false"/>
    <row r="640" customFormat="false" ht="13.8" hidden="false" customHeight="false" outlineLevel="0" collapsed="false"/>
    <row r="641" customFormat="false" ht="13.8" hidden="false" customHeight="false" outlineLevel="0" collapsed="false"/>
    <row r="642" customFormat="false" ht="13.8" hidden="false" customHeight="false" outlineLevel="0" collapsed="false"/>
    <row r="643" customFormat="false" ht="13.8" hidden="false" customHeight="false" outlineLevel="0" collapsed="false"/>
    <row r="644" customFormat="false" ht="13.8" hidden="false" customHeight="false" outlineLevel="0" collapsed="false"/>
    <row r="645" customFormat="false" ht="13.8" hidden="false" customHeight="false" outlineLevel="0" collapsed="false"/>
    <row r="646" customFormat="false" ht="13.8" hidden="false" customHeight="false" outlineLevel="0" collapsed="false"/>
    <row r="647" customFormat="false" ht="13.8" hidden="false" customHeight="false" outlineLevel="0" collapsed="false"/>
    <row r="648" customFormat="false" ht="13.8" hidden="false" customHeight="false" outlineLevel="0" collapsed="false"/>
    <row r="649" customFormat="false" ht="13.8" hidden="false" customHeight="false" outlineLevel="0" collapsed="false"/>
    <row r="650" customFormat="false" ht="13.8" hidden="false" customHeight="false" outlineLevel="0" collapsed="false"/>
    <row r="651" customFormat="false" ht="13.8" hidden="false" customHeight="false" outlineLevel="0" collapsed="false"/>
    <row r="652" customFormat="false" ht="13.8" hidden="false" customHeight="false" outlineLevel="0" collapsed="false"/>
    <row r="653" customFormat="false" ht="13.8" hidden="false" customHeight="false" outlineLevel="0" collapsed="false"/>
    <row r="654" customFormat="false" ht="13.8" hidden="false" customHeight="false" outlineLevel="0" collapsed="false"/>
    <row r="655" customFormat="false" ht="13.8" hidden="false" customHeight="false" outlineLevel="0" collapsed="false"/>
    <row r="656" customFormat="false" ht="13.8" hidden="false" customHeight="false" outlineLevel="0" collapsed="false"/>
    <row r="657" customFormat="false" ht="13.8" hidden="false" customHeight="false" outlineLevel="0" collapsed="false"/>
    <row r="658" customFormat="false" ht="13.8" hidden="false" customHeight="false" outlineLevel="0" collapsed="false"/>
    <row r="659" customFormat="false" ht="13.8" hidden="false" customHeight="false" outlineLevel="0" collapsed="false"/>
    <row r="660" customFormat="false" ht="13.8" hidden="false" customHeight="false" outlineLevel="0" collapsed="false"/>
    <row r="661" customFormat="false" ht="13.8" hidden="false" customHeight="false" outlineLevel="0" collapsed="false"/>
    <row r="662" customFormat="false" ht="13.8" hidden="false" customHeight="false" outlineLevel="0" collapsed="false"/>
    <row r="663" customFormat="false" ht="13.8" hidden="false" customHeight="false" outlineLevel="0" collapsed="false"/>
    <row r="664" customFormat="false" ht="13.8" hidden="false" customHeight="false" outlineLevel="0" collapsed="false"/>
    <row r="665" customFormat="false" ht="13.8" hidden="false" customHeight="false" outlineLevel="0" collapsed="false"/>
    <row r="666" customFormat="false" ht="13.8" hidden="false" customHeight="false" outlineLevel="0" collapsed="false"/>
    <row r="667" customFormat="false" ht="13.8" hidden="false" customHeight="false" outlineLevel="0" collapsed="false"/>
    <row r="668" customFormat="false" ht="13.8" hidden="false" customHeight="false" outlineLevel="0" collapsed="false"/>
    <row r="669" customFormat="false" ht="13.8" hidden="false" customHeight="false" outlineLevel="0" collapsed="false"/>
    <row r="670" customFormat="false" ht="13.8" hidden="false" customHeight="false" outlineLevel="0" collapsed="false"/>
    <row r="671" customFormat="false" ht="13.8" hidden="false" customHeight="false" outlineLevel="0" collapsed="false"/>
    <row r="672" customFormat="false" ht="13.8" hidden="false" customHeight="false" outlineLevel="0" collapsed="false"/>
    <row r="673" customFormat="false" ht="13.8" hidden="false" customHeight="false" outlineLevel="0" collapsed="false"/>
    <row r="674" customFormat="false" ht="13.8" hidden="false" customHeight="false" outlineLevel="0" collapsed="false"/>
    <row r="675" customFormat="false" ht="13.8" hidden="false" customHeight="false" outlineLevel="0" collapsed="false"/>
    <row r="676" customFormat="false" ht="13.8" hidden="false" customHeight="false" outlineLevel="0" collapsed="false"/>
    <row r="677" customFormat="false" ht="13.8" hidden="false" customHeight="false" outlineLevel="0" collapsed="false"/>
    <row r="678" customFormat="false" ht="13.8" hidden="false" customHeight="false" outlineLevel="0" collapsed="false"/>
    <row r="679" customFormat="false" ht="13.8" hidden="false" customHeight="false" outlineLevel="0" collapsed="false"/>
    <row r="680" customFormat="false" ht="13.8" hidden="false" customHeight="false" outlineLevel="0" collapsed="false"/>
    <row r="681" customFormat="false" ht="13.8" hidden="false" customHeight="false" outlineLevel="0" collapsed="false"/>
    <row r="682" customFormat="false" ht="13.8" hidden="false" customHeight="false" outlineLevel="0" collapsed="false"/>
    <row r="683" customFormat="false" ht="13.8" hidden="false" customHeight="false" outlineLevel="0" collapsed="false"/>
    <row r="684" customFormat="false" ht="13.8" hidden="false" customHeight="false" outlineLevel="0" collapsed="false"/>
    <row r="685" customFormat="false" ht="13.8" hidden="false" customHeight="false" outlineLevel="0" collapsed="false"/>
    <row r="686" customFormat="false" ht="13.8" hidden="false" customHeight="false" outlineLevel="0" collapsed="false"/>
    <row r="687" customFormat="false" ht="13.8" hidden="false" customHeight="false" outlineLevel="0" collapsed="false"/>
    <row r="688" customFormat="false" ht="13.8" hidden="false" customHeight="false" outlineLevel="0" collapsed="false"/>
    <row r="689" customFormat="false" ht="13.8" hidden="false" customHeight="false" outlineLevel="0" collapsed="false"/>
    <row r="690" customFormat="false" ht="13.8" hidden="false" customHeight="false" outlineLevel="0" collapsed="false"/>
    <row r="691" customFormat="false" ht="13.8" hidden="false" customHeight="false" outlineLevel="0" collapsed="false"/>
    <row r="692" customFormat="false" ht="13.8" hidden="false" customHeight="false" outlineLevel="0" collapsed="false"/>
    <row r="693" customFormat="false" ht="13.8" hidden="false" customHeight="false" outlineLevel="0" collapsed="false"/>
    <row r="694" customFormat="false" ht="13.8" hidden="false" customHeight="false" outlineLevel="0" collapsed="false"/>
    <row r="695" customFormat="false" ht="13.8" hidden="false" customHeight="false" outlineLevel="0" collapsed="false"/>
    <row r="696" customFormat="false" ht="13.8" hidden="false" customHeight="false" outlineLevel="0" collapsed="false"/>
    <row r="697" customFormat="false" ht="13.8" hidden="false" customHeight="false" outlineLevel="0" collapsed="false"/>
    <row r="698" customFormat="false" ht="13.8" hidden="false" customHeight="false" outlineLevel="0" collapsed="false"/>
    <row r="699" customFormat="false" ht="13.8" hidden="false" customHeight="false" outlineLevel="0" collapsed="false"/>
    <row r="700" customFormat="false" ht="13.8" hidden="false" customHeight="false" outlineLevel="0" collapsed="false"/>
    <row r="701" customFormat="false" ht="13.8" hidden="false" customHeight="false" outlineLevel="0" collapsed="false"/>
    <row r="702" customFormat="false" ht="13.8" hidden="false" customHeight="false" outlineLevel="0" collapsed="false"/>
    <row r="703" customFormat="false" ht="13.8" hidden="false" customHeight="false" outlineLevel="0" collapsed="false"/>
    <row r="704" customFormat="false" ht="13.8" hidden="false" customHeight="false" outlineLevel="0" collapsed="false"/>
    <row r="705" customFormat="false" ht="13.8" hidden="false" customHeight="false" outlineLevel="0" collapsed="false"/>
    <row r="706" customFormat="false" ht="13.8" hidden="false" customHeight="false" outlineLevel="0" collapsed="false"/>
    <row r="707" customFormat="false" ht="13.8" hidden="false" customHeight="false" outlineLevel="0" collapsed="false"/>
    <row r="708" customFormat="false" ht="13.8" hidden="false" customHeight="false" outlineLevel="0" collapsed="false"/>
    <row r="709" customFormat="false" ht="13.8" hidden="false" customHeight="false" outlineLevel="0" collapsed="false"/>
    <row r="710" customFormat="false" ht="13.8" hidden="false" customHeight="false" outlineLevel="0" collapsed="false"/>
    <row r="711" customFormat="false" ht="13.8" hidden="false" customHeight="false" outlineLevel="0" collapsed="false"/>
    <row r="712" customFormat="false" ht="13.8" hidden="false" customHeight="false" outlineLevel="0" collapsed="false"/>
    <row r="713" customFormat="false" ht="13.8" hidden="false" customHeight="false" outlineLevel="0" collapsed="false"/>
    <row r="714" customFormat="false" ht="13.8" hidden="false" customHeight="false" outlineLevel="0" collapsed="false"/>
    <row r="715" customFormat="false" ht="13.8" hidden="false" customHeight="false" outlineLevel="0" collapsed="false"/>
    <row r="716" customFormat="false" ht="13.8" hidden="false" customHeight="false" outlineLevel="0" collapsed="false"/>
    <row r="717" customFormat="false" ht="13.8" hidden="false" customHeight="false" outlineLevel="0" collapsed="false"/>
    <row r="718" customFormat="false" ht="13.8" hidden="false" customHeight="false" outlineLevel="0" collapsed="false"/>
    <row r="719" customFormat="false" ht="13.8" hidden="false" customHeight="false" outlineLevel="0" collapsed="false"/>
    <row r="720" customFormat="false" ht="13.8" hidden="false" customHeight="false" outlineLevel="0" collapsed="false"/>
    <row r="721" customFormat="false" ht="13.8" hidden="false" customHeight="false" outlineLevel="0" collapsed="false"/>
    <row r="722" customFormat="false" ht="13.8" hidden="false" customHeight="false" outlineLevel="0" collapsed="false"/>
    <row r="723" customFormat="false" ht="13.8" hidden="false" customHeight="false" outlineLevel="0" collapsed="false"/>
    <row r="724" customFormat="false" ht="13.8" hidden="false" customHeight="false" outlineLevel="0" collapsed="false"/>
    <row r="725" customFormat="false" ht="13.8" hidden="false" customHeight="false" outlineLevel="0" collapsed="false"/>
    <row r="726" customFormat="false" ht="13.8" hidden="false" customHeight="false" outlineLevel="0" collapsed="false"/>
    <row r="727" customFormat="false" ht="13.8" hidden="false" customHeight="false" outlineLevel="0" collapsed="false"/>
    <row r="728" customFormat="false" ht="13.8" hidden="false" customHeight="false" outlineLevel="0" collapsed="false"/>
    <row r="729" customFormat="false" ht="13.8" hidden="false" customHeight="false" outlineLevel="0" collapsed="false"/>
    <row r="730" customFormat="false" ht="13.8" hidden="false" customHeight="false" outlineLevel="0" collapsed="false"/>
    <row r="731" customFormat="false" ht="13.8" hidden="false" customHeight="false" outlineLevel="0" collapsed="false"/>
    <row r="732" customFormat="false" ht="13.8" hidden="false" customHeight="false" outlineLevel="0" collapsed="false"/>
    <row r="733" customFormat="false" ht="13.8" hidden="false" customHeight="false" outlineLevel="0" collapsed="false"/>
    <row r="734" customFormat="false" ht="13.8" hidden="false" customHeight="false" outlineLevel="0" collapsed="false"/>
    <row r="735" customFormat="false" ht="13.8" hidden="false" customHeight="false" outlineLevel="0" collapsed="false"/>
    <row r="736" customFormat="false" ht="13.8" hidden="false" customHeight="false" outlineLevel="0" collapsed="false"/>
    <row r="737" customFormat="false" ht="13.8" hidden="false" customHeight="false" outlineLevel="0" collapsed="false"/>
    <row r="738" customFormat="false" ht="13.8" hidden="false" customHeight="false" outlineLevel="0" collapsed="false"/>
    <row r="739" customFormat="false" ht="13.8" hidden="false" customHeight="false" outlineLevel="0" collapsed="false"/>
    <row r="740" customFormat="false" ht="13.8" hidden="false" customHeight="false" outlineLevel="0" collapsed="false"/>
    <row r="741" customFormat="false" ht="13.8" hidden="false" customHeight="false" outlineLevel="0" collapsed="false"/>
    <row r="742" customFormat="false" ht="13.8" hidden="false" customHeight="false" outlineLevel="0" collapsed="false"/>
    <row r="743" customFormat="false" ht="13.8" hidden="false" customHeight="false" outlineLevel="0" collapsed="false"/>
    <row r="744" customFormat="false" ht="13.8" hidden="false" customHeight="false" outlineLevel="0" collapsed="false"/>
    <row r="745" customFormat="false" ht="13.8" hidden="false" customHeight="false" outlineLevel="0" collapsed="false"/>
    <row r="746" customFormat="false" ht="13.8" hidden="false" customHeight="false" outlineLevel="0" collapsed="false"/>
    <row r="747" customFormat="false" ht="13.8" hidden="false" customHeight="false" outlineLevel="0" collapsed="false"/>
    <row r="748" customFormat="false" ht="13.8" hidden="false" customHeight="false" outlineLevel="0" collapsed="false"/>
    <row r="749" customFormat="false" ht="13.8" hidden="false" customHeight="false" outlineLevel="0" collapsed="false"/>
    <row r="750" customFormat="false" ht="13.8" hidden="false" customHeight="false" outlineLevel="0" collapsed="false"/>
    <row r="751" customFormat="false" ht="13.8" hidden="false" customHeight="false" outlineLevel="0" collapsed="false"/>
    <row r="752" customFormat="false" ht="13.8" hidden="false" customHeight="false" outlineLevel="0" collapsed="false"/>
    <row r="753" customFormat="false" ht="13.8" hidden="false" customHeight="false" outlineLevel="0" collapsed="false"/>
    <row r="754" customFormat="false" ht="13.8" hidden="false" customHeight="false" outlineLevel="0" collapsed="false"/>
    <row r="755" customFormat="false" ht="13.8" hidden="false" customHeight="false" outlineLevel="0" collapsed="false"/>
    <row r="756" customFormat="false" ht="13.8" hidden="false" customHeight="false" outlineLevel="0" collapsed="false"/>
    <row r="757" customFormat="false" ht="13.8" hidden="false" customHeight="false" outlineLevel="0" collapsed="false"/>
    <row r="758" customFormat="false" ht="13.8" hidden="false" customHeight="false" outlineLevel="0" collapsed="false"/>
    <row r="759" customFormat="false" ht="13.8" hidden="false" customHeight="false" outlineLevel="0" collapsed="false"/>
    <row r="760" customFormat="false" ht="13.8" hidden="false" customHeight="false" outlineLevel="0" collapsed="false"/>
    <row r="761" customFormat="false" ht="13.8" hidden="false" customHeight="false" outlineLevel="0" collapsed="false"/>
    <row r="762" customFormat="false" ht="13.8" hidden="false" customHeight="false" outlineLevel="0" collapsed="false"/>
    <row r="763" customFormat="false" ht="13.8" hidden="false" customHeight="false" outlineLevel="0" collapsed="false"/>
    <row r="764" customFormat="false" ht="13.8" hidden="false" customHeight="false" outlineLevel="0" collapsed="false"/>
    <row r="765" customFormat="false" ht="13.8" hidden="false" customHeight="false" outlineLevel="0" collapsed="false"/>
    <row r="766" customFormat="false" ht="13.8" hidden="false" customHeight="false" outlineLevel="0" collapsed="false"/>
    <row r="767" customFormat="false" ht="13.8" hidden="false" customHeight="false" outlineLevel="0" collapsed="false"/>
    <row r="768" customFormat="false" ht="13.8" hidden="false" customHeight="false" outlineLevel="0" collapsed="false"/>
    <row r="769" customFormat="false" ht="13.8" hidden="false" customHeight="false" outlineLevel="0" collapsed="false"/>
    <row r="770" customFormat="false" ht="13.8" hidden="false" customHeight="false" outlineLevel="0" collapsed="false"/>
    <row r="771" customFormat="false" ht="13.8" hidden="false" customHeight="false" outlineLevel="0" collapsed="false"/>
    <row r="772" customFormat="false" ht="13.8" hidden="false" customHeight="false" outlineLevel="0" collapsed="false"/>
    <row r="773" customFormat="false" ht="13.8" hidden="false" customHeight="false" outlineLevel="0" collapsed="false"/>
    <row r="774" customFormat="false" ht="13.8" hidden="false" customHeight="false" outlineLevel="0" collapsed="false"/>
    <row r="775" customFormat="false" ht="13.8" hidden="false" customHeight="false" outlineLevel="0" collapsed="false"/>
    <row r="776" customFormat="false" ht="13.8" hidden="false" customHeight="false" outlineLevel="0" collapsed="false"/>
    <row r="777" customFormat="false" ht="13.8" hidden="false" customHeight="false" outlineLevel="0" collapsed="false"/>
    <row r="778" customFormat="false" ht="13.8" hidden="false" customHeight="false" outlineLevel="0" collapsed="false"/>
    <row r="779" customFormat="false" ht="13.8" hidden="false" customHeight="false" outlineLevel="0" collapsed="false"/>
    <row r="780" customFormat="false" ht="13.8" hidden="false" customHeight="false" outlineLevel="0" collapsed="false"/>
    <row r="781" customFormat="false" ht="13.8" hidden="false" customHeight="false" outlineLevel="0" collapsed="false"/>
    <row r="782" customFormat="false" ht="13.8" hidden="false" customHeight="false" outlineLevel="0" collapsed="false"/>
    <row r="783" customFormat="false" ht="13.8" hidden="false" customHeight="false" outlineLevel="0" collapsed="false"/>
    <row r="784" customFormat="false" ht="13.8" hidden="false" customHeight="false" outlineLevel="0" collapsed="false"/>
    <row r="785" customFormat="false" ht="13.8" hidden="false" customHeight="false" outlineLevel="0" collapsed="false"/>
    <row r="786" customFormat="false" ht="13.8" hidden="false" customHeight="false" outlineLevel="0" collapsed="false"/>
    <row r="787" customFormat="false" ht="13.8" hidden="false" customHeight="false" outlineLevel="0" collapsed="false"/>
    <row r="788" customFormat="false" ht="13.8" hidden="false" customHeight="false" outlineLevel="0" collapsed="false"/>
    <row r="789" customFormat="false" ht="13.8" hidden="false" customHeight="false" outlineLevel="0" collapsed="false"/>
    <row r="790" customFormat="false" ht="13.8" hidden="false" customHeight="false" outlineLevel="0" collapsed="false"/>
    <row r="791" customFormat="false" ht="13.8" hidden="false" customHeight="false" outlineLevel="0" collapsed="false"/>
    <row r="792" customFormat="false" ht="13.8" hidden="false" customHeight="false" outlineLevel="0" collapsed="false"/>
    <row r="793" customFormat="false" ht="13.8" hidden="false" customHeight="false" outlineLevel="0" collapsed="false"/>
    <row r="794" customFormat="false" ht="13.8" hidden="false" customHeight="false" outlineLevel="0" collapsed="false"/>
    <row r="795" customFormat="false" ht="13.8" hidden="false" customHeight="false" outlineLevel="0" collapsed="false"/>
    <row r="796" customFormat="false" ht="13.8" hidden="false" customHeight="false" outlineLevel="0" collapsed="false"/>
    <row r="797" customFormat="false" ht="13.8" hidden="false" customHeight="false" outlineLevel="0" collapsed="false"/>
    <row r="798" customFormat="false" ht="13.8" hidden="false" customHeight="false" outlineLevel="0" collapsed="false"/>
    <row r="799" customFormat="false" ht="13.8" hidden="false" customHeight="false" outlineLevel="0" collapsed="false"/>
    <row r="800" customFormat="false" ht="13.8" hidden="false" customHeight="false" outlineLevel="0" collapsed="false"/>
    <row r="801" customFormat="false" ht="13.8" hidden="false" customHeight="false" outlineLevel="0" collapsed="false"/>
    <row r="802" customFormat="false" ht="13.8" hidden="false" customHeight="false" outlineLevel="0" collapsed="false"/>
    <row r="803" customFormat="false" ht="13.8" hidden="false" customHeight="false" outlineLevel="0" collapsed="false"/>
    <row r="804" customFormat="false" ht="13.8" hidden="false" customHeight="false" outlineLevel="0" collapsed="false"/>
    <row r="805" customFormat="false" ht="13.8" hidden="false" customHeight="false" outlineLevel="0" collapsed="false"/>
    <row r="806" customFormat="false" ht="13.8" hidden="false" customHeight="false" outlineLevel="0" collapsed="false"/>
    <row r="807" customFormat="false" ht="13.8" hidden="false" customHeight="false" outlineLevel="0" collapsed="false"/>
    <row r="808" customFormat="false" ht="13.8" hidden="false" customHeight="false" outlineLevel="0" collapsed="false"/>
    <row r="809" customFormat="false" ht="13.8" hidden="false" customHeight="false" outlineLevel="0" collapsed="false"/>
    <row r="810" customFormat="false" ht="13.8" hidden="false" customHeight="false" outlineLevel="0" collapsed="false"/>
    <row r="811" customFormat="false" ht="13.8" hidden="false" customHeight="false" outlineLevel="0" collapsed="false"/>
    <row r="812" customFormat="false" ht="13.8" hidden="false" customHeight="false" outlineLevel="0" collapsed="false"/>
    <row r="813" customFormat="false" ht="13.8" hidden="false" customHeight="false" outlineLevel="0" collapsed="false"/>
    <row r="814" customFormat="false" ht="13.8" hidden="false" customHeight="false" outlineLevel="0" collapsed="false"/>
    <row r="815" customFormat="false" ht="13.8" hidden="false" customHeight="false" outlineLevel="0" collapsed="false"/>
    <row r="816" customFormat="false" ht="13.8" hidden="false" customHeight="false" outlineLevel="0" collapsed="false"/>
    <row r="817" customFormat="false" ht="13.8" hidden="false" customHeight="false" outlineLevel="0" collapsed="false"/>
    <row r="818" customFormat="false" ht="13.8" hidden="false" customHeight="false" outlineLevel="0" collapsed="false"/>
    <row r="819" customFormat="false" ht="13.8" hidden="false" customHeight="false" outlineLevel="0" collapsed="false"/>
    <row r="820" customFormat="false" ht="13.8" hidden="false" customHeight="false" outlineLevel="0" collapsed="false"/>
    <row r="821" customFormat="false" ht="13.8" hidden="false" customHeight="false" outlineLevel="0" collapsed="false"/>
    <row r="822" customFormat="false" ht="13.8" hidden="false" customHeight="false" outlineLevel="0" collapsed="false"/>
    <row r="823" customFormat="false" ht="13.8" hidden="false" customHeight="false" outlineLevel="0" collapsed="false"/>
    <row r="824" customFormat="false" ht="13.8" hidden="false" customHeight="false" outlineLevel="0" collapsed="false"/>
    <row r="825" customFormat="false" ht="13.8" hidden="false" customHeight="false" outlineLevel="0" collapsed="false"/>
    <row r="826" customFormat="false" ht="13.8" hidden="false" customHeight="false" outlineLevel="0" collapsed="false"/>
    <row r="827" customFormat="false" ht="13.8" hidden="false" customHeight="false" outlineLevel="0" collapsed="false"/>
    <row r="828" customFormat="false" ht="13.8" hidden="false" customHeight="false" outlineLevel="0" collapsed="false"/>
    <row r="829" customFormat="false" ht="13.8" hidden="false" customHeight="false" outlineLevel="0" collapsed="false"/>
    <row r="830" customFormat="false" ht="13.8" hidden="false" customHeight="false" outlineLevel="0" collapsed="false"/>
    <row r="831" customFormat="false" ht="13.8" hidden="false" customHeight="false" outlineLevel="0" collapsed="false"/>
    <row r="832" customFormat="false" ht="13.8" hidden="false" customHeight="false" outlineLevel="0" collapsed="false"/>
    <row r="833" customFormat="false" ht="13.8" hidden="false" customHeight="false" outlineLevel="0" collapsed="false"/>
    <row r="834" customFormat="false" ht="13.8" hidden="false" customHeight="false" outlineLevel="0" collapsed="false"/>
    <row r="835" customFormat="false" ht="13.8" hidden="false" customHeight="false" outlineLevel="0" collapsed="false"/>
    <row r="836" customFormat="false" ht="13.8" hidden="false" customHeight="false" outlineLevel="0" collapsed="false"/>
    <row r="837" customFormat="false" ht="13.8" hidden="false" customHeight="false" outlineLevel="0" collapsed="false"/>
    <row r="838" customFormat="false" ht="13.8" hidden="false" customHeight="false" outlineLevel="0" collapsed="false"/>
    <row r="839" customFormat="false" ht="13.8" hidden="false" customHeight="false" outlineLevel="0" collapsed="false"/>
    <row r="840" customFormat="false" ht="13.8" hidden="false" customHeight="false" outlineLevel="0" collapsed="false"/>
    <row r="841" customFormat="false" ht="13.8" hidden="false" customHeight="false" outlineLevel="0" collapsed="false"/>
    <row r="842" customFormat="false" ht="13.8" hidden="false" customHeight="false" outlineLevel="0" collapsed="false"/>
    <row r="843" customFormat="false" ht="13.8" hidden="false" customHeight="false" outlineLevel="0" collapsed="false"/>
    <row r="844" customFormat="false" ht="13.8" hidden="false" customHeight="false" outlineLevel="0" collapsed="false"/>
    <row r="845" customFormat="false" ht="13.8" hidden="false" customHeight="false" outlineLevel="0" collapsed="false"/>
    <row r="846" customFormat="false" ht="13.8" hidden="false" customHeight="false" outlineLevel="0" collapsed="false"/>
    <row r="847" customFormat="false" ht="13.8" hidden="false" customHeight="false" outlineLevel="0" collapsed="false"/>
    <row r="848" customFormat="false" ht="13.8" hidden="false" customHeight="false" outlineLevel="0" collapsed="false"/>
    <row r="849" customFormat="false" ht="13.8" hidden="false" customHeight="false" outlineLevel="0" collapsed="false"/>
    <row r="850" customFormat="false" ht="13.8" hidden="false" customHeight="false" outlineLevel="0" collapsed="false"/>
    <row r="851" customFormat="false" ht="13.8" hidden="false" customHeight="false" outlineLevel="0" collapsed="false"/>
    <row r="852" customFormat="false" ht="13.8" hidden="false" customHeight="false" outlineLevel="0" collapsed="false"/>
    <row r="853" customFormat="false" ht="13.8" hidden="false" customHeight="false" outlineLevel="0" collapsed="false"/>
    <row r="854" customFormat="false" ht="13.8" hidden="false" customHeight="false" outlineLevel="0" collapsed="false"/>
    <row r="855" customFormat="false" ht="13.8" hidden="false" customHeight="false" outlineLevel="0" collapsed="false"/>
    <row r="856" customFormat="false" ht="13.8" hidden="false" customHeight="false" outlineLevel="0" collapsed="false"/>
    <row r="857" customFormat="false" ht="13.8" hidden="false" customHeight="false" outlineLevel="0" collapsed="false"/>
    <row r="858" customFormat="false" ht="13.8" hidden="false" customHeight="false" outlineLevel="0" collapsed="false"/>
    <row r="859" customFormat="false" ht="13.8" hidden="false" customHeight="false" outlineLevel="0" collapsed="false"/>
    <row r="860" customFormat="false" ht="13.8" hidden="false" customHeight="false" outlineLevel="0" collapsed="false"/>
    <row r="861" customFormat="false" ht="13.8" hidden="false" customHeight="false" outlineLevel="0" collapsed="false"/>
    <row r="862" customFormat="false" ht="13.8" hidden="false" customHeight="false" outlineLevel="0" collapsed="false"/>
    <row r="863" customFormat="false" ht="13.8" hidden="false" customHeight="false" outlineLevel="0" collapsed="false"/>
    <row r="864" customFormat="false" ht="13.8" hidden="false" customHeight="false" outlineLevel="0" collapsed="false"/>
    <row r="865" customFormat="false" ht="13.8" hidden="false" customHeight="false" outlineLevel="0" collapsed="false"/>
    <row r="866" customFormat="false" ht="13.8" hidden="false" customHeight="false" outlineLevel="0" collapsed="false"/>
    <row r="867" customFormat="false" ht="13.8" hidden="false" customHeight="false" outlineLevel="0" collapsed="false"/>
    <row r="868" customFormat="false" ht="13.8" hidden="false" customHeight="false" outlineLevel="0" collapsed="false"/>
    <row r="869" customFormat="false" ht="13.8" hidden="false" customHeight="false" outlineLevel="0" collapsed="false"/>
    <row r="870" customFormat="false" ht="13.8" hidden="false" customHeight="false" outlineLevel="0" collapsed="false"/>
    <row r="871" customFormat="false" ht="13.8" hidden="false" customHeight="false" outlineLevel="0" collapsed="false"/>
    <row r="872" customFormat="false" ht="13.8" hidden="false" customHeight="false" outlineLevel="0" collapsed="false"/>
    <row r="873" customFormat="false" ht="13.8" hidden="false" customHeight="false" outlineLevel="0" collapsed="false"/>
    <row r="874" customFormat="false" ht="13.8" hidden="false" customHeight="false" outlineLevel="0" collapsed="false"/>
    <row r="875" customFormat="false" ht="13.8" hidden="false" customHeight="false" outlineLevel="0" collapsed="false"/>
    <row r="876" customFormat="false" ht="13.8" hidden="false" customHeight="false" outlineLevel="0" collapsed="false"/>
    <row r="877" customFormat="false" ht="13.8" hidden="false" customHeight="false" outlineLevel="0" collapsed="false"/>
    <row r="878" customFormat="false" ht="13.8" hidden="false" customHeight="false" outlineLevel="0" collapsed="false"/>
    <row r="879" customFormat="false" ht="13.8" hidden="false" customHeight="false" outlineLevel="0" collapsed="false"/>
    <row r="880" customFormat="false" ht="13.8" hidden="false" customHeight="false" outlineLevel="0" collapsed="false"/>
    <row r="881" customFormat="false" ht="13.8" hidden="false" customHeight="false" outlineLevel="0" collapsed="false"/>
    <row r="882" customFormat="false" ht="13.8" hidden="false" customHeight="false" outlineLevel="0" collapsed="false"/>
    <row r="883" customFormat="false" ht="13.8" hidden="false" customHeight="false" outlineLevel="0" collapsed="false"/>
    <row r="884" customFormat="false" ht="13.8" hidden="false" customHeight="false" outlineLevel="0" collapsed="false"/>
    <row r="885" customFormat="false" ht="13.8" hidden="false" customHeight="false" outlineLevel="0" collapsed="false"/>
    <row r="886" customFormat="false" ht="13.8" hidden="false" customHeight="false" outlineLevel="0" collapsed="false"/>
    <row r="887" customFormat="false" ht="13.8" hidden="false" customHeight="false" outlineLevel="0" collapsed="false"/>
    <row r="888" customFormat="false" ht="13.8" hidden="false" customHeight="false" outlineLevel="0" collapsed="false"/>
    <row r="889" customFormat="false" ht="13.8" hidden="false" customHeight="false" outlineLevel="0" collapsed="false"/>
    <row r="890" customFormat="false" ht="13.8" hidden="false" customHeight="false" outlineLevel="0" collapsed="false"/>
    <row r="891" customFormat="false" ht="13.8" hidden="false" customHeight="false" outlineLevel="0" collapsed="false"/>
    <row r="892" customFormat="false" ht="13.8" hidden="false" customHeight="false" outlineLevel="0" collapsed="false"/>
    <row r="893" customFormat="false" ht="13.8" hidden="false" customHeight="false" outlineLevel="0" collapsed="false"/>
    <row r="894" customFormat="false" ht="13.8" hidden="false" customHeight="false" outlineLevel="0" collapsed="false"/>
    <row r="895" customFormat="false" ht="13.8" hidden="false" customHeight="false" outlineLevel="0" collapsed="false"/>
    <row r="896" customFormat="false" ht="13.8" hidden="false" customHeight="false" outlineLevel="0" collapsed="false"/>
    <row r="897" customFormat="false" ht="13.8" hidden="false" customHeight="false" outlineLevel="0" collapsed="false"/>
    <row r="898" customFormat="false" ht="13.8" hidden="false" customHeight="false" outlineLevel="0" collapsed="false"/>
    <row r="899" customFormat="false" ht="13.8" hidden="false" customHeight="false" outlineLevel="0" collapsed="false"/>
    <row r="900" customFormat="false" ht="13.8" hidden="false" customHeight="false" outlineLevel="0" collapsed="false"/>
    <row r="901" customFormat="false" ht="13.8" hidden="false" customHeight="false" outlineLevel="0" collapsed="false"/>
    <row r="902" customFormat="false" ht="13.8" hidden="false" customHeight="false" outlineLevel="0" collapsed="false"/>
    <row r="903" customFormat="false" ht="13.8" hidden="false" customHeight="false" outlineLevel="0" collapsed="false"/>
    <row r="904" customFormat="false" ht="13.8" hidden="false" customHeight="false" outlineLevel="0" collapsed="false"/>
    <row r="905" customFormat="false" ht="13.8" hidden="false" customHeight="false" outlineLevel="0" collapsed="false"/>
    <row r="906" customFormat="false" ht="13.8" hidden="false" customHeight="false" outlineLevel="0" collapsed="false"/>
    <row r="907" customFormat="false" ht="13.8" hidden="false" customHeight="false" outlineLevel="0" collapsed="false"/>
    <row r="908" customFormat="false" ht="13.8" hidden="false" customHeight="false" outlineLevel="0" collapsed="false"/>
    <row r="909" customFormat="false" ht="13.8" hidden="false" customHeight="false" outlineLevel="0" collapsed="false"/>
    <row r="910" customFormat="false" ht="13.8" hidden="false" customHeight="false" outlineLevel="0" collapsed="false"/>
    <row r="911" customFormat="false" ht="13.8" hidden="false" customHeight="false" outlineLevel="0" collapsed="false"/>
    <row r="912" customFormat="false" ht="13.8" hidden="false" customHeight="false" outlineLevel="0" collapsed="false"/>
    <row r="913" customFormat="false" ht="13.8" hidden="false" customHeight="false" outlineLevel="0" collapsed="false"/>
    <row r="914" customFormat="false" ht="13.8" hidden="false" customHeight="false" outlineLevel="0" collapsed="false"/>
    <row r="915" customFormat="false" ht="13.8" hidden="false" customHeight="false" outlineLevel="0" collapsed="false"/>
    <row r="916" customFormat="false" ht="13.8" hidden="false" customHeight="false" outlineLevel="0" collapsed="false"/>
    <row r="917" customFormat="false" ht="13.8" hidden="false" customHeight="false" outlineLevel="0" collapsed="false"/>
    <row r="918" customFormat="false" ht="13.8" hidden="false" customHeight="false" outlineLevel="0" collapsed="false"/>
    <row r="919" customFormat="false" ht="13.8" hidden="false" customHeight="false" outlineLevel="0" collapsed="false"/>
    <row r="920" customFormat="false" ht="13.8" hidden="false" customHeight="false" outlineLevel="0" collapsed="false"/>
    <row r="921" customFormat="false" ht="13.8" hidden="false" customHeight="false" outlineLevel="0" collapsed="false"/>
    <row r="922" customFormat="false" ht="13.8" hidden="false" customHeight="false" outlineLevel="0" collapsed="false"/>
    <row r="923" customFormat="false" ht="13.8" hidden="false" customHeight="false" outlineLevel="0" collapsed="false"/>
    <row r="924" customFormat="false" ht="13.8" hidden="false" customHeight="false" outlineLevel="0" collapsed="false"/>
    <row r="925" customFormat="false" ht="13.8" hidden="false" customHeight="false" outlineLevel="0" collapsed="false"/>
    <row r="926" customFormat="false" ht="13.8" hidden="false" customHeight="false" outlineLevel="0" collapsed="false"/>
    <row r="927" customFormat="false" ht="13.8" hidden="false" customHeight="false" outlineLevel="0" collapsed="false"/>
    <row r="928" customFormat="false" ht="13.8" hidden="false" customHeight="false" outlineLevel="0" collapsed="false"/>
    <row r="929" customFormat="false" ht="13.8" hidden="false" customHeight="false" outlineLevel="0" collapsed="false"/>
    <row r="930" customFormat="false" ht="13.8" hidden="false" customHeight="false" outlineLevel="0" collapsed="false"/>
    <row r="931" customFormat="false" ht="13.8" hidden="false" customHeight="false" outlineLevel="0" collapsed="false"/>
    <row r="932" customFormat="false" ht="13.8" hidden="false" customHeight="false" outlineLevel="0" collapsed="false"/>
    <row r="933" customFormat="false" ht="13.8" hidden="false" customHeight="false" outlineLevel="0" collapsed="false"/>
    <row r="934" customFormat="false" ht="13.8" hidden="false" customHeight="false" outlineLevel="0" collapsed="false"/>
    <row r="935" customFormat="false" ht="13.8" hidden="false" customHeight="false" outlineLevel="0" collapsed="false"/>
    <row r="936" customFormat="false" ht="13.8" hidden="false" customHeight="false" outlineLevel="0" collapsed="false"/>
    <row r="937" customFormat="false" ht="13.8" hidden="false" customHeight="false" outlineLevel="0" collapsed="false"/>
    <row r="938" customFormat="false" ht="13.8" hidden="false" customHeight="false" outlineLevel="0" collapsed="false"/>
    <row r="939" customFormat="false" ht="13.8" hidden="false" customHeight="false" outlineLevel="0" collapsed="false"/>
    <row r="940" customFormat="false" ht="13.8" hidden="false" customHeight="false" outlineLevel="0" collapsed="false"/>
    <row r="941" customFormat="false" ht="13.8" hidden="false" customHeight="false" outlineLevel="0" collapsed="false"/>
    <row r="942" customFormat="false" ht="13.8" hidden="false" customHeight="false" outlineLevel="0" collapsed="false"/>
    <row r="943" customFormat="false" ht="13.8" hidden="false" customHeight="false" outlineLevel="0" collapsed="false"/>
    <row r="944" customFormat="false" ht="13.8" hidden="false" customHeight="false" outlineLevel="0" collapsed="false"/>
    <row r="945" customFormat="false" ht="13.8" hidden="false" customHeight="false" outlineLevel="0" collapsed="false"/>
    <row r="946" customFormat="false" ht="13.8" hidden="false" customHeight="false" outlineLevel="0" collapsed="false"/>
    <row r="947" customFormat="false" ht="13.8" hidden="false" customHeight="false" outlineLevel="0" collapsed="false"/>
    <row r="948" customFormat="false" ht="13.8" hidden="false" customHeight="false" outlineLevel="0" collapsed="false"/>
    <row r="949" customFormat="false" ht="13.8" hidden="false" customHeight="false" outlineLevel="0" collapsed="false"/>
    <row r="950" customFormat="false" ht="13.8" hidden="false" customHeight="false" outlineLevel="0" collapsed="false"/>
    <row r="951" customFormat="false" ht="13.8" hidden="false" customHeight="false" outlineLevel="0" collapsed="false"/>
    <row r="952" customFormat="false" ht="13.8" hidden="false" customHeight="false" outlineLevel="0" collapsed="false"/>
    <row r="953" customFormat="false" ht="13.8" hidden="false" customHeight="false" outlineLevel="0" collapsed="false"/>
    <row r="954" customFormat="false" ht="13.8" hidden="false" customHeight="false" outlineLevel="0" collapsed="false"/>
    <row r="955" customFormat="false" ht="13.8" hidden="false" customHeight="false" outlineLevel="0" collapsed="false"/>
    <row r="956" customFormat="false" ht="13.8" hidden="false" customHeight="false" outlineLevel="0" collapsed="false"/>
    <row r="957" customFormat="false" ht="13.8" hidden="false" customHeight="false" outlineLevel="0" collapsed="false"/>
    <row r="958" customFormat="false" ht="13.8" hidden="false" customHeight="false" outlineLevel="0" collapsed="false"/>
    <row r="959" customFormat="false" ht="13.8" hidden="false" customHeight="false" outlineLevel="0" collapsed="false"/>
    <row r="960" customFormat="false" ht="13.8" hidden="false" customHeight="false" outlineLevel="0" collapsed="false"/>
    <row r="961" customFormat="false" ht="13.8" hidden="false" customHeight="false" outlineLevel="0" collapsed="false"/>
    <row r="962" customFormat="false" ht="13.8" hidden="false" customHeight="false" outlineLevel="0" collapsed="false"/>
    <row r="963" customFormat="false" ht="13.8" hidden="false" customHeight="false" outlineLevel="0" collapsed="false"/>
    <row r="964" customFormat="false" ht="13.8" hidden="false" customHeight="false" outlineLevel="0" collapsed="false"/>
    <row r="965" customFormat="false" ht="13.8" hidden="false" customHeight="false" outlineLevel="0" collapsed="false"/>
    <row r="966" customFormat="false" ht="13.8" hidden="false" customHeight="false" outlineLevel="0" collapsed="false"/>
    <row r="967" customFormat="false" ht="13.8" hidden="false" customHeight="false" outlineLevel="0" collapsed="false"/>
    <row r="968" customFormat="false" ht="13.8" hidden="false" customHeight="false" outlineLevel="0" collapsed="false"/>
    <row r="969" customFormat="false" ht="13.8" hidden="false" customHeight="false" outlineLevel="0" collapsed="false"/>
    <row r="970" customFormat="false" ht="13.8" hidden="false" customHeight="false" outlineLevel="0" collapsed="false"/>
    <row r="971" customFormat="false" ht="13.8" hidden="false" customHeight="false" outlineLevel="0" collapsed="false"/>
    <row r="972" customFormat="false" ht="13.8" hidden="false" customHeight="false" outlineLevel="0" collapsed="false"/>
    <row r="973" customFormat="false" ht="13.8" hidden="false" customHeight="false" outlineLevel="0" collapsed="false"/>
    <row r="974" customFormat="false" ht="13.8" hidden="false" customHeight="false" outlineLevel="0" collapsed="false"/>
    <row r="975" customFormat="false" ht="13.8" hidden="false" customHeight="false" outlineLevel="0" collapsed="false"/>
    <row r="976" customFormat="false" ht="13.8" hidden="false" customHeight="false" outlineLevel="0" collapsed="false"/>
    <row r="977" customFormat="false" ht="13.8" hidden="false" customHeight="false" outlineLevel="0" collapsed="false"/>
    <row r="978" customFormat="false" ht="13.8" hidden="false" customHeight="false" outlineLevel="0" collapsed="false"/>
    <row r="979" customFormat="false" ht="13.8" hidden="false" customHeight="false" outlineLevel="0" collapsed="false"/>
    <row r="980" customFormat="false" ht="13.8" hidden="false" customHeight="false" outlineLevel="0" collapsed="false"/>
    <row r="981" customFormat="false" ht="13.8" hidden="false" customHeight="false" outlineLevel="0" collapsed="false"/>
    <row r="982" customFormat="false" ht="13.8" hidden="false" customHeight="false" outlineLevel="0" collapsed="false"/>
    <row r="983" customFormat="false" ht="13.8" hidden="false" customHeight="false" outlineLevel="0" collapsed="false"/>
    <row r="984" customFormat="false" ht="13.8" hidden="false" customHeight="false" outlineLevel="0" collapsed="false"/>
    <row r="985" customFormat="false" ht="13.8" hidden="false" customHeight="false" outlineLevel="0" collapsed="false"/>
    <row r="986" customFormat="false" ht="13.8" hidden="false" customHeight="false" outlineLevel="0" collapsed="false"/>
    <row r="987" customFormat="false" ht="13.8" hidden="false" customHeight="false" outlineLevel="0" collapsed="false"/>
    <row r="988" customFormat="false" ht="13.8" hidden="false" customHeight="false" outlineLevel="0" collapsed="false"/>
    <row r="989" customFormat="false" ht="13.8" hidden="false" customHeight="fals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04857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2" activeCellId="0" sqref="A2"/>
    </sheetView>
  </sheetViews>
  <sheetFormatPr defaultRowHeight="15.75" zeroHeight="false" outlineLevelRow="0" outlineLevelCol="0"/>
  <cols>
    <col collapsed="false" customWidth="true" hidden="false" outlineLevel="0" max="1" min="1" style="0" width="3.57"/>
    <col collapsed="false" customWidth="true" hidden="false" outlineLevel="0" max="2" min="2" style="0" width="8.43"/>
    <col collapsed="false" customWidth="true" hidden="false" outlineLevel="0" max="3" min="3" style="0" width="8.86"/>
    <col collapsed="false" customWidth="true" hidden="false" outlineLevel="0" max="4" min="4" style="0" width="15.71"/>
    <col collapsed="false" customWidth="true" hidden="false" outlineLevel="0" max="5" min="5" style="0" width="19.71"/>
    <col collapsed="false" customWidth="true" hidden="false" outlineLevel="0" max="1025" min="6" style="0" width="14.43"/>
  </cols>
  <sheetData>
    <row r="1" customFormat="false" ht="15.75" hidden="false" customHeight="false" outlineLevel="0" collapsed="false">
      <c r="A1" s="1"/>
      <c r="B1" s="2" t="s">
        <v>90</v>
      </c>
      <c r="C1" s="2" t="s">
        <v>91</v>
      </c>
      <c r="D1" s="10" t="s">
        <v>92</v>
      </c>
      <c r="E1" s="2" t="s">
        <v>93</v>
      </c>
    </row>
    <row r="2" customFormat="false" ht="15.75" hidden="false" customHeight="false" outlineLevel="0" collapsed="false">
      <c r="A2" s="1" t="s">
        <v>94</v>
      </c>
      <c r="B2" s="2" t="n">
        <v>4.002602</v>
      </c>
      <c r="C2" s="6" t="n">
        <f aca="false">B2*1822.888486192</f>
        <v>7296.29710060907</v>
      </c>
      <c r="D2" s="11" t="n">
        <f aca="false">1/(1+1/C2)</f>
        <v>0.999862962959269</v>
      </c>
      <c r="E2" s="6" t="n">
        <f aca="false">D2*13.605693009</f>
        <v>13.603828525093</v>
      </c>
    </row>
    <row r="1048576" customFormat="false" ht="15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4857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B2" activeCellId="0" sqref="B2"/>
    </sheetView>
  </sheetViews>
  <sheetFormatPr defaultRowHeight="15.75" zeroHeight="false" outlineLevelRow="0" outlineLevelCol="0"/>
  <cols>
    <col collapsed="false" customWidth="true" hidden="false" outlineLevel="0" max="1" min="1" style="0" width="2.14"/>
    <col collapsed="false" customWidth="true" hidden="false" outlineLevel="0" max="2" min="2" style="0" width="12.14"/>
    <col collapsed="false" customWidth="true" hidden="false" outlineLevel="0" max="3" min="3" style="0" width="10.86"/>
    <col collapsed="false" customWidth="true" hidden="false" outlineLevel="0" max="1025" min="4" style="0" width="14.43"/>
  </cols>
  <sheetData>
    <row r="1" customFormat="false" ht="15.75" hidden="false" customHeight="false" outlineLevel="0" collapsed="false">
      <c r="A1" s="1" t="s">
        <v>0</v>
      </c>
      <c r="B1" s="1" t="s">
        <v>95</v>
      </c>
      <c r="C1" s="2" t="s">
        <v>6</v>
      </c>
    </row>
    <row r="2" customFormat="false" ht="15.75" hidden="false" customHeight="false" outlineLevel="0" collapsed="false">
      <c r="A2" s="1" t="n">
        <v>1</v>
      </c>
      <c r="B2" s="1" t="s">
        <v>96</v>
      </c>
      <c r="C2" s="2" t="n">
        <v>24.5873888</v>
      </c>
    </row>
    <row r="1048576" customFormat="false" ht="15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4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B2" activeCellId="0" sqref="B2"/>
    </sheetView>
  </sheetViews>
  <sheetFormatPr defaultRowHeight="15.75" zeroHeight="false" outlineLevelRow="0" outlineLevelCol="0"/>
  <cols>
    <col collapsed="false" customWidth="true" hidden="false" outlineLevel="0" max="1" min="1" style="0" width="5.57"/>
    <col collapsed="false" customWidth="true" hidden="false" outlineLevel="0" max="1025" min="2" style="0" width="14.43"/>
  </cols>
  <sheetData>
    <row r="1" customFormat="false" ht="15.75" hidden="false" customHeight="false" outlineLevel="0" collapsed="false">
      <c r="A1" s="1" t="s">
        <v>97</v>
      </c>
      <c r="B1" s="1" t="s">
        <v>98</v>
      </c>
    </row>
    <row r="2" customFormat="false" ht="15.75" hidden="false" customHeight="false" outlineLevel="0" collapsed="false">
      <c r="A2" s="1" t="n">
        <v>1</v>
      </c>
      <c r="B2" s="12" t="s">
        <v>99</v>
      </c>
    </row>
    <row r="3" customFormat="false" ht="15.75" hidden="false" customHeight="false" outlineLevel="0" collapsed="false">
      <c r="A3" s="1" t="n">
        <v>2</v>
      </c>
      <c r="B3" s="1" t="s">
        <v>100</v>
      </c>
    </row>
    <row r="4" customFormat="false" ht="15.75" hidden="false" customHeight="false" outlineLevel="0" collapsed="false">
      <c r="A4" s="1" t="n">
        <v>3</v>
      </c>
      <c r="B4" s="1" t="s">
        <v>101</v>
      </c>
    </row>
  </sheetData>
  <hyperlinks>
    <hyperlink ref="B2" r:id="rId1" display="https://www.nist.gov/pml/atomic-spectra-database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LibreOffice/6.0.4.2$MacOSX_X86_64 LibreOffice_project/9b0d9b32d5dcda91d2f1a96dc04c645c450872bf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cp:lastPrinted>2018-08-09T14:44:08Z</cp:lastPrinted>
  <dcterms:modified xsi:type="dcterms:W3CDTF">2018-08-09T16:27:02Z</dcterms:modified>
  <cp:revision>2</cp:revision>
  <dc:subject/>
  <dc:title/>
</cp:coreProperties>
</file>