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SACLA 2017B8065 Takanashi/Data/"/>
    </mc:Choice>
  </mc:AlternateContent>
  <xr:revisionPtr revIDLastSave="0" documentId="13_ncr:1_{E1EE40C2-4B37-7D4C-B6F8-400106558779}" xr6:coauthVersionLast="43" xr6:coauthVersionMax="43" xr10:uidLastSave="{00000000-0000-0000-0000-000000000000}"/>
  <bookViews>
    <workbookView xWindow="5740" yWindow="-22660" windowWidth="33600" windowHeight="20540" activeTab="2" xr2:uid="{CBEE9DC1-077C-DD49-AEF6-7472421E9E3F}"/>
  </bookViews>
  <sheets>
    <sheet name="Vis C1" sheetId="2" r:id="rId1"/>
    <sheet name="Vis C2" sheetId="3" r:id="rId2"/>
    <sheet name="Data" sheetId="1" r:id="rId3"/>
    <sheet name="Data all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6" l="1"/>
  <c r="E43" i="6"/>
  <c r="D43" i="6"/>
  <c r="H42" i="6"/>
  <c r="E42" i="6"/>
  <c r="D42" i="6"/>
  <c r="H41" i="6"/>
  <c r="E41" i="6"/>
  <c r="D41" i="6"/>
  <c r="H40" i="6"/>
  <c r="E40" i="6"/>
  <c r="D40" i="6"/>
  <c r="H39" i="6"/>
  <c r="E39" i="6"/>
  <c r="D39" i="6"/>
  <c r="H38" i="6"/>
  <c r="E38" i="6"/>
  <c r="D38" i="6"/>
  <c r="H37" i="6"/>
  <c r="E37" i="6"/>
  <c r="D37" i="6"/>
  <c r="H36" i="6"/>
  <c r="E36" i="6"/>
  <c r="D36" i="6"/>
  <c r="H35" i="6"/>
  <c r="E35" i="6"/>
  <c r="D35" i="6"/>
  <c r="H34" i="6"/>
  <c r="E34" i="6"/>
  <c r="D34" i="6"/>
  <c r="H33" i="6"/>
  <c r="E33" i="6"/>
  <c r="D33" i="6"/>
  <c r="H32" i="6"/>
  <c r="E32" i="6"/>
  <c r="D32" i="6"/>
  <c r="H31" i="6"/>
  <c r="E31" i="6"/>
  <c r="D31" i="6"/>
  <c r="H30" i="6"/>
  <c r="E30" i="6"/>
  <c r="D30" i="6"/>
  <c r="H29" i="6"/>
  <c r="E29" i="6"/>
  <c r="D29" i="6"/>
  <c r="H28" i="6"/>
  <c r="E28" i="6"/>
  <c r="D28" i="6"/>
  <c r="H27" i="6"/>
  <c r="E27" i="6"/>
  <c r="D27" i="6"/>
  <c r="H26" i="6"/>
  <c r="E26" i="6"/>
  <c r="D26" i="6"/>
  <c r="H25" i="6"/>
  <c r="E25" i="6"/>
  <c r="D25" i="6"/>
  <c r="H24" i="6"/>
  <c r="E24" i="6"/>
  <c r="D24" i="6"/>
  <c r="H23" i="6"/>
  <c r="E23" i="6"/>
  <c r="D23" i="6"/>
  <c r="H22" i="6"/>
  <c r="E22" i="6"/>
  <c r="D22" i="6"/>
  <c r="H21" i="6"/>
  <c r="E21" i="6"/>
  <c r="D21" i="6"/>
  <c r="H20" i="6"/>
  <c r="E20" i="6"/>
  <c r="D20" i="6"/>
  <c r="H19" i="6"/>
  <c r="E19" i="6"/>
  <c r="D19" i="6"/>
  <c r="H18" i="6"/>
  <c r="E18" i="6"/>
  <c r="D18" i="6"/>
  <c r="H17" i="6"/>
  <c r="E17" i="6"/>
  <c r="D17" i="6"/>
  <c r="H16" i="6"/>
  <c r="E16" i="6"/>
  <c r="D16" i="6"/>
  <c r="H15" i="6"/>
  <c r="E15" i="6"/>
  <c r="D15" i="6"/>
  <c r="H14" i="6"/>
  <c r="E14" i="6"/>
  <c r="D14" i="6"/>
  <c r="H13" i="6"/>
  <c r="E13" i="6"/>
  <c r="D13" i="6"/>
  <c r="H12" i="6"/>
  <c r="E12" i="6"/>
  <c r="D12" i="6"/>
  <c r="H11" i="6"/>
  <c r="E11" i="6"/>
  <c r="D11" i="6"/>
  <c r="H10" i="6"/>
  <c r="E10" i="6"/>
  <c r="D10" i="6"/>
  <c r="H9" i="6"/>
  <c r="E9" i="6"/>
  <c r="D9" i="6"/>
  <c r="H8" i="6"/>
  <c r="E8" i="6"/>
  <c r="D8" i="6"/>
  <c r="H7" i="6"/>
  <c r="E7" i="6"/>
  <c r="D7" i="6"/>
  <c r="H6" i="6"/>
  <c r="E6" i="6"/>
  <c r="D6" i="6"/>
  <c r="H5" i="6"/>
  <c r="E5" i="6"/>
  <c r="D5" i="6"/>
  <c r="H4" i="6"/>
  <c r="E4" i="6"/>
  <c r="D4" i="6"/>
  <c r="H3" i="6"/>
  <c r="E3" i="6"/>
  <c r="D3" i="6"/>
  <c r="H2" i="6"/>
  <c r="E2" i="6"/>
  <c r="D2" i="6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<sst xmlns="http://schemas.openxmlformats.org/spreadsheetml/2006/main" count="20" uniqueCount="9">
  <si>
    <t>2nd q</t>
  </si>
  <si>
    <t>1st q</t>
  </si>
  <si>
    <t>3rd q</t>
  </si>
  <si>
    <t>Target</t>
  </si>
  <si>
    <t>Value</t>
  </si>
  <si>
    <t>Std</t>
  </si>
  <si>
    <t>Sum of Value</t>
  </si>
  <si>
    <t>Val and std</t>
  </si>
  <si>
    <t>Total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</si>
</sst>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protection locked="1"/>
    </dxf>
    <dxf>
      <protection locked="1"/>
    </dxf>
    <dxf>
      <protection locked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protection locked="1"/>
    </dxf>
    <dxf>
      <protection locked="1"/>
    </dxf>
    <dxf>
      <protection locked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ehyun You" refreshedDate="43612.614293055558" createdVersion="6" refreshedVersion="6" minRefreshableVersion="3" recordCount="42" xr:uid="{8D1AA35E-14AF-6C41-AE6A-9AD9F4857D11}">
  <cacheSource type="worksheet">
    <worksheetSource name="Table1"/>
  </cacheSource>
  <cacheFields count="8">
    <cacheField name="1st q" numFmtId="0">
      <sharedItems containsSemiMixedTypes="0" containsString="0" containsNumber="1" containsInteger="1" minValue="1" maxValue="2" count="2">
        <n v="1"/>
        <n v="2"/>
      </sharedItems>
    </cacheField>
    <cacheField name="2nd q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3rd q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Total q" numFmtId="0">
      <sharedItems containsSemiMixedTypes="0" containsString="0" containsNumber="1" containsInteger="1" minValue="3" maxValue="14"/>
    </cacheField>
    <cacheField name="Target" numFmtId="0">
      <sharedItems/>
    </cacheField>
    <cacheField name="Value" numFmtId="1">
      <sharedItems containsSemiMixedTypes="0" containsString="0" containsNumber="1" minValue="-9.6013012611999287" maxValue="1256.2162006028"/>
    </cacheField>
    <cacheField name="Std" numFmtId="1">
      <sharedItems containsSemiMixedTypes="0" containsString="0" containsNumber="1" minValue="1.7410996223090391E-2" maxValue="59.875800156823693"/>
    </cacheField>
    <cacheField name="Val and std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n v="3"/>
    <s v="C1p,I1p,I1p"/>
    <n v="1200.0706542060011"/>
    <n v="59.875800156823693"/>
    <s v="1200 ± 60"/>
  </r>
  <r>
    <x v="0"/>
    <x v="1"/>
    <x v="0"/>
    <n v="4"/>
    <s v="C1p,I2p,I1p"/>
    <n v="923.99312324160019"/>
    <n v="37.323162050958402"/>
    <s v="924 ± 37"/>
  </r>
  <r>
    <x v="0"/>
    <x v="1"/>
    <x v="1"/>
    <n v="5"/>
    <s v="C1p,I2p,I2p"/>
    <n v="1256.2162006028"/>
    <n v="37.960583058783953"/>
    <s v="1256 ± 38"/>
  </r>
  <r>
    <x v="0"/>
    <x v="2"/>
    <x v="0"/>
    <n v="5"/>
    <s v="C1p,I3p,I1p"/>
    <n v="76.19489163400003"/>
    <n v="11.313839816500209"/>
    <s v="76 ± 11"/>
  </r>
  <r>
    <x v="0"/>
    <x v="2"/>
    <x v="1"/>
    <n v="6"/>
    <s v="C1p,I3p,I2p"/>
    <n v="424.73758813719991"/>
    <n v="21.563891824587142"/>
    <s v="425 ± 22"/>
  </r>
  <r>
    <x v="0"/>
    <x v="2"/>
    <x v="2"/>
    <n v="7"/>
    <s v="C1p,I3p,I3p"/>
    <n v="290.7299425672"/>
    <n v="18.16593973251512"/>
    <s v="291 ± 18"/>
  </r>
  <r>
    <x v="0"/>
    <x v="3"/>
    <x v="0"/>
    <n v="6"/>
    <s v="C1p,I4p,I1p"/>
    <n v="-0.91822972839975758"/>
    <n v="15.330249650376439"/>
    <s v="-1 ± 15"/>
  </r>
  <r>
    <x v="0"/>
    <x v="3"/>
    <x v="1"/>
    <n v="7"/>
    <s v="C1p,I4p,I2p"/>
    <n v="81.941100602400041"/>
    <n v="11.401903302898379"/>
    <s v="82 ± 11"/>
  </r>
  <r>
    <x v="0"/>
    <x v="3"/>
    <x v="2"/>
    <n v="8"/>
    <s v="C1p,I4p,I3p"/>
    <n v="136.543995628"/>
    <n v="12.449953921662569"/>
    <s v="137 ± 12"/>
  </r>
  <r>
    <x v="0"/>
    <x v="3"/>
    <x v="3"/>
    <n v="9"/>
    <s v="C1p,I4p,I4p"/>
    <n v="82.38669851720006"/>
    <n v="10.816798747652109"/>
    <s v="82 ± 11"/>
  </r>
  <r>
    <x v="0"/>
    <x v="4"/>
    <x v="0"/>
    <n v="7"/>
    <s v="C1p,I5p,I1p"/>
    <n v="-0.63664323399998479"/>
    <n v="3.605692487936655"/>
    <s v="-1 ± 4"/>
  </r>
  <r>
    <x v="0"/>
    <x v="4"/>
    <x v="1"/>
    <n v="8"/>
    <s v="C1p,I5p,I2p"/>
    <n v="7.4307749228000057"/>
    <n v="3.162330229139295"/>
    <s v="7 ± 3"/>
  </r>
  <r>
    <x v="0"/>
    <x v="4"/>
    <x v="2"/>
    <n v="9"/>
    <s v="C1p,I5p,I3p"/>
    <n v="23.152799116000001"/>
    <n v="5.1961725826614336"/>
    <s v="23 ± 5"/>
  </r>
  <r>
    <x v="0"/>
    <x v="4"/>
    <x v="3"/>
    <n v="10"/>
    <s v="C1p,I5p,I4p"/>
    <n v="35.332897217200014"/>
    <n v="7.0000357896865326"/>
    <s v="35 ± 7"/>
  </r>
  <r>
    <x v="0"/>
    <x v="4"/>
    <x v="4"/>
    <n v="11"/>
    <s v="C1p,I5p,I5p"/>
    <n v="9.7329495756000011"/>
    <n v="3.74167202990624"/>
    <s v="10 ± 4"/>
  </r>
  <r>
    <x v="0"/>
    <x v="5"/>
    <x v="0"/>
    <n v="8"/>
    <s v="C1p,I6p,I1p"/>
    <n v="12.00159771760036"/>
    <n v="17.059392883161308"/>
    <s v="12 ± 17"/>
  </r>
  <r>
    <x v="0"/>
    <x v="5"/>
    <x v="1"/>
    <n v="9"/>
    <s v="C1p,I6p,I2p"/>
    <n v="-9.6013012611999287"/>
    <n v="8.602610511669285"/>
    <s v="-10 ± 9"/>
  </r>
  <r>
    <x v="0"/>
    <x v="5"/>
    <x v="2"/>
    <n v="10"/>
    <s v="C1p,I6p,I3p"/>
    <n v="4.0441345712000327"/>
    <n v="5.099223441983276"/>
    <s v="4 ± 5"/>
  </r>
  <r>
    <x v="0"/>
    <x v="5"/>
    <x v="3"/>
    <n v="11"/>
    <s v="C1p,I6p,I4p"/>
    <n v="-2.903433183999939"/>
    <n v="6.4810770176582349"/>
    <s v="-3 ± 6"/>
  </r>
  <r>
    <x v="0"/>
    <x v="5"/>
    <x v="4"/>
    <n v="12"/>
    <s v="C1p,I6p,I5p"/>
    <n v="2.607589729200007"/>
    <n v="4.1231812760903637"/>
    <s v="3 ± 4"/>
  </r>
  <r>
    <x v="0"/>
    <x v="5"/>
    <x v="5"/>
    <n v="13"/>
    <s v="C1p,I6p,I6p"/>
    <n v="0.59577736920003832"/>
    <n v="4.0002537896142396"/>
    <s v="1 ± 4"/>
  </r>
  <r>
    <x v="1"/>
    <x v="0"/>
    <x v="0"/>
    <n v="4"/>
    <s v="C2p,I1p,I1p"/>
    <n v="81.726280311680085"/>
    <n v="18.65940596287205"/>
    <s v="82 ± 19"/>
  </r>
  <r>
    <x v="1"/>
    <x v="1"/>
    <x v="0"/>
    <n v="5"/>
    <s v="C2p,I2p,I1p"/>
    <n v="106.13009177408"/>
    <n v="15.5126836421218"/>
    <s v="106 ± 16"/>
  </r>
  <r>
    <x v="1"/>
    <x v="1"/>
    <x v="1"/>
    <n v="6"/>
    <s v="C2p,I2p,I2p"/>
    <n v="365.7294819769599"/>
    <n v="24.992825563700549"/>
    <s v="366 ± 25"/>
  </r>
  <r>
    <x v="1"/>
    <x v="2"/>
    <x v="0"/>
    <n v="6"/>
    <s v="C2p,I3p,I1p"/>
    <n v="30.617014506240011"/>
    <n v="7.6733838794265123"/>
    <s v="31 ± 8"/>
  </r>
  <r>
    <x v="1"/>
    <x v="2"/>
    <x v="1"/>
    <n v="7"/>
    <s v="C2p,I3p,I2p"/>
    <n v="246.408996272"/>
    <n v="20.17524513353214"/>
    <s v="246 ± 20"/>
  </r>
  <r>
    <x v="1"/>
    <x v="2"/>
    <x v="2"/>
    <n v="8"/>
    <s v="C2p,I3p,I3p"/>
    <n v="240.86101942848001"/>
    <n v="20.047953944786439"/>
    <s v="241 ± 20"/>
  </r>
  <r>
    <x v="1"/>
    <x v="3"/>
    <x v="0"/>
    <n v="7"/>
    <s v="C2p,I4p,I1p"/>
    <n v="0.85282256576002868"/>
    <n v="4.5257776888435233"/>
    <s v="1 ± 5"/>
  </r>
  <r>
    <x v="1"/>
    <x v="3"/>
    <x v="1"/>
    <n v="8"/>
    <s v="C2p,I4p,I2p"/>
    <n v="74.761257733120004"/>
    <n v="11.537794363457399"/>
    <s v="75 ± 12"/>
  </r>
  <r>
    <x v="1"/>
    <x v="3"/>
    <x v="2"/>
    <n v="9"/>
    <s v="C2p,I4p,I3p"/>
    <n v="202.81733301439999"/>
    <n v="18.242817729874531"/>
    <s v="203 ± 18"/>
  </r>
  <r>
    <x v="1"/>
    <x v="3"/>
    <x v="3"/>
    <n v="10"/>
    <s v="C2p,I4p,I4p"/>
    <n v="142.79893037503999"/>
    <n v="15.429860315579131"/>
    <s v="143 ± 15"/>
  </r>
  <r>
    <x v="1"/>
    <x v="4"/>
    <x v="0"/>
    <n v="8"/>
    <s v="C2p,I5p,I1p"/>
    <n v="-0.58950165439999658"/>
    <n v="1.7410996223090391E-2"/>
    <s v="-1 ± 0"/>
  </r>
  <r>
    <x v="1"/>
    <x v="4"/>
    <x v="1"/>
    <n v="9"/>
    <s v="C2p,I5p,I2p"/>
    <n v="13.464471139840001"/>
    <n v="4.8000073055521169"/>
    <s v="13 ± 5"/>
  </r>
  <r>
    <x v="1"/>
    <x v="4"/>
    <x v="2"/>
    <n v="10"/>
    <s v="C2p,I5p,I3p"/>
    <n v="48.264054286719997"/>
    <n v="8.9084267420971326"/>
    <s v="48 ± 9"/>
  </r>
  <r>
    <x v="1"/>
    <x v="4"/>
    <x v="3"/>
    <n v="11"/>
    <s v="C2p,I5p,I4p"/>
    <n v="92.107927367039991"/>
    <n v="12.289838643506689"/>
    <s v="92 ± 12"/>
  </r>
  <r>
    <x v="1"/>
    <x v="4"/>
    <x v="4"/>
    <n v="12"/>
    <s v="C2p,I5p,I5p"/>
    <n v="79.140872439039995"/>
    <n v="11.313709995861201"/>
    <s v="79 ± 11"/>
  </r>
  <r>
    <x v="1"/>
    <x v="5"/>
    <x v="0"/>
    <n v="9"/>
    <s v="C2p,I6p,I1p"/>
    <n v="4.885561790080045"/>
    <n v="7.6736380775158439"/>
    <s v="5 ± 8"/>
  </r>
  <r>
    <x v="1"/>
    <x v="5"/>
    <x v="1"/>
    <n v="10"/>
    <s v="C2p,I6p,I2p"/>
    <n v="-6.607138861439986"/>
    <n v="3.919367779185619"/>
    <s v="-7 ± 4"/>
  </r>
  <r>
    <x v="1"/>
    <x v="5"/>
    <x v="2"/>
    <n v="11"/>
    <s v="C2p,I6p,I3p"/>
    <n v="10.251354789120001"/>
    <n v="5.5426111447820769"/>
    <s v="10 ± 6"/>
  </r>
  <r>
    <x v="1"/>
    <x v="5"/>
    <x v="3"/>
    <n v="12"/>
    <s v="C2p,I6p,I4p"/>
    <n v="23.812051177600011"/>
    <n v="7.3322043012344986"/>
    <s v="24 ± 7"/>
  </r>
  <r>
    <x v="1"/>
    <x v="5"/>
    <x v="4"/>
    <n v="13"/>
    <s v="C2p,I6p,I5p"/>
    <n v="31.155528652160001"/>
    <n v="7.3321366883809"/>
    <s v="31 ± 7"/>
  </r>
  <r>
    <x v="1"/>
    <x v="5"/>
    <x v="5"/>
    <n v="14"/>
    <s v="C2p,I6p,I6p"/>
    <n v="13.04703930048001"/>
    <n v="5.0597308877771434"/>
    <s v="13 ± 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F9E1D-DB0E-1541-A4DE-08E891BAB6B1}" name="PivotTable1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showHeaders="0" outline="1" outlineData="1" multipleFieldFilters="0">
  <location ref="A3:G10" firstHeaderRow="1" firstDataRow="2" firstDataCol="1" rowPageCount="1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axis="axisCol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0" hier="-1"/>
  </pageFields>
  <dataFields count="1">
    <dataField name="Sum of Value" fld="5" baseField="0" baseItem="0" numFmtId="1"/>
  </dataFields>
  <formats count="11">
    <format dxfId="41">
      <pivotArea collapsedLevelsAreSubtotals="1" fieldPosition="0">
        <references count="1">
          <reference field="1" count="0"/>
        </references>
      </pivotArea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fieldPosition="0">
        <references count="1">
          <reference field="2" count="0"/>
        </references>
      </pivotArea>
    </format>
    <format dxfId="36">
      <pivotArea outline="0" collapsedLevelsAreSubtotals="1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fieldPosition="0">
        <references count="1">
          <reference field="2" count="0"/>
        </references>
      </pivotArea>
    </format>
    <format dxfId="33">
      <pivotArea outline="0" collapsedLevelsAreSubtotals="1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fieldPosition="0">
        <references count="1">
          <reference field="2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97B9E-78DA-AA44-9F30-2660E715C421}" name="PivotTable1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showHeaders="0" outline="1" outlineData="1" multipleFieldFilters="0">
  <location ref="A3:G10" firstHeaderRow="1" firstDataRow="2" firstDataCol="1" rowPageCount="1" colPageCount="1"/>
  <pivotFields count="8">
    <pivotField axis="axisPage" multipleItemSelectionAllowed="1" showAll="0">
      <items count="3">
        <item h="1" x="0"/>
        <item x="1"/>
        <item t="default"/>
      </items>
    </pivotField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axis="axisCol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0" hier="-1"/>
  </pageFields>
  <dataFields count="1">
    <dataField name="Sum of Value" fld="5" baseField="0" baseItem="0" numFmtId="1"/>
  </dataFields>
  <formats count="11">
    <format dxfId="30">
      <pivotArea collapsedLevelsAreSubtotals="1" fieldPosition="0">
        <references count="1">
          <reference field="1" count="0"/>
        </references>
      </pivotArea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2" count="0"/>
        </references>
      </pivotArea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fieldPosition="0">
        <references count="1">
          <reference field="2" count="0"/>
        </references>
      </pivotArea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fieldPosition="0">
        <references count="1">
          <reference field="2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7752D-83E4-8B49-B5E7-DA62B2D8B21B}" name="Table1" displayName="Table1" ref="A1:H43" totalsRowShown="0" headerRowDxfId="19" dataDxfId="18">
  <autoFilter ref="A1:H43" xr:uid="{F9B0A61E-E609-2F40-95BC-EAA16F6D6A48}"/>
  <sortState xmlns:xlrd2="http://schemas.microsoft.com/office/spreadsheetml/2017/richdata2" ref="A2:H43">
    <sortCondition ref="E1:E43"/>
  </sortState>
  <tableColumns count="8">
    <tableColumn id="1" xr3:uid="{41806DD5-BE9D-0E4A-9CE3-BDF1C095ABBC}" name="1st q" dataDxfId="17"/>
    <tableColumn id="2" xr3:uid="{3959A4B8-5A86-F641-A190-D531F12A995A}" name="2nd q" dataDxfId="16"/>
    <tableColumn id="3" xr3:uid="{D2143B82-C59D-6141-B1CA-CA85CD322AB5}" name="3rd q" dataDxfId="15"/>
    <tableColumn id="7" xr3:uid="{3690C770-473E-3B48-8B82-6736DC775A8F}" name="Total q" dataDxfId="14">
      <calculatedColumnFormula>Table1[[#This Row],[1st q]]+Table1[[#This Row],[2nd q]]+Table1[[#This Row],[3rd q]]</calculatedColumnFormula>
    </tableColumn>
    <tableColumn id="4" xr3:uid="{D1F8FA1C-76D4-A44D-86AE-E0615DB3A80E}" name="Target" dataDxfId="13">
      <calculatedColumnFormula>CONCATENATE("C",Table1[[#This Row],[1st q]],"p,I",Table1[[#This Row],[2nd q]],"p,I",Table1[[#This Row],[3rd q]],"p")</calculatedColumnFormula>
    </tableColumn>
    <tableColumn id="5" xr3:uid="{D2958DC6-766A-8345-97EA-D2D7205C6C82}" name="Value" dataDxfId="12"/>
    <tableColumn id="6" xr3:uid="{195F0A44-9CD0-F24C-A339-958C4A81E432}" name="Std" dataDxfId="11"/>
    <tableColumn id="9" xr3:uid="{F5F853BB-B631-6042-AFDF-E1683F586EE4}" name="Val and std" dataDxfId="10">
      <calculatedColumnFormula>CONCATENATE(TEXT(Table1[[#This Row],[Value]], "0"), " ± ", TEXT(Table1[[#This Row],[Std]], "0"))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20161-A3E8-AC4C-BECD-5FE95AB2CCD9}" name="Table14" displayName="Table14" ref="A1:H43" totalsRowShown="0" headerRowDxfId="9" dataDxfId="8">
  <autoFilter ref="A1:H43" xr:uid="{F9B0A61E-E609-2F40-95BC-EAA16F6D6A48}"/>
  <sortState xmlns:xlrd2="http://schemas.microsoft.com/office/spreadsheetml/2017/richdata2" ref="A2:H43">
    <sortCondition ref="A2:A43"/>
    <sortCondition ref="B2:B43"/>
    <sortCondition ref="C2:C43"/>
  </sortState>
  <tableColumns count="8">
    <tableColumn id="1" xr3:uid="{781F25F2-4055-874B-B609-8B55D306C7EB}" name="1st q" dataDxfId="7"/>
    <tableColumn id="2" xr3:uid="{52F8762F-52E0-2B46-AE00-E036363AD8CB}" name="2nd q" dataDxfId="6"/>
    <tableColumn id="3" xr3:uid="{BAF7F44D-7703-D842-AB17-CF32E7A13AE5}" name="3rd q" dataDxfId="5"/>
    <tableColumn id="7" xr3:uid="{10218F26-CD66-FB40-8442-110D1FCD76BD}" name="Total q" dataDxfId="4">
      <calculatedColumnFormula>Table14[[#This Row],[1st q]]+Table14[[#This Row],[2nd q]]+Table14[[#This Row],[3rd q]]</calculatedColumnFormula>
    </tableColumn>
    <tableColumn id="4" xr3:uid="{AC3751AA-5D10-7C4D-8665-79A87FD6A5C8}" name="Target" dataDxfId="3">
      <calculatedColumnFormula>CONCATENATE("C",Table14[[#This Row],[1st q]],"p,I",Table14[[#This Row],[2nd q]],"p,I",Table14[[#This Row],[3rd q]],"p")</calculatedColumnFormula>
    </tableColumn>
    <tableColumn id="5" xr3:uid="{B7F08636-559D-6949-B330-56529191325A}" name="Value" dataDxfId="2"/>
    <tableColumn id="6" xr3:uid="{98E579F4-6B03-DF4A-BBCB-03C2829499C2}" name="Std" dataDxfId="1"/>
    <tableColumn id="9" xr3:uid="{612B2AE1-02B4-4D40-B50E-4D03D0A059D2}" name="Val and std" dataDxfId="0">
      <calculatedColumnFormula>CONCATENATE(TEXT(Table14[[#This Row],[Value]], "0"), " ± ", TEXT(Table14[[#This Row],[Std]], "0"))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45E3-BF39-724E-BE17-943D316F78F3}">
  <dimension ref="A1:G10"/>
  <sheetViews>
    <sheetView workbookViewId="0">
      <selection activeCell="B6" sqref="B6"/>
    </sheetView>
  </sheetViews>
  <sheetFormatPr baseColWidth="10" defaultRowHeight="16"/>
  <cols>
    <col min="1" max="7" width="6.83203125" customWidth="1"/>
    <col min="8" max="8" width="13.1640625" bestFit="1" customWidth="1"/>
    <col min="9" max="9" width="12.1640625" bestFit="1" customWidth="1"/>
    <col min="10" max="10" width="13.1640625" bestFit="1" customWidth="1"/>
    <col min="11" max="11" width="12.1640625" bestFit="1" customWidth="1"/>
    <col min="12" max="12" width="13.1640625" bestFit="1" customWidth="1"/>
    <col min="13" max="13" width="17" bestFit="1" customWidth="1"/>
    <col min="14" max="14" width="18" bestFit="1" customWidth="1"/>
    <col min="15" max="15" width="13.1640625" bestFit="1" customWidth="1"/>
    <col min="16" max="16" width="11.5" bestFit="1" customWidth="1"/>
    <col min="17" max="17" width="12.1640625" bestFit="1" customWidth="1"/>
    <col min="18" max="18" width="13.1640625" bestFit="1" customWidth="1"/>
    <col min="19" max="19" width="16.33203125" bestFit="1" customWidth="1"/>
    <col min="20" max="20" width="17" bestFit="1" customWidth="1"/>
    <col min="21" max="21" width="18" bestFit="1" customWidth="1"/>
  </cols>
  <sheetData>
    <row r="1" spans="1:7">
      <c r="A1" s="4" t="s">
        <v>1</v>
      </c>
      <c r="B1" s="5">
        <v>1</v>
      </c>
    </row>
    <row r="3" spans="1:7">
      <c r="A3" s="4" t="s">
        <v>6</v>
      </c>
    </row>
    <row r="4" spans="1:7" ht="32" customHeight="1"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</row>
    <row r="5" spans="1:7" ht="32" customHeight="1">
      <c r="A5" s="6">
        <v>6</v>
      </c>
      <c r="B5" s="7">
        <v>12.00159771760036</v>
      </c>
      <c r="C5" s="7">
        <v>-9.6013012611999287</v>
      </c>
      <c r="D5" s="7">
        <v>4.0441345712000327</v>
      </c>
      <c r="E5" s="7">
        <v>-2.903433183999939</v>
      </c>
      <c r="F5" s="7">
        <v>2.607589729200007</v>
      </c>
      <c r="G5" s="7">
        <v>0.59577736920003832</v>
      </c>
    </row>
    <row r="6" spans="1:7" ht="32" customHeight="1">
      <c r="A6" s="6">
        <v>5</v>
      </c>
      <c r="B6" s="7">
        <v>-0.63664323399998479</v>
      </c>
      <c r="C6" s="7">
        <v>7.4307749228000057</v>
      </c>
      <c r="D6" s="7">
        <v>23.152799116000001</v>
      </c>
      <c r="E6" s="7">
        <v>35.332897217200014</v>
      </c>
      <c r="F6" s="7">
        <v>9.7329495756000011</v>
      </c>
      <c r="G6" s="7"/>
    </row>
    <row r="7" spans="1:7" ht="32" customHeight="1">
      <c r="A7" s="6">
        <v>4</v>
      </c>
      <c r="B7" s="7">
        <v>-0.91822972839975758</v>
      </c>
      <c r="C7" s="7">
        <v>81.941100602400041</v>
      </c>
      <c r="D7" s="7">
        <v>136.543995628</v>
      </c>
      <c r="E7" s="7">
        <v>82.38669851720006</v>
      </c>
      <c r="F7" s="7"/>
      <c r="G7" s="7"/>
    </row>
    <row r="8" spans="1:7" ht="32" customHeight="1">
      <c r="A8" s="6">
        <v>3</v>
      </c>
      <c r="B8" s="7">
        <v>76.19489163400003</v>
      </c>
      <c r="C8" s="7">
        <v>424.73758813719991</v>
      </c>
      <c r="D8" s="7">
        <v>290.7299425672</v>
      </c>
      <c r="E8" s="7"/>
      <c r="F8" s="7"/>
      <c r="G8" s="7"/>
    </row>
    <row r="9" spans="1:7" ht="32" customHeight="1">
      <c r="A9" s="6">
        <v>2</v>
      </c>
      <c r="B9" s="7">
        <v>923.99312324160019</v>
      </c>
      <c r="C9" s="7">
        <v>1256.2162006028</v>
      </c>
      <c r="D9" s="7"/>
      <c r="E9" s="7"/>
      <c r="F9" s="7"/>
      <c r="G9" s="7"/>
    </row>
    <row r="10" spans="1:7" ht="32" customHeight="1">
      <c r="A10" s="6">
        <v>1</v>
      </c>
      <c r="B10" s="7">
        <v>1200.0706542060011</v>
      </c>
      <c r="C10" s="7"/>
      <c r="D10" s="7"/>
      <c r="E10" s="7"/>
      <c r="F10" s="7"/>
      <c r="G10" s="7"/>
    </row>
  </sheetData>
  <conditionalFormatting pivot="1" sqref="B5:G10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993A-AE50-994D-8904-F157ABF0EC8A}">
  <dimension ref="A1:G10"/>
  <sheetViews>
    <sheetView workbookViewId="0">
      <selection activeCell="C5" sqref="C5"/>
    </sheetView>
  </sheetViews>
  <sheetFormatPr baseColWidth="10" defaultRowHeight="16"/>
  <cols>
    <col min="1" max="7" width="6.83203125" customWidth="1"/>
    <col min="8" max="8" width="13.1640625" bestFit="1" customWidth="1"/>
    <col min="9" max="9" width="12.1640625" bestFit="1" customWidth="1"/>
    <col min="10" max="10" width="13.1640625" bestFit="1" customWidth="1"/>
    <col min="11" max="11" width="12.1640625" bestFit="1" customWidth="1"/>
    <col min="12" max="12" width="13.1640625" bestFit="1" customWidth="1"/>
    <col min="13" max="13" width="17" bestFit="1" customWidth="1"/>
    <col min="14" max="14" width="18" bestFit="1" customWidth="1"/>
    <col min="15" max="15" width="13.1640625" bestFit="1" customWidth="1"/>
    <col min="16" max="16" width="11.5" bestFit="1" customWidth="1"/>
    <col min="17" max="17" width="12.1640625" bestFit="1" customWidth="1"/>
    <col min="18" max="18" width="13.1640625" bestFit="1" customWidth="1"/>
    <col min="19" max="19" width="16.33203125" bestFit="1" customWidth="1"/>
    <col min="20" max="20" width="17" bestFit="1" customWidth="1"/>
    <col min="21" max="21" width="18" bestFit="1" customWidth="1"/>
  </cols>
  <sheetData>
    <row r="1" spans="1:7">
      <c r="A1" s="4" t="s">
        <v>1</v>
      </c>
      <c r="B1" s="5">
        <v>2</v>
      </c>
    </row>
    <row r="3" spans="1:7">
      <c r="A3" s="4" t="s">
        <v>6</v>
      </c>
    </row>
    <row r="4" spans="1:7" ht="32" customHeight="1"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</row>
    <row r="5" spans="1:7" ht="32" customHeight="1">
      <c r="A5" s="6">
        <v>6</v>
      </c>
      <c r="B5" s="7">
        <v>4.885561790080045</v>
      </c>
      <c r="C5" s="7">
        <v>-6.607138861439986</v>
      </c>
      <c r="D5" s="7">
        <v>10.251354789120001</v>
      </c>
      <c r="E5" s="7">
        <v>23.812051177600011</v>
      </c>
      <c r="F5" s="7">
        <v>31.155528652160001</v>
      </c>
      <c r="G5" s="7">
        <v>13.04703930048001</v>
      </c>
    </row>
    <row r="6" spans="1:7" ht="32" customHeight="1">
      <c r="A6" s="6">
        <v>5</v>
      </c>
      <c r="B6" s="7">
        <v>-0.58950165439999658</v>
      </c>
      <c r="C6" s="7">
        <v>13.464471139840001</v>
      </c>
      <c r="D6" s="7">
        <v>48.264054286719997</v>
      </c>
      <c r="E6" s="7">
        <v>92.107927367039991</v>
      </c>
      <c r="F6" s="7">
        <v>79.140872439039995</v>
      </c>
      <c r="G6" s="7"/>
    </row>
    <row r="7" spans="1:7" ht="32" customHeight="1">
      <c r="A7" s="6">
        <v>4</v>
      </c>
      <c r="B7" s="7">
        <v>0.85282256576002868</v>
      </c>
      <c r="C7" s="7">
        <v>74.761257733120004</v>
      </c>
      <c r="D7" s="7">
        <v>202.81733301439999</v>
      </c>
      <c r="E7" s="7">
        <v>142.79893037503999</v>
      </c>
      <c r="F7" s="7"/>
      <c r="G7" s="7"/>
    </row>
    <row r="8" spans="1:7" ht="32" customHeight="1">
      <c r="A8" s="6">
        <v>3</v>
      </c>
      <c r="B8" s="7">
        <v>30.617014506240011</v>
      </c>
      <c r="C8" s="7">
        <v>246.408996272</v>
      </c>
      <c r="D8" s="7">
        <v>240.86101942848001</v>
      </c>
      <c r="E8" s="7"/>
      <c r="F8" s="7"/>
      <c r="G8" s="7"/>
    </row>
    <row r="9" spans="1:7" ht="32" customHeight="1">
      <c r="A9" s="6">
        <v>2</v>
      </c>
      <c r="B9" s="7">
        <v>106.13009177408</v>
      </c>
      <c r="C9" s="7">
        <v>365.7294819769599</v>
      </c>
      <c r="D9" s="7"/>
      <c r="E9" s="7"/>
      <c r="F9" s="7"/>
      <c r="G9" s="7"/>
    </row>
    <row r="10" spans="1:7" ht="32" customHeight="1">
      <c r="A10" s="6">
        <v>1</v>
      </c>
      <c r="B10" s="7">
        <v>81.726280311680085</v>
      </c>
      <c r="C10" s="7"/>
      <c r="D10" s="7"/>
      <c r="E10" s="7"/>
      <c r="F10" s="7"/>
      <c r="G10" s="7"/>
    </row>
  </sheetData>
  <conditionalFormatting pivot="1" sqref="B5:G10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4BF6-7D1F-B24D-BBA0-5485E70E48F9}">
  <dimension ref="A1:H43"/>
  <sheetViews>
    <sheetView tabSelected="1" workbookViewId="0">
      <selection activeCell="H2" sqref="H2"/>
    </sheetView>
  </sheetViews>
  <sheetFormatPr baseColWidth="10" defaultRowHeight="16"/>
  <cols>
    <col min="1" max="5" width="20.83203125" customWidth="1"/>
    <col min="6" max="7" width="20.83203125" style="3" customWidth="1"/>
    <col min="8" max="8" width="20.83203125" customWidth="1"/>
  </cols>
  <sheetData>
    <row r="1" spans="1:8">
      <c r="A1" s="1" t="s">
        <v>1</v>
      </c>
      <c r="B1" s="1" t="s">
        <v>0</v>
      </c>
      <c r="C1" s="1" t="s">
        <v>2</v>
      </c>
      <c r="D1" s="1" t="s">
        <v>8</v>
      </c>
      <c r="E1" s="1" t="s">
        <v>3</v>
      </c>
      <c r="F1" s="2" t="s">
        <v>4</v>
      </c>
      <c r="G1" s="2" t="s">
        <v>5</v>
      </c>
      <c r="H1" s="8" t="s">
        <v>7</v>
      </c>
    </row>
    <row r="2" spans="1:8">
      <c r="A2" s="1">
        <v>1</v>
      </c>
      <c r="B2" s="1">
        <v>1</v>
      </c>
      <c r="C2" s="1">
        <v>1</v>
      </c>
      <c r="D2" s="1">
        <f>Table1[[#This Row],[1st q]]+Table1[[#This Row],[2nd q]]+Table1[[#This Row],[3rd q]]</f>
        <v>3</v>
      </c>
      <c r="E2" s="1" t="str">
        <f>CONCATENATE("C",Table1[[#This Row],[1st q]],"p,I",Table1[[#This Row],[2nd q]],"p,I",Table1[[#This Row],[3rd q]],"p")</f>
        <v>C1p,I1p,I1p</v>
      </c>
      <c r="F2" s="2">
        <v>1200.0706542060011</v>
      </c>
      <c r="G2" s="2">
        <v>59.875800156823693</v>
      </c>
      <c r="H2" s="9" t="str">
        <f>CONCATENATE(TEXT(Table1[[#This Row],[Value]], "0"), " ± ", TEXT(Table1[[#This Row],[Std]], "0"))</f>
        <v>1200 ± 60</v>
      </c>
    </row>
    <row r="3" spans="1:8">
      <c r="A3" s="1">
        <v>1</v>
      </c>
      <c r="B3" s="1">
        <v>2</v>
      </c>
      <c r="C3" s="1">
        <v>1</v>
      </c>
      <c r="D3" s="1">
        <f>Table1[[#This Row],[1st q]]+Table1[[#This Row],[2nd q]]+Table1[[#This Row],[3rd q]]</f>
        <v>4</v>
      </c>
      <c r="E3" s="1" t="str">
        <f>CONCATENATE("C",Table1[[#This Row],[1st q]],"p,I",Table1[[#This Row],[2nd q]],"p,I",Table1[[#This Row],[3rd q]],"p")</f>
        <v>C1p,I2p,I1p</v>
      </c>
      <c r="F3" s="2">
        <v>923.99312324160019</v>
      </c>
      <c r="G3" s="2">
        <v>37.323162050958402</v>
      </c>
      <c r="H3" s="9" t="str">
        <f>CONCATENATE(TEXT(Table1[[#This Row],[Value]], "0"), " ± ", TEXT(Table1[[#This Row],[Std]], "0"))</f>
        <v>924 ± 37</v>
      </c>
    </row>
    <row r="4" spans="1:8">
      <c r="A4" s="1">
        <v>1</v>
      </c>
      <c r="B4" s="1">
        <v>2</v>
      </c>
      <c r="C4" s="1">
        <v>2</v>
      </c>
      <c r="D4" s="1">
        <f>Table1[[#This Row],[1st q]]+Table1[[#This Row],[2nd q]]+Table1[[#This Row],[3rd q]]</f>
        <v>5</v>
      </c>
      <c r="E4" s="1" t="str">
        <f>CONCATENATE("C",Table1[[#This Row],[1st q]],"p,I",Table1[[#This Row],[2nd q]],"p,I",Table1[[#This Row],[3rd q]],"p")</f>
        <v>C1p,I2p,I2p</v>
      </c>
      <c r="F4" s="2">
        <v>1256.2162006028</v>
      </c>
      <c r="G4" s="2">
        <v>37.960583058783953</v>
      </c>
      <c r="H4" s="9" t="str">
        <f>CONCATENATE(TEXT(Table1[[#This Row],[Value]], "0"), " ± ", TEXT(Table1[[#This Row],[Std]], "0"))</f>
        <v>1256 ± 38</v>
      </c>
    </row>
    <row r="5" spans="1:8">
      <c r="A5" s="1">
        <v>1</v>
      </c>
      <c r="B5" s="1">
        <v>3</v>
      </c>
      <c r="C5" s="1">
        <v>1</v>
      </c>
      <c r="D5" s="1">
        <f>Table1[[#This Row],[1st q]]+Table1[[#This Row],[2nd q]]+Table1[[#This Row],[3rd q]]</f>
        <v>5</v>
      </c>
      <c r="E5" s="1" t="str">
        <f>CONCATENATE("C",Table1[[#This Row],[1st q]],"p,I",Table1[[#This Row],[2nd q]],"p,I",Table1[[#This Row],[3rd q]],"p")</f>
        <v>C1p,I3p,I1p</v>
      </c>
      <c r="F5" s="2">
        <v>76.19489163400003</v>
      </c>
      <c r="G5" s="2">
        <v>11.313839816500209</v>
      </c>
      <c r="H5" s="9" t="str">
        <f>CONCATENATE(TEXT(Table1[[#This Row],[Value]], "0"), " ± ", TEXT(Table1[[#This Row],[Std]], "0"))</f>
        <v>76 ± 11</v>
      </c>
    </row>
    <row r="6" spans="1:8">
      <c r="A6" s="1">
        <v>1</v>
      </c>
      <c r="B6" s="1">
        <v>3</v>
      </c>
      <c r="C6" s="1">
        <v>2</v>
      </c>
      <c r="D6" s="1">
        <f>Table1[[#This Row],[1st q]]+Table1[[#This Row],[2nd q]]+Table1[[#This Row],[3rd q]]</f>
        <v>6</v>
      </c>
      <c r="E6" s="1" t="str">
        <f>CONCATENATE("C",Table1[[#This Row],[1st q]],"p,I",Table1[[#This Row],[2nd q]],"p,I",Table1[[#This Row],[3rd q]],"p")</f>
        <v>C1p,I3p,I2p</v>
      </c>
      <c r="F6" s="2">
        <v>424.73758813719991</v>
      </c>
      <c r="G6" s="2">
        <v>21.563891824587142</v>
      </c>
      <c r="H6" s="9" t="str">
        <f>CONCATENATE(TEXT(Table1[[#This Row],[Value]], "0"), " ± ", TEXT(Table1[[#This Row],[Std]], "0"))</f>
        <v>425 ± 22</v>
      </c>
    </row>
    <row r="7" spans="1:8">
      <c r="A7" s="1">
        <v>1</v>
      </c>
      <c r="B7" s="1">
        <v>3</v>
      </c>
      <c r="C7" s="1">
        <v>3</v>
      </c>
      <c r="D7" s="1">
        <f>Table1[[#This Row],[1st q]]+Table1[[#This Row],[2nd q]]+Table1[[#This Row],[3rd q]]</f>
        <v>7</v>
      </c>
      <c r="E7" s="1" t="str">
        <f>CONCATENATE("C",Table1[[#This Row],[1st q]],"p,I",Table1[[#This Row],[2nd q]],"p,I",Table1[[#This Row],[3rd q]],"p")</f>
        <v>C1p,I3p,I3p</v>
      </c>
      <c r="F7" s="2">
        <v>290.7299425672</v>
      </c>
      <c r="G7" s="2">
        <v>18.16593973251512</v>
      </c>
      <c r="H7" s="9" t="str">
        <f>CONCATENATE(TEXT(Table1[[#This Row],[Value]], "0"), " ± ", TEXT(Table1[[#This Row],[Std]], "0"))</f>
        <v>291 ± 18</v>
      </c>
    </row>
    <row r="8" spans="1:8">
      <c r="A8" s="1">
        <v>1</v>
      </c>
      <c r="B8" s="1">
        <v>4</v>
      </c>
      <c r="C8" s="1">
        <v>1</v>
      </c>
      <c r="D8" s="1">
        <f>Table1[[#This Row],[1st q]]+Table1[[#This Row],[2nd q]]+Table1[[#This Row],[3rd q]]</f>
        <v>6</v>
      </c>
      <c r="E8" s="1" t="str">
        <f>CONCATENATE("C",Table1[[#This Row],[1st q]],"p,I",Table1[[#This Row],[2nd q]],"p,I",Table1[[#This Row],[3rd q]],"p")</f>
        <v>C1p,I4p,I1p</v>
      </c>
      <c r="F8" s="2">
        <v>-0.91822972839975758</v>
      </c>
      <c r="G8" s="2">
        <v>15.330249650376439</v>
      </c>
      <c r="H8" s="9" t="str">
        <f>CONCATENATE(TEXT(Table1[[#This Row],[Value]], "0"), " ± ", TEXT(Table1[[#This Row],[Std]], "0"))</f>
        <v>-1 ± 15</v>
      </c>
    </row>
    <row r="9" spans="1:8">
      <c r="A9" s="1">
        <v>1</v>
      </c>
      <c r="B9" s="1">
        <v>4</v>
      </c>
      <c r="C9" s="1">
        <v>2</v>
      </c>
      <c r="D9" s="1">
        <f>Table1[[#This Row],[1st q]]+Table1[[#This Row],[2nd q]]+Table1[[#This Row],[3rd q]]</f>
        <v>7</v>
      </c>
      <c r="E9" s="1" t="str">
        <f>CONCATENATE("C",Table1[[#This Row],[1st q]],"p,I",Table1[[#This Row],[2nd q]],"p,I",Table1[[#This Row],[3rd q]],"p")</f>
        <v>C1p,I4p,I2p</v>
      </c>
      <c r="F9" s="2">
        <v>81.941100602400041</v>
      </c>
      <c r="G9" s="2">
        <v>11.401903302898379</v>
      </c>
      <c r="H9" s="9" t="str">
        <f>CONCATENATE(TEXT(Table1[[#This Row],[Value]], "0"), " ± ", TEXT(Table1[[#This Row],[Std]], "0"))</f>
        <v>82 ± 11</v>
      </c>
    </row>
    <row r="10" spans="1:8">
      <c r="A10" s="1">
        <v>1</v>
      </c>
      <c r="B10" s="1">
        <v>4</v>
      </c>
      <c r="C10" s="1">
        <v>3</v>
      </c>
      <c r="D10" s="1">
        <f>Table1[[#This Row],[1st q]]+Table1[[#This Row],[2nd q]]+Table1[[#This Row],[3rd q]]</f>
        <v>8</v>
      </c>
      <c r="E10" s="1" t="str">
        <f>CONCATENATE("C",Table1[[#This Row],[1st q]],"p,I",Table1[[#This Row],[2nd q]],"p,I",Table1[[#This Row],[3rd q]],"p")</f>
        <v>C1p,I4p,I3p</v>
      </c>
      <c r="F10" s="2">
        <v>136.543995628</v>
      </c>
      <c r="G10" s="2">
        <v>12.449953921662569</v>
      </c>
      <c r="H10" s="9" t="str">
        <f>CONCATENATE(TEXT(Table1[[#This Row],[Value]], "0"), " ± ", TEXT(Table1[[#This Row],[Std]], "0"))</f>
        <v>137 ± 12</v>
      </c>
    </row>
    <row r="11" spans="1:8">
      <c r="A11" s="1">
        <v>1</v>
      </c>
      <c r="B11" s="1">
        <v>4</v>
      </c>
      <c r="C11" s="1">
        <v>4</v>
      </c>
      <c r="D11" s="1">
        <f>Table1[[#This Row],[1st q]]+Table1[[#This Row],[2nd q]]+Table1[[#This Row],[3rd q]]</f>
        <v>9</v>
      </c>
      <c r="E11" s="1" t="str">
        <f>CONCATENATE("C",Table1[[#This Row],[1st q]],"p,I",Table1[[#This Row],[2nd q]],"p,I",Table1[[#This Row],[3rd q]],"p")</f>
        <v>C1p,I4p,I4p</v>
      </c>
      <c r="F11" s="2">
        <v>82.38669851720006</v>
      </c>
      <c r="G11" s="2">
        <v>10.816798747652109</v>
      </c>
      <c r="H11" s="9" t="str">
        <f>CONCATENATE(TEXT(Table1[[#This Row],[Value]], "0"), " ± ", TEXT(Table1[[#This Row],[Std]], "0"))</f>
        <v>82 ± 11</v>
      </c>
    </row>
    <row r="12" spans="1:8">
      <c r="A12" s="1">
        <v>1</v>
      </c>
      <c r="B12" s="1">
        <v>5</v>
      </c>
      <c r="C12" s="1">
        <v>1</v>
      </c>
      <c r="D12" s="1">
        <f>Table1[[#This Row],[1st q]]+Table1[[#This Row],[2nd q]]+Table1[[#This Row],[3rd q]]</f>
        <v>7</v>
      </c>
      <c r="E12" s="1" t="str">
        <f>CONCATENATE("C",Table1[[#This Row],[1st q]],"p,I",Table1[[#This Row],[2nd q]],"p,I",Table1[[#This Row],[3rd q]],"p")</f>
        <v>C1p,I5p,I1p</v>
      </c>
      <c r="F12" s="2">
        <v>-0.63664323399998479</v>
      </c>
      <c r="G12" s="2">
        <v>3.605692487936655</v>
      </c>
      <c r="H12" s="9" t="str">
        <f>CONCATENATE(TEXT(Table1[[#This Row],[Value]], "0"), " ± ", TEXT(Table1[[#This Row],[Std]], "0"))</f>
        <v>-1 ± 4</v>
      </c>
    </row>
    <row r="13" spans="1:8">
      <c r="A13" s="1">
        <v>1</v>
      </c>
      <c r="B13" s="1">
        <v>5</v>
      </c>
      <c r="C13" s="1">
        <v>2</v>
      </c>
      <c r="D13" s="1">
        <f>Table1[[#This Row],[1st q]]+Table1[[#This Row],[2nd q]]+Table1[[#This Row],[3rd q]]</f>
        <v>8</v>
      </c>
      <c r="E13" s="1" t="str">
        <f>CONCATENATE("C",Table1[[#This Row],[1st q]],"p,I",Table1[[#This Row],[2nd q]],"p,I",Table1[[#This Row],[3rd q]],"p")</f>
        <v>C1p,I5p,I2p</v>
      </c>
      <c r="F13" s="2">
        <v>7.4307749228000057</v>
      </c>
      <c r="G13" s="2">
        <v>3.162330229139295</v>
      </c>
      <c r="H13" s="9" t="str">
        <f>CONCATENATE(TEXT(Table1[[#This Row],[Value]], "0"), " ± ", TEXT(Table1[[#This Row],[Std]], "0"))</f>
        <v>7 ± 3</v>
      </c>
    </row>
    <row r="14" spans="1:8">
      <c r="A14" s="1">
        <v>1</v>
      </c>
      <c r="B14" s="1">
        <v>5</v>
      </c>
      <c r="C14" s="1">
        <v>3</v>
      </c>
      <c r="D14" s="1">
        <f>Table1[[#This Row],[1st q]]+Table1[[#This Row],[2nd q]]+Table1[[#This Row],[3rd q]]</f>
        <v>9</v>
      </c>
      <c r="E14" s="1" t="str">
        <f>CONCATENATE("C",Table1[[#This Row],[1st q]],"p,I",Table1[[#This Row],[2nd q]],"p,I",Table1[[#This Row],[3rd q]],"p")</f>
        <v>C1p,I5p,I3p</v>
      </c>
      <c r="F14" s="2">
        <v>23.152799116000001</v>
      </c>
      <c r="G14" s="2">
        <v>5.1961725826614336</v>
      </c>
      <c r="H14" s="9" t="str">
        <f>CONCATENATE(TEXT(Table1[[#This Row],[Value]], "0"), " ± ", TEXT(Table1[[#This Row],[Std]], "0"))</f>
        <v>23 ± 5</v>
      </c>
    </row>
    <row r="15" spans="1:8">
      <c r="A15" s="1">
        <v>1</v>
      </c>
      <c r="B15" s="1">
        <v>5</v>
      </c>
      <c r="C15" s="1">
        <v>4</v>
      </c>
      <c r="D15" s="1">
        <f>Table1[[#This Row],[1st q]]+Table1[[#This Row],[2nd q]]+Table1[[#This Row],[3rd q]]</f>
        <v>10</v>
      </c>
      <c r="E15" s="1" t="str">
        <f>CONCATENATE("C",Table1[[#This Row],[1st q]],"p,I",Table1[[#This Row],[2nd q]],"p,I",Table1[[#This Row],[3rd q]],"p")</f>
        <v>C1p,I5p,I4p</v>
      </c>
      <c r="F15" s="2">
        <v>35.332897217200014</v>
      </c>
      <c r="G15" s="2">
        <v>7.0000357896865326</v>
      </c>
      <c r="H15" s="9" t="str">
        <f>CONCATENATE(TEXT(Table1[[#This Row],[Value]], "0"), " ± ", TEXT(Table1[[#This Row],[Std]], "0"))</f>
        <v>35 ± 7</v>
      </c>
    </row>
    <row r="16" spans="1:8">
      <c r="A16" s="1">
        <v>1</v>
      </c>
      <c r="B16" s="1">
        <v>5</v>
      </c>
      <c r="C16" s="1">
        <v>5</v>
      </c>
      <c r="D16" s="1">
        <f>Table1[[#This Row],[1st q]]+Table1[[#This Row],[2nd q]]+Table1[[#This Row],[3rd q]]</f>
        <v>11</v>
      </c>
      <c r="E16" s="1" t="str">
        <f>CONCATENATE("C",Table1[[#This Row],[1st q]],"p,I",Table1[[#This Row],[2nd q]],"p,I",Table1[[#This Row],[3rd q]],"p")</f>
        <v>C1p,I5p,I5p</v>
      </c>
      <c r="F16" s="2">
        <v>9.7329495756000011</v>
      </c>
      <c r="G16" s="2">
        <v>3.74167202990624</v>
      </c>
      <c r="H16" s="9" t="str">
        <f>CONCATENATE(TEXT(Table1[[#This Row],[Value]], "0"), " ± ", TEXT(Table1[[#This Row],[Std]], "0"))</f>
        <v>10 ± 4</v>
      </c>
    </row>
    <row r="17" spans="1:8">
      <c r="A17" s="1">
        <v>1</v>
      </c>
      <c r="B17" s="1">
        <v>6</v>
      </c>
      <c r="C17" s="1">
        <v>1</v>
      </c>
      <c r="D17" s="1">
        <f>Table1[[#This Row],[1st q]]+Table1[[#This Row],[2nd q]]+Table1[[#This Row],[3rd q]]</f>
        <v>8</v>
      </c>
      <c r="E17" s="1" t="str">
        <f>CONCATENATE("C",Table1[[#This Row],[1st q]],"p,I",Table1[[#This Row],[2nd q]],"p,I",Table1[[#This Row],[3rd q]],"p")</f>
        <v>C1p,I6p,I1p</v>
      </c>
      <c r="F17" s="2">
        <v>12.00159771760036</v>
      </c>
      <c r="G17" s="2">
        <v>17.059392883161308</v>
      </c>
      <c r="H17" s="9" t="str">
        <f>CONCATENATE(TEXT(Table1[[#This Row],[Value]], "0"), " ± ", TEXT(Table1[[#This Row],[Std]], "0"))</f>
        <v>12 ± 17</v>
      </c>
    </row>
    <row r="18" spans="1:8">
      <c r="A18" s="1">
        <v>1</v>
      </c>
      <c r="B18" s="1">
        <v>6</v>
      </c>
      <c r="C18" s="1">
        <v>2</v>
      </c>
      <c r="D18" s="1">
        <f>Table1[[#This Row],[1st q]]+Table1[[#This Row],[2nd q]]+Table1[[#This Row],[3rd q]]</f>
        <v>9</v>
      </c>
      <c r="E18" s="1" t="str">
        <f>CONCATENATE("C",Table1[[#This Row],[1st q]],"p,I",Table1[[#This Row],[2nd q]],"p,I",Table1[[#This Row],[3rd q]],"p")</f>
        <v>C1p,I6p,I2p</v>
      </c>
      <c r="F18" s="2">
        <v>-9.6013012611999287</v>
      </c>
      <c r="G18" s="2">
        <v>8.602610511669285</v>
      </c>
      <c r="H18" s="9" t="str">
        <f>CONCATENATE(TEXT(Table1[[#This Row],[Value]], "0"), " ± ", TEXT(Table1[[#This Row],[Std]], "0"))</f>
        <v>-10 ± 9</v>
      </c>
    </row>
    <row r="19" spans="1:8">
      <c r="A19" s="1">
        <v>1</v>
      </c>
      <c r="B19" s="1">
        <v>6</v>
      </c>
      <c r="C19" s="1">
        <v>3</v>
      </c>
      <c r="D19" s="1">
        <f>Table1[[#This Row],[1st q]]+Table1[[#This Row],[2nd q]]+Table1[[#This Row],[3rd q]]</f>
        <v>10</v>
      </c>
      <c r="E19" s="1" t="str">
        <f>CONCATENATE("C",Table1[[#This Row],[1st q]],"p,I",Table1[[#This Row],[2nd q]],"p,I",Table1[[#This Row],[3rd q]],"p")</f>
        <v>C1p,I6p,I3p</v>
      </c>
      <c r="F19" s="2">
        <v>4.0441345712000327</v>
      </c>
      <c r="G19" s="2">
        <v>5.099223441983276</v>
      </c>
      <c r="H19" s="9" t="str">
        <f>CONCATENATE(TEXT(Table1[[#This Row],[Value]], "0"), " ± ", TEXT(Table1[[#This Row],[Std]], "0"))</f>
        <v>4 ± 5</v>
      </c>
    </row>
    <row r="20" spans="1:8">
      <c r="A20" s="1">
        <v>1</v>
      </c>
      <c r="B20" s="1">
        <v>6</v>
      </c>
      <c r="C20" s="1">
        <v>4</v>
      </c>
      <c r="D20" s="1">
        <f>Table1[[#This Row],[1st q]]+Table1[[#This Row],[2nd q]]+Table1[[#This Row],[3rd q]]</f>
        <v>11</v>
      </c>
      <c r="E20" s="1" t="str">
        <f>CONCATENATE("C",Table1[[#This Row],[1st q]],"p,I",Table1[[#This Row],[2nd q]],"p,I",Table1[[#This Row],[3rd q]],"p")</f>
        <v>C1p,I6p,I4p</v>
      </c>
      <c r="F20" s="2">
        <v>-2.903433183999939</v>
      </c>
      <c r="G20" s="2">
        <v>6.4810770176582349</v>
      </c>
      <c r="H20" s="9" t="str">
        <f>CONCATENATE(TEXT(Table1[[#This Row],[Value]], "0"), " ± ", TEXT(Table1[[#This Row],[Std]], "0"))</f>
        <v>-3 ± 6</v>
      </c>
    </row>
    <row r="21" spans="1:8">
      <c r="A21" s="1">
        <v>1</v>
      </c>
      <c r="B21" s="1">
        <v>6</v>
      </c>
      <c r="C21" s="1">
        <v>5</v>
      </c>
      <c r="D21" s="1">
        <f>Table1[[#This Row],[1st q]]+Table1[[#This Row],[2nd q]]+Table1[[#This Row],[3rd q]]</f>
        <v>12</v>
      </c>
      <c r="E21" s="1" t="str">
        <f>CONCATENATE("C",Table1[[#This Row],[1st q]],"p,I",Table1[[#This Row],[2nd q]],"p,I",Table1[[#This Row],[3rd q]],"p")</f>
        <v>C1p,I6p,I5p</v>
      </c>
      <c r="F21" s="2">
        <v>2.607589729200007</v>
      </c>
      <c r="G21" s="2">
        <v>4.1231812760903637</v>
      </c>
      <c r="H21" s="9" t="str">
        <f>CONCATENATE(TEXT(Table1[[#This Row],[Value]], "0"), " ± ", TEXT(Table1[[#This Row],[Std]], "0"))</f>
        <v>3 ± 4</v>
      </c>
    </row>
    <row r="22" spans="1:8">
      <c r="A22" s="1">
        <v>1</v>
      </c>
      <c r="B22" s="1">
        <v>6</v>
      </c>
      <c r="C22" s="1">
        <v>6</v>
      </c>
      <c r="D22" s="1">
        <f>Table1[[#This Row],[1st q]]+Table1[[#This Row],[2nd q]]+Table1[[#This Row],[3rd q]]</f>
        <v>13</v>
      </c>
      <c r="E22" s="1" t="str">
        <f>CONCATENATE("C",Table1[[#This Row],[1st q]],"p,I",Table1[[#This Row],[2nd q]],"p,I",Table1[[#This Row],[3rd q]],"p")</f>
        <v>C1p,I6p,I6p</v>
      </c>
      <c r="F22" s="2">
        <v>0.59577736920003832</v>
      </c>
      <c r="G22" s="2">
        <v>4.0002537896142396</v>
      </c>
      <c r="H22" s="9" t="str">
        <f>CONCATENATE(TEXT(Table1[[#This Row],[Value]], "0"), " ± ", TEXT(Table1[[#This Row],[Std]], "0"))</f>
        <v>1 ± 4</v>
      </c>
    </row>
    <row r="23" spans="1:8">
      <c r="A23" s="1">
        <v>2</v>
      </c>
      <c r="B23" s="1">
        <v>1</v>
      </c>
      <c r="C23" s="1">
        <v>1</v>
      </c>
      <c r="D23" s="1">
        <f>Table1[[#This Row],[1st q]]+Table1[[#This Row],[2nd q]]+Table1[[#This Row],[3rd q]]</f>
        <v>4</v>
      </c>
      <c r="E23" s="1" t="str">
        <f>CONCATENATE("C",Table1[[#This Row],[1st q]],"p,I",Table1[[#This Row],[2nd q]],"p,I",Table1[[#This Row],[3rd q]],"p")</f>
        <v>C2p,I1p,I1p</v>
      </c>
      <c r="F23" s="2">
        <v>72.111423804423609</v>
      </c>
      <c r="G23" s="2">
        <v>16.464181731945931</v>
      </c>
      <c r="H23" s="9" t="str">
        <f>CONCATENATE(TEXT(Table1[[#This Row],[Value]], "0"), " ± ", TEXT(Table1[[#This Row],[Std]], "0"))</f>
        <v>72 ± 16</v>
      </c>
    </row>
    <row r="24" spans="1:8">
      <c r="A24" s="1">
        <v>2</v>
      </c>
      <c r="B24" s="1">
        <v>2</v>
      </c>
      <c r="C24" s="1">
        <v>1</v>
      </c>
      <c r="D24" s="1">
        <f>Table1[[#This Row],[1st q]]+Table1[[#This Row],[2nd q]]+Table1[[#This Row],[3rd q]]</f>
        <v>5</v>
      </c>
      <c r="E24" s="1" t="str">
        <f>CONCATENATE("C",Table1[[#This Row],[1st q]],"p,I",Table1[[#This Row],[2nd q]],"p,I",Table1[[#This Row],[3rd q]],"p")</f>
        <v>C2p,I2p,I1p</v>
      </c>
      <c r="F24" s="2">
        <v>93.644198624188277</v>
      </c>
      <c r="G24" s="2">
        <v>13.6876620371663</v>
      </c>
      <c r="H24" s="9" t="str">
        <f>CONCATENATE(TEXT(Table1[[#This Row],[Value]], "0"), " ± ", TEXT(Table1[[#This Row],[Std]], "0"))</f>
        <v>94 ± 14</v>
      </c>
    </row>
    <row r="25" spans="1:8">
      <c r="A25" s="1">
        <v>2</v>
      </c>
      <c r="B25" s="1">
        <v>2</v>
      </c>
      <c r="C25" s="1">
        <v>2</v>
      </c>
      <c r="D25" s="1">
        <f>Table1[[#This Row],[1st q]]+Table1[[#This Row],[2nd q]]+Table1[[#This Row],[3rd q]]</f>
        <v>6</v>
      </c>
      <c r="E25" s="1" t="str">
        <f>CONCATENATE("C",Table1[[#This Row],[1st q]],"p,I",Table1[[#This Row],[2nd q]],"p,I",Table1[[#This Row],[3rd q]],"p")</f>
        <v>C2p,I2p,I2p</v>
      </c>
      <c r="F25" s="2">
        <v>322.70248409731761</v>
      </c>
      <c r="G25" s="2">
        <v>22.052493144441669</v>
      </c>
      <c r="H25" s="9" t="str">
        <f>CONCATENATE(TEXT(Table1[[#This Row],[Value]], "0"), " ± ", TEXT(Table1[[#This Row],[Std]], "0"))</f>
        <v>323 ± 22</v>
      </c>
    </row>
    <row r="26" spans="1:8">
      <c r="A26" s="1">
        <v>2</v>
      </c>
      <c r="B26" s="1">
        <v>3</v>
      </c>
      <c r="C26" s="1">
        <v>1</v>
      </c>
      <c r="D26" s="1">
        <f>Table1[[#This Row],[1st q]]+Table1[[#This Row],[2nd q]]+Table1[[#This Row],[3rd q]]</f>
        <v>6</v>
      </c>
      <c r="E26" s="1" t="str">
        <f>CONCATENATE("C",Table1[[#This Row],[1st q]],"p,I",Table1[[#This Row],[2nd q]],"p,I",Table1[[#This Row],[3rd q]],"p")</f>
        <v>C2p,I3p,I1p</v>
      </c>
      <c r="F26" s="2">
        <v>27.015012799623541</v>
      </c>
      <c r="G26" s="2">
        <v>6.7706328347881</v>
      </c>
      <c r="H26" s="9" t="str">
        <f>CONCATENATE(TEXT(Table1[[#This Row],[Value]], "0"), " ± ", TEXT(Table1[[#This Row],[Std]], "0"))</f>
        <v>27 ± 7</v>
      </c>
    </row>
    <row r="27" spans="1:8">
      <c r="A27" s="1">
        <v>2</v>
      </c>
      <c r="B27" s="1">
        <v>3</v>
      </c>
      <c r="C27" s="1">
        <v>2</v>
      </c>
      <c r="D27" s="1">
        <f>Table1[[#This Row],[1st q]]+Table1[[#This Row],[2nd q]]+Table1[[#This Row],[3rd q]]</f>
        <v>7</v>
      </c>
      <c r="E27" s="1" t="str">
        <f>CONCATENATE("C",Table1[[#This Row],[1st q]],"p,I",Table1[[#This Row],[2nd q]],"p,I",Table1[[#This Row],[3rd q]],"p")</f>
        <v>C2p,I3p,I2p</v>
      </c>
      <c r="F27" s="2">
        <v>217.41970259294121</v>
      </c>
      <c r="G27" s="2">
        <v>17.801686882528369</v>
      </c>
      <c r="H27" s="9" t="str">
        <f>CONCATENATE(TEXT(Table1[[#This Row],[Value]], "0"), " ± ", TEXT(Table1[[#This Row],[Std]], "0"))</f>
        <v>217 ± 18</v>
      </c>
    </row>
    <row r="28" spans="1:8">
      <c r="A28" s="1">
        <v>2</v>
      </c>
      <c r="B28" s="1">
        <v>3</v>
      </c>
      <c r="C28" s="1">
        <v>3</v>
      </c>
      <c r="D28" s="1">
        <f>Table1[[#This Row],[1st q]]+Table1[[#This Row],[2nd q]]+Table1[[#This Row],[3rd q]]</f>
        <v>8</v>
      </c>
      <c r="E28" s="1" t="str">
        <f>CONCATENATE("C",Table1[[#This Row],[1st q]],"p,I",Table1[[#This Row],[2nd q]],"p,I",Table1[[#This Row],[3rd q]],"p")</f>
        <v>C2p,I3p,I3p</v>
      </c>
      <c r="F28" s="2">
        <v>212.52442890748239</v>
      </c>
      <c r="G28" s="2">
        <v>17.689371127752739</v>
      </c>
      <c r="H28" s="9" t="str">
        <f>CONCATENATE(TEXT(Table1[[#This Row],[Value]], "0"), " ± ", TEXT(Table1[[#This Row],[Std]], "0"))</f>
        <v>213 ± 18</v>
      </c>
    </row>
    <row r="29" spans="1:8">
      <c r="A29" s="1">
        <v>2</v>
      </c>
      <c r="B29" s="1">
        <v>4</v>
      </c>
      <c r="C29" s="1">
        <v>1</v>
      </c>
      <c r="D29" s="1">
        <f>Table1[[#This Row],[1st q]]+Table1[[#This Row],[2nd q]]+Table1[[#This Row],[3rd q]]</f>
        <v>7</v>
      </c>
      <c r="E29" s="1" t="str">
        <f>CONCATENATE("C",Table1[[#This Row],[1st q]],"p,I",Table1[[#This Row],[2nd q]],"p,I",Table1[[#This Row],[3rd q]],"p")</f>
        <v>C2p,I4p,I1p</v>
      </c>
      <c r="F29" s="2">
        <v>0.75249049920002542</v>
      </c>
      <c r="G29" s="2">
        <v>3.9933332548619331</v>
      </c>
      <c r="H29" s="9" t="str">
        <f>CONCATENATE(TEXT(Table1[[#This Row],[Value]], "0"), " ± ", TEXT(Table1[[#This Row],[Std]], "0"))</f>
        <v>1 ± 4</v>
      </c>
    </row>
    <row r="30" spans="1:8">
      <c r="A30" s="1">
        <v>2</v>
      </c>
      <c r="B30" s="1">
        <v>4</v>
      </c>
      <c r="C30" s="1">
        <v>2</v>
      </c>
      <c r="D30" s="1">
        <f>Table1[[#This Row],[1st q]]+Table1[[#This Row],[2nd q]]+Table1[[#This Row],[3rd q]]</f>
        <v>8</v>
      </c>
      <c r="E30" s="1" t="str">
        <f>CONCATENATE("C",Table1[[#This Row],[1st q]],"p,I",Table1[[#This Row],[2nd q]],"p,I",Table1[[#This Row],[3rd q]],"p")</f>
        <v>C2p,I4p,I2p</v>
      </c>
      <c r="F30" s="2">
        <v>65.965815646870595</v>
      </c>
      <c r="G30" s="2">
        <v>10.18040679128594</v>
      </c>
      <c r="H30" s="9" t="str">
        <f>CONCATENATE(TEXT(Table1[[#This Row],[Value]], "0"), " ± ", TEXT(Table1[[#This Row],[Std]], "0"))</f>
        <v>66 ± 10</v>
      </c>
    </row>
    <row r="31" spans="1:8">
      <c r="A31" s="1">
        <v>2</v>
      </c>
      <c r="B31" s="1">
        <v>4</v>
      </c>
      <c r="C31" s="1">
        <v>3</v>
      </c>
      <c r="D31" s="1">
        <f>Table1[[#This Row],[1st q]]+Table1[[#This Row],[2nd q]]+Table1[[#This Row],[3rd q]]</f>
        <v>9</v>
      </c>
      <c r="E31" s="1" t="str">
        <f>CONCATENATE("C",Table1[[#This Row],[1st q]],"p,I",Table1[[#This Row],[2nd q]],"p,I",Table1[[#This Row],[3rd q]],"p")</f>
        <v>C2p,I4p,I3p</v>
      </c>
      <c r="F31" s="2">
        <v>178.9564703068236</v>
      </c>
      <c r="G31" s="2">
        <v>16.09660387930106</v>
      </c>
      <c r="H31" s="9" t="str">
        <f>CONCATENATE(TEXT(Table1[[#This Row],[Value]], "0"), " ± ", TEXT(Table1[[#This Row],[Std]], "0"))</f>
        <v>179 ± 16</v>
      </c>
    </row>
    <row r="32" spans="1:8">
      <c r="A32" s="1">
        <v>2</v>
      </c>
      <c r="B32" s="1">
        <v>4</v>
      </c>
      <c r="C32" s="1">
        <v>4</v>
      </c>
      <c r="D32" s="1">
        <f>Table1[[#This Row],[1st q]]+Table1[[#This Row],[2nd q]]+Table1[[#This Row],[3rd q]]</f>
        <v>10</v>
      </c>
      <c r="E32" s="1" t="str">
        <f>CONCATENATE("C",Table1[[#This Row],[1st q]],"p,I",Table1[[#This Row],[2nd q]],"p,I",Table1[[#This Row],[3rd q]],"p")</f>
        <v>C2p,I4p,I4p</v>
      </c>
      <c r="F32" s="2">
        <v>125.99905621327061</v>
      </c>
      <c r="G32" s="2">
        <v>13.61458263139335</v>
      </c>
      <c r="H32" s="9" t="str">
        <f>CONCATENATE(TEXT(Table1[[#This Row],[Value]], "0"), " ± ", TEXT(Table1[[#This Row],[Std]], "0"))</f>
        <v>126 ± 14</v>
      </c>
    </row>
    <row r="33" spans="1:8">
      <c r="A33" s="1">
        <v>2</v>
      </c>
      <c r="B33" s="1">
        <v>5</v>
      </c>
      <c r="C33" s="1">
        <v>1</v>
      </c>
      <c r="D33" s="1">
        <f>Table1[[#This Row],[1st q]]+Table1[[#This Row],[2nd q]]+Table1[[#This Row],[3rd q]]</f>
        <v>8</v>
      </c>
      <c r="E33" s="1" t="str">
        <f>CONCATENATE("C",Table1[[#This Row],[1st q]],"p,I",Table1[[#This Row],[2nd q]],"p,I",Table1[[#This Row],[3rd q]],"p")</f>
        <v>C2p,I5p,I1p</v>
      </c>
      <c r="F33" s="2">
        <v>-0.5201485185882323</v>
      </c>
      <c r="G33" s="2">
        <v>1.5362643726256229E-2</v>
      </c>
      <c r="H33" s="9" t="str">
        <f>CONCATENATE(TEXT(Table1[[#This Row],[Value]], "0"), " ± ", TEXT(Table1[[#This Row],[Std]], "0"))</f>
        <v>-1 ± 0</v>
      </c>
    </row>
    <row r="34" spans="1:8">
      <c r="A34" s="1">
        <v>2</v>
      </c>
      <c r="B34" s="1">
        <v>5</v>
      </c>
      <c r="C34" s="1">
        <v>2</v>
      </c>
      <c r="D34" s="1">
        <f>Table1[[#This Row],[1st q]]+Table1[[#This Row],[2nd q]]+Table1[[#This Row],[3rd q]]</f>
        <v>9</v>
      </c>
      <c r="E34" s="1" t="str">
        <f>CONCATENATE("C",Table1[[#This Row],[1st q]],"p,I",Table1[[#This Row],[2nd q]],"p,I",Table1[[#This Row],[3rd q]],"p")</f>
        <v>C2p,I5p,I2p</v>
      </c>
      <c r="F34" s="2">
        <v>11.880415711623529</v>
      </c>
      <c r="G34" s="2">
        <v>4.2353005637224568</v>
      </c>
      <c r="H34" s="9" t="str">
        <f>CONCATENATE(TEXT(Table1[[#This Row],[Value]], "0"), " ± ", TEXT(Table1[[#This Row],[Std]], "0"))</f>
        <v>12 ± 4</v>
      </c>
    </row>
    <row r="35" spans="1:8">
      <c r="A35" s="1">
        <v>2</v>
      </c>
      <c r="B35" s="1">
        <v>5</v>
      </c>
      <c r="C35" s="1">
        <v>3</v>
      </c>
      <c r="D35" s="1">
        <f>Table1[[#This Row],[1st q]]+Table1[[#This Row],[2nd q]]+Table1[[#This Row],[3rd q]]</f>
        <v>10</v>
      </c>
      <c r="E35" s="1" t="str">
        <f>CONCATENATE("C",Table1[[#This Row],[1st q]],"p,I",Table1[[#This Row],[2nd q]],"p,I",Table1[[#This Row],[3rd q]],"p")</f>
        <v>C2p,I5p,I3p</v>
      </c>
      <c r="F35" s="2">
        <v>42.585930252988227</v>
      </c>
      <c r="G35" s="2">
        <v>7.8603765371445302</v>
      </c>
      <c r="H35" s="9" t="str">
        <f>CONCATENATE(TEXT(Table1[[#This Row],[Value]], "0"), " ± ", TEXT(Table1[[#This Row],[Std]], "0"))</f>
        <v>43 ± 8</v>
      </c>
    </row>
    <row r="36" spans="1:8">
      <c r="A36" s="1">
        <v>2</v>
      </c>
      <c r="B36" s="1">
        <v>5</v>
      </c>
      <c r="C36" s="1">
        <v>4</v>
      </c>
      <c r="D36" s="1">
        <f>Table1[[#This Row],[1st q]]+Table1[[#This Row],[2nd q]]+Table1[[#This Row],[3rd q]]</f>
        <v>11</v>
      </c>
      <c r="E36" s="1" t="str">
        <f>CONCATENATE("C",Table1[[#This Row],[1st q]],"p,I",Table1[[#This Row],[2nd q]],"p,I",Table1[[#This Row],[3rd q]],"p")</f>
        <v>C2p,I5p,I4p</v>
      </c>
      <c r="F36" s="2">
        <v>81.271700617976478</v>
      </c>
      <c r="G36" s="2">
        <v>10.84397527368237</v>
      </c>
      <c r="H36" s="9" t="str">
        <f>CONCATENATE(TEXT(Table1[[#This Row],[Value]], "0"), " ± ", TEXT(Table1[[#This Row],[Std]], "0"))</f>
        <v>81 ± 11</v>
      </c>
    </row>
    <row r="37" spans="1:8">
      <c r="A37" s="1">
        <v>2</v>
      </c>
      <c r="B37" s="1">
        <v>5</v>
      </c>
      <c r="C37" s="1">
        <v>5</v>
      </c>
      <c r="D37" s="1">
        <f>Table1[[#This Row],[1st q]]+Table1[[#This Row],[2nd q]]+Table1[[#This Row],[3rd q]]</f>
        <v>12</v>
      </c>
      <c r="E37" s="1" t="str">
        <f>CONCATENATE("C",Table1[[#This Row],[1st q]],"p,I",Table1[[#This Row],[2nd q]],"p,I",Table1[[#This Row],[3rd q]],"p")</f>
        <v>C2p,I5p,I5p</v>
      </c>
      <c r="F37" s="2">
        <v>69.830181563858829</v>
      </c>
      <c r="G37" s="2">
        <v>9.9826852904657652</v>
      </c>
      <c r="H37" s="9" t="str">
        <f>CONCATENATE(TEXT(Table1[[#This Row],[Value]], "0"), " ± ", TEXT(Table1[[#This Row],[Std]], "0"))</f>
        <v>70 ± 10</v>
      </c>
    </row>
    <row r="38" spans="1:8">
      <c r="A38" s="1">
        <v>2</v>
      </c>
      <c r="B38" s="1">
        <v>6</v>
      </c>
      <c r="C38" s="1">
        <v>1</v>
      </c>
      <c r="D38" s="1">
        <f>Table1[[#This Row],[1st q]]+Table1[[#This Row],[2nd q]]+Table1[[#This Row],[3rd q]]</f>
        <v>9</v>
      </c>
      <c r="E38" s="1" t="str">
        <f>CONCATENATE("C",Table1[[#This Row],[1st q]],"p,I",Table1[[#This Row],[2nd q]],"p,I",Table1[[#This Row],[3rd q]],"p")</f>
        <v>C2p,I6p,I1p</v>
      </c>
      <c r="F38" s="2">
        <v>4.3107898147765109</v>
      </c>
      <c r="G38" s="2">
        <v>6.7708571272198634</v>
      </c>
      <c r="H38" s="9" t="str">
        <f>CONCATENATE(TEXT(Table1[[#This Row],[Value]], "0"), " ± ", TEXT(Table1[[#This Row],[Std]], "0"))</f>
        <v>4 ± 7</v>
      </c>
    </row>
    <row r="39" spans="1:8">
      <c r="A39" s="1">
        <v>2</v>
      </c>
      <c r="B39" s="1">
        <v>6</v>
      </c>
      <c r="C39" s="1">
        <v>2</v>
      </c>
      <c r="D39" s="1">
        <f>Table1[[#This Row],[1st q]]+Table1[[#This Row],[2nd q]]+Table1[[#This Row],[3rd q]]</f>
        <v>10</v>
      </c>
      <c r="E39" s="1" t="str">
        <f>CONCATENATE("C",Table1[[#This Row],[1st q]],"p,I",Table1[[#This Row],[2nd q]],"p,I",Table1[[#This Row],[3rd q]],"p")</f>
        <v>C2p,I6p,I2p</v>
      </c>
      <c r="F39" s="2">
        <v>-5.8298284071529292</v>
      </c>
      <c r="G39" s="2">
        <v>3.458265687516723</v>
      </c>
      <c r="H39" s="9" t="str">
        <f>CONCATENATE(TEXT(Table1[[#This Row],[Value]], "0"), " ± ", TEXT(Table1[[#This Row],[Std]], "0"))</f>
        <v>-6 ± 3</v>
      </c>
    </row>
    <row r="40" spans="1:8">
      <c r="A40" s="1">
        <v>2</v>
      </c>
      <c r="B40" s="1">
        <v>6</v>
      </c>
      <c r="C40" s="1">
        <v>3</v>
      </c>
      <c r="D40" s="1">
        <f>Table1[[#This Row],[1st q]]+Table1[[#This Row],[2nd q]]+Table1[[#This Row],[3rd q]]</f>
        <v>11</v>
      </c>
      <c r="E40" s="1" t="str">
        <f>CONCATENATE("C",Table1[[#This Row],[1st q]],"p,I",Table1[[#This Row],[2nd q]],"p,I",Table1[[#This Row],[3rd q]],"p")</f>
        <v>C2p,I6p,I3p</v>
      </c>
      <c r="F40" s="2">
        <v>9.0453130492235321</v>
      </c>
      <c r="G40" s="2">
        <v>4.8905392453959511</v>
      </c>
      <c r="H40" s="9" t="str">
        <f>CONCATENATE(TEXT(Table1[[#This Row],[Value]], "0"), " ± ", TEXT(Table1[[#This Row],[Std]], "0"))</f>
        <v>9 ± 5</v>
      </c>
    </row>
    <row r="41" spans="1:8">
      <c r="A41" s="1">
        <v>2</v>
      </c>
      <c r="B41" s="1">
        <v>6</v>
      </c>
      <c r="C41" s="1">
        <v>4</v>
      </c>
      <c r="D41" s="1">
        <f>Table1[[#This Row],[1st q]]+Table1[[#This Row],[2nd q]]+Table1[[#This Row],[3rd q]]</f>
        <v>12</v>
      </c>
      <c r="E41" s="1" t="str">
        <f>CONCATENATE("C",Table1[[#This Row],[1st q]],"p,I",Table1[[#This Row],[2nd q]],"p,I",Table1[[#This Row],[3rd q]],"p")</f>
        <v>C2p,I6p,I4p</v>
      </c>
      <c r="F41" s="2">
        <v>21.01063339200001</v>
      </c>
      <c r="G41" s="2">
        <v>6.4695920305010288</v>
      </c>
      <c r="H41" s="9" t="str">
        <f>CONCATENATE(TEXT(Table1[[#This Row],[Value]], "0"), " ± ", TEXT(Table1[[#This Row],[Std]], "0"))</f>
        <v>21 ± 6</v>
      </c>
    </row>
    <row r="42" spans="1:8">
      <c r="A42" s="1">
        <v>2</v>
      </c>
      <c r="B42" s="1">
        <v>6</v>
      </c>
      <c r="C42" s="1">
        <v>5</v>
      </c>
      <c r="D42" s="1">
        <f>Table1[[#This Row],[1st q]]+Table1[[#This Row],[2nd q]]+Table1[[#This Row],[3rd q]]</f>
        <v>13</v>
      </c>
      <c r="E42" s="1" t="str">
        <f>CONCATENATE("C",Table1[[#This Row],[1st q]],"p,I",Table1[[#This Row],[2nd q]],"p,I",Table1[[#This Row],[3rd q]],"p")</f>
        <v>C2p,I6p,I5p</v>
      </c>
      <c r="F42" s="2">
        <v>27.490172340141179</v>
      </c>
      <c r="G42" s="2">
        <v>6.4695323721007956</v>
      </c>
      <c r="H42" s="9" t="str">
        <f>CONCATENATE(TEXT(Table1[[#This Row],[Value]], "0"), " ± ", TEXT(Table1[[#This Row],[Std]], "0"))</f>
        <v>27 ± 6</v>
      </c>
    </row>
    <row r="43" spans="1:8">
      <c r="A43" s="1">
        <v>2</v>
      </c>
      <c r="B43" s="1">
        <v>6</v>
      </c>
      <c r="C43" s="1">
        <v>6</v>
      </c>
      <c r="D43" s="1">
        <f>Table1[[#This Row],[1st q]]+Table1[[#This Row],[2nd q]]+Table1[[#This Row],[3rd q]]</f>
        <v>14</v>
      </c>
      <c r="E43" s="1" t="str">
        <f>CONCATENATE("C",Table1[[#This Row],[1st q]],"p,I",Table1[[#This Row],[2nd q]],"p,I",Table1[[#This Row],[3rd q]],"p")</f>
        <v>C2p,I6p,I6p</v>
      </c>
      <c r="F43" s="2">
        <v>11.512093500423539</v>
      </c>
      <c r="G43" s="2">
        <v>4.4644684303915971</v>
      </c>
      <c r="H43" s="9" t="str">
        <f>CONCATENATE(TEXT(Table1[[#This Row],[Value]], "0"), " ± ", TEXT(Table1[[#This Row],[Std]], "0"))</f>
        <v>12 ± 4</v>
      </c>
    </row>
  </sheetData>
  <phoneticPr fontId="2" type="noConversion"/>
  <conditionalFormatting sqref="F2:F22">
    <cfRule type="colorScale" priority="3">
      <colorScale>
        <cfvo type="num" val="0"/>
        <cfvo type="max"/>
        <color rgb="FFFCFCFF"/>
        <color rgb="FFF8696B"/>
      </colorScale>
    </cfRule>
  </conditionalFormatting>
  <conditionalFormatting sqref="F23:F43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1260-BB5E-5648-9439-04DC3E2417B5}">
  <dimension ref="A1:H43"/>
  <sheetViews>
    <sheetView workbookViewId="0">
      <selection activeCell="D72" sqref="D72"/>
    </sheetView>
  </sheetViews>
  <sheetFormatPr baseColWidth="10" defaultRowHeight="16"/>
  <cols>
    <col min="1" max="5" width="20.83203125" customWidth="1"/>
    <col min="6" max="7" width="20.83203125" style="3" customWidth="1"/>
    <col min="8" max="8" width="20.83203125" customWidth="1"/>
  </cols>
  <sheetData>
    <row r="1" spans="1:8">
      <c r="A1" s="1" t="s">
        <v>1</v>
      </c>
      <c r="B1" s="1" t="s">
        <v>0</v>
      </c>
      <c r="C1" s="1" t="s">
        <v>2</v>
      </c>
      <c r="D1" s="1" t="s">
        <v>8</v>
      </c>
      <c r="E1" s="1" t="s">
        <v>3</v>
      </c>
      <c r="F1" s="2" t="s">
        <v>4</v>
      </c>
      <c r="G1" s="2" t="s">
        <v>5</v>
      </c>
      <c r="H1" s="8" t="s">
        <v>7</v>
      </c>
    </row>
    <row r="2" spans="1:8">
      <c r="A2" s="1">
        <v>1</v>
      </c>
      <c r="B2" s="1">
        <v>1</v>
      </c>
      <c r="C2" s="1">
        <v>1</v>
      </c>
      <c r="D2" s="1">
        <f>Table14[[#This Row],[1st q]]+Table14[[#This Row],[2nd q]]+Table14[[#This Row],[3rd q]]</f>
        <v>3</v>
      </c>
      <c r="E2" s="1" t="str">
        <f>CONCATENATE("C",Table14[[#This Row],[1st q]],"p,I",Table14[[#This Row],[2nd q]],"p,I",Table14[[#This Row],[3rd q]],"p")</f>
        <v>C1p,I1p,I1p</v>
      </c>
      <c r="F2" s="2">
        <v>1200.0706542060011</v>
      </c>
      <c r="G2" s="2">
        <v>59.875800156823693</v>
      </c>
      <c r="H2" s="9" t="str">
        <f>CONCATENATE(TEXT(Table14[[#This Row],[Value]], "0"), " ± ", TEXT(Table14[[#This Row],[Std]], "0"))</f>
        <v>1200 ± 60</v>
      </c>
    </row>
    <row r="3" spans="1:8">
      <c r="A3" s="1">
        <v>1</v>
      </c>
      <c r="B3" s="1">
        <v>2</v>
      </c>
      <c r="C3" s="1">
        <v>1</v>
      </c>
      <c r="D3" s="1">
        <f>Table14[[#This Row],[1st q]]+Table14[[#This Row],[2nd q]]+Table14[[#This Row],[3rd q]]</f>
        <v>4</v>
      </c>
      <c r="E3" s="1" t="str">
        <f>CONCATENATE("C",Table14[[#This Row],[1st q]],"p,I",Table14[[#This Row],[2nd q]],"p,I",Table14[[#This Row],[3rd q]],"p")</f>
        <v>C1p,I2p,I1p</v>
      </c>
      <c r="F3" s="2">
        <v>923.99312324160019</v>
      </c>
      <c r="G3" s="2">
        <v>37.323162050958402</v>
      </c>
      <c r="H3" s="9" t="str">
        <f>CONCATENATE(TEXT(Table14[[#This Row],[Value]], "0"), " ± ", TEXT(Table14[[#This Row],[Std]], "0"))</f>
        <v>924 ± 37</v>
      </c>
    </row>
    <row r="4" spans="1:8">
      <c r="A4" s="1">
        <v>1</v>
      </c>
      <c r="B4" s="1">
        <v>2</v>
      </c>
      <c r="C4" s="1">
        <v>2</v>
      </c>
      <c r="D4" s="1">
        <f>Table14[[#This Row],[1st q]]+Table14[[#This Row],[2nd q]]+Table14[[#This Row],[3rd q]]</f>
        <v>5</v>
      </c>
      <c r="E4" s="1" t="str">
        <f>CONCATENATE("C",Table14[[#This Row],[1st q]],"p,I",Table14[[#This Row],[2nd q]],"p,I",Table14[[#This Row],[3rd q]],"p")</f>
        <v>C1p,I2p,I2p</v>
      </c>
      <c r="F4" s="2">
        <v>1256.2162006028</v>
      </c>
      <c r="G4" s="2">
        <v>37.960583058783953</v>
      </c>
      <c r="H4" s="9" t="str">
        <f>CONCATENATE(TEXT(Table14[[#This Row],[Value]], "0"), " ± ", TEXT(Table14[[#This Row],[Std]], "0"))</f>
        <v>1256 ± 38</v>
      </c>
    </row>
    <row r="5" spans="1:8">
      <c r="A5" s="1">
        <v>1</v>
      </c>
      <c r="B5" s="1">
        <v>3</v>
      </c>
      <c r="C5" s="1">
        <v>1</v>
      </c>
      <c r="D5" s="1">
        <f>Table14[[#This Row],[1st q]]+Table14[[#This Row],[2nd q]]+Table14[[#This Row],[3rd q]]</f>
        <v>5</v>
      </c>
      <c r="E5" s="1" t="str">
        <f>CONCATENATE("C",Table14[[#This Row],[1st q]],"p,I",Table14[[#This Row],[2nd q]],"p,I",Table14[[#This Row],[3rd q]],"p")</f>
        <v>C1p,I3p,I1p</v>
      </c>
      <c r="F5" s="2">
        <v>76.19489163400003</v>
      </c>
      <c r="G5" s="2">
        <v>11.313839816500209</v>
      </c>
      <c r="H5" s="9" t="str">
        <f>CONCATENATE(TEXT(Table14[[#This Row],[Value]], "0"), " ± ", TEXT(Table14[[#This Row],[Std]], "0"))</f>
        <v>76 ± 11</v>
      </c>
    </row>
    <row r="6" spans="1:8">
      <c r="A6" s="1">
        <v>1</v>
      </c>
      <c r="B6" s="1">
        <v>3</v>
      </c>
      <c r="C6" s="1">
        <v>2</v>
      </c>
      <c r="D6" s="1">
        <f>Table14[[#This Row],[1st q]]+Table14[[#This Row],[2nd q]]+Table14[[#This Row],[3rd q]]</f>
        <v>6</v>
      </c>
      <c r="E6" s="1" t="str">
        <f>CONCATENATE("C",Table14[[#This Row],[1st q]],"p,I",Table14[[#This Row],[2nd q]],"p,I",Table14[[#This Row],[3rd q]],"p")</f>
        <v>C1p,I3p,I2p</v>
      </c>
      <c r="F6" s="2">
        <v>424.73758813719991</v>
      </c>
      <c r="G6" s="2">
        <v>21.563891824587142</v>
      </c>
      <c r="H6" s="9" t="str">
        <f>CONCATENATE(TEXT(Table14[[#This Row],[Value]], "0"), " ± ", TEXT(Table14[[#This Row],[Std]], "0"))</f>
        <v>425 ± 22</v>
      </c>
    </row>
    <row r="7" spans="1:8">
      <c r="A7" s="1">
        <v>1</v>
      </c>
      <c r="B7" s="1">
        <v>3</v>
      </c>
      <c r="C7" s="1">
        <v>3</v>
      </c>
      <c r="D7" s="1">
        <f>Table14[[#This Row],[1st q]]+Table14[[#This Row],[2nd q]]+Table14[[#This Row],[3rd q]]</f>
        <v>7</v>
      </c>
      <c r="E7" s="1" t="str">
        <f>CONCATENATE("C",Table14[[#This Row],[1st q]],"p,I",Table14[[#This Row],[2nd q]],"p,I",Table14[[#This Row],[3rd q]],"p")</f>
        <v>C1p,I3p,I3p</v>
      </c>
      <c r="F7" s="2">
        <v>290.7299425672</v>
      </c>
      <c r="G7" s="2">
        <v>18.16593973251512</v>
      </c>
      <c r="H7" s="9" t="str">
        <f>CONCATENATE(TEXT(Table14[[#This Row],[Value]], "0"), " ± ", TEXT(Table14[[#This Row],[Std]], "0"))</f>
        <v>291 ± 18</v>
      </c>
    </row>
    <row r="8" spans="1:8">
      <c r="A8" s="1">
        <v>1</v>
      </c>
      <c r="B8" s="1">
        <v>4</v>
      </c>
      <c r="C8" s="1">
        <v>1</v>
      </c>
      <c r="D8" s="1">
        <f>Table14[[#This Row],[1st q]]+Table14[[#This Row],[2nd q]]+Table14[[#This Row],[3rd q]]</f>
        <v>6</v>
      </c>
      <c r="E8" s="1" t="str">
        <f>CONCATENATE("C",Table14[[#This Row],[1st q]],"p,I",Table14[[#This Row],[2nd q]],"p,I",Table14[[#This Row],[3rd q]],"p")</f>
        <v>C1p,I4p,I1p</v>
      </c>
      <c r="F8" s="2">
        <v>-0.91822972839975758</v>
      </c>
      <c r="G8" s="2">
        <v>15.330249650376439</v>
      </c>
      <c r="H8" s="9" t="str">
        <f>CONCATENATE(TEXT(Table14[[#This Row],[Value]], "0"), " ± ", TEXT(Table14[[#This Row],[Std]], "0"))</f>
        <v>-1 ± 15</v>
      </c>
    </row>
    <row r="9" spans="1:8">
      <c r="A9" s="1">
        <v>1</v>
      </c>
      <c r="B9" s="1">
        <v>4</v>
      </c>
      <c r="C9" s="1">
        <v>2</v>
      </c>
      <c r="D9" s="1">
        <f>Table14[[#This Row],[1st q]]+Table14[[#This Row],[2nd q]]+Table14[[#This Row],[3rd q]]</f>
        <v>7</v>
      </c>
      <c r="E9" s="1" t="str">
        <f>CONCATENATE("C",Table14[[#This Row],[1st q]],"p,I",Table14[[#This Row],[2nd q]],"p,I",Table14[[#This Row],[3rd q]],"p")</f>
        <v>C1p,I4p,I2p</v>
      </c>
      <c r="F9" s="2">
        <v>81.941100602400041</v>
      </c>
      <c r="G9" s="2">
        <v>11.401903302898379</v>
      </c>
      <c r="H9" s="9" t="str">
        <f>CONCATENATE(TEXT(Table14[[#This Row],[Value]], "0"), " ± ", TEXT(Table14[[#This Row],[Std]], "0"))</f>
        <v>82 ± 11</v>
      </c>
    </row>
    <row r="10" spans="1:8">
      <c r="A10" s="1">
        <v>1</v>
      </c>
      <c r="B10" s="1">
        <v>4</v>
      </c>
      <c r="C10" s="1">
        <v>3</v>
      </c>
      <c r="D10" s="1">
        <f>Table14[[#This Row],[1st q]]+Table14[[#This Row],[2nd q]]+Table14[[#This Row],[3rd q]]</f>
        <v>8</v>
      </c>
      <c r="E10" s="1" t="str">
        <f>CONCATENATE("C",Table14[[#This Row],[1st q]],"p,I",Table14[[#This Row],[2nd q]],"p,I",Table14[[#This Row],[3rd q]],"p")</f>
        <v>C1p,I4p,I3p</v>
      </c>
      <c r="F10" s="2">
        <v>136.543995628</v>
      </c>
      <c r="G10" s="2">
        <v>12.449953921662569</v>
      </c>
      <c r="H10" s="9" t="str">
        <f>CONCATENATE(TEXT(Table14[[#This Row],[Value]], "0"), " ± ", TEXT(Table14[[#This Row],[Std]], "0"))</f>
        <v>137 ± 12</v>
      </c>
    </row>
    <row r="11" spans="1:8">
      <c r="A11" s="1">
        <v>1</v>
      </c>
      <c r="B11" s="1">
        <v>4</v>
      </c>
      <c r="C11" s="1">
        <v>4</v>
      </c>
      <c r="D11" s="1">
        <f>Table14[[#This Row],[1st q]]+Table14[[#This Row],[2nd q]]+Table14[[#This Row],[3rd q]]</f>
        <v>9</v>
      </c>
      <c r="E11" s="1" t="str">
        <f>CONCATENATE("C",Table14[[#This Row],[1st q]],"p,I",Table14[[#This Row],[2nd q]],"p,I",Table14[[#This Row],[3rd q]],"p")</f>
        <v>C1p,I4p,I4p</v>
      </c>
      <c r="F11" s="2">
        <v>82.38669851720006</v>
      </c>
      <c r="G11" s="2">
        <v>10.816798747652109</v>
      </c>
      <c r="H11" s="9" t="str">
        <f>CONCATENATE(TEXT(Table14[[#This Row],[Value]], "0"), " ± ", TEXT(Table14[[#This Row],[Std]], "0"))</f>
        <v>82 ± 11</v>
      </c>
    </row>
    <row r="12" spans="1:8">
      <c r="A12" s="1">
        <v>1</v>
      </c>
      <c r="B12" s="1">
        <v>5</v>
      </c>
      <c r="C12" s="1">
        <v>1</v>
      </c>
      <c r="D12" s="1">
        <f>Table14[[#This Row],[1st q]]+Table14[[#This Row],[2nd q]]+Table14[[#This Row],[3rd q]]</f>
        <v>7</v>
      </c>
      <c r="E12" s="1" t="str">
        <f>CONCATENATE("C",Table14[[#This Row],[1st q]],"p,I",Table14[[#This Row],[2nd q]],"p,I",Table14[[#This Row],[3rd q]],"p")</f>
        <v>C1p,I5p,I1p</v>
      </c>
      <c r="F12" s="2">
        <v>-0.63664323399998479</v>
      </c>
      <c r="G12" s="2">
        <v>3.605692487936655</v>
      </c>
      <c r="H12" s="9" t="str">
        <f>CONCATENATE(TEXT(Table14[[#This Row],[Value]], "0"), " ± ", TEXT(Table14[[#This Row],[Std]], "0"))</f>
        <v>-1 ± 4</v>
      </c>
    </row>
    <row r="13" spans="1:8">
      <c r="A13" s="1">
        <v>1</v>
      </c>
      <c r="B13" s="1">
        <v>5</v>
      </c>
      <c r="C13" s="1">
        <v>2</v>
      </c>
      <c r="D13" s="1">
        <f>Table14[[#This Row],[1st q]]+Table14[[#This Row],[2nd q]]+Table14[[#This Row],[3rd q]]</f>
        <v>8</v>
      </c>
      <c r="E13" s="1" t="str">
        <f>CONCATENATE("C",Table14[[#This Row],[1st q]],"p,I",Table14[[#This Row],[2nd q]],"p,I",Table14[[#This Row],[3rd q]],"p")</f>
        <v>C1p,I5p,I2p</v>
      </c>
      <c r="F13" s="2">
        <v>7.4307749228000057</v>
      </c>
      <c r="G13" s="2">
        <v>3.162330229139295</v>
      </c>
      <c r="H13" s="9" t="str">
        <f>CONCATENATE(TEXT(Table14[[#This Row],[Value]], "0"), " ± ", TEXT(Table14[[#This Row],[Std]], "0"))</f>
        <v>7 ± 3</v>
      </c>
    </row>
    <row r="14" spans="1:8">
      <c r="A14" s="1">
        <v>1</v>
      </c>
      <c r="B14" s="1">
        <v>5</v>
      </c>
      <c r="C14" s="1">
        <v>3</v>
      </c>
      <c r="D14" s="1">
        <f>Table14[[#This Row],[1st q]]+Table14[[#This Row],[2nd q]]+Table14[[#This Row],[3rd q]]</f>
        <v>9</v>
      </c>
      <c r="E14" s="1" t="str">
        <f>CONCATENATE("C",Table14[[#This Row],[1st q]],"p,I",Table14[[#This Row],[2nd q]],"p,I",Table14[[#This Row],[3rd q]],"p")</f>
        <v>C1p,I5p,I3p</v>
      </c>
      <c r="F14" s="2">
        <v>23.152799116000001</v>
      </c>
      <c r="G14" s="2">
        <v>5.1961725826614336</v>
      </c>
      <c r="H14" s="9" t="str">
        <f>CONCATENATE(TEXT(Table14[[#This Row],[Value]], "0"), " ± ", TEXT(Table14[[#This Row],[Std]], "0"))</f>
        <v>23 ± 5</v>
      </c>
    </row>
    <row r="15" spans="1:8">
      <c r="A15" s="1">
        <v>1</v>
      </c>
      <c r="B15" s="1">
        <v>5</v>
      </c>
      <c r="C15" s="1">
        <v>4</v>
      </c>
      <c r="D15" s="1">
        <f>Table14[[#This Row],[1st q]]+Table14[[#This Row],[2nd q]]+Table14[[#This Row],[3rd q]]</f>
        <v>10</v>
      </c>
      <c r="E15" s="1" t="str">
        <f>CONCATENATE("C",Table14[[#This Row],[1st q]],"p,I",Table14[[#This Row],[2nd q]],"p,I",Table14[[#This Row],[3rd q]],"p")</f>
        <v>C1p,I5p,I4p</v>
      </c>
      <c r="F15" s="2">
        <v>35.332897217200014</v>
      </c>
      <c r="G15" s="2">
        <v>7.0000357896865326</v>
      </c>
      <c r="H15" s="9" t="str">
        <f>CONCATENATE(TEXT(Table14[[#This Row],[Value]], "0"), " ± ", TEXT(Table14[[#This Row],[Std]], "0"))</f>
        <v>35 ± 7</v>
      </c>
    </row>
    <row r="16" spans="1:8">
      <c r="A16" s="1">
        <v>1</v>
      </c>
      <c r="B16" s="1">
        <v>5</v>
      </c>
      <c r="C16" s="1">
        <v>5</v>
      </c>
      <c r="D16" s="1">
        <f>Table14[[#This Row],[1st q]]+Table14[[#This Row],[2nd q]]+Table14[[#This Row],[3rd q]]</f>
        <v>11</v>
      </c>
      <c r="E16" s="1" t="str">
        <f>CONCATENATE("C",Table14[[#This Row],[1st q]],"p,I",Table14[[#This Row],[2nd q]],"p,I",Table14[[#This Row],[3rd q]],"p")</f>
        <v>C1p,I5p,I5p</v>
      </c>
      <c r="F16" s="2">
        <v>9.7329495756000011</v>
      </c>
      <c r="G16" s="2">
        <v>3.74167202990624</v>
      </c>
      <c r="H16" s="9" t="str">
        <f>CONCATENATE(TEXT(Table14[[#This Row],[Value]], "0"), " ± ", TEXT(Table14[[#This Row],[Std]], "0"))</f>
        <v>10 ± 4</v>
      </c>
    </row>
    <row r="17" spans="1:8">
      <c r="A17" s="1">
        <v>1</v>
      </c>
      <c r="B17" s="1">
        <v>6</v>
      </c>
      <c r="C17" s="1">
        <v>1</v>
      </c>
      <c r="D17" s="1">
        <f>Table14[[#This Row],[1st q]]+Table14[[#This Row],[2nd q]]+Table14[[#This Row],[3rd q]]</f>
        <v>8</v>
      </c>
      <c r="E17" s="1" t="str">
        <f>CONCATENATE("C",Table14[[#This Row],[1st q]],"p,I",Table14[[#This Row],[2nd q]],"p,I",Table14[[#This Row],[3rd q]],"p")</f>
        <v>C1p,I6p,I1p</v>
      </c>
      <c r="F17" s="2">
        <v>12.00159771760036</v>
      </c>
      <c r="G17" s="2">
        <v>17.059392883161308</v>
      </c>
      <c r="H17" s="9" t="str">
        <f>CONCATENATE(TEXT(Table14[[#This Row],[Value]], "0"), " ± ", TEXT(Table14[[#This Row],[Std]], "0"))</f>
        <v>12 ± 17</v>
      </c>
    </row>
    <row r="18" spans="1:8">
      <c r="A18" s="1">
        <v>1</v>
      </c>
      <c r="B18" s="1">
        <v>6</v>
      </c>
      <c r="C18" s="1">
        <v>2</v>
      </c>
      <c r="D18" s="1">
        <f>Table14[[#This Row],[1st q]]+Table14[[#This Row],[2nd q]]+Table14[[#This Row],[3rd q]]</f>
        <v>9</v>
      </c>
      <c r="E18" s="1" t="str">
        <f>CONCATENATE("C",Table14[[#This Row],[1st q]],"p,I",Table14[[#This Row],[2nd q]],"p,I",Table14[[#This Row],[3rd q]],"p")</f>
        <v>C1p,I6p,I2p</v>
      </c>
      <c r="F18" s="2">
        <v>-9.6013012611999287</v>
      </c>
      <c r="G18" s="2">
        <v>8.602610511669285</v>
      </c>
      <c r="H18" s="9" t="str">
        <f>CONCATENATE(TEXT(Table14[[#This Row],[Value]], "0"), " ± ", TEXT(Table14[[#This Row],[Std]], "0"))</f>
        <v>-10 ± 9</v>
      </c>
    </row>
    <row r="19" spans="1:8">
      <c r="A19" s="1">
        <v>1</v>
      </c>
      <c r="B19" s="1">
        <v>6</v>
      </c>
      <c r="C19" s="1">
        <v>3</v>
      </c>
      <c r="D19" s="1">
        <f>Table14[[#This Row],[1st q]]+Table14[[#This Row],[2nd q]]+Table14[[#This Row],[3rd q]]</f>
        <v>10</v>
      </c>
      <c r="E19" s="1" t="str">
        <f>CONCATENATE("C",Table14[[#This Row],[1st q]],"p,I",Table14[[#This Row],[2nd q]],"p,I",Table14[[#This Row],[3rd q]],"p")</f>
        <v>C1p,I6p,I3p</v>
      </c>
      <c r="F19" s="2">
        <v>4.0441345712000327</v>
      </c>
      <c r="G19" s="2">
        <v>5.099223441983276</v>
      </c>
      <c r="H19" s="9" t="str">
        <f>CONCATENATE(TEXT(Table14[[#This Row],[Value]], "0"), " ± ", TEXT(Table14[[#This Row],[Std]], "0"))</f>
        <v>4 ± 5</v>
      </c>
    </row>
    <row r="20" spans="1:8">
      <c r="A20" s="1">
        <v>1</v>
      </c>
      <c r="B20" s="1">
        <v>6</v>
      </c>
      <c r="C20" s="1">
        <v>4</v>
      </c>
      <c r="D20" s="1">
        <f>Table14[[#This Row],[1st q]]+Table14[[#This Row],[2nd q]]+Table14[[#This Row],[3rd q]]</f>
        <v>11</v>
      </c>
      <c r="E20" s="1" t="str">
        <f>CONCATENATE("C",Table14[[#This Row],[1st q]],"p,I",Table14[[#This Row],[2nd q]],"p,I",Table14[[#This Row],[3rd q]],"p")</f>
        <v>C1p,I6p,I4p</v>
      </c>
      <c r="F20" s="2">
        <v>-2.903433183999939</v>
      </c>
      <c r="G20" s="2">
        <v>6.4810770176582349</v>
      </c>
      <c r="H20" s="9" t="str">
        <f>CONCATENATE(TEXT(Table14[[#This Row],[Value]], "0"), " ± ", TEXT(Table14[[#This Row],[Std]], "0"))</f>
        <v>-3 ± 6</v>
      </c>
    </row>
    <row r="21" spans="1:8">
      <c r="A21" s="1">
        <v>1</v>
      </c>
      <c r="B21" s="1">
        <v>6</v>
      </c>
      <c r="C21" s="1">
        <v>5</v>
      </c>
      <c r="D21" s="1">
        <f>Table14[[#This Row],[1st q]]+Table14[[#This Row],[2nd q]]+Table14[[#This Row],[3rd q]]</f>
        <v>12</v>
      </c>
      <c r="E21" s="1" t="str">
        <f>CONCATENATE("C",Table14[[#This Row],[1st q]],"p,I",Table14[[#This Row],[2nd q]],"p,I",Table14[[#This Row],[3rd q]],"p")</f>
        <v>C1p,I6p,I5p</v>
      </c>
      <c r="F21" s="2">
        <v>2.607589729200007</v>
      </c>
      <c r="G21" s="2">
        <v>4.1231812760903637</v>
      </c>
      <c r="H21" s="9" t="str">
        <f>CONCATENATE(TEXT(Table14[[#This Row],[Value]], "0"), " ± ", TEXT(Table14[[#This Row],[Std]], "0"))</f>
        <v>3 ± 4</v>
      </c>
    </row>
    <row r="22" spans="1:8">
      <c r="A22" s="1">
        <v>1</v>
      </c>
      <c r="B22" s="1">
        <v>6</v>
      </c>
      <c r="C22" s="1">
        <v>6</v>
      </c>
      <c r="D22" s="1">
        <f>Table14[[#This Row],[1st q]]+Table14[[#This Row],[2nd q]]+Table14[[#This Row],[3rd q]]</f>
        <v>13</v>
      </c>
      <c r="E22" s="1" t="str">
        <f>CONCATENATE("C",Table14[[#This Row],[1st q]],"p,I",Table14[[#This Row],[2nd q]],"p,I",Table14[[#This Row],[3rd q]],"p")</f>
        <v>C1p,I6p,I6p</v>
      </c>
      <c r="F22" s="2">
        <v>0.59577736920003832</v>
      </c>
      <c r="G22" s="2">
        <v>4.0002537896142396</v>
      </c>
      <c r="H22" s="9" t="str">
        <f>CONCATENATE(TEXT(Table14[[#This Row],[Value]], "0"), " ± ", TEXT(Table14[[#This Row],[Std]], "0"))</f>
        <v>1 ± 4</v>
      </c>
    </row>
    <row r="23" spans="1:8">
      <c r="A23" s="1">
        <v>2</v>
      </c>
      <c r="B23" s="1">
        <v>1</v>
      </c>
      <c r="C23" s="1">
        <v>1</v>
      </c>
      <c r="D23" s="1">
        <f>Table14[[#This Row],[1st q]]+Table14[[#This Row],[2nd q]]+Table14[[#This Row],[3rd q]]</f>
        <v>4</v>
      </c>
      <c r="E23" s="1" t="str">
        <f>CONCATENATE("C",Table14[[#This Row],[1st q]],"p,I",Table14[[#This Row],[2nd q]],"p,I",Table14[[#This Row],[3rd q]],"p")</f>
        <v>C2p,I1p,I1p</v>
      </c>
      <c r="F23" s="2">
        <v>-69.555824080798615</v>
      </c>
      <c r="G23" s="2">
        <v>40.584568878382747</v>
      </c>
      <c r="H23" s="9" t="str">
        <f>CONCATENATE(TEXT(Table14[[#This Row],[Value]], "0"), " ± ", TEXT(Table14[[#This Row],[Std]], "0"))</f>
        <v>-70 ± 41</v>
      </c>
    </row>
    <row r="24" spans="1:8">
      <c r="A24" s="1">
        <v>2</v>
      </c>
      <c r="B24" s="1">
        <v>2</v>
      </c>
      <c r="C24" s="1">
        <v>1</v>
      </c>
      <c r="D24" s="1">
        <f>Table14[[#This Row],[1st q]]+Table14[[#This Row],[2nd q]]+Table14[[#This Row],[3rd q]]</f>
        <v>5</v>
      </c>
      <c r="E24" s="1" t="str">
        <f>CONCATENATE("C",Table14[[#This Row],[1st q]],"p,I",Table14[[#This Row],[2nd q]],"p,I",Table14[[#This Row],[3rd q]],"p")</f>
        <v>C2p,I2p,I1p</v>
      </c>
      <c r="F24" s="2">
        <v>67.032816006800275</v>
      </c>
      <c r="G24" s="2">
        <v>17.205220149737521</v>
      </c>
      <c r="H24" s="9" t="str">
        <f>CONCATENATE(TEXT(Table14[[#This Row],[Value]], "0"), " ± ", TEXT(Table14[[#This Row],[Std]], "0"))</f>
        <v>67 ± 17</v>
      </c>
    </row>
    <row r="25" spans="1:8">
      <c r="A25" s="1">
        <v>2</v>
      </c>
      <c r="B25" s="1">
        <v>2</v>
      </c>
      <c r="C25" s="1">
        <v>2</v>
      </c>
      <c r="D25" s="1">
        <f>Table14[[#This Row],[1st q]]+Table14[[#This Row],[2nd q]]+Table14[[#This Row],[3rd q]]</f>
        <v>6</v>
      </c>
      <c r="E25" s="1" t="str">
        <f>CONCATENATE("C",Table14[[#This Row],[1st q]],"p,I",Table14[[#This Row],[2nd q]],"p,I",Table14[[#This Row],[3rd q]],"p")</f>
        <v>C2p,I2p,I2p</v>
      </c>
      <c r="F25" s="2">
        <v>288.8735929856</v>
      </c>
      <c r="G25" s="2">
        <v>22.068242540443631</v>
      </c>
      <c r="H25" s="9" t="str">
        <f>CONCATENATE(TEXT(Table14[[#This Row],[Value]], "0"), " ± ", TEXT(Table14[[#This Row],[Std]], "0"))</f>
        <v>289 ± 22</v>
      </c>
    </row>
    <row r="26" spans="1:8">
      <c r="A26" s="1">
        <v>2</v>
      </c>
      <c r="B26" s="1">
        <v>3</v>
      </c>
      <c r="C26" s="1">
        <v>1</v>
      </c>
      <c r="D26" s="1">
        <f>Table14[[#This Row],[1st q]]+Table14[[#This Row],[2nd q]]+Table14[[#This Row],[3rd q]]</f>
        <v>6</v>
      </c>
      <c r="E26" s="1" t="str">
        <f>CONCATENATE("C",Table14[[#This Row],[1st q]],"p,I",Table14[[#This Row],[2nd q]],"p,I",Table14[[#This Row],[3rd q]],"p")</f>
        <v>C2p,I3p,I1p</v>
      </c>
      <c r="F26" s="2">
        <v>26.888149573600089</v>
      </c>
      <c r="G26" s="2">
        <v>8.2465357338582361</v>
      </c>
      <c r="H26" s="9" t="str">
        <f>CONCATENATE(TEXT(Table14[[#This Row],[Value]], "0"), " ± ", TEXT(Table14[[#This Row],[Std]], "0"))</f>
        <v>27 ± 8</v>
      </c>
    </row>
    <row r="27" spans="1:8">
      <c r="A27" s="1">
        <v>2</v>
      </c>
      <c r="B27" s="1">
        <v>3</v>
      </c>
      <c r="C27" s="1">
        <v>2</v>
      </c>
      <c r="D27" s="1">
        <f>Table14[[#This Row],[1st q]]+Table14[[#This Row],[2nd q]]+Table14[[#This Row],[3rd q]]</f>
        <v>7</v>
      </c>
      <c r="E27" s="1" t="str">
        <f>CONCATENATE("C",Table14[[#This Row],[1st q]],"p,I",Table14[[#This Row],[2nd q]],"p,I",Table14[[#This Row],[3rd q]],"p")</f>
        <v>C2p,I3p,I2p</v>
      </c>
      <c r="F27" s="2">
        <v>192.04892038200001</v>
      </c>
      <c r="G27" s="2">
        <v>15.811454554141161</v>
      </c>
      <c r="H27" s="9" t="str">
        <f>CONCATENATE(TEXT(Table14[[#This Row],[Value]], "0"), " ± ", TEXT(Table14[[#This Row],[Std]], "0"))</f>
        <v>192 ± 16</v>
      </c>
    </row>
    <row r="28" spans="1:8">
      <c r="A28" s="1">
        <v>2</v>
      </c>
      <c r="B28" s="1">
        <v>3</v>
      </c>
      <c r="C28" s="1">
        <v>3</v>
      </c>
      <c r="D28" s="1">
        <f>Table14[[#This Row],[1st q]]+Table14[[#This Row],[2nd q]]+Table14[[#This Row],[3rd q]]</f>
        <v>8</v>
      </c>
      <c r="E28" s="1" t="str">
        <f>CONCATENATE("C",Table14[[#This Row],[1st q]],"p,I",Table14[[#This Row],[2nd q]],"p,I",Table14[[#This Row],[3rd q]],"p")</f>
        <v>C2p,I3p,I3p</v>
      </c>
      <c r="F28" s="2">
        <v>219.34728899999999</v>
      </c>
      <c r="G28" s="2">
        <v>16.643414</v>
      </c>
      <c r="H28" s="9" t="str">
        <f>CONCATENATE(TEXT(Table14[[#This Row],[Value]], "0"), " ± ", TEXT(Table14[[#This Row],[Std]], "0"))</f>
        <v>219 ± 17</v>
      </c>
    </row>
    <row r="29" spans="1:8">
      <c r="A29" s="1">
        <v>2</v>
      </c>
      <c r="B29" s="1">
        <v>4</v>
      </c>
      <c r="C29" s="1">
        <v>1</v>
      </c>
      <c r="D29" s="1">
        <f>Table14[[#This Row],[1st q]]+Table14[[#This Row],[2nd q]]+Table14[[#This Row],[3rd q]]</f>
        <v>7</v>
      </c>
      <c r="E29" s="1" t="str">
        <f>CONCATENATE("C",Table14[[#This Row],[1st q]],"p,I",Table14[[#This Row],[2nd q]],"p,I",Table14[[#This Row],[3rd q]],"p")</f>
        <v>C2p,I4p,I1p</v>
      </c>
      <c r="F29" s="2">
        <v>-8.6032848663995658</v>
      </c>
      <c r="G29" s="2">
        <v>14.24873235253202</v>
      </c>
      <c r="H29" s="9" t="str">
        <f>CONCATENATE(TEXT(Table14[[#This Row],[Value]], "0"), " ± ", TEXT(Table14[[#This Row],[Std]], "0"))</f>
        <v>-9 ± 14</v>
      </c>
    </row>
    <row r="30" spans="1:8">
      <c r="A30" s="1">
        <v>2</v>
      </c>
      <c r="B30" s="1">
        <v>4</v>
      </c>
      <c r="C30" s="1">
        <v>2</v>
      </c>
      <c r="D30" s="1">
        <f>Table14[[#This Row],[1st q]]+Table14[[#This Row],[2nd q]]+Table14[[#This Row],[3rd q]]</f>
        <v>8</v>
      </c>
      <c r="E30" s="1" t="str">
        <f>CONCATENATE("C",Table14[[#This Row],[1st q]],"p,I",Table14[[#This Row],[2nd q]],"p,I",Table14[[#This Row],[3rd q]],"p")</f>
        <v>C2p,I4p,I2p</v>
      </c>
      <c r="F30" s="2">
        <v>49.320579344000073</v>
      </c>
      <c r="G30" s="2">
        <v>10.05009199695848</v>
      </c>
      <c r="H30" s="9" t="str">
        <f>CONCATENATE(TEXT(Table14[[#This Row],[Value]], "0"), " ± ", TEXT(Table14[[#This Row],[Std]], "0"))</f>
        <v>49 ± 10</v>
      </c>
    </row>
    <row r="31" spans="1:8">
      <c r="A31" s="1">
        <v>2</v>
      </c>
      <c r="B31" s="1">
        <v>4</v>
      </c>
      <c r="C31" s="1">
        <v>3</v>
      </c>
      <c r="D31" s="1">
        <f>Table14[[#This Row],[1st q]]+Table14[[#This Row],[2nd q]]+Table14[[#This Row],[3rd q]]</f>
        <v>9</v>
      </c>
      <c r="E31" s="1" t="str">
        <f>CONCATENATE("C",Table14[[#This Row],[1st q]],"p,I",Table14[[#This Row],[2nd q]],"p,I",Table14[[#This Row],[3rd q]],"p")</f>
        <v>C2p,I4p,I3p</v>
      </c>
      <c r="F31" s="2">
        <v>158.32345933880009</v>
      </c>
      <c r="G31" s="2">
        <v>13.711413991132391</v>
      </c>
      <c r="H31" s="9" t="str">
        <f>CONCATENATE(TEXT(Table14[[#This Row],[Value]], "0"), " ± ", TEXT(Table14[[#This Row],[Std]], "0"))</f>
        <v>158 ± 14</v>
      </c>
    </row>
    <row r="32" spans="1:8">
      <c r="A32" s="1">
        <v>2</v>
      </c>
      <c r="B32" s="1">
        <v>4</v>
      </c>
      <c r="C32" s="1">
        <v>4</v>
      </c>
      <c r="D32" s="1">
        <f>Table14[[#This Row],[1st q]]+Table14[[#This Row],[2nd q]]+Table14[[#This Row],[3rd q]]</f>
        <v>10</v>
      </c>
      <c r="E32" s="1" t="str">
        <f>CONCATENATE("C",Table14[[#This Row],[1st q]],"p,I",Table14[[#This Row],[2nd q]],"p,I",Table14[[#This Row],[3rd q]],"p")</f>
        <v>C2p,I4p,I4p</v>
      </c>
      <c r="F32" s="2">
        <v>107.42265640480019</v>
      </c>
      <c r="G32" s="2">
        <v>13.000350009415239</v>
      </c>
      <c r="H32" s="9" t="str">
        <f>CONCATENATE(TEXT(Table14[[#This Row],[Value]], "0"), " ± ", TEXT(Table14[[#This Row],[Std]], "0"))</f>
        <v>107 ± 13</v>
      </c>
    </row>
    <row r="33" spans="1:8">
      <c r="A33" s="1">
        <v>2</v>
      </c>
      <c r="B33" s="1">
        <v>5</v>
      </c>
      <c r="C33" s="1">
        <v>1</v>
      </c>
      <c r="D33" s="1">
        <f>Table14[[#This Row],[1st q]]+Table14[[#This Row],[2nd q]]+Table14[[#This Row],[3rd q]]</f>
        <v>8</v>
      </c>
      <c r="E33" s="1" t="str">
        <f>CONCATENATE("C",Table14[[#This Row],[1st q]],"p,I",Table14[[#This Row],[2nd q]],"p,I",Table14[[#This Row],[3rd q]],"p")</f>
        <v>C2p,I5p,I1p</v>
      </c>
      <c r="F33" s="2">
        <v>11.563509558800041</v>
      </c>
      <c r="G33" s="2">
        <v>3.741923319404667</v>
      </c>
      <c r="H33" s="9" t="str">
        <f>CONCATENATE(TEXT(Table14[[#This Row],[Value]], "0"), " ± ", TEXT(Table14[[#This Row],[Std]], "0"))</f>
        <v>12 ± 4</v>
      </c>
    </row>
    <row r="34" spans="1:8">
      <c r="A34" s="1">
        <v>2</v>
      </c>
      <c r="B34" s="1">
        <v>5</v>
      </c>
      <c r="C34" s="1">
        <v>2</v>
      </c>
      <c r="D34" s="1">
        <f>Table14[[#This Row],[1st q]]+Table14[[#This Row],[2nd q]]+Table14[[#This Row],[3rd q]]</f>
        <v>9</v>
      </c>
      <c r="E34" s="1" t="str">
        <f>CONCATENATE("C",Table14[[#This Row],[1st q]],"p,I",Table14[[#This Row],[2nd q]],"p,I",Table14[[#This Row],[3rd q]],"p")</f>
        <v>C2p,I5p,I2p</v>
      </c>
      <c r="F34" s="2">
        <v>7.1896210632000077</v>
      </c>
      <c r="G34" s="2">
        <v>3.464158625293694</v>
      </c>
      <c r="H34" s="9" t="str">
        <f>CONCATENATE(TEXT(Table14[[#This Row],[Value]], "0"), " ± ", TEXT(Table14[[#This Row],[Std]], "0"))</f>
        <v>7 ± 3</v>
      </c>
    </row>
    <row r="35" spans="1:8">
      <c r="A35" s="1">
        <v>2</v>
      </c>
      <c r="B35" s="1">
        <v>5</v>
      </c>
      <c r="C35" s="1">
        <v>3</v>
      </c>
      <c r="D35" s="1">
        <f>Table14[[#This Row],[1st q]]+Table14[[#This Row],[2nd q]]+Table14[[#This Row],[3rd q]]</f>
        <v>10</v>
      </c>
      <c r="E35" s="1" t="str">
        <f>CONCATENATE("C",Table14[[#This Row],[1st q]],"p,I",Table14[[#This Row],[2nd q]],"p,I",Table14[[#This Row],[3rd q]],"p")</f>
        <v>C2p,I5p,I3p</v>
      </c>
      <c r="F35" s="2">
        <v>44.198158034400002</v>
      </c>
      <c r="G35" s="2">
        <v>7.2801517166016501</v>
      </c>
      <c r="H35" s="9" t="str">
        <f>CONCATENATE(TEXT(Table14[[#This Row],[Value]], "0"), " ± ", TEXT(Table14[[#This Row],[Std]], "0"))</f>
        <v>44 ± 7</v>
      </c>
    </row>
    <row r="36" spans="1:8">
      <c r="A36" s="1">
        <v>2</v>
      </c>
      <c r="B36" s="1">
        <v>5</v>
      </c>
      <c r="C36" s="1">
        <v>4</v>
      </c>
      <c r="D36" s="1">
        <f>Table14[[#This Row],[1st q]]+Table14[[#This Row],[2nd q]]+Table14[[#This Row],[3rd q]]</f>
        <v>11</v>
      </c>
      <c r="E36" s="1" t="str">
        <f>CONCATENATE("C",Table14[[#This Row],[1st q]],"p,I",Table14[[#This Row],[2nd q]],"p,I",Table14[[#This Row],[3rd q]],"p")</f>
        <v>C2p,I5p,I4p</v>
      </c>
      <c r="F36" s="2">
        <v>74.214383588000004</v>
      </c>
      <c r="G36" s="2">
        <v>9.949919143590165</v>
      </c>
      <c r="H36" s="9" t="str">
        <f>CONCATENATE(TEXT(Table14[[#This Row],[Value]], "0"), " ± ", TEXT(Table14[[#This Row],[Std]], "0"))</f>
        <v>74 ± 10</v>
      </c>
    </row>
    <row r="37" spans="1:8">
      <c r="A37" s="1">
        <v>2</v>
      </c>
      <c r="B37" s="1">
        <v>5</v>
      </c>
      <c r="C37" s="1">
        <v>5</v>
      </c>
      <c r="D37" s="1">
        <f>Table14[[#This Row],[1st q]]+Table14[[#This Row],[2nd q]]+Table14[[#This Row],[3rd q]]</f>
        <v>12</v>
      </c>
      <c r="E37" s="1" t="str">
        <f>CONCATENATE("C",Table14[[#This Row],[1st q]],"p,I",Table14[[#This Row],[2nd q]],"p,I",Table14[[#This Row],[3rd q]],"p")</f>
        <v>C2p,I5p,I5p</v>
      </c>
      <c r="F37" s="2">
        <v>66.0933928404</v>
      </c>
      <c r="G37" s="2">
        <v>8.4852933216297135</v>
      </c>
      <c r="H37" s="9" t="str">
        <f>CONCATENATE(TEXT(Table14[[#This Row],[Value]], "0"), " ± ", TEXT(Table14[[#This Row],[Std]], "0"))</f>
        <v>66 ± 8</v>
      </c>
    </row>
    <row r="38" spans="1:8">
      <c r="A38" s="1">
        <v>2</v>
      </c>
      <c r="B38" s="1">
        <v>6</v>
      </c>
      <c r="C38" s="1">
        <v>1</v>
      </c>
      <c r="D38" s="1">
        <f>Table14[[#This Row],[1st q]]+Table14[[#This Row],[2nd q]]+Table14[[#This Row],[3rd q]]</f>
        <v>9</v>
      </c>
      <c r="E38" s="1" t="str">
        <f>CONCATENATE("C",Table14[[#This Row],[1st q]],"p,I",Table14[[#This Row],[2nd q]],"p,I",Table14[[#This Row],[3rd q]],"p")</f>
        <v>C2p,I6p,I1p</v>
      </c>
      <c r="F38" s="2">
        <v>8.8461775280001262</v>
      </c>
      <c r="G38" s="2">
        <v>8.3070800435700498</v>
      </c>
      <c r="H38" s="9" t="str">
        <f>CONCATENATE(TEXT(Table14[[#This Row],[Value]], "0"), " ± ", TEXT(Table14[[#This Row],[Std]], "0"))</f>
        <v>9 ± 8</v>
      </c>
    </row>
    <row r="39" spans="1:8">
      <c r="A39" s="1">
        <v>2</v>
      </c>
      <c r="B39" s="1">
        <v>6</v>
      </c>
      <c r="C39" s="1">
        <v>2</v>
      </c>
      <c r="D39" s="1">
        <f>Table14[[#This Row],[1st q]]+Table14[[#This Row],[2nd q]]+Table14[[#This Row],[3rd q]]</f>
        <v>10</v>
      </c>
      <c r="E39" s="1" t="str">
        <f>CONCATENATE("C",Table14[[#This Row],[1st q]],"p,I",Table14[[#This Row],[2nd q]],"p,I",Table14[[#This Row],[3rd q]],"p")</f>
        <v>C2p,I6p,I2p</v>
      </c>
      <c r="F39" s="2">
        <v>-13.388471248799959</v>
      </c>
      <c r="G39" s="2">
        <v>4.3591843094165537</v>
      </c>
      <c r="H39" s="9" t="str">
        <f>CONCATENATE(TEXT(Table14[[#This Row],[Value]], "0"), " ± ", TEXT(Table14[[#This Row],[Std]], "0"))</f>
        <v>-13 ± 4</v>
      </c>
    </row>
    <row r="40" spans="1:8">
      <c r="A40" s="1">
        <v>2</v>
      </c>
      <c r="B40" s="1">
        <v>6</v>
      </c>
      <c r="C40" s="1">
        <v>3</v>
      </c>
      <c r="D40" s="1">
        <f>Table14[[#This Row],[1st q]]+Table14[[#This Row],[2nd q]]+Table14[[#This Row],[3rd q]]</f>
        <v>11</v>
      </c>
      <c r="E40" s="1" t="str">
        <f>CONCATENATE("C",Table14[[#This Row],[1st q]],"p,I",Table14[[#This Row],[2nd q]],"p,I",Table14[[#This Row],[3rd q]],"p")</f>
        <v>C2p,I6p,I3p</v>
      </c>
      <c r="F40" s="2">
        <v>-2.6475112507998659</v>
      </c>
      <c r="G40" s="2">
        <v>8.6607583984096905</v>
      </c>
      <c r="H40" s="9" t="str">
        <f>CONCATENATE(TEXT(Table14[[#This Row],[Value]], "0"), " ± ", TEXT(Table14[[#This Row],[Std]], "0"))</f>
        <v>-3 ± 9</v>
      </c>
    </row>
    <row r="41" spans="1:8">
      <c r="A41" s="1">
        <v>2</v>
      </c>
      <c r="B41" s="1">
        <v>6</v>
      </c>
      <c r="C41" s="1">
        <v>4</v>
      </c>
      <c r="D41" s="1">
        <f>Table14[[#This Row],[1st q]]+Table14[[#This Row],[2nd q]]+Table14[[#This Row],[3rd q]]</f>
        <v>12</v>
      </c>
      <c r="E41" s="1" t="str">
        <f>CONCATENATE("C",Table14[[#This Row],[1st q]],"p,I",Table14[[#This Row],[2nd q]],"p,I",Table14[[#This Row],[3rd q]],"p")</f>
        <v>C2p,I6p,I4p</v>
      </c>
      <c r="F41" s="2">
        <v>12.840567846400029</v>
      </c>
      <c r="G41" s="2">
        <v>6.4032724950026374</v>
      </c>
      <c r="H41" s="9" t="str">
        <f>CONCATENATE(TEXT(Table14[[#This Row],[Value]], "0"), " ± ", TEXT(Table14[[#This Row],[Std]], "0"))</f>
        <v>13 ± 6</v>
      </c>
    </row>
    <row r="42" spans="1:8">
      <c r="A42" s="1">
        <v>2</v>
      </c>
      <c r="B42" s="1">
        <v>6</v>
      </c>
      <c r="C42" s="1">
        <v>5</v>
      </c>
      <c r="D42" s="1">
        <f>Table14[[#This Row],[1st q]]+Table14[[#This Row],[2nd q]]+Table14[[#This Row],[3rd q]]</f>
        <v>13</v>
      </c>
      <c r="E42" s="1" t="str">
        <f>CONCATENATE("C",Table14[[#This Row],[1st q]],"p,I",Table14[[#This Row],[2nd q]],"p,I",Table14[[#This Row],[3rd q]],"p")</f>
        <v>C2p,I6p,I5p</v>
      </c>
      <c r="F42" s="2">
        <v>33.680679733200009</v>
      </c>
      <c r="G42" s="2">
        <v>7.6158494176246014</v>
      </c>
      <c r="H42" s="9" t="str">
        <f>CONCATENATE(TEXT(Table14[[#This Row],[Value]], "0"), " ± ", TEXT(Table14[[#This Row],[Std]], "0"))</f>
        <v>34 ± 8</v>
      </c>
    </row>
    <row r="43" spans="1:8">
      <c r="A43" s="1">
        <v>2</v>
      </c>
      <c r="B43" s="1">
        <v>6</v>
      </c>
      <c r="C43" s="1">
        <v>6</v>
      </c>
      <c r="D43" s="1">
        <f>Table14[[#This Row],[1st q]]+Table14[[#This Row],[2nd q]]+Table14[[#This Row],[3rd q]]</f>
        <v>14</v>
      </c>
      <c r="E43" s="1" t="str">
        <f>CONCATENATE("C",Table14[[#This Row],[1st q]],"p,I",Table14[[#This Row],[2nd q]],"p,I",Table14[[#This Row],[3rd q]],"p")</f>
        <v>C2p,I6p,I6p</v>
      </c>
      <c r="F43" s="2">
        <v>18.70372684480002</v>
      </c>
      <c r="G43" s="2">
        <v>6.3246476873069701</v>
      </c>
      <c r="H43" s="9" t="str">
        <f>CONCATENATE(TEXT(Table14[[#This Row],[Value]], "0"), " ± ", TEXT(Table14[[#This Row],[Std]], "0"))</f>
        <v>19 ± 6</v>
      </c>
    </row>
  </sheetData>
  <conditionalFormatting sqref="F2:F22">
    <cfRule type="colorScale" priority="2">
      <colorScale>
        <cfvo type="num" val="0"/>
        <cfvo type="max"/>
        <color rgb="FFFCFCFF"/>
        <color rgb="FFF8696B"/>
      </colorScale>
    </cfRule>
  </conditionalFormatting>
  <conditionalFormatting sqref="F23:F43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 C1</vt:lpstr>
      <vt:lpstr>Vis C2</vt:lpstr>
      <vt:lpstr>Data</vt:lpstr>
      <vt:lpstr>Data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2019-05-24T02:07:12Z</dcterms:created>
  <dcterms:modified xsi:type="dcterms:W3CDTF">2019-06-14T07:35:45Z</dcterms:modified>
</cp:coreProperties>
</file>