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8" yWindow="340" windowWidth="19440" windowHeight="11913" tabRatio="840"/>
  </bookViews>
  <sheets>
    <sheet name="31 01" sheetId="14" r:id="rId1"/>
  </sheets>
  <calcPr calcId="144525"/>
</workbook>
</file>

<file path=xl/calcChain.xml><?xml version="1.0" encoding="utf-8"?>
<calcChain xmlns="http://schemas.openxmlformats.org/spreadsheetml/2006/main">
  <c r="J34" i="14" l="1"/>
  <c r="K65" i="14" l="1"/>
  <c r="K58" i="14"/>
  <c r="K52" i="14"/>
  <c r="K46" i="14"/>
  <c r="N70" i="14" l="1"/>
  <c r="M70" i="14"/>
  <c r="N69" i="14"/>
  <c r="M69" i="14"/>
  <c r="N68" i="14"/>
  <c r="M68" i="14"/>
  <c r="N67" i="14"/>
  <c r="M67" i="14"/>
  <c r="N63" i="14"/>
  <c r="M63" i="14"/>
  <c r="N61" i="14"/>
  <c r="M61" i="14"/>
  <c r="N60" i="14"/>
  <c r="M60" i="14"/>
  <c r="N59" i="14"/>
  <c r="M59" i="14"/>
  <c r="N57" i="14"/>
  <c r="M57" i="14"/>
  <c r="N55" i="14"/>
  <c r="M55" i="14"/>
  <c r="N54" i="14"/>
  <c r="M54" i="14"/>
  <c r="N53" i="14"/>
  <c r="M53" i="14"/>
  <c r="J52" i="14"/>
  <c r="N51" i="14"/>
  <c r="M51" i="14"/>
  <c r="N49" i="14"/>
  <c r="M49" i="14"/>
  <c r="N48" i="14"/>
  <c r="M48" i="14"/>
  <c r="N47" i="14"/>
  <c r="M47" i="14"/>
  <c r="J46" i="14"/>
  <c r="N45" i="14"/>
  <c r="M45" i="14"/>
  <c r="N44" i="14"/>
  <c r="M44" i="14"/>
  <c r="N43" i="14"/>
  <c r="M43" i="14"/>
  <c r="N42" i="14"/>
  <c r="M42" i="14"/>
  <c r="N41" i="14"/>
  <c r="M41" i="14"/>
  <c r="N40" i="14"/>
  <c r="M40" i="14"/>
  <c r="K39" i="14"/>
  <c r="J39" i="14"/>
  <c r="M38" i="14"/>
  <c r="N37" i="14"/>
  <c r="M37" i="14"/>
  <c r="N36" i="14"/>
  <c r="M36" i="14"/>
  <c r="N35" i="14"/>
  <c r="M35" i="14"/>
  <c r="N33" i="14"/>
  <c r="N32" i="14"/>
  <c r="M32" i="14"/>
  <c r="M31" i="14"/>
  <c r="N30" i="14"/>
  <c r="M30" i="14"/>
  <c r="N29" i="14"/>
  <c r="M29" i="14"/>
  <c r="N28" i="14"/>
  <c r="M27" i="14"/>
  <c r="N26" i="14"/>
  <c r="M26" i="14"/>
  <c r="N25" i="14"/>
  <c r="M25" i="14"/>
  <c r="M24" i="14"/>
  <c r="N24" i="14"/>
  <c r="N23" i="14"/>
  <c r="M23" i="14"/>
  <c r="N22" i="14"/>
  <c r="M22" i="14"/>
  <c r="T20" i="14"/>
  <c r="N21" i="14"/>
  <c r="M21" i="14"/>
  <c r="D20" i="14"/>
  <c r="D21" i="14" s="1"/>
  <c r="D22" i="14" s="1"/>
  <c r="D23" i="14" s="1"/>
  <c r="D33" i="14" s="1"/>
  <c r="D43" i="14" s="1"/>
  <c r="D53" i="14" s="1"/>
  <c r="D63" i="14" s="1"/>
  <c r="C20" i="14"/>
  <c r="C21" i="14" s="1"/>
  <c r="C31" i="14" s="1"/>
  <c r="C41" i="14" s="1"/>
  <c r="C51" i="14" s="1"/>
  <c r="C61" i="14" s="1"/>
  <c r="B20" i="14"/>
  <c r="B21" i="14" s="1"/>
  <c r="B31" i="14" s="1"/>
  <c r="B41" i="14" s="1"/>
  <c r="B51" i="14" s="1"/>
  <c r="B61" i="14" s="1"/>
  <c r="R19" i="14"/>
  <c r="I19" i="14"/>
  <c r="H19" i="14"/>
  <c r="C11" i="14"/>
  <c r="C12" i="14" s="1"/>
  <c r="C13" i="14" s="1"/>
  <c r="C14" i="14" s="1"/>
  <c r="C15" i="14" s="1"/>
  <c r="C16" i="14" s="1"/>
  <c r="P10" i="14"/>
  <c r="G10" i="14"/>
  <c r="F10" i="14"/>
  <c r="P9" i="14"/>
  <c r="K9" i="14"/>
  <c r="L9" i="14" s="1"/>
  <c r="B9" i="14"/>
  <c r="C9" i="14" s="1"/>
  <c r="D9" i="14" s="1"/>
  <c r="E9" i="14" s="1"/>
  <c r="F9" i="14" s="1"/>
  <c r="G9" i="14" s="1"/>
  <c r="M39" i="14" l="1"/>
  <c r="N39" i="14"/>
  <c r="C23" i="14"/>
  <c r="C33" i="14" s="1"/>
  <c r="C43" i="14" s="1"/>
  <c r="C53" i="14" s="1"/>
  <c r="C63" i="14" s="1"/>
  <c r="N46" i="14"/>
  <c r="M52" i="14"/>
  <c r="N31" i="14"/>
  <c r="K20" i="14"/>
  <c r="K11" i="14" s="1"/>
  <c r="M28" i="14"/>
  <c r="T19" i="14"/>
  <c r="T11" i="14"/>
  <c r="C17" i="14"/>
  <c r="Q19" i="14"/>
  <c r="D24" i="14"/>
  <c r="C25" i="14"/>
  <c r="N62" i="14"/>
  <c r="M62" i="14"/>
  <c r="H10" i="14"/>
  <c r="C22" i="14"/>
  <c r="S20" i="14"/>
  <c r="B22" i="14"/>
  <c r="D31" i="14"/>
  <c r="D41" i="14" s="1"/>
  <c r="D51" i="14" s="1"/>
  <c r="D61" i="14" s="1"/>
  <c r="M46" i="14"/>
  <c r="N56" i="14"/>
  <c r="M56" i="14"/>
  <c r="N64" i="14"/>
  <c r="M64" i="14"/>
  <c r="C26" i="14"/>
  <c r="C36" i="14" s="1"/>
  <c r="C46" i="14" s="1"/>
  <c r="C56" i="14" s="1"/>
  <c r="C66" i="14" s="1"/>
  <c r="N27" i="14"/>
  <c r="M33" i="14"/>
  <c r="J58" i="14"/>
  <c r="J65" i="14"/>
  <c r="I10" i="14"/>
  <c r="O10" i="14"/>
  <c r="R10" i="14" s="1"/>
  <c r="J20" i="14"/>
  <c r="D32" i="14"/>
  <c r="D42" i="14" s="1"/>
  <c r="D52" i="14" s="1"/>
  <c r="D62" i="14" s="1"/>
  <c r="K34" i="14"/>
  <c r="N38" i="14"/>
  <c r="N50" i="14"/>
  <c r="M50" i="14"/>
  <c r="N52" i="14"/>
  <c r="J14" i="14" l="1"/>
  <c r="K14" i="14"/>
  <c r="S14" i="14"/>
  <c r="M58" i="14"/>
  <c r="N58" i="14"/>
  <c r="M20" i="14"/>
  <c r="C32" i="14"/>
  <c r="C42" i="14" s="1"/>
  <c r="C52" i="14" s="1"/>
  <c r="C24" i="14"/>
  <c r="C34" i="14" s="1"/>
  <c r="N66" i="14"/>
  <c r="M66" i="14"/>
  <c r="C27" i="14"/>
  <c r="C37" i="14" s="1"/>
  <c r="C47" i="14" s="1"/>
  <c r="C57" i="14" s="1"/>
  <c r="C67" i="14" s="1"/>
  <c r="C35" i="14"/>
  <c r="C45" i="14" s="1"/>
  <c r="C55" i="14" s="1"/>
  <c r="C65" i="14" s="1"/>
  <c r="J11" i="14"/>
  <c r="N11" i="14" s="1"/>
  <c r="J19" i="14"/>
  <c r="D25" i="14"/>
  <c r="D34" i="14"/>
  <c r="D44" i="14" s="1"/>
  <c r="D54" i="14" s="1"/>
  <c r="D64" i="14" s="1"/>
  <c r="T14" i="14"/>
  <c r="Q10" i="14"/>
  <c r="N34" i="14"/>
  <c r="M34" i="14"/>
  <c r="S11" i="14"/>
  <c r="S19" i="14"/>
  <c r="B32" i="14"/>
  <c r="B42" i="14" s="1"/>
  <c r="B52" i="14" s="1"/>
  <c r="B62" i="14" s="1"/>
  <c r="B23" i="14"/>
  <c r="N20" i="14"/>
  <c r="C18" i="14"/>
  <c r="N14" i="14" l="1"/>
  <c r="M14" i="14"/>
  <c r="D35" i="14"/>
  <c r="D45" i="14" s="1"/>
  <c r="D55" i="14" s="1"/>
  <c r="D65" i="14" s="1"/>
  <c r="D26" i="14"/>
  <c r="N65" i="14"/>
  <c r="M65" i="14"/>
  <c r="C62" i="14"/>
  <c r="J15" i="14"/>
  <c r="K15" i="14"/>
  <c r="T15" i="14"/>
  <c r="S15" i="14"/>
  <c r="C28" i="14"/>
  <c r="K18" i="14"/>
  <c r="C29" i="14"/>
  <c r="C39" i="14" s="1"/>
  <c r="T18" i="14"/>
  <c r="J18" i="14"/>
  <c r="S18" i="14"/>
  <c r="B24" i="14"/>
  <c r="B33" i="14"/>
  <c r="B43" i="14" s="1"/>
  <c r="B53" i="14" s="1"/>
  <c r="B63" i="14" s="1"/>
  <c r="M11" i="14"/>
  <c r="K12" i="14"/>
  <c r="C44" i="14"/>
  <c r="C54" i="14" s="1"/>
  <c r="C64" i="14" s="1"/>
  <c r="S12" i="14"/>
  <c r="J12" i="14"/>
  <c r="T12" i="14"/>
  <c r="K19" i="14"/>
  <c r="M18" i="14" l="1"/>
  <c r="N18" i="14"/>
  <c r="C38" i="14"/>
  <c r="C48" i="14" s="1"/>
  <c r="C58" i="14" s="1"/>
  <c r="C30" i="14"/>
  <c r="C40" i="14" s="1"/>
  <c r="C50" i="14" s="1"/>
  <c r="C60" i="14" s="1"/>
  <c r="N15" i="14"/>
  <c r="M15" i="14"/>
  <c r="M12" i="14"/>
  <c r="N12" i="14"/>
  <c r="B34" i="14"/>
  <c r="B44" i="14" s="1"/>
  <c r="B54" i="14" s="1"/>
  <c r="B64" i="14" s="1"/>
  <c r="B25" i="14"/>
  <c r="C49" i="14"/>
  <c r="C59" i="14" s="1"/>
  <c r="C69" i="14" s="1"/>
  <c r="C70" i="14" s="1"/>
  <c r="J13" i="14"/>
  <c r="T13" i="14"/>
  <c r="K13" i="14"/>
  <c r="S13" i="14"/>
  <c r="M19" i="14"/>
  <c r="N19" i="14"/>
  <c r="K17" i="14"/>
  <c r="S17" i="14"/>
  <c r="J17" i="14"/>
  <c r="T17" i="14"/>
  <c r="D36" i="14"/>
  <c r="D46" i="14" s="1"/>
  <c r="D56" i="14" s="1"/>
  <c r="D66" i="14" s="1"/>
  <c r="D27" i="14"/>
  <c r="D37" i="14" l="1"/>
  <c r="D47" i="14" s="1"/>
  <c r="D57" i="14" s="1"/>
  <c r="D67" i="14" s="1"/>
  <c r="D28" i="14"/>
  <c r="N17" i="14"/>
  <c r="M17" i="14"/>
  <c r="N13" i="14"/>
  <c r="M13" i="14"/>
  <c r="B26" i="14"/>
  <c r="B35" i="14"/>
  <c r="B45" i="14" s="1"/>
  <c r="B55" i="14" s="1"/>
  <c r="B65" i="14" s="1"/>
  <c r="C68" i="14"/>
  <c r="S16" i="14"/>
  <c r="S10" i="14" s="1"/>
  <c r="K16" i="14"/>
  <c r="J16" i="14"/>
  <c r="J10" i="14" s="1"/>
  <c r="T16" i="14"/>
  <c r="T10" i="14" s="1"/>
  <c r="N16" i="14" l="1"/>
  <c r="M16" i="14"/>
  <c r="B27" i="14"/>
  <c r="B36" i="14"/>
  <c r="B46" i="14" s="1"/>
  <c r="B56" i="14" s="1"/>
  <c r="B66" i="14" s="1"/>
  <c r="K10" i="14"/>
  <c r="D38" i="14"/>
  <c r="D48" i="14" s="1"/>
  <c r="D58" i="14" s="1"/>
  <c r="D68" i="14" s="1"/>
  <c r="D29" i="14"/>
  <c r="M10" i="14" l="1"/>
  <c r="N10" i="14"/>
  <c r="D30" i="14"/>
  <c r="D40" i="14" s="1"/>
  <c r="D50" i="14" s="1"/>
  <c r="D60" i="14" s="1"/>
  <c r="D70" i="14" s="1"/>
  <c r="D39" i="14"/>
  <c r="D49" i="14" s="1"/>
  <c r="D59" i="14" s="1"/>
  <c r="D69" i="14" s="1"/>
  <c r="B28" i="14"/>
  <c r="B37" i="14"/>
  <c r="B47" i="14" s="1"/>
  <c r="B57" i="14" s="1"/>
  <c r="B67" i="14" s="1"/>
  <c r="B29" i="14" l="1"/>
  <c r="B38" i="14"/>
  <c r="B48" i="14" s="1"/>
  <c r="B58" i="14" s="1"/>
  <c r="B68" i="14" s="1"/>
  <c r="B39" i="14" l="1"/>
  <c r="B49" i="14" s="1"/>
  <c r="B59" i="14" s="1"/>
  <c r="B69" i="14" s="1"/>
  <c r="B30" i="14"/>
  <c r="B40" i="14" s="1"/>
  <c r="B50" i="14" s="1"/>
  <c r="B60" i="14" s="1"/>
  <c r="B70" i="14" s="1"/>
</calcChain>
</file>

<file path=xl/sharedStrings.xml><?xml version="1.0" encoding="utf-8"?>
<sst xmlns="http://schemas.openxmlformats.org/spreadsheetml/2006/main" count="144" uniqueCount="71">
  <si>
    <t>Субъект РФ</t>
  </si>
  <si>
    <t>Наименование "Головной компании"/группы компаний, в которую входит ТСО</t>
  </si>
  <si>
    <t>Наименование ТСО (территориальной сетевой организации)</t>
  </si>
  <si>
    <t>1.1.</t>
  </si>
  <si>
    <t>1.2.</t>
  </si>
  <si>
    <t>1.3.</t>
  </si>
  <si>
    <t>1.4.</t>
  </si>
  <si>
    <t>1.5.</t>
  </si>
  <si>
    <t>1.6.</t>
  </si>
  <si>
    <t>1.7.</t>
  </si>
  <si>
    <t>1.8.</t>
  </si>
  <si>
    <t>№ 
п/п</t>
  </si>
  <si>
    <t>Наименование отрасли / потребителя</t>
  </si>
  <si>
    <t>отпуск в сеть,
млн кВтч</t>
  </si>
  <si>
    <t>отпуск из сети,
млн кВтч</t>
  </si>
  <si>
    <t>Выручка, млн руб</t>
  </si>
  <si>
    <t>отклонения</t>
  </si>
  <si>
    <t>Источник информации</t>
  </si>
  <si>
    <t>млн кВтч</t>
  </si>
  <si>
    <t>%</t>
  </si>
  <si>
    <t>1.</t>
  </si>
  <si>
    <t>Итого</t>
  </si>
  <si>
    <t>Всего</t>
  </si>
  <si>
    <t xml:space="preserve">Промышленные потребители, в т.ч. </t>
  </si>
  <si>
    <t>Транспорт, в т.ч.</t>
  </si>
  <si>
    <t>Нефте- и газопроводы</t>
  </si>
  <si>
    <t>Сельское хозяйство и пищевая промышленность</t>
  </si>
  <si>
    <t xml:space="preserve">Непромышленные потребители </t>
  </si>
  <si>
    <t>Государственные (муниципальные) организации и прочие бюджетные потребители</t>
  </si>
  <si>
    <t>Население и приравненные группы потребителей</t>
  </si>
  <si>
    <t>Территориальные сетевые организации</t>
  </si>
  <si>
    <t>ДЗО 1</t>
  </si>
  <si>
    <t>Промышленные потребители</t>
  </si>
  <si>
    <t>потребитель 1</t>
  </si>
  <si>
    <t>потребитель 2</t>
  </si>
  <si>
    <t>потребитель 3</t>
  </si>
  <si>
    <t>прочие потребители</t>
  </si>
  <si>
    <t>Транспорт</t>
  </si>
  <si>
    <t>ТСО 1</t>
  </si>
  <si>
    <t>ТСО 2</t>
  </si>
  <si>
    <t>ТСО 3</t>
  </si>
  <si>
    <t>субъект РФ 1</t>
  </si>
  <si>
    <t>8 = 7-6</t>
  </si>
  <si>
    <t>13 = 11-10</t>
  </si>
  <si>
    <t>14 = ((11-10)/100-1)%</t>
  </si>
  <si>
    <t>9 = ((7-6)/100-1)%</t>
  </si>
  <si>
    <t>18 = ((16-15)/100-1)%</t>
  </si>
  <si>
    <t>17 = 16-15</t>
  </si>
  <si>
    <t>ЗАО "Золоторудная компания "Омчак"</t>
  </si>
  <si>
    <t>ООО Читауголь</t>
  </si>
  <si>
    <t>ООО "Дарасунский рудник"</t>
  </si>
  <si>
    <t>ОАО "Завод горного оборудования"</t>
  </si>
  <si>
    <t>ОАО "Ново-Широкинский рудник"</t>
  </si>
  <si>
    <t>ООО "Лукойл-Энергосервис"</t>
  </si>
  <si>
    <t>ТГК-14</t>
  </si>
  <si>
    <t>ОАО РАЗРЕЗ ХАРАНОРСКИЙ</t>
  </si>
  <si>
    <t>ООО "Байкалруд"</t>
  </si>
  <si>
    <t>ООО "ГРК" "Быстринское"</t>
  </si>
  <si>
    <t>ЗАО "Рудник Александровский"</t>
  </si>
  <si>
    <t>Отчет по состоянию на:</t>
  </si>
  <si>
    <t>ООО "РУСЭНЕРГОСБЫТ"</t>
  </si>
  <si>
    <t>МП "Троллейбусное управление"</t>
  </si>
  <si>
    <t>Забайкальский филиал</t>
  </si>
  <si>
    <t>млн руб.</t>
  </si>
  <si>
    <t>Метод определения прогноза (факта) 2020 года</t>
  </si>
  <si>
    <t>Причины отклонения прогноза (факта) 2020 от факта прошлого года</t>
  </si>
  <si>
    <t>прочие потребители (с ДСППУ)</t>
  </si>
  <si>
    <t>прочие потребители (без ДСППУ)</t>
  </si>
  <si>
    <t>АИИСКУЭ</t>
  </si>
  <si>
    <t>расчетный</t>
  </si>
  <si>
    <t>Данные по отпуску в сеть, отпуску из сети и выручке за услуги по передаче электрической энергии за ЯНВАРЬ 2021, 2020 гг. с разбивкой по группам потребителей, а также с выделением крупных потребителей.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</si>
</sst>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"/>
    <numFmt numFmtId="165" formatCode="#,##0.000000"/>
    <numFmt numFmtId="166" formatCode="0.000"/>
    <numFmt numFmtId="167" formatCode="#,##0.00000000"/>
    <numFmt numFmtId="168" formatCode="#,##0.0000000000"/>
    <numFmt numFmtId="169" formatCode="0.00000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auto="1"/>
      </bottom>
      <diagonal/>
    </border>
    <border>
      <left/>
      <right style="medium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4" fillId="0" borderId="0"/>
  </cellStyleXfs>
  <cellXfs count="147">
    <xf numFmtId="0" fontId="0" fillId="0" borderId="0" xfId="0"/>
    <xf numFmtId="0" fontId="5" fillId="0" borderId="0" xfId="1" applyFont="1"/>
    <xf numFmtId="0" fontId="2" fillId="0" borderId="0" xfId="1" applyFont="1"/>
    <xf numFmtId="14" fontId="3" fillId="0" borderId="0" xfId="1" applyNumberFormat="1" applyFont="1"/>
    <xf numFmtId="0" fontId="2" fillId="0" borderId="29" xfId="2" applyFont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30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2" fillId="0" borderId="31" xfId="2" applyFont="1" applyBorder="1" applyAlignment="1">
      <alignment horizontal="center" vertical="center"/>
    </xf>
    <xf numFmtId="0" fontId="6" fillId="3" borderId="32" xfId="1" applyFont="1" applyFill="1" applyBorder="1"/>
    <xf numFmtId="0" fontId="6" fillId="3" borderId="33" xfId="1" applyFont="1" applyFill="1" applyBorder="1"/>
    <xf numFmtId="0" fontId="6" fillId="3" borderId="34" xfId="1" applyFont="1" applyFill="1" applyBorder="1" applyAlignment="1">
      <alignment horizontal="left" indent="1"/>
    </xf>
    <xf numFmtId="0" fontId="6" fillId="3" borderId="35" xfId="1" applyFont="1" applyFill="1" applyBorder="1" applyAlignment="1">
      <alignment wrapText="1"/>
    </xf>
    <xf numFmtId="164" fontId="6" fillId="4" borderId="9" xfId="1" applyNumberFormat="1" applyFont="1" applyFill="1" applyBorder="1"/>
    <xf numFmtId="164" fontId="6" fillId="3" borderId="10" xfId="1" applyNumberFormat="1" applyFont="1" applyFill="1" applyBorder="1"/>
    <xf numFmtId="10" fontId="6" fillId="3" borderId="36" xfId="1" applyNumberFormat="1" applyFont="1" applyFill="1" applyBorder="1"/>
    <xf numFmtId="164" fontId="6" fillId="3" borderId="16" xfId="1" applyNumberFormat="1" applyFont="1" applyFill="1" applyBorder="1"/>
    <xf numFmtId="164" fontId="6" fillId="3" borderId="37" xfId="1" applyNumberFormat="1" applyFont="1" applyFill="1" applyBorder="1"/>
    <xf numFmtId="10" fontId="6" fillId="3" borderId="11" xfId="1" applyNumberFormat="1" applyFont="1" applyFill="1" applyBorder="1"/>
    <xf numFmtId="0" fontId="8" fillId="0" borderId="0" xfId="0" applyFont="1"/>
    <xf numFmtId="16" fontId="9" fillId="5" borderId="12" xfId="1" applyNumberFormat="1" applyFont="1" applyFill="1" applyBorder="1"/>
    <xf numFmtId="16" fontId="9" fillId="5" borderId="14" xfId="1" applyNumberFormat="1" applyFont="1" applyFill="1" applyBorder="1"/>
    <xf numFmtId="0" fontId="9" fillId="5" borderId="13" xfId="1" applyFont="1" applyFill="1" applyBorder="1" applyAlignment="1">
      <alignment horizontal="left" indent="1"/>
    </xf>
    <xf numFmtId="0" fontId="9" fillId="5" borderId="15" xfId="1" applyFont="1" applyFill="1" applyBorder="1" applyAlignment="1">
      <alignment horizontal="left" wrapText="1" indent="1"/>
    </xf>
    <xf numFmtId="164" fontId="9" fillId="6" borderId="38" xfId="1" applyNumberFormat="1" applyFont="1" applyFill="1" applyBorder="1"/>
    <xf numFmtId="164" fontId="9" fillId="6" borderId="13" xfId="1" applyNumberFormat="1" applyFont="1" applyFill="1" applyBorder="1"/>
    <xf numFmtId="10" fontId="9" fillId="6" borderId="39" xfId="1" applyNumberFormat="1" applyFont="1" applyFill="1" applyBorder="1"/>
    <xf numFmtId="164" fontId="9" fillId="5" borderId="14" xfId="1" applyNumberFormat="1" applyFont="1" applyFill="1" applyBorder="1"/>
    <xf numFmtId="164" fontId="9" fillId="5" borderId="13" xfId="1" applyNumberFormat="1" applyFont="1" applyFill="1" applyBorder="1"/>
    <xf numFmtId="10" fontId="9" fillId="5" borderId="39" xfId="1" applyNumberFormat="1" applyFont="1" applyFill="1" applyBorder="1"/>
    <xf numFmtId="16" fontId="9" fillId="5" borderId="41" xfId="1" applyNumberFormat="1" applyFont="1" applyFill="1" applyBorder="1"/>
    <xf numFmtId="16" fontId="9" fillId="5" borderId="42" xfId="1" applyNumberFormat="1" applyFont="1" applyFill="1" applyBorder="1"/>
    <xf numFmtId="0" fontId="9" fillId="5" borderId="43" xfId="1" applyFont="1" applyFill="1" applyBorder="1" applyAlignment="1">
      <alignment horizontal="left" indent="1"/>
    </xf>
    <xf numFmtId="0" fontId="9" fillId="5" borderId="44" xfId="1" applyFont="1" applyFill="1" applyBorder="1" applyAlignment="1">
      <alignment horizontal="left" wrapText="1" indent="1"/>
    </xf>
    <xf numFmtId="164" fontId="9" fillId="6" borderId="45" xfId="1" applyNumberFormat="1" applyFont="1" applyFill="1" applyBorder="1"/>
    <xf numFmtId="164" fontId="9" fillId="6" borderId="43" xfId="1" applyNumberFormat="1" applyFont="1" applyFill="1" applyBorder="1"/>
    <xf numFmtId="10" fontId="9" fillId="6" borderId="46" xfId="1" applyNumberFormat="1" applyFont="1" applyFill="1" applyBorder="1"/>
    <xf numFmtId="164" fontId="9" fillId="5" borderId="42" xfId="1" applyNumberFormat="1" applyFont="1" applyFill="1" applyBorder="1"/>
    <xf numFmtId="164" fontId="9" fillId="5" borderId="43" xfId="1" applyNumberFormat="1" applyFont="1" applyFill="1" applyBorder="1"/>
    <xf numFmtId="10" fontId="9" fillId="5" borderId="46" xfId="1" applyNumberFormat="1" applyFont="1" applyFill="1" applyBorder="1"/>
    <xf numFmtId="0" fontId="6" fillId="5" borderId="32" xfId="1" applyFont="1" applyFill="1" applyBorder="1"/>
    <xf numFmtId="0" fontId="6" fillId="5" borderId="33" xfId="1" applyFont="1" applyFill="1" applyBorder="1"/>
    <xf numFmtId="16" fontId="6" fillId="5" borderId="33" xfId="1" applyNumberFormat="1" applyFont="1" applyFill="1" applyBorder="1"/>
    <xf numFmtId="0" fontId="6" fillId="5" borderId="34" xfId="1" applyFont="1" applyFill="1" applyBorder="1" applyAlignment="1">
      <alignment horizontal="left" indent="1"/>
    </xf>
    <xf numFmtId="0" fontId="6" fillId="5" borderId="35" xfId="1" applyFont="1" applyFill="1" applyBorder="1" applyAlignment="1">
      <alignment wrapText="1"/>
    </xf>
    <xf numFmtId="164" fontId="6" fillId="5" borderId="34" xfId="1" applyNumberFormat="1" applyFont="1" applyFill="1" applyBorder="1"/>
    <xf numFmtId="10" fontId="6" fillId="5" borderId="49" xfId="1" applyNumberFormat="1" applyFont="1" applyFill="1" applyBorder="1"/>
    <xf numFmtId="164" fontId="6" fillId="5" borderId="33" xfId="1" applyNumberFormat="1" applyFont="1" applyFill="1" applyBorder="1"/>
    <xf numFmtId="164" fontId="6" fillId="5" borderId="50" xfId="1" applyNumberFormat="1" applyFont="1" applyFill="1" applyBorder="1"/>
    <xf numFmtId="10" fontId="6" fillId="5" borderId="35" xfId="1" applyNumberFormat="1" applyFont="1" applyFill="1" applyBorder="1"/>
    <xf numFmtId="16" fontId="9" fillId="2" borderId="12" xfId="1" applyNumberFormat="1" applyFont="1" applyFill="1" applyBorder="1"/>
    <xf numFmtId="16" fontId="9" fillId="2" borderId="14" xfId="1" applyNumberFormat="1" applyFont="1" applyFill="1" applyBorder="1"/>
    <xf numFmtId="0" fontId="9" fillId="2" borderId="13" xfId="1" applyFont="1" applyFill="1" applyBorder="1" applyAlignment="1">
      <alignment horizontal="left" indent="1"/>
    </xf>
    <xf numFmtId="0" fontId="9" fillId="2" borderId="15" xfId="1" applyFont="1" applyFill="1" applyBorder="1" applyAlignment="1">
      <alignment horizontal="left" wrapText="1" indent="1"/>
    </xf>
    <xf numFmtId="164" fontId="9" fillId="2" borderId="14" xfId="1" applyNumberFormat="1" applyFont="1" applyFill="1" applyBorder="1"/>
    <xf numFmtId="10" fontId="9" fillId="2" borderId="39" xfId="1" applyNumberFormat="1" applyFont="1" applyFill="1" applyBorder="1"/>
    <xf numFmtId="14" fontId="2" fillId="0" borderId="12" xfId="1" applyNumberFormat="1" applyFont="1" applyBorder="1"/>
    <xf numFmtId="14" fontId="2" fillId="0" borderId="14" xfId="1" applyNumberFormat="1" applyFont="1" applyBorder="1"/>
    <xf numFmtId="0" fontId="2" fillId="0" borderId="13" xfId="1" applyFont="1" applyBorder="1" applyAlignment="1">
      <alignment horizontal="left" indent="1"/>
    </xf>
    <xf numFmtId="0" fontId="4" fillId="0" borderId="15" xfId="1" applyFont="1" applyFill="1" applyBorder="1" applyAlignment="1">
      <alignment horizontal="left" wrapText="1" indent="3"/>
    </xf>
    <xf numFmtId="164" fontId="4" fillId="6" borderId="38" xfId="1" applyNumberFormat="1" applyFont="1" applyFill="1" applyBorder="1"/>
    <xf numFmtId="164" fontId="4" fillId="6" borderId="13" xfId="1" applyNumberFormat="1" applyFont="1" applyFill="1" applyBorder="1"/>
    <xf numFmtId="10" fontId="4" fillId="6" borderId="39" xfId="1" applyNumberFormat="1" applyFont="1" applyFill="1" applyBorder="1"/>
    <xf numFmtId="164" fontId="4" fillId="0" borderId="14" xfId="1" applyNumberFormat="1" applyFont="1" applyBorder="1"/>
    <xf numFmtId="10" fontId="4" fillId="0" borderId="39" xfId="1" applyNumberFormat="1" applyFont="1" applyBorder="1"/>
    <xf numFmtId="164" fontId="4" fillId="7" borderId="14" xfId="1" applyNumberFormat="1" applyFont="1" applyFill="1" applyBorder="1"/>
    <xf numFmtId="164" fontId="4" fillId="7" borderId="13" xfId="1" applyNumberFormat="1" applyFont="1" applyFill="1" applyBorder="1"/>
    <xf numFmtId="0" fontId="4" fillId="0" borderId="15" xfId="1" applyFont="1" applyBorder="1" applyAlignment="1">
      <alignment horizontal="left" wrapText="1" indent="3"/>
    </xf>
    <xf numFmtId="164" fontId="9" fillId="0" borderId="14" xfId="1" applyNumberFormat="1" applyFont="1" applyFill="1" applyBorder="1"/>
    <xf numFmtId="164" fontId="9" fillId="0" borderId="13" xfId="1" applyNumberFormat="1" applyFont="1" applyFill="1" applyBorder="1"/>
    <xf numFmtId="10" fontId="9" fillId="0" borderId="39" xfId="1" applyNumberFormat="1" applyFont="1" applyFill="1" applyBorder="1"/>
    <xf numFmtId="164" fontId="6" fillId="0" borderId="34" xfId="1" applyNumberFormat="1" applyFont="1" applyFill="1" applyBorder="1"/>
    <xf numFmtId="164" fontId="9" fillId="6" borderId="40" xfId="1" applyNumberFormat="1" applyFont="1" applyFill="1" applyBorder="1"/>
    <xf numFmtId="164" fontId="4" fillId="6" borderId="40" xfId="1" applyNumberFormat="1" applyFont="1" applyFill="1" applyBorder="1"/>
    <xf numFmtId="10" fontId="9" fillId="6" borderId="15" xfId="1" applyNumberFormat="1" applyFont="1" applyFill="1" applyBorder="1"/>
    <xf numFmtId="10" fontId="4" fillId="6" borderId="15" xfId="1" applyNumberFormat="1" applyFont="1" applyFill="1" applyBorder="1"/>
    <xf numFmtId="164" fontId="9" fillId="6" borderId="47" xfId="1" applyNumberFormat="1" applyFont="1" applyFill="1" applyBorder="1"/>
    <xf numFmtId="10" fontId="9" fillId="6" borderId="44" xfId="1" applyNumberFormat="1" applyFont="1" applyFill="1" applyBorder="1"/>
    <xf numFmtId="0" fontId="10" fillId="0" borderId="0" xfId="1" applyFont="1"/>
    <xf numFmtId="0" fontId="11" fillId="0" borderId="0" xfId="1" applyFont="1"/>
    <xf numFmtId="10" fontId="4" fillId="8" borderId="39" xfId="1" applyNumberFormat="1" applyFont="1" applyFill="1" applyBorder="1"/>
    <xf numFmtId="164" fontId="4" fillId="8" borderId="14" xfId="1" applyNumberFormat="1" applyFont="1" applyFill="1" applyBorder="1"/>
    <xf numFmtId="164" fontId="4" fillId="8" borderId="40" xfId="1" applyNumberFormat="1" applyFont="1" applyFill="1" applyBorder="1"/>
    <xf numFmtId="10" fontId="4" fillId="8" borderId="15" xfId="1" applyNumberFormat="1" applyFont="1" applyFill="1" applyBorder="1"/>
    <xf numFmtId="0" fontId="8" fillId="8" borderId="0" xfId="0" applyFont="1" applyFill="1"/>
    <xf numFmtId="164" fontId="9" fillId="2" borderId="13" xfId="1" applyNumberFormat="1" applyFont="1" applyFill="1" applyBorder="1"/>
    <xf numFmtId="164" fontId="4" fillId="0" borderId="13" xfId="1" applyNumberFormat="1" applyFont="1" applyBorder="1"/>
    <xf numFmtId="164" fontId="4" fillId="8" borderId="13" xfId="1" applyNumberFormat="1" applyFont="1" applyFill="1" applyBorder="1"/>
    <xf numFmtId="164" fontId="2" fillId="0" borderId="0" xfId="1" applyNumberFormat="1" applyFont="1"/>
    <xf numFmtId="164" fontId="4" fillId="0" borderId="14" xfId="1" applyNumberFormat="1" applyFont="1" applyFill="1" applyBorder="1"/>
    <xf numFmtId="165" fontId="2" fillId="0" borderId="0" xfId="1" applyNumberFormat="1" applyFont="1"/>
    <xf numFmtId="164" fontId="4" fillId="0" borderId="13" xfId="1" applyNumberFormat="1" applyFont="1" applyFill="1" applyBorder="1"/>
    <xf numFmtId="0" fontId="3" fillId="0" borderId="0" xfId="1" applyFont="1"/>
    <xf numFmtId="164" fontId="11" fillId="0" borderId="0" xfId="1" applyNumberFormat="1" applyFont="1"/>
    <xf numFmtId="164" fontId="3" fillId="0" borderId="0" xfId="1" applyNumberFormat="1" applyFont="1"/>
    <xf numFmtId="164" fontId="2" fillId="0" borderId="13" xfId="1" applyNumberFormat="1" applyFont="1" applyFill="1" applyBorder="1"/>
    <xf numFmtId="0" fontId="2" fillId="0" borderId="8" xfId="2" applyFont="1" applyBorder="1" applyAlignment="1">
      <alignment horizontal="center" vertical="center" wrapText="1"/>
    </xf>
    <xf numFmtId="2" fontId="2" fillId="0" borderId="0" xfId="1" applyNumberFormat="1" applyFont="1"/>
    <xf numFmtId="164" fontId="2" fillId="0" borderId="14" xfId="1" applyNumberFormat="1" applyFont="1" applyFill="1" applyBorder="1"/>
    <xf numFmtId="14" fontId="2" fillId="0" borderId="12" xfId="1" applyNumberFormat="1" applyFont="1" applyFill="1" applyBorder="1"/>
    <xf numFmtId="14" fontId="2" fillId="0" borderId="14" xfId="1" applyNumberFormat="1" applyFont="1" applyFill="1" applyBorder="1"/>
    <xf numFmtId="0" fontId="2" fillId="0" borderId="13" xfId="1" applyFont="1" applyFill="1" applyBorder="1" applyAlignment="1">
      <alignment horizontal="left" indent="1"/>
    </xf>
    <xf numFmtId="164" fontId="4" fillId="0" borderId="38" xfId="1" applyNumberFormat="1" applyFont="1" applyFill="1" applyBorder="1"/>
    <xf numFmtId="10" fontId="4" fillId="0" borderId="39" xfId="1" applyNumberFormat="1" applyFont="1" applyFill="1" applyBorder="1"/>
    <xf numFmtId="164" fontId="4" fillId="0" borderId="40" xfId="1" applyNumberFormat="1" applyFont="1" applyFill="1" applyBorder="1"/>
    <xf numFmtId="10" fontId="4" fillId="0" borderId="15" xfId="1" applyNumberFormat="1" applyFont="1" applyFill="1" applyBorder="1"/>
    <xf numFmtId="0" fontId="8" fillId="0" borderId="0" xfId="0" applyFont="1" applyFill="1"/>
    <xf numFmtId="0" fontId="12" fillId="0" borderId="15" xfId="1" applyFont="1" applyFill="1" applyBorder="1" applyAlignment="1">
      <alignment horizontal="left" wrapText="1" indent="3"/>
    </xf>
    <xf numFmtId="0" fontId="12" fillId="0" borderId="15" xfId="1" applyFont="1" applyBorder="1" applyAlignment="1">
      <alignment horizontal="left" wrapText="1" indent="3"/>
    </xf>
    <xf numFmtId="164" fontId="6" fillId="0" borderId="48" xfId="1" applyNumberFormat="1" applyFont="1" applyFill="1" applyBorder="1"/>
    <xf numFmtId="0" fontId="13" fillId="0" borderId="0" xfId="0" applyFont="1" applyFill="1"/>
    <xf numFmtId="166" fontId="2" fillId="0" borderId="0" xfId="1" applyNumberFormat="1" applyFont="1"/>
    <xf numFmtId="164" fontId="6" fillId="9" borderId="34" xfId="1" applyNumberFormat="1" applyFont="1" applyFill="1" applyBorder="1"/>
    <xf numFmtId="2" fontId="3" fillId="0" borderId="0" xfId="1" applyNumberFormat="1" applyFont="1" applyFill="1" applyBorder="1"/>
    <xf numFmtId="164" fontId="8" fillId="0" borderId="0" xfId="0" applyNumberFormat="1" applyFont="1"/>
    <xf numFmtId="164" fontId="8" fillId="0" borderId="0" xfId="0" applyNumberFormat="1" applyFont="1" applyFill="1"/>
    <xf numFmtId="166" fontId="2" fillId="0" borderId="0" xfId="1" applyNumberFormat="1" applyFont="1" applyFill="1" applyBorder="1"/>
    <xf numFmtId="10" fontId="2" fillId="0" borderId="0" xfId="1" applyNumberFormat="1" applyFont="1"/>
    <xf numFmtId="167" fontId="2" fillId="0" borderId="0" xfId="1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24" xfId="2" applyNumberFormat="1" applyFont="1" applyBorder="1" applyAlignment="1">
      <alignment horizontal="center" vertical="center" wrapText="1"/>
    </xf>
    <xf numFmtId="0" fontId="2" fillId="0" borderId="3" xfId="2" applyNumberFormat="1" applyFont="1" applyBorder="1" applyAlignment="1">
      <alignment horizontal="center" vertical="center" wrapText="1"/>
    </xf>
    <xf numFmtId="0" fontId="2" fillId="0" borderId="4" xfId="2" applyNumberFormat="1" applyFont="1" applyBorder="1" applyAlignment="1">
      <alignment horizontal="center" vertical="center" wrapText="1"/>
    </xf>
    <xf numFmtId="0" fontId="2" fillId="0" borderId="26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27" xfId="2" applyNumberFormat="1" applyFont="1" applyBorder="1" applyAlignment="1">
      <alignment horizontal="center" vertical="center" wrapText="1"/>
    </xf>
    <xf numFmtId="0" fontId="2" fillId="0" borderId="28" xfId="2" applyNumberFormat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 vertical="center" wrapText="1"/>
    </xf>
    <xf numFmtId="0" fontId="2" fillId="0" borderId="51" xfId="1" applyFont="1" applyBorder="1" applyAlignment="1">
      <alignment horizontal="center" vertical="center" wrapText="1"/>
    </xf>
    <xf numFmtId="0" fontId="2" fillId="0" borderId="52" xfId="1" applyFont="1" applyBorder="1" applyAlignment="1">
      <alignment horizontal="center" vertical="center" wrapText="1"/>
    </xf>
    <xf numFmtId="0" fontId="2" fillId="0" borderId="53" xfId="1" applyFont="1" applyBorder="1" applyAlignment="1">
      <alignment horizontal="center" vertical="center" wrapText="1"/>
    </xf>
  </cellXfs>
  <cellStyles count="4">
    <cellStyle name="Normal" xfId="3"/>
    <cellStyle name="Обычный" xfId="0" builtinId="0"/>
    <cellStyle name="Обычный 2" xfId="2"/>
    <cellStyle name="Обычный 3" xfId="1"/>
  </cellStyles>
  <dxfs count="2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abSelected="1" zoomScale="60" zoomScaleNormal="60" workbookViewId="0">
      <pane ySplit="8" topLeftCell="A9" activePane="bottomLeft" state="frozen"/>
      <selection activeCell="C1" sqref="C1"/>
      <selection pane="bottomLeft" activeCell="K31" sqref="K31"/>
    </sheetView>
  </sheetViews>
  <sheetFormatPr defaultColWidth="9.109375" defaultRowHeight="14.4" x14ac:dyDescent="0.25"/>
  <cols>
    <col min="1" max="1" width="6.6640625" style="23" customWidth="1"/>
    <col min="2" max="2" width="12.33203125" style="23" customWidth="1"/>
    <col min="3" max="3" width="9.6640625" style="23" customWidth="1"/>
    <col min="4" max="4" width="20.44140625" style="23" customWidth="1"/>
    <col min="5" max="5" width="40.44140625" style="23" customWidth="1"/>
    <col min="6" max="6" width="9.88671875" style="23" customWidth="1"/>
    <col min="7" max="7" width="9" style="23" customWidth="1"/>
    <col min="8" max="8" width="9.88671875" style="23" customWidth="1"/>
    <col min="9" max="9" width="10.33203125" style="23" customWidth="1"/>
    <col min="10" max="10" width="15.6640625" style="23" customWidth="1"/>
    <col min="11" max="11" width="14.6640625" style="23" customWidth="1"/>
    <col min="12" max="12" width="16.6640625" style="23" hidden="1" customWidth="1"/>
    <col min="13" max="13" width="17.109375" style="23" customWidth="1"/>
    <col min="14" max="14" width="16.109375" style="23" customWidth="1"/>
    <col min="15" max="15" width="13.44140625" style="23" customWidth="1"/>
    <col min="16" max="16" width="12.44140625" style="23" customWidth="1"/>
    <col min="17" max="17" width="15.33203125" style="23" customWidth="1"/>
    <col min="18" max="18" width="13.88671875" style="23" customWidth="1"/>
    <col min="19" max="19" width="17.109375" style="23" customWidth="1"/>
    <col min="20" max="20" width="13.5546875" style="23" customWidth="1"/>
    <col min="21" max="21" width="13.33203125" style="23" customWidth="1"/>
    <col min="22" max="22" width="14.6640625" style="23" customWidth="1"/>
    <col min="23" max="23" width="10.44140625" style="23" bestFit="1" customWidth="1"/>
    <col min="24" max="24" width="9.109375" style="23"/>
    <col min="25" max="25" width="10.6640625" style="23" bestFit="1" customWidth="1"/>
    <col min="26" max="16384" width="9.109375" style="23"/>
  </cols>
  <sheetData>
    <row r="1" spans="1:22" s="2" customFormat="1" ht="17.7" x14ac:dyDescent="0.3">
      <c r="A1" s="1" t="s">
        <v>59</v>
      </c>
      <c r="C1" s="3">
        <v>44227</v>
      </c>
      <c r="F1" s="96"/>
      <c r="J1" s="98"/>
      <c r="K1" s="98"/>
      <c r="L1" s="114"/>
      <c r="M1" s="117"/>
      <c r="N1" s="120"/>
      <c r="O1" s="121"/>
    </row>
    <row r="2" spans="1:22" s="2" customFormat="1" ht="20.95" customHeight="1" x14ac:dyDescent="0.25">
      <c r="F2" s="124"/>
      <c r="H2" s="96"/>
      <c r="I2" s="96"/>
      <c r="J2" s="122"/>
      <c r="K2" s="123"/>
      <c r="L2" s="101"/>
      <c r="M2" s="117"/>
      <c r="N2" s="120"/>
      <c r="O2" s="121"/>
    </row>
    <row r="3" spans="1:22" s="83" customFormat="1" ht="17.7" x14ac:dyDescent="0.3">
      <c r="A3" s="82" t="s">
        <v>70</v>
      </c>
      <c r="B3" s="82"/>
      <c r="Q3" s="97"/>
      <c r="R3" s="97"/>
      <c r="S3" s="92"/>
      <c r="T3" s="2"/>
      <c r="U3" s="2"/>
      <c r="V3" s="2"/>
    </row>
    <row r="4" spans="1:22" s="2" customFormat="1" ht="11.95" customHeight="1" x14ac:dyDescent="0.25"/>
    <row r="5" spans="1:22" s="2" customFormat="1" ht="29.45" customHeight="1" thickBot="1" x14ac:dyDescent="0.25">
      <c r="F5" s="92"/>
      <c r="J5" s="94"/>
      <c r="L5" s="115"/>
      <c r="M5" s="92"/>
      <c r="N5" s="92"/>
      <c r="O5" s="92"/>
      <c r="Q5" s="92"/>
    </row>
    <row r="6" spans="1:22" s="2" customFormat="1" ht="24.75" customHeight="1" x14ac:dyDescent="0.25">
      <c r="A6" s="134" t="s">
        <v>11</v>
      </c>
      <c r="B6" s="137" t="s">
        <v>0</v>
      </c>
      <c r="C6" s="137" t="s">
        <v>1</v>
      </c>
      <c r="D6" s="137" t="s">
        <v>2</v>
      </c>
      <c r="E6" s="140" t="s">
        <v>12</v>
      </c>
      <c r="F6" s="125" t="s">
        <v>13</v>
      </c>
      <c r="G6" s="126"/>
      <c r="H6" s="126"/>
      <c r="I6" s="127"/>
      <c r="J6" s="125" t="s">
        <v>14</v>
      </c>
      <c r="K6" s="126"/>
      <c r="L6" s="126"/>
      <c r="M6" s="126"/>
      <c r="N6" s="127"/>
      <c r="O6" s="126" t="s">
        <v>15</v>
      </c>
      <c r="P6" s="126"/>
      <c r="Q6" s="126"/>
      <c r="R6" s="127"/>
      <c r="S6" s="142" t="s">
        <v>64</v>
      </c>
      <c r="T6" s="144" t="s">
        <v>65</v>
      </c>
      <c r="U6" s="142" t="s">
        <v>64</v>
      </c>
      <c r="V6" s="144" t="s">
        <v>65</v>
      </c>
    </row>
    <row r="7" spans="1:22" s="2" customFormat="1" ht="24.75" customHeight="1" x14ac:dyDescent="0.25">
      <c r="A7" s="135"/>
      <c r="B7" s="138"/>
      <c r="C7" s="138"/>
      <c r="D7" s="138"/>
      <c r="E7" s="141"/>
      <c r="F7" s="128">
        <v>2020</v>
      </c>
      <c r="G7" s="130">
        <v>2021</v>
      </c>
      <c r="H7" s="132" t="s">
        <v>16</v>
      </c>
      <c r="I7" s="133"/>
      <c r="J7" s="128">
        <v>2020</v>
      </c>
      <c r="K7" s="130">
        <v>2021</v>
      </c>
      <c r="L7" s="130" t="s">
        <v>17</v>
      </c>
      <c r="M7" s="132" t="s">
        <v>16</v>
      </c>
      <c r="N7" s="133"/>
      <c r="O7" s="128">
        <v>2020</v>
      </c>
      <c r="P7" s="130">
        <v>2021</v>
      </c>
      <c r="Q7" s="132" t="s">
        <v>16</v>
      </c>
      <c r="R7" s="133"/>
      <c r="S7" s="143"/>
      <c r="T7" s="145"/>
      <c r="U7" s="143"/>
      <c r="V7" s="145"/>
    </row>
    <row r="8" spans="1:22" s="2" customFormat="1" ht="42.75" customHeight="1" thickBot="1" x14ac:dyDescent="0.3">
      <c r="A8" s="136"/>
      <c r="B8" s="139"/>
      <c r="C8" s="139"/>
      <c r="D8" s="139"/>
      <c r="E8" s="141"/>
      <c r="F8" s="129"/>
      <c r="G8" s="131"/>
      <c r="H8" s="100" t="s">
        <v>18</v>
      </c>
      <c r="I8" s="4" t="s">
        <v>19</v>
      </c>
      <c r="J8" s="129"/>
      <c r="K8" s="131"/>
      <c r="L8" s="131"/>
      <c r="M8" s="100" t="s">
        <v>18</v>
      </c>
      <c r="N8" s="4" t="s">
        <v>19</v>
      </c>
      <c r="O8" s="129"/>
      <c r="P8" s="131"/>
      <c r="Q8" s="100" t="s">
        <v>63</v>
      </c>
      <c r="R8" s="4" t="s">
        <v>19</v>
      </c>
      <c r="S8" s="143"/>
      <c r="T8" s="146"/>
      <c r="U8" s="143"/>
      <c r="V8" s="146"/>
    </row>
    <row r="9" spans="1:22" s="2" customFormat="1" ht="13.6" thickBot="1" x14ac:dyDescent="0.25">
      <c r="A9" s="5">
        <v>1</v>
      </c>
      <c r="B9" s="6">
        <f>A9+1</f>
        <v>2</v>
      </c>
      <c r="C9" s="6">
        <f t="shared" ref="C9:P9" si="0">B9+1</f>
        <v>3</v>
      </c>
      <c r="D9" s="7">
        <f t="shared" si="0"/>
        <v>4</v>
      </c>
      <c r="E9" s="8">
        <f t="shared" si="0"/>
        <v>5</v>
      </c>
      <c r="F9" s="9">
        <f t="shared" si="0"/>
        <v>6</v>
      </c>
      <c r="G9" s="10">
        <f t="shared" si="0"/>
        <v>7</v>
      </c>
      <c r="H9" s="10" t="s">
        <v>42</v>
      </c>
      <c r="I9" s="11" t="s">
        <v>45</v>
      </c>
      <c r="J9" s="9">
        <v>10</v>
      </c>
      <c r="K9" s="10">
        <f t="shared" si="0"/>
        <v>11</v>
      </c>
      <c r="L9" s="10">
        <f t="shared" si="0"/>
        <v>12</v>
      </c>
      <c r="M9" s="10" t="s">
        <v>43</v>
      </c>
      <c r="N9" s="11" t="s">
        <v>44</v>
      </c>
      <c r="O9" s="10">
        <v>15</v>
      </c>
      <c r="P9" s="10">
        <f t="shared" si="0"/>
        <v>16</v>
      </c>
      <c r="Q9" s="12" t="s">
        <v>47</v>
      </c>
      <c r="R9" s="12" t="s">
        <v>46</v>
      </c>
      <c r="S9" s="8">
        <v>19</v>
      </c>
      <c r="T9" s="8">
        <v>20</v>
      </c>
      <c r="U9" s="8">
        <v>19</v>
      </c>
      <c r="V9" s="8">
        <v>20</v>
      </c>
    </row>
    <row r="10" spans="1:22" ht="15.05" x14ac:dyDescent="0.25">
      <c r="A10" s="13" t="s">
        <v>20</v>
      </c>
      <c r="B10" s="14" t="s">
        <v>21</v>
      </c>
      <c r="C10" s="14" t="s">
        <v>31</v>
      </c>
      <c r="D10" s="15" t="s">
        <v>21</v>
      </c>
      <c r="E10" s="16" t="s">
        <v>22</v>
      </c>
      <c r="F10" s="17">
        <f>SUMIFS(F18:F5007,$A18:$A5007,$A10,$C18:$C5007,$C10)</f>
        <v>636.38553100000013</v>
      </c>
      <c r="G10" s="18">
        <f>SUMIFS(G18:G5007,$A18:$A5007,$A10,$C18:$C5007,$C10)</f>
        <v>621.93963600000006</v>
      </c>
      <c r="H10" s="18">
        <f>G10-F10</f>
        <v>-14.445895000000064</v>
      </c>
      <c r="I10" s="19">
        <f>IFERROR(G10/F10-1,"")</f>
        <v>-2.2699911132957662E-2</v>
      </c>
      <c r="J10" s="20">
        <f t="shared" ref="J10" si="1">SUM(J11:J18)</f>
        <v>567.00448099996675</v>
      </c>
      <c r="K10" s="18">
        <f t="shared" ref="K10" si="2">SUM(K11:K18)</f>
        <v>551.19954436852981</v>
      </c>
      <c r="L10" s="18"/>
      <c r="M10" s="18">
        <f>K10-J10</f>
        <v>-15.804936631436931</v>
      </c>
      <c r="N10" s="19">
        <f>IFERROR(K10/J10-1,"")</f>
        <v>-2.7874447488604348E-2</v>
      </c>
      <c r="O10" s="18">
        <f>SUMIFS(O18:O5007,$A18:$A5007,$A10,$C18:$C5007,$C10)</f>
        <v>726.18691820000004</v>
      </c>
      <c r="P10" s="18">
        <f>SUMIFS(P18:P5007,$A18:$A5007,$A10,$C18:$C5007,$C10)</f>
        <v>728.53664191020016</v>
      </c>
      <c r="Q10" s="21">
        <f t="shared" ref="Q10" si="3">P10-O10</f>
        <v>2.3497237102001236</v>
      </c>
      <c r="R10" s="22">
        <f t="shared" ref="R10:R19" si="4">IFERROR(P10/O10-1,"")</f>
        <v>3.2357009625350042E-3</v>
      </c>
      <c r="S10" s="20">
        <f t="shared" ref="S10" si="5">SUM(S11:S18)</f>
        <v>0</v>
      </c>
      <c r="T10" s="18">
        <f t="shared" ref="T10" si="6">SUM(T11:T18)</f>
        <v>0</v>
      </c>
      <c r="U10" s="20"/>
      <c r="V10" s="18"/>
    </row>
    <row r="11" spans="1:22" x14ac:dyDescent="0.25">
      <c r="A11" s="24" t="s">
        <v>3</v>
      </c>
      <c r="B11" s="25" t="s">
        <v>21</v>
      </c>
      <c r="C11" s="25" t="str">
        <f>C10</f>
        <v>ДЗО 1</v>
      </c>
      <c r="D11" s="26" t="s">
        <v>21</v>
      </c>
      <c r="E11" s="27" t="s">
        <v>23</v>
      </c>
      <c r="F11" s="28"/>
      <c r="G11" s="29"/>
      <c r="H11" s="29"/>
      <c r="I11" s="30"/>
      <c r="J11" s="31">
        <f>SUMIFS(J19:J5008,$A19:$A5008,$A11,$C19:$C5008,$C11)</f>
        <v>71.138725208300002</v>
      </c>
      <c r="K11" s="31">
        <f>SUMIFS(K19:K5008,$A19:$A5008,$A11,$C19:$C5008,$C11)</f>
        <v>72.62011425180836</v>
      </c>
      <c r="L11" s="32"/>
      <c r="M11" s="32">
        <f t="shared" ref="M11:M70" si="7">K11-J11</f>
        <v>1.4813890435083579</v>
      </c>
      <c r="N11" s="33">
        <f t="shared" ref="N11:N70" si="8">IFERROR(K11/J11-1,"")</f>
        <v>2.0823947001731291E-2</v>
      </c>
      <c r="O11" s="29"/>
      <c r="P11" s="29"/>
      <c r="Q11" s="76"/>
      <c r="R11" s="78"/>
      <c r="S11" s="31">
        <f>SUMIFS(S19:S5008,$A19:$A5008,$A11,$C19:$C5008,$C11)</f>
        <v>0</v>
      </c>
      <c r="T11" s="32">
        <f>SUMIFS(T19:T5008,$A19:$A5008,$A11,$C19:$C5008,$C11)</f>
        <v>0</v>
      </c>
      <c r="U11" s="31"/>
      <c r="V11" s="32"/>
    </row>
    <row r="12" spans="1:22" x14ac:dyDescent="0.25">
      <c r="A12" s="24" t="s">
        <v>4</v>
      </c>
      <c r="B12" s="25" t="s">
        <v>21</v>
      </c>
      <c r="C12" s="25" t="str">
        <f t="shared" ref="C12:C18" si="9">C11</f>
        <v>ДЗО 1</v>
      </c>
      <c r="D12" s="26" t="s">
        <v>21</v>
      </c>
      <c r="E12" s="27" t="s">
        <v>24</v>
      </c>
      <c r="F12" s="28"/>
      <c r="G12" s="29"/>
      <c r="H12" s="29"/>
      <c r="I12" s="30"/>
      <c r="J12" s="31">
        <f>SUMIFS(J20:J5009,$A20:$A5009,$A12,$C20:$C5009,$C12)</f>
        <v>292.16165966666665</v>
      </c>
      <c r="K12" s="31">
        <f t="shared" ref="K12" si="10">SUMIFS(K20:K5009,$A20:$A5009,$A12,$C20:$C5009,$C12)</f>
        <v>281.21841145005419</v>
      </c>
      <c r="L12" s="32"/>
      <c r="M12" s="32">
        <f t="shared" si="7"/>
        <v>-10.94324821661246</v>
      </c>
      <c r="N12" s="33">
        <f t="shared" si="8"/>
        <v>-3.7456140648632119E-2</v>
      </c>
      <c r="O12" s="29"/>
      <c r="P12" s="29"/>
      <c r="Q12" s="76"/>
      <c r="R12" s="78"/>
      <c r="S12" s="31">
        <f>SUMIFS(S19:S5008,$A19:$A5008,$A12,$C19:$C5008,$C12)</f>
        <v>0</v>
      </c>
      <c r="T12" s="32">
        <f>SUMIFS(T19:T5008,$A19:$A5008,$A12,$C19:$C5008,$C12)</f>
        <v>0</v>
      </c>
      <c r="U12" s="31"/>
      <c r="V12" s="32"/>
    </row>
    <row r="13" spans="1:22" x14ac:dyDescent="0.25">
      <c r="A13" s="24" t="s">
        <v>5</v>
      </c>
      <c r="B13" s="25" t="s">
        <v>21</v>
      </c>
      <c r="C13" s="25" t="str">
        <f t="shared" si="9"/>
        <v>ДЗО 1</v>
      </c>
      <c r="D13" s="26" t="s">
        <v>21</v>
      </c>
      <c r="E13" s="27" t="s">
        <v>25</v>
      </c>
      <c r="F13" s="28"/>
      <c r="G13" s="29"/>
      <c r="H13" s="29"/>
      <c r="I13" s="30"/>
      <c r="J13" s="31">
        <f t="shared" ref="J13:K18" si="11">SUMIFS(J21:J5010,$A21:$A5010,$A13,$C21:$C5010,$C13)</f>
        <v>0</v>
      </c>
      <c r="K13" s="31">
        <f t="shared" si="11"/>
        <v>0</v>
      </c>
      <c r="L13" s="32"/>
      <c r="M13" s="32">
        <f t="shared" si="7"/>
        <v>0</v>
      </c>
      <c r="N13" s="33" t="str">
        <f t="shared" si="8"/>
        <v/>
      </c>
      <c r="O13" s="29"/>
      <c r="P13" s="29"/>
      <c r="Q13" s="76"/>
      <c r="R13" s="78"/>
      <c r="S13" s="31">
        <f>SUMIFS(S19:S5008,$A19:$A5008,$A13,$C19:$C5008,$C13)</f>
        <v>0</v>
      </c>
      <c r="T13" s="32">
        <f>SUMIFS(T19:T5008,$A19:$A5008,$A13,$C19:$C5008,$C13)</f>
        <v>0</v>
      </c>
      <c r="U13" s="31"/>
      <c r="V13" s="32"/>
    </row>
    <row r="14" spans="1:22" ht="28.8" x14ac:dyDescent="0.25">
      <c r="A14" s="24" t="s">
        <v>6</v>
      </c>
      <c r="B14" s="25" t="s">
        <v>21</v>
      </c>
      <c r="C14" s="25" t="str">
        <f t="shared" si="9"/>
        <v>ДЗО 1</v>
      </c>
      <c r="D14" s="26" t="s">
        <v>21</v>
      </c>
      <c r="E14" s="27" t="s">
        <v>26</v>
      </c>
      <c r="F14" s="28"/>
      <c r="G14" s="29"/>
      <c r="H14" s="29"/>
      <c r="I14" s="30"/>
      <c r="J14" s="31">
        <f t="shared" si="11"/>
        <v>17.591093375000003</v>
      </c>
      <c r="K14" s="31">
        <f t="shared" si="11"/>
        <v>16.273411249999999</v>
      </c>
      <c r="L14" s="32"/>
      <c r="M14" s="32">
        <f t="shared" si="7"/>
        <v>-1.3176821250000046</v>
      </c>
      <c r="N14" s="33">
        <f t="shared" si="8"/>
        <v>-7.4906209461241269E-2</v>
      </c>
      <c r="O14" s="29"/>
      <c r="P14" s="29"/>
      <c r="Q14" s="76"/>
      <c r="R14" s="78"/>
      <c r="S14" s="31">
        <f>SUMIFS(S19:S5008,$A19:$A5008,$A14,$C19:$C5008,$C14)</f>
        <v>0</v>
      </c>
      <c r="T14" s="32">
        <f>SUMIFS(T19:T5008,$A19:$A5008,$A14,$C19:$C5008,$C14)</f>
        <v>0</v>
      </c>
      <c r="U14" s="31"/>
      <c r="V14" s="32"/>
    </row>
    <row r="15" spans="1:22" x14ac:dyDescent="0.25">
      <c r="A15" s="24" t="s">
        <v>7</v>
      </c>
      <c r="B15" s="25" t="s">
        <v>21</v>
      </c>
      <c r="C15" s="25" t="str">
        <f t="shared" si="9"/>
        <v>ДЗО 1</v>
      </c>
      <c r="D15" s="26" t="s">
        <v>21</v>
      </c>
      <c r="E15" s="27" t="s">
        <v>27</v>
      </c>
      <c r="F15" s="28"/>
      <c r="G15" s="29"/>
      <c r="H15" s="29"/>
      <c r="I15" s="30"/>
      <c r="J15" s="31">
        <f t="shared" si="11"/>
        <v>32.13057775</v>
      </c>
      <c r="K15" s="31">
        <f t="shared" si="11"/>
        <v>27.123156791666666</v>
      </c>
      <c r="L15" s="32"/>
      <c r="M15" s="32">
        <f t="shared" si="7"/>
        <v>-5.0074209583333342</v>
      </c>
      <c r="N15" s="33">
        <f t="shared" si="8"/>
        <v>-0.15584596695692265</v>
      </c>
      <c r="O15" s="29"/>
      <c r="P15" s="29"/>
      <c r="Q15" s="76"/>
      <c r="R15" s="78"/>
      <c r="S15" s="31">
        <f>SUMIFS(S19:S5008,$A19:$A5008,$A15,$C19:$C5008,$C15)</f>
        <v>0</v>
      </c>
      <c r="T15" s="32">
        <f>SUMIFS(T19:T5008,$A19:$A5008,$A15,$C19:$C5008,$C15)</f>
        <v>0</v>
      </c>
      <c r="U15" s="31"/>
      <c r="V15" s="32"/>
    </row>
    <row r="16" spans="1:22" ht="32.25" customHeight="1" x14ac:dyDescent="0.25">
      <c r="A16" s="24" t="s">
        <v>8</v>
      </c>
      <c r="B16" s="25" t="s">
        <v>21</v>
      </c>
      <c r="C16" s="25" t="str">
        <f t="shared" si="9"/>
        <v>ДЗО 1</v>
      </c>
      <c r="D16" s="26" t="s">
        <v>21</v>
      </c>
      <c r="E16" s="27" t="s">
        <v>28</v>
      </c>
      <c r="F16" s="28"/>
      <c r="G16" s="29"/>
      <c r="H16" s="29"/>
      <c r="I16" s="30"/>
      <c r="J16" s="31">
        <f t="shared" si="11"/>
        <v>21.131763541666668</v>
      </c>
      <c r="K16" s="31">
        <f t="shared" si="11"/>
        <v>19.781829791666667</v>
      </c>
      <c r="L16" s="32"/>
      <c r="M16" s="32">
        <f t="shared" si="7"/>
        <v>-1.3499337500000017</v>
      </c>
      <c r="N16" s="33">
        <f t="shared" si="8"/>
        <v>-6.3881736483481943E-2</v>
      </c>
      <c r="O16" s="29"/>
      <c r="P16" s="29"/>
      <c r="Q16" s="76"/>
      <c r="R16" s="78"/>
      <c r="S16" s="31">
        <f>SUMIFS(S19:S5008,$A19:$A5008,$A16,$C19:$C5008,$C16)</f>
        <v>0</v>
      </c>
      <c r="T16" s="32">
        <f>SUMIFS(T19:T5008,$A19:$A5008,$A16,$C19:$C5008,$C16)</f>
        <v>0</v>
      </c>
      <c r="U16" s="31"/>
      <c r="V16" s="32"/>
    </row>
    <row r="17" spans="1:47" ht="28.8" x14ac:dyDescent="0.25">
      <c r="A17" s="24" t="s">
        <v>9</v>
      </c>
      <c r="B17" s="25" t="s">
        <v>21</v>
      </c>
      <c r="C17" s="25" t="str">
        <f t="shared" si="9"/>
        <v>ДЗО 1</v>
      </c>
      <c r="D17" s="26" t="s">
        <v>21</v>
      </c>
      <c r="E17" s="27" t="s">
        <v>29</v>
      </c>
      <c r="F17" s="28"/>
      <c r="G17" s="29"/>
      <c r="H17" s="29"/>
      <c r="I17" s="30"/>
      <c r="J17" s="31">
        <f t="shared" si="11"/>
        <v>86.371248041666675</v>
      </c>
      <c r="K17" s="31">
        <f t="shared" si="11"/>
        <v>87.331175416666994</v>
      </c>
      <c r="L17" s="32"/>
      <c r="M17" s="32">
        <f t="shared" si="7"/>
        <v>0.95992737500031922</v>
      </c>
      <c r="N17" s="33">
        <f t="shared" si="8"/>
        <v>1.1113969020538406E-2</v>
      </c>
      <c r="O17" s="29"/>
      <c r="P17" s="29"/>
      <c r="Q17" s="76"/>
      <c r="R17" s="78"/>
      <c r="S17" s="31">
        <f>SUMIFS(S19:S5008,$A19:$A5008,$A17,$C19:$C5008,$C17)</f>
        <v>0</v>
      </c>
      <c r="T17" s="32">
        <f>SUMIFS(T19:T5008,$A19:$A5008,$A17,$C19:$C5008,$C17)</f>
        <v>0</v>
      </c>
      <c r="U17" s="31"/>
      <c r="V17" s="32"/>
    </row>
    <row r="18" spans="1:47" x14ac:dyDescent="0.25">
      <c r="A18" s="34" t="s">
        <v>10</v>
      </c>
      <c r="B18" s="35" t="s">
        <v>21</v>
      </c>
      <c r="C18" s="35" t="str">
        <f t="shared" si="9"/>
        <v>ДЗО 1</v>
      </c>
      <c r="D18" s="36" t="s">
        <v>21</v>
      </c>
      <c r="E18" s="37" t="s">
        <v>30</v>
      </c>
      <c r="F18" s="38"/>
      <c r="G18" s="39"/>
      <c r="H18" s="39"/>
      <c r="I18" s="40"/>
      <c r="J18" s="31">
        <f t="shared" si="11"/>
        <v>46.479413416666667</v>
      </c>
      <c r="K18" s="31">
        <f t="shared" si="11"/>
        <v>46.851445416666998</v>
      </c>
      <c r="L18" s="42"/>
      <c r="M18" s="42">
        <f t="shared" si="7"/>
        <v>0.37203200000033121</v>
      </c>
      <c r="N18" s="43">
        <f t="shared" si="8"/>
        <v>8.0042318233501941E-3</v>
      </c>
      <c r="O18" s="39"/>
      <c r="P18" s="39"/>
      <c r="Q18" s="80"/>
      <c r="R18" s="81"/>
      <c r="S18" s="41">
        <f>SUMIFS(S19:S5008,$A19:$A5008,$A18,$C19:$C5008,$C18)</f>
        <v>0</v>
      </c>
      <c r="T18" s="42">
        <f>SUMIFS(T19:T5008,$A19:$A5008,$A18,$C19:$C5008,$C18)</f>
        <v>0</v>
      </c>
      <c r="U18" s="41"/>
      <c r="V18" s="42"/>
    </row>
    <row r="19" spans="1:47" ht="15.05" x14ac:dyDescent="0.25">
      <c r="A19" s="44" t="s">
        <v>20</v>
      </c>
      <c r="B19" s="45" t="s">
        <v>41</v>
      </c>
      <c r="C19" s="46" t="s">
        <v>31</v>
      </c>
      <c r="D19" s="47" t="s">
        <v>62</v>
      </c>
      <c r="E19" s="48" t="s">
        <v>22</v>
      </c>
      <c r="F19" s="113">
        <v>636.38553100000013</v>
      </c>
      <c r="G19" s="75">
        <v>621.93963600000006</v>
      </c>
      <c r="H19" s="49">
        <f>G19-F19</f>
        <v>-14.445895000000064</v>
      </c>
      <c r="I19" s="50">
        <f>IFERROR(G19/F19-1,"")</f>
        <v>-2.2699911132957662E-2</v>
      </c>
      <c r="J19" s="51">
        <f>SUM(J20,J34,J39,J46,J52,J58,J64,J65)</f>
        <v>567.00448099996675</v>
      </c>
      <c r="K19" s="49">
        <f>SUM(K20,K34,K39,K46,K52,K58,K64,K65)</f>
        <v>551.19954436852981</v>
      </c>
      <c r="L19" s="49"/>
      <c r="M19" s="49">
        <f t="shared" si="7"/>
        <v>-15.804936631436931</v>
      </c>
      <c r="N19" s="50">
        <f t="shared" si="8"/>
        <v>-2.7874447488604348E-2</v>
      </c>
      <c r="O19" s="116">
        <v>726.18691820000004</v>
      </c>
      <c r="P19" s="116">
        <v>728.53664191020016</v>
      </c>
      <c r="Q19" s="52">
        <f>P19-O19</f>
        <v>2.3497237102001236</v>
      </c>
      <c r="R19" s="53">
        <f t="shared" si="4"/>
        <v>3.2357009625350042E-3</v>
      </c>
      <c r="S19" s="51">
        <f>SUM(S20,S34,S39,S46,S52,S58,S64,S65)</f>
        <v>0</v>
      </c>
      <c r="T19" s="49">
        <f>SUM(T20,T34,T39,T46,T52,T58,T64,T65)</f>
        <v>0</v>
      </c>
      <c r="U19" s="51"/>
      <c r="V19" s="49"/>
    </row>
    <row r="20" spans="1:47" x14ac:dyDescent="0.25">
      <c r="A20" s="54" t="s">
        <v>3</v>
      </c>
      <c r="B20" s="55" t="str">
        <f>B19</f>
        <v>субъект РФ 1</v>
      </c>
      <c r="C20" s="55" t="str">
        <f t="shared" ref="C20:D30" si="12">C19</f>
        <v>ДЗО 1</v>
      </c>
      <c r="D20" s="56" t="str">
        <f>D19</f>
        <v>Забайкальский филиал</v>
      </c>
      <c r="E20" s="57" t="s">
        <v>32</v>
      </c>
      <c r="F20" s="28"/>
      <c r="G20" s="29"/>
      <c r="H20" s="29"/>
      <c r="I20" s="30"/>
      <c r="J20" s="58">
        <f>SUM(J21:J33)</f>
        <v>71.138725208300002</v>
      </c>
      <c r="K20" s="89">
        <f>SUM(K21:K33)</f>
        <v>72.62011425180836</v>
      </c>
      <c r="L20" s="89"/>
      <c r="M20" s="89">
        <f>K20-J20</f>
        <v>1.4813890435083579</v>
      </c>
      <c r="N20" s="59">
        <f t="shared" si="8"/>
        <v>2.0823947001731291E-2</v>
      </c>
      <c r="O20" s="29"/>
      <c r="P20" s="29"/>
      <c r="Q20" s="76"/>
      <c r="R20" s="78"/>
      <c r="S20" s="58">
        <f>SUM(S21:S33)</f>
        <v>0</v>
      </c>
      <c r="T20" s="89">
        <f>SUM(T21:T33)</f>
        <v>0</v>
      </c>
      <c r="U20" s="58"/>
      <c r="V20" s="89"/>
    </row>
    <row r="21" spans="1:47" x14ac:dyDescent="0.25">
      <c r="A21" s="60"/>
      <c r="B21" s="61" t="str">
        <f t="shared" ref="B21:B30" si="13">B20</f>
        <v>субъект РФ 1</v>
      </c>
      <c r="C21" s="61" t="str">
        <f t="shared" si="12"/>
        <v>ДЗО 1</v>
      </c>
      <c r="D21" s="62" t="str">
        <f t="shared" si="12"/>
        <v>Забайкальский филиал</v>
      </c>
      <c r="E21" s="63" t="s">
        <v>48</v>
      </c>
      <c r="F21" s="64"/>
      <c r="G21" s="65"/>
      <c r="H21" s="65"/>
      <c r="I21" s="66"/>
      <c r="J21" s="102">
        <v>2.2048155833333336</v>
      </c>
      <c r="K21" s="99">
        <v>2.4150214166666699</v>
      </c>
      <c r="L21" s="90"/>
      <c r="M21" s="90">
        <f t="shared" si="7"/>
        <v>0.21020583333333631</v>
      </c>
      <c r="N21" s="68">
        <f t="shared" si="8"/>
        <v>9.5339417465263976E-2</v>
      </c>
      <c r="O21" s="65"/>
      <c r="P21" s="65"/>
      <c r="Q21" s="77"/>
      <c r="R21" s="79"/>
      <c r="S21" s="67"/>
      <c r="T21" s="90"/>
      <c r="U21" s="90" t="s">
        <v>68</v>
      </c>
      <c r="V21" s="90"/>
      <c r="W21" s="118"/>
      <c r="X21" s="118"/>
    </row>
    <row r="22" spans="1:47" x14ac:dyDescent="0.25">
      <c r="A22" s="60"/>
      <c r="B22" s="61" t="str">
        <f t="shared" si="13"/>
        <v>субъект РФ 1</v>
      </c>
      <c r="C22" s="61" t="str">
        <f>C12</f>
        <v>ДЗО 1</v>
      </c>
      <c r="D22" s="62" t="str">
        <f t="shared" si="12"/>
        <v>Забайкальский филиал</v>
      </c>
      <c r="E22" s="63" t="s">
        <v>49</v>
      </c>
      <c r="F22" s="64"/>
      <c r="G22" s="65"/>
      <c r="H22" s="65"/>
      <c r="I22" s="66"/>
      <c r="J22" s="102">
        <v>1.1001047499999999</v>
      </c>
      <c r="K22" s="99">
        <v>1.2211162725</v>
      </c>
      <c r="L22" s="90"/>
      <c r="M22" s="90">
        <f t="shared" si="7"/>
        <v>0.12101152250000013</v>
      </c>
      <c r="N22" s="68">
        <f t="shared" si="8"/>
        <v>0.1100000000000001</v>
      </c>
      <c r="O22" s="65"/>
      <c r="P22" s="65"/>
      <c r="Q22" s="77"/>
      <c r="R22" s="79"/>
      <c r="S22" s="67"/>
      <c r="T22" s="90"/>
      <c r="U22" s="90" t="s">
        <v>69</v>
      </c>
      <c r="V22" s="90"/>
      <c r="W22" s="118"/>
      <c r="X22" s="118"/>
    </row>
    <row r="23" spans="1:47" x14ac:dyDescent="0.25">
      <c r="A23" s="60"/>
      <c r="B23" s="61" t="str">
        <f t="shared" si="13"/>
        <v>субъект РФ 1</v>
      </c>
      <c r="C23" s="61" t="str">
        <f>C12</f>
        <v>ДЗО 1</v>
      </c>
      <c r="D23" s="62" t="str">
        <f t="shared" si="12"/>
        <v>Забайкальский филиал</v>
      </c>
      <c r="E23" s="63" t="s">
        <v>50</v>
      </c>
      <c r="F23" s="64"/>
      <c r="G23" s="65"/>
      <c r="H23" s="65"/>
      <c r="I23" s="66"/>
      <c r="J23" s="102">
        <v>3.4293439999999999</v>
      </c>
      <c r="K23" s="99">
        <v>3.6159007083333337</v>
      </c>
      <c r="L23" s="90"/>
      <c r="M23" s="90">
        <f t="shared" si="7"/>
        <v>0.18655670833333371</v>
      </c>
      <c r="N23" s="68">
        <f t="shared" si="8"/>
        <v>5.4400115104618729E-2</v>
      </c>
      <c r="O23" s="65"/>
      <c r="P23" s="65"/>
      <c r="Q23" s="77"/>
      <c r="R23" s="79"/>
      <c r="S23" s="67"/>
      <c r="T23" s="90"/>
      <c r="U23" s="90" t="s">
        <v>68</v>
      </c>
      <c r="V23" s="90"/>
      <c r="W23" s="118"/>
      <c r="X23" s="118"/>
    </row>
    <row r="24" spans="1:47" x14ac:dyDescent="0.25">
      <c r="A24" s="60"/>
      <c r="B24" s="61" t="str">
        <f t="shared" si="13"/>
        <v>субъект РФ 1</v>
      </c>
      <c r="C24" s="61" t="str">
        <f>C22</f>
        <v>ДЗО 1</v>
      </c>
      <c r="D24" s="62" t="str">
        <f t="shared" si="12"/>
        <v>Забайкальский филиал</v>
      </c>
      <c r="E24" s="63" t="s">
        <v>51</v>
      </c>
      <c r="F24" s="64"/>
      <c r="G24" s="65"/>
      <c r="H24" s="65"/>
      <c r="I24" s="66"/>
      <c r="J24" s="102">
        <v>0.56118266666666661</v>
      </c>
      <c r="K24" s="99">
        <v>0.54502133333333336</v>
      </c>
      <c r="L24" s="90"/>
      <c r="M24" s="90">
        <f t="shared" si="7"/>
        <v>-1.616133333333325E-2</v>
      </c>
      <c r="N24" s="68">
        <f t="shared" si="8"/>
        <v>-2.8798703690063987E-2</v>
      </c>
      <c r="O24" s="65"/>
      <c r="P24" s="65"/>
      <c r="Q24" s="77"/>
      <c r="R24" s="79"/>
      <c r="S24" s="67"/>
      <c r="T24" s="90"/>
      <c r="U24" s="90" t="s">
        <v>69</v>
      </c>
      <c r="V24" s="90"/>
      <c r="W24" s="118"/>
      <c r="X24" s="118"/>
    </row>
    <row r="25" spans="1:47" x14ac:dyDescent="0.25">
      <c r="A25" s="60"/>
      <c r="B25" s="61" t="str">
        <f t="shared" si="13"/>
        <v>субъект РФ 1</v>
      </c>
      <c r="C25" s="61" t="str">
        <f>C15</f>
        <v>ДЗО 1</v>
      </c>
      <c r="D25" s="62" t="str">
        <f t="shared" si="12"/>
        <v>Забайкальский филиал</v>
      </c>
      <c r="E25" s="63" t="s">
        <v>52</v>
      </c>
      <c r="F25" s="64"/>
      <c r="G25" s="65"/>
      <c r="H25" s="65"/>
      <c r="I25" s="66"/>
      <c r="J25" s="102">
        <v>5.9659047916666665</v>
      </c>
      <c r="K25" s="99">
        <v>5.6139164089583327</v>
      </c>
      <c r="L25" s="90"/>
      <c r="M25" s="90">
        <f t="shared" si="7"/>
        <v>-0.35198838270833388</v>
      </c>
      <c r="N25" s="68">
        <f t="shared" si="8"/>
        <v>-5.9000000000000052E-2</v>
      </c>
      <c r="O25" s="65"/>
      <c r="P25" s="65"/>
      <c r="Q25" s="77"/>
      <c r="R25" s="79"/>
      <c r="S25" s="67"/>
      <c r="T25" s="90"/>
      <c r="U25" s="90" t="s">
        <v>69</v>
      </c>
      <c r="V25" s="90"/>
      <c r="W25" s="118"/>
      <c r="X25" s="118"/>
    </row>
    <row r="26" spans="1:47" ht="17.7" x14ac:dyDescent="0.3">
      <c r="A26" s="60"/>
      <c r="B26" s="61" t="str">
        <f t="shared" si="13"/>
        <v>субъект РФ 1</v>
      </c>
      <c r="C26" s="61" t="str">
        <f>C15</f>
        <v>ДЗО 1</v>
      </c>
      <c r="D26" s="62" t="str">
        <f t="shared" si="12"/>
        <v>Забайкальский филиал</v>
      </c>
      <c r="E26" s="111" t="s">
        <v>53</v>
      </c>
      <c r="F26" s="64"/>
      <c r="G26" s="65"/>
      <c r="H26" s="65"/>
      <c r="I26" s="66"/>
      <c r="J26" s="102">
        <v>2.3252014999999999</v>
      </c>
      <c r="K26" s="99">
        <v>2.3903071420000002</v>
      </c>
      <c r="L26" s="90"/>
      <c r="M26" s="90">
        <f t="shared" si="7"/>
        <v>6.5105642000000241E-2</v>
      </c>
      <c r="N26" s="68">
        <f t="shared" si="8"/>
        <v>2.8000000000000025E-2</v>
      </c>
      <c r="O26" s="65"/>
      <c r="P26" s="65"/>
      <c r="Q26" s="77"/>
      <c r="R26" s="79"/>
      <c r="S26" s="67"/>
      <c r="T26" s="90"/>
      <c r="U26" s="90" t="s">
        <v>68</v>
      </c>
      <c r="V26" s="90"/>
      <c r="W26" s="118"/>
      <c r="X26" s="118"/>
    </row>
    <row r="27" spans="1:47" x14ac:dyDescent="0.25">
      <c r="A27" s="60"/>
      <c r="B27" s="61" t="str">
        <f t="shared" si="13"/>
        <v>субъект РФ 1</v>
      </c>
      <c r="C27" s="61" t="str">
        <f>C25</f>
        <v>ДЗО 1</v>
      </c>
      <c r="D27" s="62" t="str">
        <f t="shared" si="12"/>
        <v>Забайкальский филиал</v>
      </c>
      <c r="E27" s="63" t="s">
        <v>54</v>
      </c>
      <c r="F27" s="64"/>
      <c r="G27" s="65"/>
      <c r="H27" s="65"/>
      <c r="I27" s="66"/>
      <c r="J27" s="102">
        <v>3.6537697916666669</v>
      </c>
      <c r="K27" s="99">
        <v>3.4674275322916666</v>
      </c>
      <c r="L27" s="90"/>
      <c r="M27" s="90">
        <f t="shared" si="7"/>
        <v>-0.18634225937500037</v>
      </c>
      <c r="N27" s="68">
        <f t="shared" si="8"/>
        <v>-5.1000000000000045E-2</v>
      </c>
      <c r="O27" s="65"/>
      <c r="P27" s="65"/>
      <c r="Q27" s="77"/>
      <c r="R27" s="79"/>
      <c r="S27" s="67"/>
      <c r="T27" s="90"/>
      <c r="U27" s="90" t="s">
        <v>68</v>
      </c>
      <c r="V27" s="90"/>
      <c r="W27" s="118"/>
      <c r="X27" s="118"/>
    </row>
    <row r="28" spans="1:47" x14ac:dyDescent="0.25">
      <c r="A28" s="60"/>
      <c r="B28" s="61" t="str">
        <f t="shared" si="13"/>
        <v>субъект РФ 1</v>
      </c>
      <c r="C28" s="61" t="str">
        <f>C18</f>
        <v>ДЗО 1</v>
      </c>
      <c r="D28" s="62" t="str">
        <f t="shared" si="12"/>
        <v>Забайкальский филиал</v>
      </c>
      <c r="E28" s="63" t="s">
        <v>55</v>
      </c>
      <c r="F28" s="64"/>
      <c r="G28" s="65"/>
      <c r="H28" s="65"/>
      <c r="I28" s="66"/>
      <c r="J28" s="102">
        <v>2.6440881666666662</v>
      </c>
      <c r="K28" s="99">
        <v>2.4674075416666668</v>
      </c>
      <c r="L28" s="90"/>
      <c r="M28" s="90">
        <f t="shared" si="7"/>
        <v>-0.17668062499999948</v>
      </c>
      <c r="N28" s="68">
        <f t="shared" si="8"/>
        <v>-6.6821003636477139E-2</v>
      </c>
      <c r="O28" s="65"/>
      <c r="P28" s="65"/>
      <c r="Q28" s="77"/>
      <c r="R28" s="79"/>
      <c r="S28" s="67"/>
      <c r="T28" s="90"/>
      <c r="U28" s="90" t="s">
        <v>69</v>
      </c>
      <c r="V28" s="90"/>
      <c r="W28" s="118"/>
      <c r="X28" s="118"/>
    </row>
    <row r="29" spans="1:47" x14ac:dyDescent="0.25">
      <c r="A29" s="60"/>
      <c r="B29" s="61" t="str">
        <f t="shared" si="13"/>
        <v>субъект РФ 1</v>
      </c>
      <c r="C29" s="61" t="str">
        <f>C18</f>
        <v>ДЗО 1</v>
      </c>
      <c r="D29" s="62" t="str">
        <f t="shared" si="12"/>
        <v>Забайкальский филиал</v>
      </c>
      <c r="E29" s="63" t="s">
        <v>56</v>
      </c>
      <c r="F29" s="64"/>
      <c r="G29" s="65"/>
      <c r="H29" s="65"/>
      <c r="I29" s="66"/>
      <c r="J29" s="102">
        <v>1.8869596666666666</v>
      </c>
      <c r="K29" s="99">
        <v>1.8691372500000001</v>
      </c>
      <c r="L29" s="90"/>
      <c r="M29" s="90">
        <f t="shared" si="7"/>
        <v>-1.7822416666666507E-2</v>
      </c>
      <c r="N29" s="68">
        <f t="shared" si="8"/>
        <v>-9.4450437820697841E-3</v>
      </c>
      <c r="O29" s="65"/>
      <c r="P29" s="65"/>
      <c r="Q29" s="77"/>
      <c r="R29" s="79"/>
      <c r="S29" s="67"/>
      <c r="T29" s="90"/>
      <c r="U29" s="90" t="s">
        <v>68</v>
      </c>
      <c r="V29" s="90"/>
      <c r="W29" s="118"/>
      <c r="X29" s="118"/>
    </row>
    <row r="30" spans="1:47" x14ac:dyDescent="0.25">
      <c r="A30" s="60"/>
      <c r="B30" s="61" t="str">
        <f t="shared" si="13"/>
        <v>субъект РФ 1</v>
      </c>
      <c r="C30" s="61" t="str">
        <f>C28</f>
        <v>ДЗО 1</v>
      </c>
      <c r="D30" s="62" t="str">
        <f t="shared" si="12"/>
        <v>Забайкальский филиал</v>
      </c>
      <c r="E30" s="63" t="s">
        <v>57</v>
      </c>
      <c r="F30" s="64"/>
      <c r="G30" s="65"/>
      <c r="H30" s="65"/>
      <c r="I30" s="66"/>
      <c r="J30" s="102">
        <v>9.5109291666666679E-2</v>
      </c>
      <c r="K30" s="99">
        <v>6.9163583299999998E-2</v>
      </c>
      <c r="L30" s="90"/>
      <c r="M30" s="90">
        <f t="shared" si="7"/>
        <v>-2.5945708366666681E-2</v>
      </c>
      <c r="N30" s="68">
        <f t="shared" si="8"/>
        <v>-0.27279888128701069</v>
      </c>
      <c r="O30" s="65"/>
      <c r="P30" s="65"/>
      <c r="Q30" s="77"/>
      <c r="R30" s="79"/>
      <c r="S30" s="67"/>
      <c r="T30" s="90"/>
      <c r="U30" s="90" t="s">
        <v>68</v>
      </c>
      <c r="V30" s="90"/>
      <c r="W30" s="118"/>
      <c r="X30" s="118"/>
    </row>
    <row r="31" spans="1:47" x14ac:dyDescent="0.25">
      <c r="A31" s="60"/>
      <c r="B31" s="61" t="str">
        <f>B21</f>
        <v>субъект РФ 1</v>
      </c>
      <c r="C31" s="61" t="str">
        <f>C21</f>
        <v>ДЗО 1</v>
      </c>
      <c r="D31" s="62" t="str">
        <f>D21</f>
        <v>Забайкальский филиал</v>
      </c>
      <c r="E31" s="63" t="s">
        <v>58</v>
      </c>
      <c r="F31" s="64"/>
      <c r="G31" s="65"/>
      <c r="H31" s="65"/>
      <c r="I31" s="66"/>
      <c r="J31" s="102">
        <v>3.7508462916666669</v>
      </c>
      <c r="K31" s="99">
        <v>4.5167691044250002</v>
      </c>
      <c r="L31" s="90"/>
      <c r="M31" s="90">
        <f t="shared" si="7"/>
        <v>0.76592281275833329</v>
      </c>
      <c r="N31" s="68">
        <f t="shared" si="8"/>
        <v>0.20419999999999994</v>
      </c>
      <c r="O31" s="65"/>
      <c r="P31" s="65"/>
      <c r="Q31" s="77"/>
      <c r="R31" s="79"/>
      <c r="S31" s="67"/>
      <c r="T31" s="90"/>
      <c r="U31" s="90" t="s">
        <v>68</v>
      </c>
      <c r="V31" s="90"/>
      <c r="W31" s="118"/>
      <c r="X31" s="118"/>
    </row>
    <row r="32" spans="1:47" s="88" customFormat="1" x14ac:dyDescent="0.25">
      <c r="A32" s="103"/>
      <c r="B32" s="104" t="str">
        <f t="shared" ref="B32:D47" si="14">B22</f>
        <v>субъект РФ 1</v>
      </c>
      <c r="C32" s="104" t="str">
        <f t="shared" si="14"/>
        <v>ДЗО 1</v>
      </c>
      <c r="D32" s="105" t="str">
        <f t="shared" si="14"/>
        <v>Забайкальский филиал</v>
      </c>
      <c r="E32" s="63" t="s">
        <v>66</v>
      </c>
      <c r="F32" s="106"/>
      <c r="G32" s="95"/>
      <c r="H32" s="95"/>
      <c r="I32" s="107"/>
      <c r="J32" s="102">
        <v>4.1051905</v>
      </c>
      <c r="K32" s="99">
        <v>4.0802794166666665</v>
      </c>
      <c r="L32" s="95"/>
      <c r="M32" s="91">
        <f t="shared" si="7"/>
        <v>-2.4911083333333472E-2</v>
      </c>
      <c r="N32" s="84">
        <f t="shared" si="8"/>
        <v>-6.0681918009245495E-3</v>
      </c>
      <c r="O32" s="95"/>
      <c r="P32" s="95"/>
      <c r="Q32" s="108"/>
      <c r="R32" s="109"/>
      <c r="S32" s="93"/>
      <c r="T32" s="95"/>
      <c r="U32" s="95"/>
      <c r="V32" s="110"/>
      <c r="W32" s="118"/>
      <c r="X32" s="118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</row>
    <row r="33" spans="1:47" s="88" customFormat="1" x14ac:dyDescent="0.25">
      <c r="A33" s="103"/>
      <c r="B33" s="104" t="str">
        <f t="shared" si="14"/>
        <v>субъект РФ 1</v>
      </c>
      <c r="C33" s="104" t="str">
        <f t="shared" si="14"/>
        <v>ДЗО 1</v>
      </c>
      <c r="D33" s="105" t="str">
        <f t="shared" si="14"/>
        <v>Забайкальский филиал</v>
      </c>
      <c r="E33" s="63" t="s">
        <v>67</v>
      </c>
      <c r="F33" s="106"/>
      <c r="G33" s="95"/>
      <c r="H33" s="95"/>
      <c r="I33" s="107"/>
      <c r="J33" s="102">
        <v>39.416208208299999</v>
      </c>
      <c r="K33" s="99">
        <v>40.348646541666703</v>
      </c>
      <c r="L33" s="95"/>
      <c r="M33" s="91">
        <f t="shared" si="7"/>
        <v>0.93243833336670434</v>
      </c>
      <c r="N33" s="84">
        <f t="shared" si="8"/>
        <v>2.3656215951547432E-2</v>
      </c>
      <c r="O33" s="95"/>
      <c r="P33" s="95"/>
      <c r="Q33" s="108"/>
      <c r="R33" s="109"/>
      <c r="S33" s="93"/>
      <c r="T33" s="95"/>
      <c r="U33" s="95"/>
      <c r="V33" s="110"/>
      <c r="W33" s="118"/>
      <c r="X33" s="118"/>
      <c r="Y33" s="119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</row>
    <row r="34" spans="1:47" x14ac:dyDescent="0.25">
      <c r="A34" s="54" t="s">
        <v>4</v>
      </c>
      <c r="B34" s="61" t="str">
        <f t="shared" si="14"/>
        <v>субъект РФ 1</v>
      </c>
      <c r="C34" s="61" t="str">
        <f t="shared" si="14"/>
        <v>ДЗО 1</v>
      </c>
      <c r="D34" s="62" t="str">
        <f t="shared" si="14"/>
        <v>Забайкальский филиал</v>
      </c>
      <c r="E34" s="57" t="s">
        <v>37</v>
      </c>
      <c r="F34" s="28"/>
      <c r="G34" s="29"/>
      <c r="H34" s="29"/>
      <c r="I34" s="30"/>
      <c r="J34" s="58">
        <f>SUM(J35:J38)</f>
        <v>292.16165966666665</v>
      </c>
      <c r="K34" s="58">
        <f>SUM(K35:K38)</f>
        <v>281.21841145005419</v>
      </c>
      <c r="L34" s="89"/>
      <c r="M34" s="89">
        <f t="shared" si="7"/>
        <v>-10.94324821661246</v>
      </c>
      <c r="N34" s="59">
        <f t="shared" si="8"/>
        <v>-3.7456140648632119E-2</v>
      </c>
      <c r="O34" s="29"/>
      <c r="P34" s="29"/>
      <c r="Q34" s="76"/>
      <c r="R34" s="78"/>
      <c r="S34" s="58"/>
      <c r="T34" s="58"/>
      <c r="U34" s="89"/>
      <c r="V34" s="89"/>
      <c r="W34" s="118"/>
      <c r="X34" s="118"/>
    </row>
    <row r="35" spans="1:47" ht="17.7" x14ac:dyDescent="0.3">
      <c r="A35" s="60"/>
      <c r="B35" s="61" t="str">
        <f t="shared" si="14"/>
        <v>субъект РФ 1</v>
      </c>
      <c r="C35" s="61" t="str">
        <f t="shared" si="14"/>
        <v>ДЗО 1</v>
      </c>
      <c r="D35" s="62" t="str">
        <f t="shared" si="14"/>
        <v>Забайкальский филиал</v>
      </c>
      <c r="E35" s="112" t="s">
        <v>60</v>
      </c>
      <c r="F35" s="64"/>
      <c r="G35" s="65"/>
      <c r="H35" s="65"/>
      <c r="I35" s="66"/>
      <c r="J35" s="102">
        <v>285.86836</v>
      </c>
      <c r="K35" s="99">
        <v>275.29123068000001</v>
      </c>
      <c r="L35" s="90"/>
      <c r="M35" s="90">
        <f>K35-J35</f>
        <v>-10.577129319999983</v>
      </c>
      <c r="N35" s="68">
        <f>IFERROR(K35/J35-1,"")</f>
        <v>-3.6999999999999922E-2</v>
      </c>
      <c r="O35" s="65"/>
      <c r="P35" s="65"/>
      <c r="Q35" s="77"/>
      <c r="R35" s="79"/>
      <c r="S35" s="67"/>
      <c r="T35" s="90"/>
      <c r="U35" s="90" t="s">
        <v>68</v>
      </c>
      <c r="V35" s="90"/>
      <c r="W35" s="118"/>
      <c r="X35" s="118"/>
    </row>
    <row r="36" spans="1:47" x14ac:dyDescent="0.25">
      <c r="A36" s="60"/>
      <c r="B36" s="61" t="str">
        <f t="shared" si="14"/>
        <v>субъект РФ 1</v>
      </c>
      <c r="C36" s="61" t="str">
        <f t="shared" si="14"/>
        <v>ДЗО 1</v>
      </c>
      <c r="D36" s="62" t="str">
        <f t="shared" si="14"/>
        <v>Забайкальский филиал</v>
      </c>
      <c r="E36" s="71" t="s">
        <v>61</v>
      </c>
      <c r="F36" s="64"/>
      <c r="G36" s="65"/>
      <c r="H36" s="65"/>
      <c r="I36" s="66"/>
      <c r="J36" s="102">
        <v>1.0575404583333334</v>
      </c>
      <c r="K36" s="99">
        <v>0.94152827005416673</v>
      </c>
      <c r="L36" s="90"/>
      <c r="M36" s="90">
        <f t="shared" si="7"/>
        <v>-0.11601218827916671</v>
      </c>
      <c r="N36" s="68">
        <f t="shared" si="8"/>
        <v>-0.10970000000000002</v>
      </c>
      <c r="O36" s="65"/>
      <c r="P36" s="65"/>
      <c r="Q36" s="77"/>
      <c r="R36" s="79"/>
      <c r="S36" s="67"/>
      <c r="T36" s="90"/>
      <c r="U36" s="90" t="s">
        <v>68</v>
      </c>
      <c r="V36" s="90"/>
      <c r="W36" s="118"/>
      <c r="X36" s="118"/>
    </row>
    <row r="37" spans="1:47" s="88" customFormat="1" x14ac:dyDescent="0.25">
      <c r="A37" s="103"/>
      <c r="B37" s="104" t="str">
        <f t="shared" si="14"/>
        <v>субъект РФ 1</v>
      </c>
      <c r="C37" s="104" t="str">
        <f t="shared" si="14"/>
        <v>ДЗО 1</v>
      </c>
      <c r="D37" s="105" t="str">
        <f t="shared" si="14"/>
        <v>Забайкальский филиал</v>
      </c>
      <c r="E37" s="63" t="s">
        <v>66</v>
      </c>
      <c r="F37" s="106"/>
      <c r="G37" s="95"/>
      <c r="H37" s="95"/>
      <c r="I37" s="107"/>
      <c r="J37" s="102">
        <v>0</v>
      </c>
      <c r="K37" s="99">
        <v>0</v>
      </c>
      <c r="L37" s="95"/>
      <c r="M37" s="95">
        <f t="shared" si="7"/>
        <v>0</v>
      </c>
      <c r="N37" s="84" t="str">
        <f t="shared" si="8"/>
        <v/>
      </c>
      <c r="O37" s="95"/>
      <c r="P37" s="95"/>
      <c r="Q37" s="108"/>
      <c r="R37" s="109"/>
      <c r="S37" s="93"/>
      <c r="T37" s="95"/>
      <c r="U37" s="110"/>
      <c r="V37" s="110"/>
      <c r="W37" s="118"/>
      <c r="X37" s="118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</row>
    <row r="38" spans="1:47" s="88" customFormat="1" x14ac:dyDescent="0.25">
      <c r="A38" s="103"/>
      <c r="B38" s="104" t="str">
        <f t="shared" si="14"/>
        <v>субъект РФ 1</v>
      </c>
      <c r="C38" s="104" t="str">
        <f t="shared" si="14"/>
        <v>ДЗО 1</v>
      </c>
      <c r="D38" s="105" t="str">
        <f t="shared" si="14"/>
        <v>Забайкальский филиал</v>
      </c>
      <c r="E38" s="63" t="s">
        <v>67</v>
      </c>
      <c r="F38" s="106"/>
      <c r="G38" s="95"/>
      <c r="H38" s="95"/>
      <c r="I38" s="107"/>
      <c r="J38" s="102">
        <v>5.2357592083333335</v>
      </c>
      <c r="K38" s="99">
        <v>4.9856524999999996</v>
      </c>
      <c r="L38" s="95"/>
      <c r="M38" s="91">
        <f t="shared" si="7"/>
        <v>-0.25010670833333393</v>
      </c>
      <c r="N38" s="84">
        <f t="shared" si="8"/>
        <v>-4.7768947803264017E-2</v>
      </c>
      <c r="O38" s="95"/>
      <c r="P38" s="95"/>
      <c r="Q38" s="108"/>
      <c r="R38" s="109"/>
      <c r="S38" s="93"/>
      <c r="T38" s="95"/>
      <c r="U38" s="110"/>
      <c r="V38" s="110"/>
      <c r="W38" s="118"/>
      <c r="X38" s="118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</row>
    <row r="39" spans="1:47" x14ac:dyDescent="0.25">
      <c r="A39" s="54" t="s">
        <v>5</v>
      </c>
      <c r="B39" s="61" t="str">
        <f t="shared" si="14"/>
        <v>субъект РФ 1</v>
      </c>
      <c r="C39" s="61" t="str">
        <f t="shared" si="14"/>
        <v>ДЗО 1</v>
      </c>
      <c r="D39" s="62" t="str">
        <f t="shared" si="14"/>
        <v>Забайкальский филиал</v>
      </c>
      <c r="E39" s="57" t="s">
        <v>25</v>
      </c>
      <c r="F39" s="28"/>
      <c r="G39" s="29"/>
      <c r="H39" s="29"/>
      <c r="I39" s="30"/>
      <c r="J39" s="58">
        <f t="shared" ref="J39:K39" si="15">SUM(J40:J45)</f>
        <v>0</v>
      </c>
      <c r="K39" s="89">
        <f t="shared" si="15"/>
        <v>0</v>
      </c>
      <c r="L39" s="89"/>
      <c r="M39" s="89">
        <f t="shared" si="7"/>
        <v>0</v>
      </c>
      <c r="N39" s="59" t="str">
        <f t="shared" si="8"/>
        <v/>
      </c>
      <c r="O39" s="29"/>
      <c r="P39" s="29"/>
      <c r="Q39" s="76"/>
      <c r="R39" s="78"/>
      <c r="S39" s="58"/>
      <c r="T39" s="89"/>
      <c r="U39" s="58"/>
      <c r="V39" s="89"/>
      <c r="W39" s="118"/>
      <c r="X39" s="118"/>
    </row>
    <row r="40" spans="1:47" x14ac:dyDescent="0.25">
      <c r="A40" s="60"/>
      <c r="B40" s="61" t="str">
        <f t="shared" si="14"/>
        <v>субъект РФ 1</v>
      </c>
      <c r="C40" s="61" t="str">
        <f t="shared" si="14"/>
        <v>ДЗО 1</v>
      </c>
      <c r="D40" s="62" t="str">
        <f t="shared" si="14"/>
        <v>Забайкальский филиал</v>
      </c>
      <c r="E40" s="71" t="s">
        <v>33</v>
      </c>
      <c r="F40" s="64"/>
      <c r="G40" s="65"/>
      <c r="H40" s="65"/>
      <c r="I40" s="66"/>
      <c r="J40" s="93"/>
      <c r="K40" s="95"/>
      <c r="L40" s="90"/>
      <c r="M40" s="90">
        <f t="shared" si="7"/>
        <v>0</v>
      </c>
      <c r="N40" s="68" t="str">
        <f t="shared" si="8"/>
        <v/>
      </c>
      <c r="O40" s="65"/>
      <c r="P40" s="65"/>
      <c r="Q40" s="77"/>
      <c r="R40" s="79"/>
      <c r="S40" s="67"/>
      <c r="T40" s="90"/>
      <c r="U40" s="67"/>
      <c r="V40" s="90"/>
      <c r="W40" s="118"/>
      <c r="X40" s="118"/>
    </row>
    <row r="41" spans="1:47" x14ac:dyDescent="0.25">
      <c r="A41" s="60"/>
      <c r="B41" s="61" t="str">
        <f t="shared" si="14"/>
        <v>субъект РФ 1</v>
      </c>
      <c r="C41" s="61" t="str">
        <f t="shared" si="14"/>
        <v>ДЗО 1</v>
      </c>
      <c r="D41" s="62" t="str">
        <f t="shared" si="14"/>
        <v>Забайкальский филиал</v>
      </c>
      <c r="E41" s="71" t="s">
        <v>34</v>
      </c>
      <c r="F41" s="64"/>
      <c r="G41" s="65"/>
      <c r="H41" s="65"/>
      <c r="I41" s="66"/>
      <c r="J41" s="93"/>
      <c r="K41" s="95"/>
      <c r="L41" s="90"/>
      <c r="M41" s="90">
        <f t="shared" si="7"/>
        <v>0</v>
      </c>
      <c r="N41" s="68" t="str">
        <f t="shared" si="8"/>
        <v/>
      </c>
      <c r="O41" s="65"/>
      <c r="P41" s="65"/>
      <c r="Q41" s="77"/>
      <c r="R41" s="79"/>
      <c r="S41" s="67"/>
      <c r="T41" s="90"/>
      <c r="U41" s="67"/>
      <c r="V41" s="90"/>
      <c r="W41" s="118"/>
      <c r="X41" s="118"/>
    </row>
    <row r="42" spans="1:47" x14ac:dyDescent="0.25">
      <c r="A42" s="60"/>
      <c r="B42" s="61" t="str">
        <f t="shared" si="14"/>
        <v>субъект РФ 1</v>
      </c>
      <c r="C42" s="61" t="str">
        <f t="shared" si="14"/>
        <v>ДЗО 1</v>
      </c>
      <c r="D42" s="62" t="str">
        <f t="shared" si="14"/>
        <v>Забайкальский филиал</v>
      </c>
      <c r="E42" s="71" t="s">
        <v>35</v>
      </c>
      <c r="F42" s="64"/>
      <c r="G42" s="65"/>
      <c r="H42" s="65"/>
      <c r="I42" s="66"/>
      <c r="J42" s="93"/>
      <c r="K42" s="95"/>
      <c r="L42" s="70"/>
      <c r="M42" s="90">
        <f t="shared" si="7"/>
        <v>0</v>
      </c>
      <c r="N42" s="68" t="str">
        <f t="shared" si="8"/>
        <v/>
      </c>
      <c r="O42" s="65"/>
      <c r="P42" s="65"/>
      <c r="Q42" s="77"/>
      <c r="R42" s="79"/>
      <c r="S42" s="69"/>
      <c r="T42" s="70"/>
      <c r="U42" s="69"/>
      <c r="V42" s="70"/>
      <c r="W42" s="118"/>
      <c r="X42" s="118"/>
    </row>
    <row r="43" spans="1:47" s="88" customFormat="1" x14ac:dyDescent="0.25">
      <c r="A43" s="103"/>
      <c r="B43" s="104" t="str">
        <f t="shared" si="14"/>
        <v>субъект РФ 1</v>
      </c>
      <c r="C43" s="104" t="str">
        <f t="shared" si="14"/>
        <v>ДЗО 1</v>
      </c>
      <c r="D43" s="105" t="str">
        <f t="shared" si="14"/>
        <v>Забайкальский филиал</v>
      </c>
      <c r="E43" s="63" t="s">
        <v>66</v>
      </c>
      <c r="F43" s="106"/>
      <c r="G43" s="95"/>
      <c r="H43" s="95"/>
      <c r="I43" s="107"/>
      <c r="J43" s="93"/>
      <c r="K43" s="95"/>
      <c r="L43" s="95"/>
      <c r="M43" s="95">
        <f t="shared" si="7"/>
        <v>0</v>
      </c>
      <c r="N43" s="84" t="str">
        <f t="shared" si="8"/>
        <v/>
      </c>
      <c r="O43" s="91"/>
      <c r="P43" s="91"/>
      <c r="Q43" s="86"/>
      <c r="R43" s="87"/>
      <c r="S43" s="85"/>
      <c r="T43" s="91"/>
      <c r="W43" s="118"/>
      <c r="X43" s="118"/>
    </row>
    <row r="44" spans="1:47" s="88" customFormat="1" x14ac:dyDescent="0.25">
      <c r="A44" s="103"/>
      <c r="B44" s="104" t="str">
        <f t="shared" si="14"/>
        <v>субъект РФ 1</v>
      </c>
      <c r="C44" s="104" t="str">
        <f t="shared" si="14"/>
        <v>ДЗО 1</v>
      </c>
      <c r="D44" s="105" t="str">
        <f t="shared" si="14"/>
        <v>Забайкальский филиал</v>
      </c>
      <c r="E44" s="63" t="s">
        <v>67</v>
      </c>
      <c r="F44" s="106"/>
      <c r="G44" s="95"/>
      <c r="H44" s="95"/>
      <c r="I44" s="107"/>
      <c r="J44" s="93"/>
      <c r="K44" s="95"/>
      <c r="L44" s="95"/>
      <c r="M44" s="95">
        <f t="shared" si="7"/>
        <v>0</v>
      </c>
      <c r="N44" s="84" t="str">
        <f t="shared" si="8"/>
        <v/>
      </c>
      <c r="O44" s="91"/>
      <c r="P44" s="91"/>
      <c r="Q44" s="86"/>
      <c r="R44" s="87"/>
      <c r="S44" s="85"/>
      <c r="T44" s="91"/>
      <c r="W44" s="118"/>
      <c r="X44" s="118"/>
    </row>
    <row r="45" spans="1:47" x14ac:dyDescent="0.25">
      <c r="A45" s="60"/>
      <c r="B45" s="61" t="str">
        <f t="shared" si="14"/>
        <v>субъект РФ 1</v>
      </c>
      <c r="C45" s="61" t="str">
        <f t="shared" si="14"/>
        <v>ДЗО 1</v>
      </c>
      <c r="D45" s="62" t="str">
        <f t="shared" si="14"/>
        <v>Забайкальский филиал</v>
      </c>
      <c r="E45" s="71" t="s">
        <v>36</v>
      </c>
      <c r="F45" s="64"/>
      <c r="G45" s="65"/>
      <c r="H45" s="65"/>
      <c r="I45" s="66"/>
      <c r="J45" s="93"/>
      <c r="K45" s="95"/>
      <c r="L45" s="90"/>
      <c r="M45" s="90">
        <f t="shared" si="7"/>
        <v>0</v>
      </c>
      <c r="N45" s="68" t="str">
        <f t="shared" si="8"/>
        <v/>
      </c>
      <c r="O45" s="65"/>
      <c r="P45" s="65"/>
      <c r="Q45" s="77"/>
      <c r="R45" s="79"/>
      <c r="S45" s="67"/>
      <c r="T45" s="90"/>
      <c r="U45" s="67"/>
      <c r="V45" s="90"/>
      <c r="W45" s="118"/>
      <c r="X45" s="118"/>
    </row>
    <row r="46" spans="1:47" ht="28.8" x14ac:dyDescent="0.25">
      <c r="A46" s="54" t="s">
        <v>6</v>
      </c>
      <c r="B46" s="61" t="str">
        <f t="shared" si="14"/>
        <v>субъект РФ 1</v>
      </c>
      <c r="C46" s="61" t="str">
        <f t="shared" si="14"/>
        <v>ДЗО 1</v>
      </c>
      <c r="D46" s="62" t="str">
        <f t="shared" si="14"/>
        <v>Забайкальский филиал</v>
      </c>
      <c r="E46" s="57" t="s">
        <v>26</v>
      </c>
      <c r="F46" s="28"/>
      <c r="G46" s="29"/>
      <c r="H46" s="29"/>
      <c r="I46" s="30"/>
      <c r="J46" s="58">
        <f>SUM(J47:J51)</f>
        <v>17.591093375000003</v>
      </c>
      <c r="K46" s="58">
        <f>SUM(K47:K51)</f>
        <v>16.273411249999999</v>
      </c>
      <c r="L46" s="89"/>
      <c r="M46" s="89">
        <f>K46-J46</f>
        <v>-1.3176821250000046</v>
      </c>
      <c r="N46" s="59">
        <f t="shared" si="8"/>
        <v>-7.4906209461241269E-2</v>
      </c>
      <c r="O46" s="29"/>
      <c r="P46" s="29"/>
      <c r="Q46" s="76"/>
      <c r="R46" s="78"/>
      <c r="S46" s="58"/>
      <c r="T46" s="58"/>
      <c r="U46" s="58"/>
      <c r="V46" s="89"/>
      <c r="W46" s="118"/>
      <c r="X46" s="118"/>
    </row>
    <row r="47" spans="1:47" x14ac:dyDescent="0.25">
      <c r="A47" s="60"/>
      <c r="B47" s="61" t="str">
        <f t="shared" si="14"/>
        <v>субъект РФ 1</v>
      </c>
      <c r="C47" s="61" t="str">
        <f t="shared" si="14"/>
        <v>ДЗО 1</v>
      </c>
      <c r="D47" s="62" t="str">
        <f t="shared" si="14"/>
        <v>Забайкальский филиал</v>
      </c>
      <c r="E47" s="71" t="s">
        <v>33</v>
      </c>
      <c r="F47" s="64"/>
      <c r="G47" s="65"/>
      <c r="H47" s="65"/>
      <c r="I47" s="66"/>
      <c r="J47" s="102"/>
      <c r="K47" s="99"/>
      <c r="L47" s="90"/>
      <c r="M47" s="90">
        <f t="shared" si="7"/>
        <v>0</v>
      </c>
      <c r="N47" s="68" t="str">
        <f t="shared" si="8"/>
        <v/>
      </c>
      <c r="O47" s="65"/>
      <c r="P47" s="65"/>
      <c r="Q47" s="77"/>
      <c r="R47" s="79"/>
      <c r="S47" s="67"/>
      <c r="T47" s="90"/>
      <c r="U47" s="67"/>
      <c r="V47" s="90"/>
      <c r="W47" s="118"/>
      <c r="X47" s="118"/>
    </row>
    <row r="48" spans="1:47" x14ac:dyDescent="0.25">
      <c r="A48" s="60"/>
      <c r="B48" s="61" t="str">
        <f t="shared" ref="B48:D63" si="16">B38</f>
        <v>субъект РФ 1</v>
      </c>
      <c r="C48" s="61" t="str">
        <f t="shared" si="16"/>
        <v>ДЗО 1</v>
      </c>
      <c r="D48" s="62" t="str">
        <f t="shared" si="16"/>
        <v>Забайкальский филиал</v>
      </c>
      <c r="E48" s="71" t="s">
        <v>34</v>
      </c>
      <c r="F48" s="64"/>
      <c r="G48" s="65"/>
      <c r="H48" s="65"/>
      <c r="I48" s="66"/>
      <c r="J48" s="102"/>
      <c r="K48" s="99"/>
      <c r="L48" s="90"/>
      <c r="M48" s="90">
        <f t="shared" si="7"/>
        <v>0</v>
      </c>
      <c r="N48" s="68" t="str">
        <f t="shared" si="8"/>
        <v/>
      </c>
      <c r="O48" s="65"/>
      <c r="P48" s="65"/>
      <c r="Q48" s="77"/>
      <c r="R48" s="79"/>
      <c r="S48" s="67"/>
      <c r="T48" s="90"/>
      <c r="U48" s="67"/>
      <c r="V48" s="90"/>
      <c r="W48" s="118"/>
      <c r="X48" s="118"/>
    </row>
    <row r="49" spans="1:24" x14ac:dyDescent="0.25">
      <c r="A49" s="60"/>
      <c r="B49" s="61" t="str">
        <f t="shared" si="16"/>
        <v>субъект РФ 1</v>
      </c>
      <c r="C49" s="61" t="str">
        <f t="shared" si="16"/>
        <v>ДЗО 1</v>
      </c>
      <c r="D49" s="62" t="str">
        <f t="shared" si="16"/>
        <v>Забайкальский филиал</v>
      </c>
      <c r="E49" s="71" t="s">
        <v>35</v>
      </c>
      <c r="F49" s="64"/>
      <c r="G49" s="65"/>
      <c r="H49" s="65"/>
      <c r="I49" s="66"/>
      <c r="J49" s="102"/>
      <c r="K49" s="99"/>
      <c r="L49" s="70"/>
      <c r="M49" s="90">
        <f t="shared" si="7"/>
        <v>0</v>
      </c>
      <c r="N49" s="68" t="str">
        <f t="shared" si="8"/>
        <v/>
      </c>
      <c r="O49" s="65"/>
      <c r="P49" s="65"/>
      <c r="Q49" s="77"/>
      <c r="R49" s="79"/>
      <c r="S49" s="69"/>
      <c r="T49" s="70"/>
      <c r="U49" s="69"/>
      <c r="V49" s="70"/>
      <c r="W49" s="118"/>
      <c r="X49" s="118"/>
    </row>
    <row r="50" spans="1:24" s="88" customFormat="1" x14ac:dyDescent="0.25">
      <c r="A50" s="103"/>
      <c r="B50" s="104" t="str">
        <f t="shared" si="16"/>
        <v>субъект РФ 1</v>
      </c>
      <c r="C50" s="104" t="str">
        <f t="shared" si="16"/>
        <v>ДЗО 1</v>
      </c>
      <c r="D50" s="105" t="str">
        <f t="shared" si="16"/>
        <v>Забайкальский филиал</v>
      </c>
      <c r="E50" s="63" t="s">
        <v>66</v>
      </c>
      <c r="F50" s="106"/>
      <c r="G50" s="95"/>
      <c r="H50" s="95"/>
      <c r="I50" s="107"/>
      <c r="J50" s="102">
        <v>0.95740916666666664</v>
      </c>
      <c r="K50" s="99">
        <v>0.489323375</v>
      </c>
      <c r="L50" s="95"/>
      <c r="M50" s="91">
        <f t="shared" si="7"/>
        <v>-0.46808579166666664</v>
      </c>
      <c r="N50" s="84">
        <f t="shared" si="8"/>
        <v>-0.48890882598958474</v>
      </c>
      <c r="O50" s="91"/>
      <c r="P50" s="91"/>
      <c r="Q50" s="86"/>
      <c r="R50" s="87"/>
      <c r="S50" s="85"/>
      <c r="T50" s="91"/>
      <c r="W50" s="118"/>
      <c r="X50" s="118"/>
    </row>
    <row r="51" spans="1:24" s="88" customFormat="1" x14ac:dyDescent="0.25">
      <c r="A51" s="103"/>
      <c r="B51" s="104" t="str">
        <f t="shared" si="16"/>
        <v>субъект РФ 1</v>
      </c>
      <c r="C51" s="104" t="str">
        <f t="shared" si="16"/>
        <v>ДЗО 1</v>
      </c>
      <c r="D51" s="105" t="str">
        <f t="shared" si="16"/>
        <v>Забайкальский филиал</v>
      </c>
      <c r="E51" s="63" t="s">
        <v>67</v>
      </c>
      <c r="F51" s="106"/>
      <c r="G51" s="95"/>
      <c r="H51" s="95"/>
      <c r="I51" s="107"/>
      <c r="J51" s="102">
        <v>16.633684208333335</v>
      </c>
      <c r="K51" s="99">
        <v>15.784087874999999</v>
      </c>
      <c r="L51" s="95"/>
      <c r="M51" s="91">
        <f t="shared" si="7"/>
        <v>-0.84959633333333606</v>
      </c>
      <c r="N51" s="84">
        <f t="shared" si="8"/>
        <v>-5.1076858421280846E-2</v>
      </c>
      <c r="O51" s="91"/>
      <c r="P51" s="91"/>
      <c r="Q51" s="86"/>
      <c r="R51" s="87"/>
      <c r="S51" s="85"/>
      <c r="T51" s="91"/>
      <c r="W51" s="118"/>
      <c r="X51" s="118"/>
    </row>
    <row r="52" spans="1:24" x14ac:dyDescent="0.25">
      <c r="A52" s="54" t="s">
        <v>7</v>
      </c>
      <c r="B52" s="61" t="str">
        <f t="shared" si="16"/>
        <v>субъект РФ 1</v>
      </c>
      <c r="C52" s="61" t="str">
        <f t="shared" si="16"/>
        <v>ДЗО 1</v>
      </c>
      <c r="D52" s="62" t="str">
        <f t="shared" si="16"/>
        <v>Забайкальский филиал</v>
      </c>
      <c r="E52" s="57" t="s">
        <v>27</v>
      </c>
      <c r="F52" s="28"/>
      <c r="G52" s="29"/>
      <c r="H52" s="29"/>
      <c r="I52" s="30"/>
      <c r="J52" s="58">
        <f>SUM(J53:J57)</f>
        <v>32.13057775</v>
      </c>
      <c r="K52" s="58">
        <f>SUM(K53:K57)</f>
        <v>27.123156791666666</v>
      </c>
      <c r="L52" s="89"/>
      <c r="M52" s="89">
        <f t="shared" si="7"/>
        <v>-5.0074209583333342</v>
      </c>
      <c r="N52" s="59">
        <f t="shared" si="8"/>
        <v>-0.15584596695692265</v>
      </c>
      <c r="O52" s="29"/>
      <c r="P52" s="29"/>
      <c r="Q52" s="76"/>
      <c r="R52" s="78"/>
      <c r="S52" s="58"/>
      <c r="T52" s="58"/>
      <c r="U52" s="58"/>
      <c r="V52" s="89"/>
      <c r="W52" s="118"/>
      <c r="X52" s="118"/>
    </row>
    <row r="53" spans="1:24" x14ac:dyDescent="0.25">
      <c r="A53" s="60"/>
      <c r="B53" s="61" t="str">
        <f t="shared" si="16"/>
        <v>субъект РФ 1</v>
      </c>
      <c r="C53" s="61" t="str">
        <f t="shared" si="16"/>
        <v>ДЗО 1</v>
      </c>
      <c r="D53" s="62" t="str">
        <f t="shared" si="16"/>
        <v>Забайкальский филиал</v>
      </c>
      <c r="E53" s="71" t="s">
        <v>33</v>
      </c>
      <c r="F53" s="64"/>
      <c r="G53" s="65"/>
      <c r="H53" s="65"/>
      <c r="I53" s="66"/>
      <c r="J53" s="93"/>
      <c r="K53" s="95"/>
      <c r="L53" s="70"/>
      <c r="M53" s="90">
        <f t="shared" si="7"/>
        <v>0</v>
      </c>
      <c r="N53" s="68" t="str">
        <f t="shared" si="8"/>
        <v/>
      </c>
      <c r="O53" s="65"/>
      <c r="P53" s="65"/>
      <c r="Q53" s="77"/>
      <c r="R53" s="79"/>
      <c r="S53" s="69"/>
      <c r="T53" s="70"/>
      <c r="U53" s="69"/>
      <c r="V53" s="70"/>
      <c r="W53" s="118"/>
      <c r="X53" s="118"/>
    </row>
    <row r="54" spans="1:24" x14ac:dyDescent="0.25">
      <c r="A54" s="60"/>
      <c r="B54" s="61" t="str">
        <f t="shared" si="16"/>
        <v>субъект РФ 1</v>
      </c>
      <c r="C54" s="61" t="str">
        <f t="shared" si="16"/>
        <v>ДЗО 1</v>
      </c>
      <c r="D54" s="62" t="str">
        <f t="shared" si="16"/>
        <v>Забайкальский филиал</v>
      </c>
      <c r="E54" s="71" t="s">
        <v>34</v>
      </c>
      <c r="F54" s="64"/>
      <c r="G54" s="65"/>
      <c r="H54" s="65"/>
      <c r="I54" s="66"/>
      <c r="J54" s="93"/>
      <c r="K54" s="95"/>
      <c r="L54" s="70"/>
      <c r="M54" s="90">
        <f t="shared" si="7"/>
        <v>0</v>
      </c>
      <c r="N54" s="68" t="str">
        <f t="shared" si="8"/>
        <v/>
      </c>
      <c r="O54" s="65"/>
      <c r="P54" s="65"/>
      <c r="Q54" s="77"/>
      <c r="R54" s="79"/>
      <c r="S54" s="69"/>
      <c r="T54" s="70"/>
      <c r="U54" s="69"/>
      <c r="V54" s="70"/>
      <c r="W54" s="118"/>
      <c r="X54" s="118"/>
    </row>
    <row r="55" spans="1:24" x14ac:dyDescent="0.25">
      <c r="A55" s="60"/>
      <c r="B55" s="61" t="str">
        <f t="shared" si="16"/>
        <v>субъект РФ 1</v>
      </c>
      <c r="C55" s="61" t="str">
        <f t="shared" si="16"/>
        <v>ДЗО 1</v>
      </c>
      <c r="D55" s="62" t="str">
        <f t="shared" si="16"/>
        <v>Забайкальский филиал</v>
      </c>
      <c r="E55" s="71" t="s">
        <v>35</v>
      </c>
      <c r="F55" s="64"/>
      <c r="G55" s="65"/>
      <c r="H55" s="65"/>
      <c r="I55" s="66"/>
      <c r="J55" s="93"/>
      <c r="K55" s="95"/>
      <c r="L55" s="70"/>
      <c r="M55" s="90">
        <f t="shared" si="7"/>
        <v>0</v>
      </c>
      <c r="N55" s="68" t="str">
        <f t="shared" si="8"/>
        <v/>
      </c>
      <c r="O55" s="65"/>
      <c r="P55" s="65"/>
      <c r="Q55" s="77"/>
      <c r="R55" s="79"/>
      <c r="S55" s="69"/>
      <c r="T55" s="70"/>
      <c r="U55" s="69"/>
      <c r="V55" s="70"/>
      <c r="W55" s="118"/>
      <c r="X55" s="118"/>
    </row>
    <row r="56" spans="1:24" s="88" customFormat="1" x14ac:dyDescent="0.25">
      <c r="A56" s="103"/>
      <c r="B56" s="104" t="str">
        <f t="shared" si="16"/>
        <v>субъект РФ 1</v>
      </c>
      <c r="C56" s="104" t="str">
        <f t="shared" si="16"/>
        <v>ДЗО 1</v>
      </c>
      <c r="D56" s="105" t="str">
        <f t="shared" si="16"/>
        <v>Забайкальский филиал</v>
      </c>
      <c r="E56" s="63" t="s">
        <v>66</v>
      </c>
      <c r="F56" s="106"/>
      <c r="G56" s="95"/>
      <c r="H56" s="95"/>
      <c r="I56" s="107"/>
      <c r="J56" s="102">
        <v>12.591405625</v>
      </c>
      <c r="K56" s="99">
        <v>13.353890666666665</v>
      </c>
      <c r="L56" s="95"/>
      <c r="M56" s="91">
        <f t="shared" si="7"/>
        <v>0.76248504166666464</v>
      </c>
      <c r="N56" s="84">
        <f t="shared" si="8"/>
        <v>6.0555990679290295E-2</v>
      </c>
      <c r="O56" s="91"/>
      <c r="P56" s="91"/>
      <c r="Q56" s="86"/>
      <c r="R56" s="87"/>
      <c r="S56" s="85"/>
      <c r="T56" s="91"/>
      <c r="W56" s="118"/>
      <c r="X56" s="118"/>
    </row>
    <row r="57" spans="1:24" s="88" customFormat="1" x14ac:dyDescent="0.25">
      <c r="A57" s="103"/>
      <c r="B57" s="104" t="str">
        <f t="shared" si="16"/>
        <v>субъект РФ 1</v>
      </c>
      <c r="C57" s="104" t="str">
        <f t="shared" si="16"/>
        <v>ДЗО 1</v>
      </c>
      <c r="D57" s="105" t="str">
        <f t="shared" si="16"/>
        <v>Забайкальский филиал</v>
      </c>
      <c r="E57" s="63" t="s">
        <v>67</v>
      </c>
      <c r="F57" s="106"/>
      <c r="G57" s="95"/>
      <c r="H57" s="95"/>
      <c r="I57" s="107"/>
      <c r="J57" s="102">
        <v>19.539172124999997</v>
      </c>
      <c r="K57" s="99">
        <v>13.769266125</v>
      </c>
      <c r="L57" s="95"/>
      <c r="M57" s="91">
        <f t="shared" si="7"/>
        <v>-5.7699059999999971</v>
      </c>
      <c r="N57" s="84">
        <f t="shared" si="8"/>
        <v>-0.29529940997947979</v>
      </c>
      <c r="O57" s="91"/>
      <c r="P57" s="91"/>
      <c r="Q57" s="86"/>
      <c r="R57" s="87"/>
      <c r="S57" s="85"/>
      <c r="T57" s="91"/>
      <c r="W57" s="118"/>
      <c r="X57" s="118"/>
    </row>
    <row r="58" spans="1:24" ht="47.3" customHeight="1" x14ac:dyDescent="0.25">
      <c r="A58" s="54" t="s">
        <v>8</v>
      </c>
      <c r="B58" s="61" t="str">
        <f t="shared" si="16"/>
        <v>субъект РФ 1</v>
      </c>
      <c r="C58" s="61" t="str">
        <f t="shared" si="16"/>
        <v>ДЗО 1</v>
      </c>
      <c r="D58" s="62" t="str">
        <f t="shared" si="16"/>
        <v>Забайкальский филиал</v>
      </c>
      <c r="E58" s="57" t="s">
        <v>28</v>
      </c>
      <c r="F58" s="28"/>
      <c r="G58" s="29"/>
      <c r="H58" s="29"/>
      <c r="I58" s="30"/>
      <c r="J58" s="58">
        <f>SUM(J59:J63)</f>
        <v>21.131763541666668</v>
      </c>
      <c r="K58" s="89">
        <f>SUM(K59:K63)</f>
        <v>19.781829791666667</v>
      </c>
      <c r="L58" s="89"/>
      <c r="M58" s="89">
        <f t="shared" si="7"/>
        <v>-1.3499337500000017</v>
      </c>
      <c r="N58" s="59">
        <f t="shared" si="8"/>
        <v>-6.3881736483481943E-2</v>
      </c>
      <c r="O58" s="29"/>
      <c r="P58" s="29"/>
      <c r="Q58" s="76"/>
      <c r="R58" s="78"/>
      <c r="S58" s="58"/>
      <c r="T58" s="89"/>
      <c r="U58" s="58"/>
      <c r="V58" s="89"/>
      <c r="W58" s="118"/>
      <c r="X58" s="118"/>
    </row>
    <row r="59" spans="1:24" x14ac:dyDescent="0.25">
      <c r="A59" s="60"/>
      <c r="B59" s="61" t="str">
        <f t="shared" si="16"/>
        <v>субъект РФ 1</v>
      </c>
      <c r="C59" s="61" t="str">
        <f t="shared" si="16"/>
        <v>ДЗО 1</v>
      </c>
      <c r="D59" s="62" t="str">
        <f t="shared" si="16"/>
        <v>Забайкальский филиал</v>
      </c>
      <c r="E59" s="71" t="s">
        <v>33</v>
      </c>
      <c r="F59" s="64"/>
      <c r="G59" s="65"/>
      <c r="H59" s="65"/>
      <c r="I59" s="66"/>
      <c r="J59" s="93"/>
      <c r="K59" s="95"/>
      <c r="L59" s="90"/>
      <c r="M59" s="90">
        <f t="shared" si="7"/>
        <v>0</v>
      </c>
      <c r="N59" s="68" t="str">
        <f t="shared" si="8"/>
        <v/>
      </c>
      <c r="O59" s="65"/>
      <c r="P59" s="65"/>
      <c r="Q59" s="77"/>
      <c r="R59" s="79"/>
      <c r="S59" s="67"/>
      <c r="T59" s="90"/>
      <c r="U59" s="67"/>
      <c r="V59" s="90"/>
      <c r="W59" s="118"/>
      <c r="X59" s="118"/>
    </row>
    <row r="60" spans="1:24" x14ac:dyDescent="0.25">
      <c r="A60" s="60"/>
      <c r="B60" s="61" t="str">
        <f t="shared" si="16"/>
        <v>субъект РФ 1</v>
      </c>
      <c r="C60" s="61" t="str">
        <f t="shared" si="16"/>
        <v>ДЗО 1</v>
      </c>
      <c r="D60" s="62" t="str">
        <f t="shared" si="16"/>
        <v>Забайкальский филиал</v>
      </c>
      <c r="E60" s="71" t="s">
        <v>34</v>
      </c>
      <c r="F60" s="64"/>
      <c r="G60" s="65"/>
      <c r="H60" s="65"/>
      <c r="I60" s="66"/>
      <c r="J60" s="93"/>
      <c r="K60" s="95"/>
      <c r="L60" s="90"/>
      <c r="M60" s="90">
        <f t="shared" si="7"/>
        <v>0</v>
      </c>
      <c r="N60" s="68" t="str">
        <f t="shared" si="8"/>
        <v/>
      </c>
      <c r="O60" s="65"/>
      <c r="P60" s="65"/>
      <c r="Q60" s="77"/>
      <c r="R60" s="79"/>
      <c r="S60" s="67"/>
      <c r="T60" s="90"/>
      <c r="U60" s="67"/>
      <c r="V60" s="90"/>
      <c r="W60" s="118"/>
      <c r="X60" s="118"/>
    </row>
    <row r="61" spans="1:24" x14ac:dyDescent="0.25">
      <c r="A61" s="60"/>
      <c r="B61" s="61" t="str">
        <f t="shared" si="16"/>
        <v>субъект РФ 1</v>
      </c>
      <c r="C61" s="61" t="str">
        <f t="shared" si="16"/>
        <v>ДЗО 1</v>
      </c>
      <c r="D61" s="62" t="str">
        <f t="shared" si="16"/>
        <v>Забайкальский филиал</v>
      </c>
      <c r="E61" s="71" t="s">
        <v>35</v>
      </c>
      <c r="F61" s="64"/>
      <c r="G61" s="65"/>
      <c r="H61" s="65"/>
      <c r="I61" s="66"/>
      <c r="J61" s="93"/>
      <c r="K61" s="95"/>
      <c r="L61" s="70"/>
      <c r="M61" s="90">
        <f t="shared" si="7"/>
        <v>0</v>
      </c>
      <c r="N61" s="68" t="str">
        <f t="shared" si="8"/>
        <v/>
      </c>
      <c r="O61" s="65"/>
      <c r="P61" s="65"/>
      <c r="Q61" s="77"/>
      <c r="R61" s="79"/>
      <c r="S61" s="69"/>
      <c r="T61" s="70"/>
      <c r="U61" s="69"/>
      <c r="V61" s="70"/>
      <c r="W61" s="118"/>
      <c r="X61" s="118"/>
    </row>
    <row r="62" spans="1:24" s="88" customFormat="1" x14ac:dyDescent="0.25">
      <c r="A62" s="103"/>
      <c r="B62" s="61" t="str">
        <f t="shared" si="16"/>
        <v>субъект РФ 1</v>
      </c>
      <c r="C62" s="61" t="str">
        <f t="shared" si="16"/>
        <v>ДЗО 1</v>
      </c>
      <c r="D62" s="62" t="str">
        <f t="shared" si="16"/>
        <v>Забайкальский филиал</v>
      </c>
      <c r="E62" s="63" t="s">
        <v>66</v>
      </c>
      <c r="F62" s="106"/>
      <c r="G62" s="95"/>
      <c r="H62" s="95"/>
      <c r="I62" s="107"/>
      <c r="J62" s="102">
        <v>7.5169071250000004</v>
      </c>
      <c r="K62" s="99">
        <v>6.5367801249999999</v>
      </c>
      <c r="L62" s="95"/>
      <c r="M62" s="91">
        <f t="shared" si="7"/>
        <v>-0.98012700000000041</v>
      </c>
      <c r="N62" s="84">
        <f t="shared" si="8"/>
        <v>-0.13038966475191094</v>
      </c>
      <c r="O62" s="91"/>
      <c r="P62" s="91"/>
      <c r="Q62" s="86"/>
      <c r="R62" s="87"/>
      <c r="S62" s="85"/>
      <c r="T62" s="91"/>
      <c r="W62" s="118"/>
      <c r="X62" s="118"/>
    </row>
    <row r="63" spans="1:24" s="88" customFormat="1" x14ac:dyDescent="0.25">
      <c r="A63" s="103"/>
      <c r="B63" s="61" t="str">
        <f t="shared" si="16"/>
        <v>субъект РФ 1</v>
      </c>
      <c r="C63" s="61" t="str">
        <f t="shared" si="16"/>
        <v>ДЗО 1</v>
      </c>
      <c r="D63" s="62" t="str">
        <f t="shared" si="16"/>
        <v>Забайкальский филиал</v>
      </c>
      <c r="E63" s="63" t="s">
        <v>67</v>
      </c>
      <c r="F63" s="106"/>
      <c r="G63" s="95"/>
      <c r="H63" s="95"/>
      <c r="I63" s="107"/>
      <c r="J63" s="102">
        <v>13.614856416666667</v>
      </c>
      <c r="K63" s="99">
        <v>13.245049666666667</v>
      </c>
      <c r="L63" s="95"/>
      <c r="M63" s="91">
        <f t="shared" si="7"/>
        <v>-0.36980675000000041</v>
      </c>
      <c r="N63" s="84">
        <f t="shared" si="8"/>
        <v>-2.7162001469754782E-2</v>
      </c>
      <c r="O63" s="91"/>
      <c r="P63" s="91"/>
      <c r="Q63" s="86"/>
      <c r="R63" s="87"/>
      <c r="S63" s="85"/>
      <c r="T63" s="91"/>
      <c r="W63" s="118"/>
      <c r="X63" s="118"/>
    </row>
    <row r="64" spans="1:24" ht="28.8" x14ac:dyDescent="0.25">
      <c r="A64" s="54" t="s">
        <v>9</v>
      </c>
      <c r="B64" s="61" t="str">
        <f t="shared" ref="B64:D70" si="17">B54</f>
        <v>субъект РФ 1</v>
      </c>
      <c r="C64" s="61" t="str">
        <f t="shared" si="17"/>
        <v>ДЗО 1</v>
      </c>
      <c r="D64" s="62" t="str">
        <f t="shared" si="17"/>
        <v>Забайкальский филиал</v>
      </c>
      <c r="E64" s="57" t="s">
        <v>29</v>
      </c>
      <c r="F64" s="28"/>
      <c r="G64" s="29"/>
      <c r="H64" s="29"/>
      <c r="I64" s="30"/>
      <c r="J64" s="72">
        <v>86.371248041666675</v>
      </c>
      <c r="K64" s="73">
        <v>87.331175416666994</v>
      </c>
      <c r="L64" s="73"/>
      <c r="M64" s="73">
        <f t="shared" si="7"/>
        <v>0.95992737500031922</v>
      </c>
      <c r="N64" s="74">
        <f t="shared" si="8"/>
        <v>1.1113969020538406E-2</v>
      </c>
      <c r="O64" s="29"/>
      <c r="P64" s="29"/>
      <c r="Q64" s="76"/>
      <c r="R64" s="78"/>
      <c r="S64" s="72"/>
      <c r="T64" s="73"/>
      <c r="U64" s="72"/>
      <c r="V64" s="73"/>
      <c r="W64" s="118"/>
      <c r="X64" s="118"/>
    </row>
    <row r="65" spans="1:24" x14ac:dyDescent="0.25">
      <c r="A65" s="54" t="s">
        <v>10</v>
      </c>
      <c r="B65" s="61" t="str">
        <f t="shared" si="17"/>
        <v>субъект РФ 1</v>
      </c>
      <c r="C65" s="61" t="str">
        <f t="shared" si="17"/>
        <v>ДЗО 1</v>
      </c>
      <c r="D65" s="62" t="str">
        <f t="shared" si="17"/>
        <v>Забайкальский филиал</v>
      </c>
      <c r="E65" s="57" t="s">
        <v>30</v>
      </c>
      <c r="F65" s="28"/>
      <c r="G65" s="29"/>
      <c r="H65" s="29"/>
      <c r="I65" s="30"/>
      <c r="J65" s="58">
        <f>SUM(J66:J70)</f>
        <v>46.479413416666667</v>
      </c>
      <c r="K65" s="89">
        <f>SUM(K66:K70)</f>
        <v>46.851445416666998</v>
      </c>
      <c r="L65" s="89"/>
      <c r="M65" s="89">
        <f t="shared" si="7"/>
        <v>0.37203200000033121</v>
      </c>
      <c r="N65" s="59">
        <f t="shared" si="8"/>
        <v>8.0042318233501941E-3</v>
      </c>
      <c r="O65" s="29"/>
      <c r="P65" s="29"/>
      <c r="Q65" s="76"/>
      <c r="R65" s="78"/>
      <c r="S65" s="58"/>
      <c r="T65" s="89"/>
      <c r="U65" s="58"/>
      <c r="V65" s="89"/>
      <c r="W65" s="118"/>
      <c r="X65" s="118"/>
    </row>
    <row r="66" spans="1:24" x14ac:dyDescent="0.25">
      <c r="A66" s="60"/>
      <c r="B66" s="61" t="str">
        <f t="shared" si="17"/>
        <v>субъект РФ 1</v>
      </c>
      <c r="C66" s="61" t="str">
        <f t="shared" si="17"/>
        <v>ДЗО 1</v>
      </c>
      <c r="D66" s="62" t="str">
        <f t="shared" si="17"/>
        <v>Забайкальский филиал</v>
      </c>
      <c r="E66" s="71" t="s">
        <v>38</v>
      </c>
      <c r="F66" s="64"/>
      <c r="G66" s="65"/>
      <c r="H66" s="65"/>
      <c r="I66" s="66"/>
      <c r="J66" s="102"/>
      <c r="K66" s="99"/>
      <c r="L66" s="90"/>
      <c r="M66" s="90">
        <f t="shared" si="7"/>
        <v>0</v>
      </c>
      <c r="N66" s="68" t="str">
        <f t="shared" si="8"/>
        <v/>
      </c>
      <c r="O66" s="65"/>
      <c r="P66" s="65"/>
      <c r="Q66" s="77"/>
      <c r="R66" s="79"/>
      <c r="S66" s="67"/>
      <c r="T66" s="90"/>
      <c r="U66" s="67"/>
      <c r="V66" s="90"/>
      <c r="W66" s="118"/>
      <c r="X66" s="118"/>
    </row>
    <row r="67" spans="1:24" x14ac:dyDescent="0.25">
      <c r="A67" s="60"/>
      <c r="B67" s="61" t="str">
        <f t="shared" si="17"/>
        <v>субъект РФ 1</v>
      </c>
      <c r="C67" s="61" t="str">
        <f t="shared" si="17"/>
        <v>ДЗО 1</v>
      </c>
      <c r="D67" s="62" t="str">
        <f t="shared" si="17"/>
        <v>Забайкальский филиал</v>
      </c>
      <c r="E67" s="71" t="s">
        <v>39</v>
      </c>
      <c r="F67" s="64"/>
      <c r="G67" s="65"/>
      <c r="H67" s="65"/>
      <c r="I67" s="66"/>
      <c r="J67" s="93"/>
      <c r="K67" s="95"/>
      <c r="L67" s="90"/>
      <c r="M67" s="90">
        <f t="shared" si="7"/>
        <v>0</v>
      </c>
      <c r="N67" s="68" t="str">
        <f t="shared" si="8"/>
        <v/>
      </c>
      <c r="O67" s="65"/>
      <c r="P67" s="65"/>
      <c r="Q67" s="77"/>
      <c r="R67" s="79"/>
      <c r="S67" s="67"/>
      <c r="T67" s="90"/>
      <c r="U67" s="67"/>
      <c r="V67" s="90"/>
      <c r="W67" s="118"/>
      <c r="X67" s="118"/>
    </row>
    <row r="68" spans="1:24" x14ac:dyDescent="0.25">
      <c r="A68" s="60"/>
      <c r="B68" s="61" t="str">
        <f t="shared" si="17"/>
        <v>субъект РФ 1</v>
      </c>
      <c r="C68" s="61" t="str">
        <f t="shared" si="17"/>
        <v>ДЗО 1</v>
      </c>
      <c r="D68" s="62" t="str">
        <f t="shared" si="17"/>
        <v>Забайкальский филиал</v>
      </c>
      <c r="E68" s="71" t="s">
        <v>40</v>
      </c>
      <c r="F68" s="64"/>
      <c r="G68" s="65"/>
      <c r="H68" s="65"/>
      <c r="I68" s="66"/>
      <c r="J68" s="93"/>
      <c r="K68" s="95"/>
      <c r="L68" s="90"/>
      <c r="M68" s="90">
        <f t="shared" si="7"/>
        <v>0</v>
      </c>
      <c r="N68" s="68" t="str">
        <f t="shared" si="8"/>
        <v/>
      </c>
      <c r="O68" s="65"/>
      <c r="P68" s="65"/>
      <c r="Q68" s="77"/>
      <c r="R68" s="79"/>
      <c r="S68" s="67"/>
      <c r="T68" s="90"/>
      <c r="U68" s="67"/>
      <c r="V68" s="90"/>
      <c r="W68" s="118"/>
      <c r="X68" s="118"/>
    </row>
    <row r="69" spans="1:24" s="88" customFormat="1" x14ac:dyDescent="0.25">
      <c r="A69" s="103"/>
      <c r="B69" s="104" t="str">
        <f t="shared" si="17"/>
        <v>субъект РФ 1</v>
      </c>
      <c r="C69" s="104" t="str">
        <f t="shared" si="17"/>
        <v>ДЗО 1</v>
      </c>
      <c r="D69" s="105" t="str">
        <f t="shared" si="17"/>
        <v>Забайкальский филиал</v>
      </c>
      <c r="E69" s="63" t="s">
        <v>66</v>
      </c>
      <c r="F69" s="106"/>
      <c r="G69" s="95"/>
      <c r="H69" s="95"/>
      <c r="I69" s="107"/>
      <c r="J69" s="93"/>
      <c r="K69" s="95"/>
      <c r="L69" s="95"/>
      <c r="M69" s="95">
        <f t="shared" si="7"/>
        <v>0</v>
      </c>
      <c r="N69" s="84" t="str">
        <f t="shared" si="8"/>
        <v/>
      </c>
      <c r="O69" s="91"/>
      <c r="P69" s="91"/>
      <c r="Q69" s="86"/>
      <c r="R69" s="87"/>
      <c r="S69" s="85"/>
      <c r="T69" s="91"/>
      <c r="W69" s="118"/>
      <c r="X69" s="118"/>
    </row>
    <row r="70" spans="1:24" s="88" customFormat="1" x14ac:dyDescent="0.25">
      <c r="A70" s="103"/>
      <c r="B70" s="104" t="str">
        <f t="shared" si="17"/>
        <v>субъект РФ 1</v>
      </c>
      <c r="C70" s="104" t="str">
        <f t="shared" ref="C70" si="18">C69</f>
        <v>ДЗО 1</v>
      </c>
      <c r="D70" s="105" t="str">
        <f t="shared" si="17"/>
        <v>Забайкальский филиал</v>
      </c>
      <c r="E70" s="63" t="s">
        <v>67</v>
      </c>
      <c r="F70" s="106"/>
      <c r="G70" s="95"/>
      <c r="H70" s="95"/>
      <c r="I70" s="107"/>
      <c r="J70" s="93">
        <v>46.479413416666667</v>
      </c>
      <c r="K70" s="95">
        <v>46.851445416666998</v>
      </c>
      <c r="L70" s="95"/>
      <c r="M70" s="95">
        <f t="shared" si="7"/>
        <v>0.37203200000033121</v>
      </c>
      <c r="N70" s="84">
        <f t="shared" si="8"/>
        <v>8.0042318233501941E-3</v>
      </c>
      <c r="O70" s="91"/>
      <c r="P70" s="91"/>
      <c r="Q70" s="86"/>
      <c r="R70" s="87"/>
      <c r="S70" s="85"/>
      <c r="T70" s="91"/>
      <c r="W70" s="118"/>
      <c r="X70" s="118"/>
    </row>
    <row r="71" spans="1:24" x14ac:dyDescent="0.25">
      <c r="D71" s="62"/>
    </row>
    <row r="74" spans="1:24" x14ac:dyDescent="0.25">
      <c r="J74" s="118"/>
      <c r="M74" s="118"/>
    </row>
    <row r="75" spans="1:24" x14ac:dyDescent="0.25">
      <c r="J75" s="118"/>
    </row>
    <row r="77" spans="1:24" x14ac:dyDescent="0.25">
      <c r="J77" s="118"/>
    </row>
  </sheetData>
  <mergeCells count="22">
    <mergeCell ref="S6:S8"/>
    <mergeCell ref="T6:T8"/>
    <mergeCell ref="U6:U8"/>
    <mergeCell ref="V6:V8"/>
    <mergeCell ref="J7:J8"/>
    <mergeCell ref="K7:K8"/>
    <mergeCell ref="L7:L8"/>
    <mergeCell ref="M7:N7"/>
    <mergeCell ref="O7:O8"/>
    <mergeCell ref="P7:P8"/>
    <mergeCell ref="Q7:R7"/>
    <mergeCell ref="J6:N6"/>
    <mergeCell ref="O6:R6"/>
    <mergeCell ref="F6:I6"/>
    <mergeCell ref="F7:F8"/>
    <mergeCell ref="G7:G8"/>
    <mergeCell ref="H7:I7"/>
    <mergeCell ref="A6:A8"/>
    <mergeCell ref="B6:B8"/>
    <mergeCell ref="C6:C8"/>
    <mergeCell ref="D6:D8"/>
    <mergeCell ref="E6:E8"/>
  </mergeCells>
  <conditionalFormatting sqref="I10:I21 H31:I31 M31:N31 Q31:R31 Q34:R36 M34:N36 H34:I36 H39:I42 M39:N42 Q39:R42 Q45:R49 M45:N49 H45:I49 H52:I55 M52:N55 Q52:R55 Q58:R61 M58:N61 H58:I61 H64:I68 M64:N68 Q64:R68">
    <cfRule type="cellIs" dxfId="251" priority="251" operator="lessThan">
      <formula>0</formula>
    </cfRule>
    <cfRule type="cellIs" dxfId="250" priority="252" operator="greaterThan">
      <formula>0</formula>
    </cfRule>
  </conditionalFormatting>
  <conditionalFormatting sqref="N10:N21">
    <cfRule type="cellIs" dxfId="249" priority="249" operator="lessThan">
      <formula>0</formula>
    </cfRule>
    <cfRule type="cellIs" dxfId="248" priority="250" operator="greaterThan">
      <formula>0</formula>
    </cfRule>
  </conditionalFormatting>
  <conditionalFormatting sqref="R10:R21">
    <cfRule type="cellIs" dxfId="247" priority="247" operator="lessThan">
      <formula>0</formula>
    </cfRule>
    <cfRule type="cellIs" dxfId="246" priority="248" operator="greaterThan">
      <formula>0</formula>
    </cfRule>
  </conditionalFormatting>
  <conditionalFormatting sqref="H10:H21">
    <cfRule type="cellIs" dxfId="245" priority="245" operator="lessThan">
      <formula>0</formula>
    </cfRule>
    <cfRule type="cellIs" dxfId="244" priority="246" operator="greaterThan">
      <formula>0</formula>
    </cfRule>
  </conditionalFormatting>
  <conditionalFormatting sqref="M10:M21">
    <cfRule type="cellIs" dxfId="243" priority="243" operator="lessThan">
      <formula>0</formula>
    </cfRule>
    <cfRule type="cellIs" dxfId="242" priority="244" operator="greaterThan">
      <formula>0</formula>
    </cfRule>
  </conditionalFormatting>
  <conditionalFormatting sqref="Q10:Q21">
    <cfRule type="cellIs" dxfId="241" priority="241" operator="lessThan">
      <formula>0</formula>
    </cfRule>
    <cfRule type="cellIs" dxfId="240" priority="242" operator="greaterThan">
      <formula>0</formula>
    </cfRule>
  </conditionalFormatting>
  <conditionalFormatting sqref="I30 I28">
    <cfRule type="cellIs" dxfId="239" priority="239" operator="lessThan">
      <formula>0</formula>
    </cfRule>
    <cfRule type="cellIs" dxfId="238" priority="240" operator="greaterThan">
      <formula>0</formula>
    </cfRule>
  </conditionalFormatting>
  <conditionalFormatting sqref="N30 N28">
    <cfRule type="cellIs" dxfId="237" priority="237" operator="lessThan">
      <formula>0</formula>
    </cfRule>
    <cfRule type="cellIs" dxfId="236" priority="238" operator="greaterThan">
      <formula>0</formula>
    </cfRule>
  </conditionalFormatting>
  <conditionalFormatting sqref="R30 R28">
    <cfRule type="cellIs" dxfId="235" priority="235" operator="lessThan">
      <formula>0</formula>
    </cfRule>
    <cfRule type="cellIs" dxfId="234" priority="236" operator="greaterThan">
      <formula>0</formula>
    </cfRule>
  </conditionalFormatting>
  <conditionalFormatting sqref="H30 H28">
    <cfRule type="cellIs" dxfId="233" priority="233" operator="lessThan">
      <formula>0</formula>
    </cfRule>
    <cfRule type="cellIs" dxfId="232" priority="234" operator="greaterThan">
      <formula>0</formula>
    </cfRule>
  </conditionalFormatting>
  <conditionalFormatting sqref="M30 M28">
    <cfRule type="cellIs" dxfId="231" priority="231" operator="lessThan">
      <formula>0</formula>
    </cfRule>
    <cfRule type="cellIs" dxfId="230" priority="232" operator="greaterThan">
      <formula>0</formula>
    </cfRule>
  </conditionalFormatting>
  <conditionalFormatting sqref="Q30 Q28">
    <cfRule type="cellIs" dxfId="229" priority="229" operator="lessThan">
      <formula>0</formula>
    </cfRule>
    <cfRule type="cellIs" dxfId="228" priority="230" operator="greaterThan">
      <formula>0</formula>
    </cfRule>
  </conditionalFormatting>
  <conditionalFormatting sqref="I29">
    <cfRule type="cellIs" dxfId="227" priority="227" operator="lessThan">
      <formula>0</formula>
    </cfRule>
    <cfRule type="cellIs" dxfId="226" priority="228" operator="greaterThan">
      <formula>0</formula>
    </cfRule>
  </conditionalFormatting>
  <conditionalFormatting sqref="N29">
    <cfRule type="cellIs" dxfId="225" priority="225" operator="lessThan">
      <formula>0</formula>
    </cfRule>
    <cfRule type="cellIs" dxfId="224" priority="226" operator="greaterThan">
      <formula>0</formula>
    </cfRule>
  </conditionalFormatting>
  <conditionalFormatting sqref="R29">
    <cfRule type="cellIs" dxfId="223" priority="223" operator="lessThan">
      <formula>0</formula>
    </cfRule>
    <cfRule type="cellIs" dxfId="222" priority="224" operator="greaterThan">
      <formula>0</formula>
    </cfRule>
  </conditionalFormatting>
  <conditionalFormatting sqref="H29">
    <cfRule type="cellIs" dxfId="221" priority="221" operator="lessThan">
      <formula>0</formula>
    </cfRule>
    <cfRule type="cellIs" dxfId="220" priority="222" operator="greaterThan">
      <formula>0</formula>
    </cfRule>
  </conditionalFormatting>
  <conditionalFormatting sqref="M29">
    <cfRule type="cellIs" dxfId="219" priority="219" operator="lessThan">
      <formula>0</formula>
    </cfRule>
    <cfRule type="cellIs" dxfId="218" priority="220" operator="greaterThan">
      <formula>0</formula>
    </cfRule>
  </conditionalFormatting>
  <conditionalFormatting sqref="Q29">
    <cfRule type="cellIs" dxfId="217" priority="217" operator="lessThan">
      <formula>0</formula>
    </cfRule>
    <cfRule type="cellIs" dxfId="216" priority="218" operator="greaterThan">
      <formula>0</formula>
    </cfRule>
  </conditionalFormatting>
  <conditionalFormatting sqref="I24 I22">
    <cfRule type="cellIs" dxfId="215" priority="191" operator="lessThan">
      <formula>0</formula>
    </cfRule>
    <cfRule type="cellIs" dxfId="214" priority="192" operator="greaterThan">
      <formula>0</formula>
    </cfRule>
  </conditionalFormatting>
  <conditionalFormatting sqref="N24 N22">
    <cfRule type="cellIs" dxfId="213" priority="189" operator="lessThan">
      <formula>0</formula>
    </cfRule>
    <cfRule type="cellIs" dxfId="212" priority="190" operator="greaterThan">
      <formula>0</formula>
    </cfRule>
  </conditionalFormatting>
  <conditionalFormatting sqref="R24 R22">
    <cfRule type="cellIs" dxfId="211" priority="187" operator="lessThan">
      <formula>0</formula>
    </cfRule>
    <cfRule type="cellIs" dxfId="210" priority="188" operator="greaterThan">
      <formula>0</formula>
    </cfRule>
  </conditionalFormatting>
  <conditionalFormatting sqref="H24 H22">
    <cfRule type="cellIs" dxfId="209" priority="185" operator="lessThan">
      <formula>0</formula>
    </cfRule>
    <cfRule type="cellIs" dxfId="208" priority="186" operator="greaterThan">
      <formula>0</formula>
    </cfRule>
  </conditionalFormatting>
  <conditionalFormatting sqref="M24 M22">
    <cfRule type="cellIs" dxfId="207" priority="183" operator="lessThan">
      <formula>0</formula>
    </cfRule>
    <cfRule type="cellIs" dxfId="206" priority="184" operator="greaterThan">
      <formula>0</formula>
    </cfRule>
  </conditionalFormatting>
  <conditionalFormatting sqref="Q24 Q22">
    <cfRule type="cellIs" dxfId="205" priority="181" operator="lessThan">
      <formula>0</formula>
    </cfRule>
    <cfRule type="cellIs" dxfId="204" priority="182" operator="greaterThan">
      <formula>0</formula>
    </cfRule>
  </conditionalFormatting>
  <conditionalFormatting sqref="I23">
    <cfRule type="cellIs" dxfId="203" priority="179" operator="lessThan">
      <formula>0</formula>
    </cfRule>
    <cfRule type="cellIs" dxfId="202" priority="180" operator="greaterThan">
      <formula>0</formula>
    </cfRule>
  </conditionalFormatting>
  <conditionalFormatting sqref="N23">
    <cfRule type="cellIs" dxfId="201" priority="177" operator="lessThan">
      <formula>0</formula>
    </cfRule>
    <cfRule type="cellIs" dxfId="200" priority="178" operator="greaterThan">
      <formula>0</formula>
    </cfRule>
  </conditionalFormatting>
  <conditionalFormatting sqref="R23">
    <cfRule type="cellIs" dxfId="199" priority="175" operator="lessThan">
      <formula>0</formula>
    </cfRule>
    <cfRule type="cellIs" dxfId="198" priority="176" operator="greaterThan">
      <formula>0</formula>
    </cfRule>
  </conditionalFormatting>
  <conditionalFormatting sqref="H23">
    <cfRule type="cellIs" dxfId="197" priority="173" operator="lessThan">
      <formula>0</formula>
    </cfRule>
    <cfRule type="cellIs" dxfId="196" priority="174" operator="greaterThan">
      <formula>0</formula>
    </cfRule>
  </conditionalFormatting>
  <conditionalFormatting sqref="M23">
    <cfRule type="cellIs" dxfId="195" priority="171" operator="lessThan">
      <formula>0</formula>
    </cfRule>
    <cfRule type="cellIs" dxfId="194" priority="172" operator="greaterThan">
      <formula>0</formula>
    </cfRule>
  </conditionalFormatting>
  <conditionalFormatting sqref="Q23">
    <cfRule type="cellIs" dxfId="193" priority="169" operator="lessThan">
      <formula>0</formula>
    </cfRule>
    <cfRule type="cellIs" dxfId="192" priority="170" operator="greaterThan">
      <formula>0</formula>
    </cfRule>
  </conditionalFormatting>
  <conditionalFormatting sqref="I27 I25">
    <cfRule type="cellIs" dxfId="191" priority="215" operator="lessThan">
      <formula>0</formula>
    </cfRule>
    <cfRule type="cellIs" dxfId="190" priority="216" operator="greaterThan">
      <formula>0</formula>
    </cfRule>
  </conditionalFormatting>
  <conditionalFormatting sqref="N27 N25">
    <cfRule type="cellIs" dxfId="189" priority="213" operator="lessThan">
      <formula>0</formula>
    </cfRule>
    <cfRule type="cellIs" dxfId="188" priority="214" operator="greaterThan">
      <formula>0</formula>
    </cfRule>
  </conditionalFormatting>
  <conditionalFormatting sqref="R27 R25">
    <cfRule type="cellIs" dxfId="187" priority="211" operator="lessThan">
      <formula>0</formula>
    </cfRule>
    <cfRule type="cellIs" dxfId="186" priority="212" operator="greaterThan">
      <formula>0</formula>
    </cfRule>
  </conditionalFormatting>
  <conditionalFormatting sqref="H27 H25">
    <cfRule type="cellIs" dxfId="185" priority="209" operator="lessThan">
      <formula>0</formula>
    </cfRule>
    <cfRule type="cellIs" dxfId="184" priority="210" operator="greaterThan">
      <formula>0</formula>
    </cfRule>
  </conditionalFormatting>
  <conditionalFormatting sqref="M27 M25">
    <cfRule type="cellIs" dxfId="183" priority="207" operator="lessThan">
      <formula>0</formula>
    </cfRule>
    <cfRule type="cellIs" dxfId="182" priority="208" operator="greaterThan">
      <formula>0</formula>
    </cfRule>
  </conditionalFormatting>
  <conditionalFormatting sqref="Q27 Q25">
    <cfRule type="cellIs" dxfId="181" priority="205" operator="lessThan">
      <formula>0</formula>
    </cfRule>
    <cfRule type="cellIs" dxfId="180" priority="206" operator="greaterThan">
      <formula>0</formula>
    </cfRule>
  </conditionalFormatting>
  <conditionalFormatting sqref="I26">
    <cfRule type="cellIs" dxfId="179" priority="203" operator="lessThan">
      <formula>0</formula>
    </cfRule>
    <cfRule type="cellIs" dxfId="178" priority="204" operator="greaterThan">
      <formula>0</formula>
    </cfRule>
  </conditionalFormatting>
  <conditionalFormatting sqref="N26">
    <cfRule type="cellIs" dxfId="177" priority="201" operator="lessThan">
      <formula>0</formula>
    </cfRule>
    <cfRule type="cellIs" dxfId="176" priority="202" operator="greaterThan">
      <formula>0</formula>
    </cfRule>
  </conditionalFormatting>
  <conditionalFormatting sqref="R26">
    <cfRule type="cellIs" dxfId="175" priority="199" operator="lessThan">
      <formula>0</formula>
    </cfRule>
    <cfRule type="cellIs" dxfId="174" priority="200" operator="greaterThan">
      <formula>0</formula>
    </cfRule>
  </conditionalFormatting>
  <conditionalFormatting sqref="H26">
    <cfRule type="cellIs" dxfId="173" priority="197" operator="lessThan">
      <formula>0</formula>
    </cfRule>
    <cfRule type="cellIs" dxfId="172" priority="198" operator="greaterThan">
      <formula>0</formula>
    </cfRule>
  </conditionalFormatting>
  <conditionalFormatting sqref="M26">
    <cfRule type="cellIs" dxfId="171" priority="195" operator="lessThan">
      <formula>0</formula>
    </cfRule>
    <cfRule type="cellIs" dxfId="170" priority="196" operator="greaterThan">
      <formula>0</formula>
    </cfRule>
  </conditionalFormatting>
  <conditionalFormatting sqref="Q26">
    <cfRule type="cellIs" dxfId="169" priority="193" operator="lessThan">
      <formula>0</formula>
    </cfRule>
    <cfRule type="cellIs" dxfId="168" priority="194" operator="greaterThan">
      <formula>0</formula>
    </cfRule>
  </conditionalFormatting>
  <conditionalFormatting sqref="I33">
    <cfRule type="cellIs" dxfId="167" priority="167" operator="lessThan">
      <formula>0</formula>
    </cfRule>
    <cfRule type="cellIs" dxfId="166" priority="168" operator="greaterThan">
      <formula>0</formula>
    </cfRule>
  </conditionalFormatting>
  <conditionalFormatting sqref="N33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R33">
    <cfRule type="cellIs" dxfId="163" priority="163" operator="lessThan">
      <formula>0</formula>
    </cfRule>
    <cfRule type="cellIs" dxfId="162" priority="164" operator="greaterThan">
      <formula>0</formula>
    </cfRule>
  </conditionalFormatting>
  <conditionalFormatting sqref="H33">
    <cfRule type="cellIs" dxfId="161" priority="161" operator="lessThan">
      <formula>0</formula>
    </cfRule>
    <cfRule type="cellIs" dxfId="160" priority="162" operator="greaterThan">
      <formula>0</formula>
    </cfRule>
  </conditionalFormatting>
  <conditionalFormatting sqref="M33">
    <cfRule type="cellIs" dxfId="159" priority="159" operator="lessThan">
      <formula>0</formula>
    </cfRule>
    <cfRule type="cellIs" dxfId="158" priority="160" operator="greaterThan">
      <formula>0</formula>
    </cfRule>
  </conditionalFormatting>
  <conditionalFormatting sqref="Q33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I32">
    <cfRule type="cellIs" dxfId="155" priority="155" operator="lessThan">
      <formula>0</formula>
    </cfRule>
    <cfRule type="cellIs" dxfId="154" priority="156" operator="greaterThan">
      <formula>0</formula>
    </cfRule>
  </conditionalFormatting>
  <conditionalFormatting sqref="N32">
    <cfRule type="cellIs" dxfId="153" priority="153" operator="lessThan">
      <formula>0</formula>
    </cfRule>
    <cfRule type="cellIs" dxfId="152" priority="154" operator="greaterThan">
      <formula>0</formula>
    </cfRule>
  </conditionalFormatting>
  <conditionalFormatting sqref="R32">
    <cfRule type="cellIs" dxfId="151" priority="151" operator="lessThan">
      <formula>0</formula>
    </cfRule>
    <cfRule type="cellIs" dxfId="150" priority="152" operator="greaterThan">
      <formula>0</formula>
    </cfRule>
  </conditionalFormatting>
  <conditionalFormatting sqref="H32">
    <cfRule type="cellIs" dxfId="149" priority="149" operator="lessThan">
      <formula>0</formula>
    </cfRule>
    <cfRule type="cellIs" dxfId="148" priority="150" operator="greaterThan">
      <formula>0</formula>
    </cfRule>
  </conditionalFormatting>
  <conditionalFormatting sqref="M32">
    <cfRule type="cellIs" dxfId="147" priority="147" operator="lessThan">
      <formula>0</formula>
    </cfRule>
    <cfRule type="cellIs" dxfId="146" priority="148" operator="greaterThan">
      <formula>0</formula>
    </cfRule>
  </conditionalFormatting>
  <conditionalFormatting sqref="Q32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I38">
    <cfRule type="cellIs" dxfId="143" priority="143" operator="lessThan">
      <formula>0</formula>
    </cfRule>
    <cfRule type="cellIs" dxfId="142" priority="144" operator="greaterThan">
      <formula>0</formula>
    </cfRule>
  </conditionalFormatting>
  <conditionalFormatting sqref="N38">
    <cfRule type="cellIs" dxfId="141" priority="141" operator="lessThan">
      <formula>0</formula>
    </cfRule>
    <cfRule type="cellIs" dxfId="140" priority="142" operator="greaterThan">
      <formula>0</formula>
    </cfRule>
  </conditionalFormatting>
  <conditionalFormatting sqref="R38">
    <cfRule type="cellIs" dxfId="139" priority="139" operator="lessThan">
      <formula>0</formula>
    </cfRule>
    <cfRule type="cellIs" dxfId="138" priority="140" operator="greaterThan">
      <formula>0</formula>
    </cfRule>
  </conditionalFormatting>
  <conditionalFormatting sqref="H38">
    <cfRule type="cellIs" dxfId="137" priority="137" operator="lessThan">
      <formula>0</formula>
    </cfRule>
    <cfRule type="cellIs" dxfId="136" priority="138" operator="greaterThan">
      <formula>0</formula>
    </cfRule>
  </conditionalFormatting>
  <conditionalFormatting sqref="M38">
    <cfRule type="cellIs" dxfId="135" priority="135" operator="lessThan">
      <formula>0</formula>
    </cfRule>
    <cfRule type="cellIs" dxfId="134" priority="136" operator="greaterThan">
      <formula>0</formula>
    </cfRule>
  </conditionalFormatting>
  <conditionalFormatting sqref="Q38">
    <cfRule type="cellIs" dxfId="133" priority="133" operator="lessThan">
      <formula>0</formula>
    </cfRule>
    <cfRule type="cellIs" dxfId="132" priority="134" operator="greaterThan">
      <formula>0</formula>
    </cfRule>
  </conditionalFormatting>
  <conditionalFormatting sqref="I37">
    <cfRule type="cellIs" dxfId="131" priority="131" operator="lessThan">
      <formula>0</formula>
    </cfRule>
    <cfRule type="cellIs" dxfId="130" priority="132" operator="greaterThan">
      <formula>0</formula>
    </cfRule>
  </conditionalFormatting>
  <conditionalFormatting sqref="N37">
    <cfRule type="cellIs" dxfId="129" priority="129" operator="lessThan">
      <formula>0</formula>
    </cfRule>
    <cfRule type="cellIs" dxfId="128" priority="130" operator="greaterThan">
      <formula>0</formula>
    </cfRule>
  </conditionalFormatting>
  <conditionalFormatting sqref="R37">
    <cfRule type="cellIs" dxfId="127" priority="127" operator="lessThan">
      <formula>0</formula>
    </cfRule>
    <cfRule type="cellIs" dxfId="126" priority="128" operator="greaterThan">
      <formula>0</formula>
    </cfRule>
  </conditionalFormatting>
  <conditionalFormatting sqref="H37">
    <cfRule type="cellIs" dxfId="125" priority="125" operator="lessThan">
      <formula>0</formula>
    </cfRule>
    <cfRule type="cellIs" dxfId="124" priority="126" operator="greaterThan">
      <formula>0</formula>
    </cfRule>
  </conditionalFormatting>
  <conditionalFormatting sqref="M37">
    <cfRule type="cellIs" dxfId="123" priority="123" operator="lessThan">
      <formula>0</formula>
    </cfRule>
    <cfRule type="cellIs" dxfId="122" priority="124" operator="greaterThan">
      <formula>0</formula>
    </cfRule>
  </conditionalFormatting>
  <conditionalFormatting sqref="Q37">
    <cfRule type="cellIs" dxfId="121" priority="121" operator="lessThan">
      <formula>0</formula>
    </cfRule>
    <cfRule type="cellIs" dxfId="120" priority="122" operator="greaterThan">
      <formula>0</formula>
    </cfRule>
  </conditionalFormatting>
  <conditionalFormatting sqref="I44">
    <cfRule type="cellIs" dxfId="119" priority="119" operator="lessThan">
      <formula>0</formula>
    </cfRule>
    <cfRule type="cellIs" dxfId="118" priority="120" operator="greaterThan">
      <formula>0</formula>
    </cfRule>
  </conditionalFormatting>
  <conditionalFormatting sqref="N44">
    <cfRule type="cellIs" dxfId="117" priority="117" operator="lessThan">
      <formula>0</formula>
    </cfRule>
    <cfRule type="cellIs" dxfId="116" priority="118" operator="greaterThan">
      <formula>0</formula>
    </cfRule>
  </conditionalFormatting>
  <conditionalFormatting sqref="R44">
    <cfRule type="cellIs" dxfId="115" priority="115" operator="lessThan">
      <formula>0</formula>
    </cfRule>
    <cfRule type="cellIs" dxfId="114" priority="116" operator="greaterThan">
      <formula>0</formula>
    </cfRule>
  </conditionalFormatting>
  <conditionalFormatting sqref="H44">
    <cfRule type="cellIs" dxfId="113" priority="113" operator="lessThan">
      <formula>0</formula>
    </cfRule>
    <cfRule type="cellIs" dxfId="112" priority="114" operator="greaterThan">
      <formula>0</formula>
    </cfRule>
  </conditionalFormatting>
  <conditionalFormatting sqref="M44">
    <cfRule type="cellIs" dxfId="111" priority="111" operator="lessThan">
      <formula>0</formula>
    </cfRule>
    <cfRule type="cellIs" dxfId="110" priority="112" operator="greaterThan">
      <formula>0</formula>
    </cfRule>
  </conditionalFormatting>
  <conditionalFormatting sqref="Q44">
    <cfRule type="cellIs" dxfId="109" priority="109" operator="lessThan">
      <formula>0</formula>
    </cfRule>
    <cfRule type="cellIs" dxfId="108" priority="110" operator="greaterThan">
      <formula>0</formula>
    </cfRule>
  </conditionalFormatting>
  <conditionalFormatting sqref="I43">
    <cfRule type="cellIs" dxfId="107" priority="107" operator="lessThan">
      <formula>0</formula>
    </cfRule>
    <cfRule type="cellIs" dxfId="106" priority="108" operator="greaterThan">
      <formula>0</formula>
    </cfRule>
  </conditionalFormatting>
  <conditionalFormatting sqref="N43">
    <cfRule type="cellIs" dxfId="105" priority="105" operator="lessThan">
      <formula>0</formula>
    </cfRule>
    <cfRule type="cellIs" dxfId="104" priority="106" operator="greaterThan">
      <formula>0</formula>
    </cfRule>
  </conditionalFormatting>
  <conditionalFormatting sqref="R43">
    <cfRule type="cellIs" dxfId="103" priority="103" operator="lessThan">
      <formula>0</formula>
    </cfRule>
    <cfRule type="cellIs" dxfId="102" priority="104" operator="greaterThan">
      <formula>0</formula>
    </cfRule>
  </conditionalFormatting>
  <conditionalFormatting sqref="H43">
    <cfRule type="cellIs" dxfId="101" priority="101" operator="lessThan">
      <formula>0</formula>
    </cfRule>
    <cfRule type="cellIs" dxfId="100" priority="102" operator="greaterThan">
      <formula>0</formula>
    </cfRule>
  </conditionalFormatting>
  <conditionalFormatting sqref="M43">
    <cfRule type="cellIs" dxfId="99" priority="99" operator="lessThan">
      <formula>0</formula>
    </cfRule>
    <cfRule type="cellIs" dxfId="98" priority="100" operator="greaterThan">
      <formula>0</formula>
    </cfRule>
  </conditionalFormatting>
  <conditionalFormatting sqref="Q43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I51">
    <cfRule type="cellIs" dxfId="95" priority="95" operator="lessThan">
      <formula>0</formula>
    </cfRule>
    <cfRule type="cellIs" dxfId="94" priority="96" operator="greaterThan">
      <formula>0</formula>
    </cfRule>
  </conditionalFormatting>
  <conditionalFormatting sqref="N51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R51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H51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M51">
    <cfRule type="cellIs" dxfId="87" priority="87" operator="lessThan">
      <formula>0</formula>
    </cfRule>
    <cfRule type="cellIs" dxfId="86" priority="88" operator="greaterThan">
      <formula>0</formula>
    </cfRule>
  </conditionalFormatting>
  <conditionalFormatting sqref="Q51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I50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N50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R50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H50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M50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Q50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I57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N57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R57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H57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M57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Q57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I56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N56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R56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H56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M56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Q56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I63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N63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R63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H63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M63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Q63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I62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N62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R6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H62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M62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Q62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I70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N70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R70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70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M7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Q7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I69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N6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R6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6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6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Q6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31 01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Ковалева Елена Николаевна</cp:lastModifiedBy>
  <dcterms:created xsi:type="dcterms:W3CDTF">2020-04-04T12:22:48Z</dcterms:created>
  <dcterms:modified xsi:type="dcterms:W3CDTF">2021-02-01T01:38:30Z</dcterms:modified>
</cp:coreProperties>
</file>