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ene\Dropbox\POLIMI\Semestre 4\Thesis\"/>
    </mc:Choice>
  </mc:AlternateContent>
  <xr:revisionPtr revIDLastSave="0" documentId="13_ncr:1_{DA6E2897-305F-4070-B46A-604D796CF1F9}" xr6:coauthVersionLast="47" xr6:coauthVersionMax="47" xr10:uidLastSave="{00000000-0000-0000-0000-000000000000}"/>
  <bookViews>
    <workbookView xWindow="-120" yWindow="-16320" windowWidth="29040" windowHeight="15720" xr2:uid="{10657A8B-1A11-4DD2-A24E-26F56199B5AD}"/>
  </bookViews>
  <sheets>
    <sheet name="LANDSAT_Summary" sheetId="1" r:id="rId1"/>
    <sheet name="Proportion" sheetId="2" r:id="rId2"/>
    <sheet name="Pre_Processing MSS" sheetId="3" r:id="rId3"/>
    <sheet name="Pre_Processing TM" sheetId="5" r:id="rId4"/>
    <sheet name="Pre_Processing ETM" sheetId="6" r:id="rId5"/>
    <sheet name="Pre_Processing OLI" sheetId="7" r:id="rId6"/>
    <sheet name="SENTINEL_Summary" sheetId="8" r:id="rId7"/>
    <sheet name="Pre_Processing MSI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9" l="1"/>
  <c r="F14" i="9"/>
  <c r="F13" i="9"/>
  <c r="F12" i="9"/>
  <c r="F10" i="9"/>
  <c r="F9" i="9"/>
  <c r="Q74" i="2"/>
  <c r="O74" i="2"/>
  <c r="M74" i="2"/>
  <c r="K74" i="2"/>
  <c r="I74" i="2"/>
  <c r="G74" i="2"/>
  <c r="E74" i="2"/>
  <c r="C74" i="2"/>
  <c r="Q72" i="2"/>
  <c r="O72" i="2"/>
  <c r="M72" i="2"/>
  <c r="K72" i="2"/>
  <c r="I72" i="2"/>
  <c r="G72" i="2"/>
  <c r="E72" i="2"/>
  <c r="C72" i="2"/>
  <c r="Q69" i="2"/>
  <c r="O69" i="2"/>
  <c r="M69" i="2"/>
  <c r="K69" i="2"/>
  <c r="I69" i="2"/>
  <c r="G69" i="2"/>
  <c r="E69" i="2"/>
  <c r="C69" i="2"/>
  <c r="Q67" i="2"/>
  <c r="O67" i="2"/>
  <c r="M67" i="2"/>
  <c r="K67" i="2"/>
  <c r="I67" i="2"/>
  <c r="G67" i="2"/>
  <c r="E67" i="2"/>
  <c r="C67" i="2"/>
  <c r="Q59" i="2"/>
  <c r="Q57" i="2"/>
  <c r="O57" i="2"/>
  <c r="O59" i="2"/>
  <c r="M59" i="2"/>
  <c r="K59" i="2"/>
  <c r="I59" i="2"/>
  <c r="G59" i="2"/>
  <c r="E59" i="2"/>
  <c r="C59" i="2"/>
  <c r="M57" i="2"/>
  <c r="K57" i="2"/>
  <c r="I57" i="2"/>
  <c r="G57" i="2"/>
  <c r="E57" i="2"/>
  <c r="C57" i="2"/>
  <c r="Q47" i="2"/>
  <c r="O47" i="2"/>
  <c r="Q49" i="2"/>
  <c r="O49" i="2"/>
  <c r="M49" i="2"/>
  <c r="K49" i="2"/>
  <c r="I49" i="2"/>
  <c r="G49" i="2"/>
  <c r="E49" i="2"/>
  <c r="C49" i="2"/>
  <c r="M47" i="2"/>
  <c r="K47" i="2"/>
  <c r="I47" i="2"/>
  <c r="G47" i="2"/>
  <c r="E47" i="2"/>
  <c r="C47" i="2"/>
  <c r="C27" i="2"/>
  <c r="Q29" i="2"/>
  <c r="O29" i="2"/>
  <c r="M29" i="2"/>
  <c r="K29" i="2"/>
  <c r="I29" i="2"/>
  <c r="G29" i="2"/>
  <c r="E29" i="2"/>
  <c r="C29" i="2"/>
  <c r="Q27" i="2"/>
  <c r="O27" i="2"/>
  <c r="M27" i="2"/>
  <c r="K27" i="2"/>
  <c r="I27" i="2"/>
  <c r="G27" i="2"/>
  <c r="E27" i="2"/>
  <c r="Q39" i="2"/>
  <c r="O39" i="2"/>
  <c r="M39" i="2"/>
  <c r="K39" i="2"/>
  <c r="I39" i="2"/>
  <c r="G39" i="2"/>
  <c r="E39" i="2"/>
  <c r="C39" i="2"/>
  <c r="Q37" i="2"/>
  <c r="O37" i="2"/>
  <c r="M37" i="2"/>
  <c r="K37" i="2"/>
  <c r="I37" i="2"/>
  <c r="G37" i="2"/>
  <c r="E37" i="2"/>
  <c r="C37" i="2"/>
  <c r="S22" i="2"/>
  <c r="Q11" i="2"/>
  <c r="O11" i="2"/>
  <c r="K11" i="2"/>
  <c r="I11" i="2"/>
  <c r="G11" i="2"/>
  <c r="E11" i="2"/>
  <c r="C11" i="2"/>
  <c r="M11" i="2"/>
  <c r="S21" i="2"/>
  <c r="Q19" i="2"/>
  <c r="O19" i="2"/>
  <c r="M19" i="2"/>
  <c r="K19" i="2"/>
  <c r="I19" i="2"/>
  <c r="G19" i="2"/>
  <c r="E19" i="2"/>
  <c r="C19" i="2"/>
  <c r="Q64" i="2"/>
  <c r="O64" i="2"/>
  <c r="M64" i="2"/>
  <c r="K64" i="2"/>
  <c r="I64" i="2"/>
  <c r="G64" i="2"/>
  <c r="E64" i="2"/>
  <c r="C64" i="2"/>
  <c r="Q62" i="2"/>
  <c r="O62" i="2"/>
  <c r="M62" i="2"/>
  <c r="K62" i="2"/>
  <c r="I62" i="2"/>
  <c r="G62" i="2"/>
  <c r="E62" i="2"/>
  <c r="C62" i="2"/>
  <c r="Q54" i="2"/>
  <c r="O54" i="2"/>
  <c r="M54" i="2"/>
  <c r="K54" i="2"/>
  <c r="I54" i="2"/>
  <c r="G54" i="2"/>
  <c r="E54" i="2"/>
  <c r="C54" i="2"/>
  <c r="Q52" i="2"/>
  <c r="O52" i="2"/>
  <c r="M52" i="2"/>
  <c r="K52" i="2"/>
  <c r="I52" i="2"/>
  <c r="G52" i="2"/>
  <c r="E52" i="2"/>
  <c r="C52" i="2"/>
  <c r="Q44" i="2"/>
  <c r="O44" i="2"/>
  <c r="M44" i="2"/>
  <c r="K44" i="2"/>
  <c r="I44" i="2"/>
  <c r="G44" i="2"/>
  <c r="E44" i="2"/>
  <c r="C44" i="2"/>
  <c r="Q42" i="2"/>
  <c r="O42" i="2"/>
  <c r="M42" i="2"/>
  <c r="K42" i="2"/>
  <c r="I42" i="2"/>
  <c r="G42" i="2"/>
  <c r="E42" i="2"/>
  <c r="C42" i="2"/>
  <c r="Q34" i="2"/>
  <c r="O34" i="2"/>
  <c r="M34" i="2"/>
  <c r="K34" i="2"/>
  <c r="I34" i="2"/>
  <c r="G34" i="2"/>
  <c r="E34" i="2"/>
  <c r="C34" i="2"/>
  <c r="Q32" i="2"/>
  <c r="O32" i="2"/>
  <c r="M32" i="2"/>
  <c r="K32" i="2"/>
  <c r="I32" i="2"/>
  <c r="G32" i="2"/>
  <c r="E32" i="2"/>
  <c r="C32" i="2"/>
  <c r="Q24" i="2"/>
  <c r="O24" i="2"/>
  <c r="M24" i="2"/>
  <c r="K24" i="2"/>
  <c r="I24" i="2"/>
  <c r="G24" i="2"/>
  <c r="E24" i="2"/>
  <c r="C24" i="2"/>
  <c r="Q22" i="2"/>
  <c r="O22" i="2"/>
  <c r="M22" i="2"/>
  <c r="K22" i="2"/>
  <c r="I22" i="2"/>
  <c r="G22" i="2"/>
  <c r="E22" i="2"/>
  <c r="C22" i="2"/>
  <c r="Q16" i="2"/>
  <c r="O16" i="2"/>
  <c r="M16" i="2"/>
  <c r="K16" i="2"/>
  <c r="I16" i="2"/>
  <c r="G16" i="2"/>
  <c r="E16" i="2"/>
  <c r="C16" i="2"/>
  <c r="Q14" i="2"/>
  <c r="O14" i="2"/>
  <c r="M14" i="2"/>
  <c r="K14" i="2"/>
  <c r="I14" i="2"/>
  <c r="G14" i="2"/>
  <c r="E14" i="2"/>
  <c r="C14" i="2"/>
  <c r="Q9" i="2"/>
  <c r="O9" i="2"/>
  <c r="M9" i="2"/>
  <c r="K9" i="2"/>
  <c r="I9" i="2"/>
  <c r="G9" i="2"/>
  <c r="E9" i="2"/>
  <c r="C9" i="2"/>
  <c r="Q7" i="2"/>
  <c r="O7" i="2"/>
  <c r="M7" i="2"/>
  <c r="K7" i="2"/>
  <c r="I7" i="2"/>
  <c r="G7" i="2"/>
  <c r="E7" i="2"/>
  <c r="C7" i="2"/>
</calcChain>
</file>

<file path=xl/sharedStrings.xml><?xml version="1.0" encoding="utf-8"?>
<sst xmlns="http://schemas.openxmlformats.org/spreadsheetml/2006/main" count="947" uniqueCount="399">
  <si>
    <t>Proc. Level</t>
  </si>
  <si>
    <t>Notes</t>
  </si>
  <si>
    <t>Year</t>
  </si>
  <si>
    <t>GUE</t>
  </si>
  <si>
    <t>RRB</t>
  </si>
  <si>
    <t>CHI</t>
  </si>
  <si>
    <t>IGM</t>
  </si>
  <si>
    <t>ACB</t>
  </si>
  <si>
    <t>CVS</t>
  </si>
  <si>
    <t>TBM</t>
  </si>
  <si>
    <t>GLR</t>
  </si>
  <si>
    <t>Tier 2 Raw</t>
  </si>
  <si>
    <t>Tier 1 Level 2 SR</t>
  </si>
  <si>
    <t>SEC, Peripheral Clouds, better than 88 for south CVS</t>
  </si>
  <si>
    <t>Landsat 5 TM</t>
  </si>
  <si>
    <t>SEC, Clouds on north GUE, all over IGM and scattered on RRB</t>
  </si>
  <si>
    <t>SEC, Clouds south of CVS on most edges and south of CHI</t>
  </si>
  <si>
    <t>SEC, Peripheral Clouds, better than 88 for middle RRB</t>
  </si>
  <si>
    <t>Haze on north GUE, scattered clouds all over others</t>
  </si>
  <si>
    <t>SEC, Clouds on west GUE, haze north CHI</t>
  </si>
  <si>
    <t>SEC, Clouds on west GUE, north west IGM,  north CHI</t>
  </si>
  <si>
    <t>SEC, Peripheral Clouds all over CVS, haze north CHI</t>
  </si>
  <si>
    <t>SEC, Scattered clouds in all complexes</t>
  </si>
  <si>
    <t>SEC, Scattered clouds in all complexes and clouds on both sides of CVS</t>
  </si>
  <si>
    <t>SEC, Peripheral Clouds east and west CVS, south CHI</t>
  </si>
  <si>
    <t>SEC, clouds in all complexes except IGM</t>
  </si>
  <si>
    <t>SEC, Clouds on west GUE, north west IGM, north CHI</t>
  </si>
  <si>
    <t>SEC, Clouds almost all over CHI, peripheral east and west for CVS</t>
  </si>
  <si>
    <t>SEC, Clouds on west GUE, scattered clouds north west IGM, north CHI</t>
  </si>
  <si>
    <t>SEC, Scattered clouds all over CHI, peripheral and scattered east and west CVS</t>
  </si>
  <si>
    <t>Res. [m]</t>
  </si>
  <si>
    <t>SEC, some clouds on west GUE, scattered clouds in all others, except for IGM</t>
  </si>
  <si>
    <t>SEC, Clouds almost all over CHI, clouds east and center west for CVS</t>
  </si>
  <si>
    <t>SEC, clouds in all complexes except ACB</t>
  </si>
  <si>
    <t>SEC, Scattered clouds in different location CHI, clouds west and south+peripheral east CVS</t>
  </si>
  <si>
    <t>Sacttered clouds in all complexes, but better the nov/21 for south GUE and CVS</t>
  </si>
  <si>
    <t>Clouds in almost all IGM, northwest GUE, scattered east RRB</t>
  </si>
  <si>
    <t>Clouds south CHI, peripheral west+ south southeast in CVS</t>
  </si>
  <si>
    <t>Haze on center GUE, north CHI, on ACB, and southeast RRB</t>
  </si>
  <si>
    <t>Haze on north CHI, Peripheral clouds on CVS</t>
  </si>
  <si>
    <t>Very Little to None</t>
  </si>
  <si>
    <t>Mostly Covered</t>
  </si>
  <si>
    <t>Paramo Complex Area Cloud Cover Qualitative Rating</t>
  </si>
  <si>
    <t>25-50%</t>
  </si>
  <si>
    <t>50-75%</t>
  </si>
  <si>
    <t>PARAMO COMPLEX</t>
  </si>
  <si>
    <t>Area [Ha]</t>
  </si>
  <si>
    <t>L2_8_56_1977</t>
  </si>
  <si>
    <t>L4_8_56_1988</t>
  </si>
  <si>
    <t>L4_8_57_1988</t>
  </si>
  <si>
    <t>L5_8_56_1991</t>
  </si>
  <si>
    <t>L5_8_57_1991</t>
  </si>
  <si>
    <t>L5_8_56_2001</t>
  </si>
  <si>
    <t>L5_8_57_2001</t>
  </si>
  <si>
    <t>L7_8_56_2007</t>
  </si>
  <si>
    <t>L7_8_57_2007</t>
  </si>
  <si>
    <t>L7_8_56_2011</t>
  </si>
  <si>
    <t>L7_8_57_2011</t>
  </si>
  <si>
    <t>L8_8_56_2015</t>
  </si>
  <si>
    <t>L8_8_57_2015</t>
  </si>
  <si>
    <t>SEC, Image Shifted, haze</t>
  </si>
  <si>
    <t>75-99,9%</t>
  </si>
  <si>
    <t>0,1-25%</t>
  </si>
  <si>
    <t>L2_8_58_1977</t>
  </si>
  <si>
    <t>L2_8_57_1977</t>
  </si>
  <si>
    <t>Proportion of Paramo Complex Area Covered in Scene</t>
  </si>
  <si>
    <t>Code</t>
  </si>
  <si>
    <t>-</t>
  </si>
  <si>
    <t>(Metadata, linear transform)</t>
  </si>
  <si>
    <t>L4_7_56_1988</t>
  </si>
  <si>
    <t>L4_7_57_1988</t>
  </si>
  <si>
    <t>L4_8_58_1988</t>
  </si>
  <si>
    <t>Overlap 56_57, Reference Image (bicubic)</t>
  </si>
  <si>
    <t>Overlap 56_57, Register Image (bicubic)</t>
  </si>
  <si>
    <t>Compositing (metric)</t>
  </si>
  <si>
    <t>Composite_57_58 (min TOA_SR)</t>
  </si>
  <si>
    <t>Overlap 56_57, Resulting Image</t>
  </si>
  <si>
    <t>MSS Pre-Processing Pipelines In GEE Script</t>
  </si>
  <si>
    <t>(0,22; 4; 360)</t>
  </si>
  <si>
    <t>(0,20; 4; 360)</t>
  </si>
  <si>
    <t>(-3240, 3840, control points)</t>
  </si>
  <si>
    <t>(-3120, 3480, control points)</t>
  </si>
  <si>
    <t>Image Shift 
(x[m],y[m], source)</t>
  </si>
  <si>
    <t>DN to TOA_SR
(source, type)</t>
  </si>
  <si>
    <t>Co-Registering
(resample type)</t>
  </si>
  <si>
    <t>Other Masking</t>
  </si>
  <si>
    <t>Final Mosaic Order (Last on Top)</t>
  </si>
  <si>
    <t>Mosaic Code</t>
  </si>
  <si>
    <t>L2_1977_TOA</t>
  </si>
  <si>
    <t>Overlap 56_57, Elevation MERIT&gt;2500</t>
  </si>
  <si>
    <t>Elevation MERIT&gt;2500</t>
  </si>
  <si>
    <t>(-60, -60, control points)</t>
  </si>
  <si>
    <t>(-360, -240, control points)</t>
  </si>
  <si>
    <t>Assets</t>
  </si>
  <si>
    <t>L2_1977_TOA_ACB_A
L2_1977_TOA_CHI
L2_1977_TOA_CVS
L2_1977_TOA_GUE
L2_1977_TOA_IGM
L2_1977_TOA_RRB</t>
  </si>
  <si>
    <t>(0,18; 3; 360)</t>
  </si>
  <si>
    <t>(0,19; 3; 360)</t>
  </si>
  <si>
    <t>(0,18; 3; 300)</t>
  </si>
  <si>
    <t>Cloud Masking Func. 
(&lt;Treshold; Buffer[px]; Shadow Dist.[m])</t>
  </si>
  <si>
    <t>Edge Dark Pixel Removal (Scene -180m buffer[3px]), Elevation MERIT&gt;2500</t>
  </si>
  <si>
    <t>L4_1988_TOA</t>
  </si>
  <si>
    <t>Single date TOA Mosaic (07-01-1977) Reference for year 1977</t>
  </si>
  <si>
    <t>Double date TOA Mosaic (22-03-1988, 16-04-1988) Reference for year 1988</t>
  </si>
  <si>
    <t>L4_1988_TOA_ACB_A
L4_1988_TOA_ACB_B
L4_1988_TOA_CHI
L4_1988_TOA_CVS
L4_1988_TOA_GUE
L4_1988_TOA_IGM
L4_1988_TOA_RRB</t>
  </si>
  <si>
    <t>Co-Registering Reference
(resample type, Offset[m], Stiffness)</t>
  </si>
  <si>
    <t>L4_1988_TOA_ACB_A (bicubic; 300; 6)
L4_1988_TOA_CHI (bicubic; 720; 1)
L4_1988_TOA_CVS (bicubic; 1440; 1)
L4_1988_TOA_GUE (bicubic; 300; 4)
L4_1988_TOA_IGM (bicubic; 300; 6)
L4_1988_TOA_RRB (bicubic; 300; 6)</t>
  </si>
  <si>
    <t>L4T_8_56_1988</t>
  </si>
  <si>
    <t>L4T_8_57_1988</t>
  </si>
  <si>
    <t>TM Pre-Processing Pipelines In GEE Script</t>
  </si>
  <si>
    <t>L4T_8_58_1988</t>
  </si>
  <si>
    <t>L4T_7_56_1988</t>
  </si>
  <si>
    <t>L4T_7_57_1988</t>
  </si>
  <si>
    <t>L4T_8_56_1987</t>
  </si>
  <si>
    <t>Cloud Masking Func. 
(QA_Band; Bits used)</t>
  </si>
  <si>
    <t>('QA_PIXEL'; 1,3 and 4)</t>
  </si>
  <si>
    <t>L5T_8_56_1991</t>
  </si>
  <si>
    <t>L5T_8_57_1991</t>
  </si>
  <si>
    <t>L5T_8_56_2001</t>
  </si>
  <si>
    <t>L5T_8_57_2001</t>
  </si>
  <si>
    <t>1977 MSS REFERENCE, No clouds on interest areas</t>
  </si>
  <si>
    <t>1977 MSS REFERENCE, Image Shifted, scattered clouds in CVS</t>
  </si>
  <si>
    <t>1977 MSS REFERENCE, Image Shifted, scattered clouds in CVS, completes South CVS</t>
  </si>
  <si>
    <t>1988 TM REFERENCE, Clouds East visible CHI, completes the West corner CHI</t>
  </si>
  <si>
    <t>1988 TM REFERENCE, Scattered clouds Northwest GLR, West RRB and Southwest TBM</t>
  </si>
  <si>
    <t>1988 TM REFERENCE, clouds on south and east RRB</t>
  </si>
  <si>
    <t>1988 TM REFERENCE, scattered clouds in CVS</t>
  </si>
  <si>
    <t>1988 TM REFERENCE, clouds in CVS, completes South CVS</t>
  </si>
  <si>
    <t>1988 MSS REFERENCE, clouds on south and east RRB</t>
  </si>
  <si>
    <t>1988 MSS REFERENCE, scattered clouds in CVS</t>
  </si>
  <si>
    <t>1988 MSS REFERENCE, clouds in CVS, completes South CVS</t>
  </si>
  <si>
    <t>1988 MSS REFERENCE, Clouds northwest GLR, scattered clouds, completes West GLR</t>
  </si>
  <si>
    <t>1988 MSS REFERENCE, Clouds East visible CHI, completes West corner CHI</t>
  </si>
  <si>
    <t>L5T_7_56_1991</t>
  </si>
  <si>
    <t>L5T_7_57_1991</t>
  </si>
  <si>
    <t>1991 TM REFERENCE, Clouds on west GUE and north IGM</t>
  </si>
  <si>
    <t>1991 TM REFERENCE, Clouds south of CVS on most edges and south of CHI</t>
  </si>
  <si>
    <t>L7_7_56_2001</t>
  </si>
  <si>
    <t>L7_7_57_2001</t>
  </si>
  <si>
    <t>2001 TM REFERENCE, clouds on west GUE</t>
  </si>
  <si>
    <t>2001 TM REFERENCE, clouds on west and east CVS+center haze, some clouds south CHI</t>
  </si>
  <si>
    <t>L5_7_56_1991</t>
  </si>
  <si>
    <t>L5_7_57_1991</t>
  </si>
  <si>
    <t>v</t>
  </si>
  <si>
    <t>L7E_7_56_2001</t>
  </si>
  <si>
    <t>L7E_7_57_2001</t>
  </si>
  <si>
    <t>Edge Uneven Anomalous Pixel Removal (Scene -360m buffer[6px]), Elevation MERIT&gt;2500</t>
  </si>
  <si>
    <t>L4T_1988</t>
  </si>
  <si>
    <t>L4T_1988_ACB_A
L4T_1988_ACB_B
L4T_1988_CHI
L4T_1988_CVS
L4T_1988_GUE
L4T_1988_IGM
L4T_1988_RRB</t>
  </si>
  <si>
    <t>1988 TM REFERENCE, December 1987 better for RRB than March 1988</t>
  </si>
  <si>
    <t>L7E_7_57_2011</t>
  </si>
  <si>
    <t>2001 ETM+/TM REFERENCE, completes East IGM ACB and RRB</t>
  </si>
  <si>
    <t>2001 ETM+/TM REFERENCE, completes East CHI and RBB. Anomalous pixels SouthEast CHI</t>
  </si>
  <si>
    <t>L5T_1991</t>
  </si>
  <si>
    <t>L2_8_56_57_1977</t>
  </si>
  <si>
    <t>L2_1977_TOA_ACB_A_rs
L2_1977_TOA_CHI_rs
L2_1977_TOA_CVS_rs
L2_1977_TOA_GUE_rs
L2_1977_TOA_IGM_rs
L2_1977_TOA_RRB_rs</t>
  </si>
  <si>
    <t>L5T_2001</t>
  </si>
  <si>
    <t>L5T_L7E_2001</t>
  </si>
  <si>
    <t>Single date SR Mosaic (29-01-2001) Reference for year 2001</t>
  </si>
  <si>
    <t>L5T_1991_ACB_A
L5T_1991_ACB_B
L5T_1991_CHI
L5T_1991_CVS
L5T_1991_GUE
L5T_1991_IGM
L5T_1991_RRB</t>
  </si>
  <si>
    <t>Double date SR Mosaic (16-03-1991, 23-03-1991) Reference for year 1991</t>
  </si>
  <si>
    <t>SEC, Clouds on southwest IGM, RRB, CHI. No Gaps</t>
  </si>
  <si>
    <t>SEC, Clouds on southwest CHI and east west CVS, fire at south CVS. No Gaps</t>
  </si>
  <si>
    <t>L7E_7_56_2007A</t>
  </si>
  <si>
    <t>L7E_7_57_2007A</t>
  </si>
  <si>
    <t>L7E_7_56_2011A</t>
  </si>
  <si>
    <t>L7E_8_56_2007A</t>
  </si>
  <si>
    <t>L7E_8_57_2007A</t>
  </si>
  <si>
    <t>L7E_8_56_2011A</t>
  </si>
  <si>
    <t>L7E_8_57_2011A</t>
  </si>
  <si>
    <t>L7E_7_56_2007B</t>
  </si>
  <si>
    <t>L7E_7_57_2007B</t>
  </si>
  <si>
    <t>L7E_8_56_2007B</t>
  </si>
  <si>
    <t>L7E_8_57_2007B</t>
  </si>
  <si>
    <t>L7_7_56_2007</t>
  </si>
  <si>
    <t>L7_7_57_2007</t>
  </si>
  <si>
    <t>2007 ETM+ REFERENCE, minimum clouds on west GUE</t>
  </si>
  <si>
    <t>2007 ETM+ REFERENCE, Peripheral clouds on west CVS</t>
  </si>
  <si>
    <t>2007 ETM+ REFERENCE, Peripheral clouds on west CVS, clouds+haze south east CVS</t>
  </si>
  <si>
    <t>2007 ETM+ REFERENCE, Clouds on north east CHI</t>
  </si>
  <si>
    <t>1991 TM REFERENCE, completes East CHI</t>
  </si>
  <si>
    <t>1991 TM REFERENCE, scattered clouds, completes East IGM ACB and RRB</t>
  </si>
  <si>
    <t>2007 ETM+ REFERENCE, clouds on RRB, completes East IGM ACB and RRB</t>
  </si>
  <si>
    <t>2007 ETM+ REFERENCE, clouds on RRB and CHI, completes East CHI and RBB</t>
  </si>
  <si>
    <t>2007 ETM+ REFERENCE, clouds on IGM, completes East IGM ACB and RRB</t>
  </si>
  <si>
    <t>2007 ETM+ REFERENCE, clouds Southeast RRB and CHI, completes East CHI and RBB</t>
  </si>
  <si>
    <t>ETM+ Pre-Processing Pipelines In GEE Script</t>
  </si>
  <si>
    <t>L7E_8_56_2011B</t>
  </si>
  <si>
    <t>L7E_8_57_2011B</t>
  </si>
  <si>
    <t>L8O_8_56_2015B</t>
  </si>
  <si>
    <t>L8O_8_57_2015B</t>
  </si>
  <si>
    <t>2011 ETM+ REFERENCE,Clouds on west GUE, north west IGM</t>
  </si>
  <si>
    <t>2011 ETM+ REFERENCE,Peripheral Clouds east and west CVS, south CHI</t>
  </si>
  <si>
    <t>2011 ETM+ REFERENCE, scattered clouds in all Paramos, completes gaps of CVS</t>
  </si>
  <si>
    <t>2011 ETM+ REFERENCE, Clouds on east and southwest GUE, completes gaps for all rest</t>
  </si>
  <si>
    <t>L7E_7_56_2011B</t>
  </si>
  <si>
    <t>2011 ETM+ REFERENCE, clouds in RRB, completes East IGM and ACB</t>
  </si>
  <si>
    <t>2011 ETM+ REFERENCE, Clouds Southeast IGM, completes gaps of IGM and ACB</t>
  </si>
  <si>
    <t>2011 ETM+ REFERENCE, Clouds East CHI, completes gaps of RRB and CHI</t>
  </si>
  <si>
    <t>L7E_2007</t>
  </si>
  <si>
    <t>Final Mosaic Order
(Last on Top)</t>
  </si>
  <si>
    <t>L7E_2011</t>
  </si>
  <si>
    <t>L7E_2007_ACB_A
L7E_2007_ACB_B
L7E_2007_CHI
L7E_2007_CVS
L7E_2007_GUE
L7E_2007_IGM
L7E_2007_RRB</t>
  </si>
  <si>
    <t>L7E_2011_ACB_A
L7E_2011_ACB_B
L7E_2011_CHI
L7E_2011_CVS
L7E_2011_GUE
L7E_2011_IGM
L7E_2011_RRB</t>
  </si>
  <si>
    <t>L8O_8_56_2015A</t>
  </si>
  <si>
    <t>L8O_8_57_2015A</t>
  </si>
  <si>
    <t>2015 OLI+TIRS REFERENCE, Scattered clouds West GUE and IGM, clouds south RRB and north CHI</t>
  </si>
  <si>
    <t>2015 OLI+TIRS REFERENCE, Scattered clouds Southwest GUE and CHI, clouds South RRB</t>
  </si>
  <si>
    <t>2015 OLI+TIRS REFERENCE, Scattered clouds all over CHI, peripheral and scattered East and Southwest CVS</t>
  </si>
  <si>
    <t>2015 OLI+TIRS REFERENCE, Scattered clouds center southeast CHI, peripheral and scattered East Southwest CVS. Bettter than Jan for CHI</t>
  </si>
  <si>
    <t>L8O_7_56_2014</t>
  </si>
  <si>
    <t>L8O_7_56_2015</t>
  </si>
  <si>
    <t>L8O_7_57_2015</t>
  </si>
  <si>
    <t>L8_7_56_2015</t>
  </si>
  <si>
    <t>L8_7_57_2015</t>
  </si>
  <si>
    <t>2015 OLI+TIRS REFERENCE, Scattered clouds all over RRB and ACB, IGM almost cloud free.</t>
  </si>
  <si>
    <t>2015 OLI+TIRS REFERENCE, Scattered clouds all over RRB and ACB, and south IGM. Better for ACB than Dec 2014</t>
  </si>
  <si>
    <t>2015 OLI+TIRS REFERENCE, Scattered clouds all over RRB and CHI. Completes East CHI</t>
  </si>
  <si>
    <t>L8O_2015</t>
  </si>
  <si>
    <t>2019 OLI+TIRS REFERENCE, Scattered clouds southeast and west GUE, clouds east IGM</t>
  </si>
  <si>
    <t>2019 OLI+TIRS REFERENCE, Cloud southeast CHI, peripheral+internal scattered clouds in CVS</t>
  </si>
  <si>
    <t>L8O_8_56_2019</t>
  </si>
  <si>
    <t>L8O_8_57_2019</t>
  </si>
  <si>
    <t>L8O_7_57_2019</t>
  </si>
  <si>
    <t>L8O_7_56_2019</t>
  </si>
  <si>
    <t>L8_7_56_2019</t>
  </si>
  <si>
    <t>L8_7_57_2019</t>
  </si>
  <si>
    <t>L8_8_56_2019</t>
  </si>
  <si>
    <t>L8_8_57_2019</t>
  </si>
  <si>
    <t>2019 OLI+TIRS REFERENCE, Scattered clouds all over RRB. Completes East IGM and ACB</t>
  </si>
  <si>
    <t>2019 OLI+TIRS REFERENCE,  Scattered clouds all over RRB and East CHI. Completes East CHI</t>
  </si>
  <si>
    <t>OLI+TIRS Pre-Processing Pipelines In GEE Script</t>
  </si>
  <si>
    <t>Double date Double sensor SR Mosaic (29-01-2001, 30-01-2001) Reference for year 2001</t>
  </si>
  <si>
    <t>Four dates SR Mosaic (2007-01-31, 2007-02-07, 2007-02-16, 2007-02-23) Reference for year 2007</t>
  </si>
  <si>
    <t>Three dates SR Mosaic (17-12-1987, 22-03-1988, 16-04-1988) Reference for year 1988</t>
  </si>
  <si>
    <t>Five dates SR Mosaic (2011-01-01, 2011-01-10, 2011-01-17, 2011-01-26, 2011-02-02) Reference for year 2011</t>
  </si>
  <si>
    <t>Cloud+haze southwest GUE, east CHI, center south TBM. Path moved East</t>
  </si>
  <si>
    <t>Clouds all over CVS, cloud west and east CHI+ scattered clouds north. Path moved East</t>
  </si>
  <si>
    <t>Sentinel-2 MSI</t>
  </si>
  <si>
    <t>L5T_2001_ACB_A
L5T_L7E_2001_ACB_B
L5T_L7E_2001_CHI
L5T_2001_CVS
L5T_2001_GUE
L5T_L7E_2001_IGM
L5T_L7E_2001_RRB</t>
  </si>
  <si>
    <t>Target</t>
  </si>
  <si>
    <t xml:space="preserve"> Target 1</t>
  </si>
  <si>
    <t>Color Correction by 
Histogram Matching</t>
  </si>
  <si>
    <t>Reference 1 &amp; 2</t>
  </si>
  <si>
    <t>Target 2</t>
  </si>
  <si>
    <t>Target 1</t>
  </si>
  <si>
    <t>Reference 1</t>
  </si>
  <si>
    <t>Reference 2</t>
  </si>
  <si>
    <t>Reference 3</t>
  </si>
  <si>
    <t>Reference 4</t>
  </si>
  <si>
    <t>Target 3</t>
  </si>
  <si>
    <t>Target 4</t>
  </si>
  <si>
    <t>Reference 1 , 2 &amp; 3</t>
  </si>
  <si>
    <t>L8O_2019</t>
  </si>
  <si>
    <t>Double date SR Mosaic (30-12-2018, 25-02-2019) Reference for year 2019</t>
  </si>
  <si>
    <t>Four dates SR Mosaic (2014-12-28, 2015-01-04, 2015-01-13, 2015-02-21) Reference for year 2015</t>
  </si>
  <si>
    <t>L8O_2015_ACB_A
L8O_2015_ACB_B
L8O_2015_CHI
L8O_2015_CVS
L8O_2015_GUE
L8O_2015_IGM
L8O_2015_RRB</t>
  </si>
  <si>
    <t>L8O_2019_ACB_A
L8O_2019_ACB_B
L8O_2019_CHI
L8O_2019_CVS
L8O_2019_GUE
L8O_2019_IGM
L8O_2019_RRB</t>
  </si>
  <si>
    <t>Tiles</t>
  </si>
  <si>
    <t>S2A_2019_7A</t>
  </si>
  <si>
    <t>Level-2A</t>
  </si>
  <si>
    <t>XJ,XK,XL,XM,
YJ,YK,YL,YM</t>
  </si>
  <si>
    <t>S2A_2019_7C</t>
  </si>
  <si>
    <t>S2A_2019_7B</t>
  </si>
  <si>
    <t>10/20</t>
  </si>
  <si>
    <t>Image Collection equivalent to Landsat Path 7</t>
  </si>
  <si>
    <t>2019 MSI REFERENCE. Image Collection equivalent to Landsat Path 7</t>
  </si>
  <si>
    <t>WJ,WK,WL,WM,
XJ,XK,XL,XM,
YM</t>
  </si>
  <si>
    <t>Image Collection equivalent to Landsat Path 8</t>
  </si>
  <si>
    <t>S2A_2018_8A</t>
  </si>
  <si>
    <t>2019 MSI REFERENCE. Image Collection equivalent to Landsat Path 8. Haze on CVS</t>
  </si>
  <si>
    <t>S2A_2024_8A</t>
  </si>
  <si>
    <t>S2A_2024_7A</t>
  </si>
  <si>
    <t>2024 MSI REFERENCE. Image Collection equivalent to Landsat Path 7</t>
  </si>
  <si>
    <t>2024 MSI REFERENCE. Image Collection equivalent to Landsat Path 8</t>
  </si>
  <si>
    <t>Collection Reducer</t>
  </si>
  <si>
    <t>Median</t>
  </si>
  <si>
    <t>MSI Pre-Processing Pipelines In GEE Script</t>
  </si>
  <si>
    <t>S2A_2019</t>
  </si>
  <si>
    <t>S2A_2024</t>
  </si>
  <si>
    <t>Reference</t>
  </si>
  <si>
    <t>Cloud Masking Func. 
(Dataset; Threshold)</t>
  </si>
  <si>
    <t>Double date SR Mosaic (23-01-2024, 25-01-2024) Reference for year 2024</t>
  </si>
  <si>
    <t>Double date SR Mosaic (25-12-2018, 15-02-2019) Reference for year 2019</t>
  </si>
  <si>
    <t>S2A_2019_ACB_A
S2A_2019_ACB_B
S2A_2019_CHI
S2A_2019_CVS
S2A_2019_GUE
S2A_2019_IGM
S2A_2019_RRB</t>
  </si>
  <si>
    <t>S2A_2024_ACB_A
S2A_2024_ACB_B
S2A_2024_CHI
S2A_2024_CVS
S2A_2024_GUE
S2A_2024_IGM
S2A_2024_RRB</t>
  </si>
  <si>
    <t>(S2_CLOUD_PROBABILITY;&lt;40%)</t>
  </si>
  <si>
    <t>(S2_CLOUD_PROBABILITY;&lt;30%)</t>
  </si>
  <si>
    <t>px</t>
  </si>
  <si>
    <t>m</t>
  </si>
  <si>
    <t>Km</t>
  </si>
  <si>
    <t>Km2</t>
  </si>
  <si>
    <t>10</t>
  </si>
  <si>
    <t>20181225T152631_20181225T153106_T18N</t>
  </si>
  <si>
    <t>GEE Directory (COPERNICUS/S2_SR/...)</t>
  </si>
  <si>
    <t>20181230T152639_20181230T152636_T18N</t>
  </si>
  <si>
    <t>20190101T151701_20190101T151658_T18N</t>
  </si>
  <si>
    <t>20190215T151709_20190215T151703_T18N</t>
  </si>
  <si>
    <t>20190225T151659_20190225T151702_T18N</t>
  </si>
  <si>
    <t>20240123T152649_20240123T152651_T18N</t>
  </si>
  <si>
    <t>20240125T151711_20240125T152031_T18N</t>
  </si>
  <si>
    <t>Mission &amp; Inst.</t>
  </si>
  <si>
    <t>Res. 
[m]</t>
  </si>
  <si>
    <t>Proc.
Level</t>
  </si>
  <si>
    <t>Directory (LANDSAT/…)</t>
  </si>
  <si>
    <t>LM02/C02/T2/LM02_008056_19770107</t>
  </si>
  <si>
    <t>LM02/C02/T2/LM02_008057_19770107</t>
  </si>
  <si>
    <t>LM02/C02/T2/LM02_008058_19770107</t>
  </si>
  <si>
    <t>LM04/C02/T2/LM04_008056_19840123</t>
  </si>
  <si>
    <t>LT05/C02/T1_L2/LT05_008056_19850322</t>
  </si>
  <si>
    <t>LT05/C02/T1_L2/LT05_008057_19850322</t>
  </si>
  <si>
    <t>LT04/C02/T1_L2/LT04_008056_19871217</t>
  </si>
  <si>
    <t>LT04/C02/T1_L2/LT04_007056_19880111</t>
  </si>
  <si>
    <t>LT04/C02/T1_L2/LT04_007057_19880111</t>
  </si>
  <si>
    <t>LM04/C02/T2/LM04_008056_19880322</t>
  </si>
  <si>
    <t>LM04/C02/T2/LM04_008057_19880322</t>
  </si>
  <si>
    <t>LM04/C02/T2/LM04_008058_19880322</t>
  </si>
  <si>
    <t>LT04/C02/T1_L2/LT04_008056_19880322</t>
  </si>
  <si>
    <t>LT04/C02/T1_L2/LT04_008057_19880322</t>
  </si>
  <si>
    <t>LT04/C02/T1_L2/LT04_008058_19880322</t>
  </si>
  <si>
    <t>LM04/C02/T2/LM04_007056_19880416</t>
  </si>
  <si>
    <t>LM04/C02/T2/LM04_007057_19880416</t>
  </si>
  <si>
    <t>LT04/C02/T1_L2/LT04_008057_19891222</t>
  </si>
  <si>
    <t>LT05/C02/T1_L2/LT05_008056_19891230</t>
  </si>
  <si>
    <t>LT05/C02/T1_L2/LT05_007056_19910316</t>
  </si>
  <si>
    <t>LT05/C02/T1_L2/LT05_007057_19910316</t>
  </si>
  <si>
    <t>LT05/C02/T1_L2/LT05_008056_19910323</t>
  </si>
  <si>
    <t>LT05/C02/T1_L2/LT05_008057_19910323</t>
  </si>
  <si>
    <t>LT05/C02/T1_L2/LT05_008056_19980105</t>
  </si>
  <si>
    <t>LT05/C02/T1_L2/LT05_008056_20010129</t>
  </si>
  <si>
    <t>LT05/C02/T1_L2/LT05_008057_20010129</t>
  </si>
  <si>
    <t>LE07/C02/T1_L2/LE07_007056_20010130</t>
  </si>
  <si>
    <t>LE07/C02/T1_L2/LE07_007057_20010130</t>
  </si>
  <si>
    <t>LE07/C02/T1_L2/LE07_008056_20030111</t>
  </si>
  <si>
    <t>LE07/C02/T1_L2/LE07_008057_20030111</t>
  </si>
  <si>
    <t>LE07/C02/T1_L2/LE07_007056_20070131</t>
  </si>
  <si>
    <t>LE07/C02/T1_L2/LE07_007057_20070131</t>
  </si>
  <si>
    <t>LE07/C02/T1_L2/LE07_008056_20070207</t>
  </si>
  <si>
    <t>LE07/C02/T1_L2/LE07_008057_20070207</t>
  </si>
  <si>
    <t>LE07/C02/T1_L2/LE07_007056_20070216</t>
  </si>
  <si>
    <t>LE07/C02/T1_L2/LE07_007057_20070216</t>
  </si>
  <si>
    <t>LE07/C02/T1_L2/LE07_008056_20070223</t>
  </si>
  <si>
    <t>LE07/C02/T1_L2/LE07_008057_20070223</t>
  </si>
  <si>
    <t>LE07/C02/T1_L2/LE07_008056_20091213</t>
  </si>
  <si>
    <t>LE07/C02/T1_L2/LE07_008057_20091213</t>
  </si>
  <si>
    <t>LE07/C02/T1_L2/LE07_008056_20091229</t>
  </si>
  <si>
    <t>LE07/C02/T1_L2/LE07_008057_20091229</t>
  </si>
  <si>
    <t>LE07/C02/T1_L2/LE07_008056_20100114</t>
  </si>
  <si>
    <t>LE07/C02/T1_L2/LE07_008057_20100114</t>
  </si>
  <si>
    <t>LE07/C02/T1_L2/LE07_008057_20110101</t>
  </si>
  <si>
    <t>LE07/C02/T1_L2/LE07_007056_20110110</t>
  </si>
  <si>
    <t>LE07/C02/T1_L2/LE07_008056_20110117</t>
  </si>
  <si>
    <t>LE07/C02/T1_L2/LE07_008057_20110117</t>
  </si>
  <si>
    <t>LE07/C02/T1_L2/LE07_007056_20110126</t>
  </si>
  <si>
    <t>LE07/C02/T1_L2/LE07_007057_20110126</t>
  </si>
  <si>
    <t>LE07/C02/T1_L2/LE07_008056_20110202</t>
  </si>
  <si>
    <t>LE07/C02/T1_L2/LE07_008056_20120221</t>
  </si>
  <si>
    <t>LE07/C02/T1_L2/LE07_008057_20120221</t>
  </si>
  <si>
    <t>LE07/C02/T1_L2/LE07_008056_20130106</t>
  </si>
  <si>
    <t>LE07/C02/T1_L2/LE07_008056_20130327</t>
  </si>
  <si>
    <t>LE07/C02/T1_L2/LE07_008057_20130327</t>
  </si>
  <si>
    <t>LC08/C02/T1_L2/LC08_008056_20140101</t>
  </si>
  <si>
    <t>LC08/C02/T1_L2/LC08_008057_20140101</t>
  </si>
  <si>
    <t>LC08/C02/T1_L2/LC08_007056_20141228</t>
  </si>
  <si>
    <t>LC08/C02/T1_L2/LC08_008056_20150104</t>
  </si>
  <si>
    <t>LC08/C02/T1_L2/LC08_008057_20150104</t>
  </si>
  <si>
    <t>LC08/C02/T1_L2/LC08_007056_20150113</t>
  </si>
  <si>
    <t>LC08/C02/T1_L2/LC08_007057_20150113</t>
  </si>
  <si>
    <t>LC08/C02/T1_L2/LC08_008056_20150221</t>
  </si>
  <si>
    <t>LC08/C02/T1_L2/LC08_008057_20150221</t>
  </si>
  <si>
    <t>LE07/C02/T1_L2/LE07_008056_20160115</t>
  </si>
  <si>
    <t>LE07/C02/T1_L2/LE07_008057_20160115</t>
  </si>
  <si>
    <t>LC08/C02/T1_L2/LC08_008056_20160123</t>
  </si>
  <si>
    <t>LC08/C02/T1_L2/LC08_008057_20160123</t>
  </si>
  <si>
    <t>LC08/C02/T1_L2/LC08_008056_20181230</t>
  </si>
  <si>
    <t>LC08/C02/T1_L2/LC08_008057_20181230</t>
  </si>
  <si>
    <t>LC08/C02/T1_L2/LC08_007056_20190225</t>
  </si>
  <si>
    <t>LC08/C02/T1_L2/LC08_007057_20190225</t>
  </si>
  <si>
    <t>LC09/C02/T1_L2/LC09_008056_20211113</t>
  </si>
  <si>
    <t>LC09/C02/T1_L2/LC09_008057_20211113</t>
  </si>
  <si>
    <t>LC09/C02/T1_L2/LC09_008057_20211214</t>
  </si>
  <si>
    <t>LC09/C02/T1_L2/LC09_008056_20220131</t>
  </si>
  <si>
    <t>LC09/C02/T1_L2/LC09_008057_20220131</t>
  </si>
  <si>
    <t>LC09/C02/T1_L2/LC09_008056_20230203</t>
  </si>
  <si>
    <t>LC09/C02/T1_L2/LC09_008057_20230203</t>
  </si>
  <si>
    <t>Res.
[m]</t>
  </si>
  <si>
    <t>Mission
&amp; Inst.</t>
  </si>
  <si>
    <t>Tier 1 Level 2</t>
  </si>
  <si>
    <t>Landsat 2
MSS</t>
  </si>
  <si>
    <t>Landsat 4
MSS</t>
  </si>
  <si>
    <t>Landsat 5
TM</t>
  </si>
  <si>
    <t>Landsat 4
TM</t>
  </si>
  <si>
    <t>Landsat 7
ETM+</t>
  </si>
  <si>
    <t>Landsat 8
OLI</t>
  </si>
  <si>
    <t>Landsat 9
OLI</t>
  </si>
  <si>
    <t>Edge Dark Pixel Removal (Scene -180m buffer[3px]),
Elevation MERIT&gt;2500</t>
  </si>
  <si>
    <t xml:space="preserve"> Elevation MERIT&gt;2500, Sensor Anomalous Pixel Rows Removal (Manually drawn polygons)</t>
  </si>
  <si>
    <t>Colour Correction by 
Histogram Matching</t>
  </si>
  <si>
    <t>S2A_2019_8A</t>
  </si>
  <si>
    <t>S2A_2019_8B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</si>
</sst>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Palatino Linotype"/>
      <family val="1"/>
    </font>
    <font>
      <b/>
      <sz val="8"/>
      <color theme="1"/>
      <name val="Palatino Linotype"/>
      <family val="1"/>
    </font>
  </fonts>
  <fills count="1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395F9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theme="0" tint="-4.9989318521683403E-2"/>
      </left>
      <right style="thin">
        <color indexed="64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 tint="-4.9989318521683403E-2"/>
      </left>
      <right/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 tint="-4.9989318521683403E-2"/>
      </left>
      <right style="thin">
        <color indexed="64"/>
      </right>
      <top style="dotted">
        <color theme="0" tint="-4.9989318521683403E-2"/>
      </top>
      <bottom style="thin">
        <color indexed="64"/>
      </bottom>
      <diagonal/>
    </border>
    <border>
      <left style="dotted">
        <color theme="0" tint="-4.9989318521683403E-2"/>
      </left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 tint="-4.9989318521683403E-2"/>
      </left>
      <right/>
      <top/>
      <bottom/>
      <diagonal/>
    </border>
    <border>
      <left style="dotted">
        <color theme="0" tint="-4.9989318521683403E-2"/>
      </left>
      <right style="dotted">
        <color theme="0" tint="-4.9989318521683403E-2"/>
      </right>
      <top style="dotted">
        <color theme="0" tint="-4.9989318521683403E-2"/>
      </top>
      <bottom/>
      <diagonal/>
    </border>
    <border>
      <left/>
      <right style="dotted">
        <color theme="0" tint="-4.9989318521683403E-2"/>
      </right>
      <top style="dotted">
        <color theme="0" tint="-4.9989318521683403E-2"/>
      </top>
      <bottom/>
      <diagonal/>
    </border>
    <border>
      <left/>
      <right/>
      <top style="dotted">
        <color theme="0" tint="-4.9989318521683403E-2"/>
      </top>
      <bottom/>
      <diagonal/>
    </border>
    <border>
      <left style="dotted">
        <color theme="0" tint="-4.9989318521683403E-2"/>
      </left>
      <right/>
      <top/>
      <bottom style="dotted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theme="0" tint="-4.9989318521683403E-2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dotted">
        <color theme="0" tint="-4.9989318521683403E-2"/>
      </left>
      <right style="dotted">
        <color theme="0" tint="-4.9989318521683403E-2"/>
      </right>
      <top/>
      <bottom/>
      <diagonal/>
    </border>
    <border>
      <left/>
      <right/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dotted">
        <color theme="0" tint="-4.9989318521683403E-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theme="0" tint="-4.9989318521683403E-2"/>
      </left>
      <right style="dotted">
        <color theme="0" tint="-4.9989318521683403E-2"/>
      </right>
      <top style="medium">
        <color indexed="64"/>
      </top>
      <bottom/>
      <diagonal/>
    </border>
    <border>
      <left/>
      <right style="dotted">
        <color theme="0" tint="-4.9989318521683403E-2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theme="0" tint="-4.9989318521683403E-2"/>
      </left>
      <right style="dotted">
        <color theme="0" tint="-4.9989318521683403E-2"/>
      </right>
      <top style="dotted">
        <color theme="0" tint="-4.9989318521683403E-2"/>
      </top>
      <bottom style="medium">
        <color indexed="64"/>
      </bottom>
      <diagonal/>
    </border>
    <border>
      <left style="dotted">
        <color theme="0" tint="-4.9989318521683403E-2"/>
      </left>
      <right/>
      <top style="dotted">
        <color theme="0" tint="-4.9989318521683403E-2"/>
      </top>
      <bottom style="medium">
        <color indexed="64"/>
      </bottom>
      <diagonal/>
    </border>
    <border>
      <left/>
      <right/>
      <top style="dotted">
        <color theme="0" tint="-4.9989318521683403E-2"/>
      </top>
      <bottom style="medium">
        <color indexed="64"/>
      </bottom>
      <diagonal/>
    </border>
    <border>
      <left/>
      <right style="dotted">
        <color theme="0" tint="-4.9989318521683403E-2"/>
      </right>
      <top style="dotted">
        <color theme="0" tint="-4.9989318521683403E-2"/>
      </top>
      <bottom style="medium">
        <color indexed="64"/>
      </bottom>
      <diagonal/>
    </border>
    <border>
      <left style="dotted">
        <color theme="0" tint="-4.9989318521683403E-2"/>
      </left>
      <right style="dotted">
        <color theme="0" tint="-4.9989318521683403E-2"/>
      </right>
      <top style="medium">
        <color indexed="64"/>
      </top>
      <bottom style="dotted">
        <color theme="0" tint="-4.9989318521683403E-2"/>
      </bottom>
      <diagonal/>
    </border>
    <border>
      <left style="dotted">
        <color theme="0" tint="-4.9989318521683403E-2"/>
      </left>
      <right style="dotted">
        <color theme="0" tint="-4.9989318521683403E-2"/>
      </right>
      <top/>
      <bottom style="dotted">
        <color theme="0" tint="-4.9989318521683403E-2"/>
      </bottom>
      <diagonal/>
    </border>
    <border>
      <left/>
      <right/>
      <top/>
      <bottom style="dotted">
        <color theme="0" tint="-4.9989318521683403E-2"/>
      </bottom>
      <diagonal/>
    </border>
    <border>
      <left style="dotted">
        <color theme="0" tint="-4.9989318521683403E-2"/>
      </left>
      <right/>
      <top style="dotted">
        <color theme="0" tint="-4.9989318521683403E-2"/>
      </top>
      <bottom/>
      <diagonal/>
    </border>
    <border>
      <left style="dotted">
        <color theme="0" tint="-4.9989318521683403E-2"/>
      </left>
      <right style="thin">
        <color indexed="64"/>
      </right>
      <top/>
      <bottom style="dotted">
        <color theme="0" tint="-4.9989318521683403E-2"/>
      </bottom>
      <diagonal/>
    </border>
    <border>
      <left style="dotted">
        <color theme="0" tint="-4.9989318521683403E-2"/>
      </left>
      <right/>
      <top style="medium">
        <color indexed="64"/>
      </top>
      <bottom style="dotted">
        <color theme="0" tint="-4.9989318521683403E-2"/>
      </bottom>
      <diagonal/>
    </border>
    <border>
      <left/>
      <right/>
      <top style="medium">
        <color indexed="64"/>
      </top>
      <bottom style="dotted">
        <color theme="0" tint="-4.9989318521683403E-2"/>
      </bottom>
      <diagonal/>
    </border>
    <border>
      <left/>
      <right style="dotted">
        <color theme="0" tint="-4.9989318521683403E-2"/>
      </right>
      <top style="medium">
        <color indexed="64"/>
      </top>
      <bottom style="dotted">
        <color theme="0" tint="-4.9989318521683403E-2"/>
      </bottom>
      <diagonal/>
    </border>
    <border>
      <left style="dotted">
        <color theme="0" tint="-4.9989318521683403E-2"/>
      </left>
      <right style="thin">
        <color indexed="64"/>
      </right>
      <top style="dotted">
        <color theme="0" tint="-4.9989318521683403E-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14" borderId="1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4" fillId="3" borderId="7" xfId="0" applyFont="1" applyFill="1" applyBorder="1"/>
    <xf numFmtId="0" fontId="4" fillId="8" borderId="7" xfId="0" applyFont="1" applyFill="1" applyBorder="1"/>
    <xf numFmtId="0" fontId="4" fillId="2" borderId="7" xfId="0" applyFont="1" applyFill="1" applyBorder="1"/>
    <xf numFmtId="0" fontId="4" fillId="9" borderId="7" xfId="0" applyFont="1" applyFill="1" applyBorder="1"/>
    <xf numFmtId="0" fontId="4" fillId="11" borderId="7" xfId="0" applyFont="1" applyFill="1" applyBorder="1"/>
    <xf numFmtId="0" fontId="4" fillId="10" borderId="7" xfId="0" applyFont="1" applyFill="1" applyBorder="1"/>
    <xf numFmtId="0" fontId="4" fillId="12" borderId="7" xfId="0" applyFont="1" applyFill="1" applyBorder="1"/>
    <xf numFmtId="0" fontId="4" fillId="13" borderId="7" xfId="0" applyFont="1" applyFill="1" applyBorder="1"/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9" borderId="1" xfId="0" applyFont="1" applyFill="1" applyBorder="1"/>
    <xf numFmtId="0" fontId="4" fillId="11" borderId="1" xfId="0" applyFont="1" applyFill="1" applyBorder="1"/>
    <xf numFmtId="0" fontId="5" fillId="0" borderId="10" xfId="0" applyFont="1" applyBorder="1" applyAlignment="1">
      <alignment horizontal="center" vertical="center"/>
    </xf>
    <xf numFmtId="0" fontId="4" fillId="13" borderId="10" xfId="0" applyFont="1" applyFill="1" applyBorder="1"/>
    <xf numFmtId="0" fontId="4" fillId="3" borderId="10" xfId="0" applyFont="1" applyFill="1" applyBorder="1"/>
    <xf numFmtId="0" fontId="4" fillId="11" borderId="10" xfId="0" applyFont="1" applyFill="1" applyBorder="1"/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/>
    <xf numFmtId="0" fontId="4" fillId="9" borderId="5" xfId="0" applyFont="1" applyFill="1" applyBorder="1"/>
    <xf numFmtId="0" fontId="4" fillId="5" borderId="5" xfId="0" applyFont="1" applyFill="1" applyBorder="1"/>
    <xf numFmtId="0" fontId="4" fillId="11" borderId="5" xfId="0" applyFont="1" applyFill="1" applyBorder="1"/>
    <xf numFmtId="0" fontId="4" fillId="4" borderId="5" xfId="0" applyFont="1" applyFill="1" applyBorder="1"/>
    <xf numFmtId="0" fontId="4" fillId="10" borderId="5" xfId="0" applyFont="1" applyFill="1" applyBorder="1"/>
    <xf numFmtId="0" fontId="4" fillId="13" borderId="5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/>
    <xf numFmtId="0" fontId="4" fillId="8" borderId="1" xfId="0" applyFont="1" applyFill="1" applyBorder="1"/>
    <xf numFmtId="0" fontId="4" fillId="4" borderId="1" xfId="0" applyFont="1" applyFill="1" applyBorder="1"/>
    <xf numFmtId="0" fontId="4" fillId="10" borderId="1" xfId="0" applyFont="1" applyFill="1" applyBorder="1"/>
    <xf numFmtId="0" fontId="4" fillId="6" borderId="1" xfId="0" applyFont="1" applyFill="1" applyBorder="1"/>
    <xf numFmtId="0" fontId="4" fillId="0" borderId="4" xfId="0" applyFont="1" applyBorder="1" applyAlignment="1">
      <alignment horizontal="center" vertical="center"/>
    </xf>
    <xf numFmtId="0" fontId="4" fillId="5" borderId="4" xfId="0" applyFont="1" applyFill="1" applyBorder="1"/>
    <xf numFmtId="0" fontId="4" fillId="12" borderId="4" xfId="0" applyFont="1" applyFill="1" applyBorder="1"/>
    <xf numFmtId="0" fontId="4" fillId="13" borderId="4" xfId="0" applyFont="1" applyFill="1" applyBorder="1"/>
    <xf numFmtId="0" fontId="4" fillId="2" borderId="4" xfId="0" applyFont="1" applyFill="1" applyBorder="1"/>
    <xf numFmtId="0" fontId="4" fillId="9" borderId="4" xfId="0" applyFont="1" applyFill="1" applyBorder="1"/>
    <xf numFmtId="0" fontId="4" fillId="3" borderId="4" xfId="0" applyFont="1" applyFill="1" applyBorder="1"/>
    <xf numFmtId="0" fontId="4" fillId="11" borderId="4" xfId="0" applyFont="1" applyFill="1" applyBorder="1"/>
    <xf numFmtId="0" fontId="4" fillId="4" borderId="4" xfId="0" applyFont="1" applyFill="1" applyBorder="1"/>
    <xf numFmtId="0" fontId="5" fillId="0" borderId="39" xfId="0" applyFont="1" applyBorder="1" applyAlignment="1">
      <alignment horizontal="center" vertical="center"/>
    </xf>
    <xf numFmtId="0" fontId="4" fillId="3" borderId="39" xfId="0" applyFont="1" applyFill="1" applyBorder="1"/>
    <xf numFmtId="0" fontId="4" fillId="9" borderId="39" xfId="0" applyFont="1" applyFill="1" applyBorder="1"/>
    <xf numFmtId="0" fontId="4" fillId="2" borderId="39" xfId="0" applyFont="1" applyFill="1" applyBorder="1"/>
    <xf numFmtId="0" fontId="4" fillId="11" borderId="39" xfId="0" applyFont="1" applyFill="1" applyBorder="1"/>
    <xf numFmtId="0" fontId="4" fillId="10" borderId="39" xfId="0" applyFont="1" applyFill="1" applyBorder="1"/>
    <xf numFmtId="0" fontId="4" fillId="13" borderId="39" xfId="0" applyFont="1" applyFill="1" applyBorder="1"/>
    <xf numFmtId="0" fontId="5" fillId="1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10" borderId="3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5" fillId="0" borderId="37" xfId="0" applyFont="1" applyBorder="1" applyAlignment="1">
      <alignment horizontal="center" vertical="center"/>
    </xf>
    <xf numFmtId="0" fontId="4" fillId="13" borderId="37" xfId="0" applyFont="1" applyFill="1" applyBorder="1"/>
    <xf numFmtId="0" fontId="4" fillId="6" borderId="37" xfId="0" applyFont="1" applyFill="1" applyBorder="1"/>
    <xf numFmtId="0" fontId="4" fillId="11" borderId="37" xfId="0" applyFont="1" applyFill="1" applyBorder="1"/>
    <xf numFmtId="0" fontId="5" fillId="13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4" fillId="12" borderId="5" xfId="0" applyFont="1" applyFill="1" applyBorder="1"/>
    <xf numFmtId="0" fontId="4" fillId="3" borderId="5" xfId="0" applyFont="1" applyFill="1" applyBorder="1"/>
    <xf numFmtId="0" fontId="4" fillId="8" borderId="4" xfId="0" applyFont="1" applyFill="1" applyBorder="1"/>
    <xf numFmtId="0" fontId="4" fillId="6" borderId="4" xfId="0" applyFont="1" applyFill="1" applyBorder="1"/>
    <xf numFmtId="0" fontId="4" fillId="10" borderId="4" xfId="0" applyFont="1" applyFill="1" applyBorder="1"/>
    <xf numFmtId="0" fontId="5" fillId="13" borderId="4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0" xfId="0" applyFont="1" applyFill="1" applyBorder="1"/>
    <xf numFmtId="0" fontId="4" fillId="12" borderId="10" xfId="0" applyFont="1" applyFill="1" applyBorder="1"/>
    <xf numFmtId="0" fontId="4" fillId="2" borderId="10" xfId="0" applyFont="1" applyFill="1" applyBorder="1"/>
    <xf numFmtId="0" fontId="4" fillId="9" borderId="10" xfId="0" applyFont="1" applyFill="1" applyBorder="1"/>
    <xf numFmtId="0" fontId="4" fillId="0" borderId="30" xfId="0" applyFont="1" applyBorder="1"/>
    <xf numFmtId="0" fontId="4" fillId="0" borderId="30" xfId="0" applyFont="1" applyBorder="1" applyAlignment="1">
      <alignment horizontal="center" vertical="center"/>
    </xf>
    <xf numFmtId="0" fontId="4" fillId="2" borderId="30" xfId="0" applyFont="1" applyFill="1" applyBorder="1"/>
    <xf numFmtId="0" fontId="4" fillId="8" borderId="30" xfId="0" applyFont="1" applyFill="1" applyBorder="1"/>
    <xf numFmtId="0" fontId="4" fillId="11" borderId="30" xfId="0" applyFont="1" applyFill="1" applyBorder="1"/>
    <xf numFmtId="0" fontId="4" fillId="5" borderId="30" xfId="0" applyFont="1" applyFill="1" applyBorder="1"/>
    <xf numFmtId="0" fontId="4" fillId="9" borderId="30" xfId="0" applyFont="1" applyFill="1" applyBorder="1"/>
    <xf numFmtId="0" fontId="4" fillId="13" borderId="30" xfId="0" applyFont="1" applyFill="1" applyBorder="1"/>
    <xf numFmtId="0" fontId="5" fillId="3" borderId="7" xfId="0" applyFont="1" applyFill="1" applyBorder="1"/>
    <xf numFmtId="0" fontId="5" fillId="8" borderId="7" xfId="0" applyFont="1" applyFill="1" applyBorder="1"/>
    <xf numFmtId="0" fontId="5" fillId="9" borderId="7" xfId="0" applyFont="1" applyFill="1" applyBorder="1"/>
    <xf numFmtId="0" fontId="5" fillId="11" borderId="7" xfId="0" applyFont="1" applyFill="1" applyBorder="1"/>
    <xf numFmtId="0" fontId="5" fillId="12" borderId="7" xfId="0" applyFont="1" applyFill="1" applyBorder="1"/>
    <xf numFmtId="0" fontId="5" fillId="13" borderId="7" xfId="0" applyFont="1" applyFill="1" applyBorder="1"/>
    <xf numFmtId="0" fontId="5" fillId="3" borderId="10" xfId="0" applyFont="1" applyFill="1" applyBorder="1"/>
    <xf numFmtId="0" fontId="5" fillId="12" borderId="10" xfId="0" applyFont="1" applyFill="1" applyBorder="1"/>
    <xf numFmtId="0" fontId="5" fillId="13" borderId="10" xfId="0" applyFont="1" applyFill="1" applyBorder="1"/>
    <xf numFmtId="0" fontId="5" fillId="2" borderId="10" xfId="0" applyFont="1" applyFill="1" applyBorder="1"/>
    <xf numFmtId="0" fontId="5" fillId="9" borderId="10" xfId="0" applyFont="1" applyFill="1" applyBorder="1"/>
    <xf numFmtId="0" fontId="5" fillId="11" borderId="10" xfId="0" applyFont="1" applyFill="1" applyBorder="1"/>
    <xf numFmtId="0" fontId="5" fillId="4" borderId="10" xfId="0" applyFont="1" applyFill="1" applyBorder="1"/>
    <xf numFmtId="0" fontId="5" fillId="3" borderId="7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7" xfId="0" applyFont="1" applyFill="1" applyBorder="1"/>
    <xf numFmtId="0" fontId="4" fillId="6" borderId="7" xfId="0" applyFont="1" applyFill="1" applyBorder="1"/>
    <xf numFmtId="0" fontId="4" fillId="0" borderId="32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4" fillId="13" borderId="57" xfId="0" applyFont="1" applyFill="1" applyBorder="1"/>
    <xf numFmtId="0" fontId="4" fillId="4" borderId="58" xfId="0" applyFont="1" applyFill="1" applyBorder="1"/>
    <xf numFmtId="0" fontId="4" fillId="10" borderId="43" xfId="0" applyFont="1" applyFill="1" applyBorder="1"/>
    <xf numFmtId="0" fontId="4" fillId="13" borderId="43" xfId="0" applyFont="1" applyFill="1" applyBorder="1"/>
    <xf numFmtId="0" fontId="4" fillId="3" borderId="57" xfId="0" applyFont="1" applyFill="1" applyBorder="1"/>
    <xf numFmtId="0" fontId="4" fillId="16" borderId="43" xfId="0" applyFont="1" applyFill="1" applyBorder="1"/>
    <xf numFmtId="0" fontId="4" fillId="10" borderId="57" xfId="0" applyFont="1" applyFill="1" applyBorder="1"/>
    <xf numFmtId="0" fontId="4" fillId="13" borderId="59" xfId="0" applyFont="1" applyFill="1" applyBorder="1"/>
    <xf numFmtId="0" fontId="5" fillId="0" borderId="2" xfId="0" applyFont="1" applyBorder="1" applyAlignment="1">
      <alignment horizontal="center" vertical="center"/>
    </xf>
    <xf numFmtId="0" fontId="4" fillId="13" borderId="20" xfId="0" applyFont="1" applyFill="1" applyBorder="1"/>
    <xf numFmtId="0" fontId="4" fillId="4" borderId="21" xfId="0" applyFont="1" applyFill="1" applyBorder="1"/>
    <xf numFmtId="0" fontId="4" fillId="10" borderId="22" xfId="0" applyFont="1" applyFill="1" applyBorder="1"/>
    <xf numFmtId="0" fontId="4" fillId="6" borderId="20" xfId="0" applyFont="1" applyFill="1" applyBorder="1"/>
    <xf numFmtId="0" fontId="4" fillId="12" borderId="22" xfId="0" applyFont="1" applyFill="1" applyBorder="1"/>
    <xf numFmtId="0" fontId="4" fillId="13" borderId="22" xfId="0" applyFont="1" applyFill="1" applyBorder="1"/>
    <xf numFmtId="0" fontId="4" fillId="13" borderId="18" xfId="0" applyFont="1" applyFill="1" applyBorder="1"/>
    <xf numFmtId="0" fontId="4" fillId="13" borderId="3" xfId="0" applyFont="1" applyFill="1" applyBorder="1"/>
    <xf numFmtId="0" fontId="4" fillId="3" borderId="18" xfId="0" applyFont="1" applyFill="1" applyBorder="1"/>
    <xf numFmtId="0" fontId="4" fillId="8" borderId="18" xfId="0" applyFont="1" applyFill="1" applyBorder="1"/>
    <xf numFmtId="0" fontId="4" fillId="3" borderId="25" xfId="0" applyFont="1" applyFill="1" applyBorder="1"/>
    <xf numFmtId="0" fontId="4" fillId="9" borderId="27" xfId="0" applyFont="1" applyFill="1" applyBorder="1"/>
    <xf numFmtId="0" fontId="4" fillId="11" borderId="27" xfId="0" applyFont="1" applyFill="1" applyBorder="1"/>
    <xf numFmtId="0" fontId="4" fillId="10" borderId="27" xfId="0" applyFont="1" applyFill="1" applyBorder="1"/>
    <xf numFmtId="0" fontId="4" fillId="10" borderId="21" xfId="0" applyFont="1" applyFill="1" applyBorder="1"/>
    <xf numFmtId="0" fontId="4" fillId="13" borderId="29" xfId="0" applyFont="1" applyFill="1" applyBorder="1"/>
    <xf numFmtId="0" fontId="4" fillId="2" borderId="18" xfId="0" applyFont="1" applyFill="1" applyBorder="1"/>
    <xf numFmtId="0" fontId="4" fillId="12" borderId="18" xfId="0" applyFont="1" applyFill="1" applyBorder="1"/>
    <xf numFmtId="0" fontId="4" fillId="13" borderId="25" xfId="0" applyFont="1" applyFill="1" applyBorder="1"/>
    <xf numFmtId="0" fontId="4" fillId="13" borderId="27" xfId="0" applyFont="1" applyFill="1" applyBorder="1"/>
    <xf numFmtId="0" fontId="4" fillId="11" borderId="18" xfId="0" applyFont="1" applyFill="1" applyBorder="1"/>
    <xf numFmtId="0" fontId="4" fillId="9" borderId="25" xfId="0" applyFont="1" applyFill="1" applyBorder="1"/>
    <xf numFmtId="0" fontId="4" fillId="2" borderId="21" xfId="0" applyFont="1" applyFill="1" applyBorder="1"/>
    <xf numFmtId="0" fontId="4" fillId="5" borderId="20" xfId="0" applyFont="1" applyFill="1" applyBorder="1"/>
    <xf numFmtId="0" fontId="4" fillId="16" borderId="22" xfId="0" applyFont="1" applyFill="1" applyBorder="1"/>
    <xf numFmtId="0" fontId="4" fillId="2" borderId="20" xfId="0" applyFont="1" applyFill="1" applyBorder="1"/>
    <xf numFmtId="0" fontId="4" fillId="10" borderId="20" xfId="0" applyFont="1" applyFill="1" applyBorder="1"/>
    <xf numFmtId="0" fontId="4" fillId="3" borderId="20" xfId="0" applyFont="1" applyFill="1" applyBorder="1"/>
    <xf numFmtId="0" fontId="4" fillId="8" borderId="20" xfId="0" applyFont="1" applyFill="1" applyBorder="1"/>
    <xf numFmtId="0" fontId="4" fillId="3" borderId="21" xfId="0" applyFont="1" applyFill="1" applyBorder="1"/>
    <xf numFmtId="0" fontId="4" fillId="9" borderId="22" xfId="0" applyFont="1" applyFill="1" applyBorder="1"/>
    <xf numFmtId="0" fontId="4" fillId="11" borderId="22" xfId="0" applyFont="1" applyFill="1" applyBorder="1"/>
    <xf numFmtId="0" fontId="4" fillId="10" borderId="28" xfId="0" applyFont="1" applyFill="1" applyBorder="1"/>
    <xf numFmtId="0" fontId="5" fillId="0" borderId="12" xfId="0" applyFont="1" applyBorder="1" applyAlignment="1">
      <alignment horizontal="center" vertical="center"/>
    </xf>
    <xf numFmtId="0" fontId="4" fillId="2" borderId="60" xfId="0" applyFont="1" applyFill="1" applyBorder="1"/>
    <xf numFmtId="0" fontId="4" fillId="12" borderId="61" xfId="0" applyFont="1" applyFill="1" applyBorder="1"/>
    <xf numFmtId="0" fontId="4" fillId="13" borderId="60" xfId="0" applyFont="1" applyFill="1" applyBorder="1"/>
    <xf numFmtId="0" fontId="4" fillId="13" borderId="62" xfId="0" applyFont="1" applyFill="1" applyBorder="1"/>
    <xf numFmtId="0" fontId="4" fillId="9" borderId="62" xfId="0" applyFont="1" applyFill="1" applyBorder="1"/>
    <xf numFmtId="0" fontId="4" fillId="3" borderId="60" xfId="0" applyFont="1" applyFill="1" applyBorder="1"/>
    <xf numFmtId="0" fontId="4" fillId="11" borderId="63" xfId="0" applyFont="1" applyFill="1" applyBorder="1"/>
    <xf numFmtId="0" fontId="4" fillId="9" borderId="63" xfId="0" applyFont="1" applyFill="1" applyBorder="1"/>
    <xf numFmtId="0" fontId="4" fillId="13" borderId="13" xfId="0" applyFont="1" applyFill="1" applyBorder="1"/>
    <xf numFmtId="0" fontId="4" fillId="2" borderId="19" xfId="0" applyFont="1" applyFill="1" applyBorder="1"/>
    <xf numFmtId="0" fontId="4" fillId="8" borderId="19" xfId="0" applyFont="1" applyFill="1" applyBorder="1"/>
    <xf numFmtId="0" fontId="4" fillId="2" borderId="26" xfId="0" applyFont="1" applyFill="1" applyBorder="1"/>
    <xf numFmtId="0" fontId="4" fillId="8" borderId="0" xfId="0" applyFont="1" applyFill="1"/>
    <xf numFmtId="0" fontId="4" fillId="5" borderId="26" xfId="0" applyFont="1" applyFill="1" applyBorder="1"/>
    <xf numFmtId="0" fontId="4" fillId="11" borderId="0" xfId="0" applyFont="1" applyFill="1"/>
    <xf numFmtId="0" fontId="4" fillId="9" borderId="0" xfId="0" applyFont="1" applyFill="1"/>
    <xf numFmtId="0" fontId="4" fillId="9" borderId="28" xfId="0" applyFont="1" applyFill="1" applyBorder="1"/>
    <xf numFmtId="0" fontId="4" fillId="0" borderId="2" xfId="0" applyFont="1" applyBorder="1" applyAlignment="1">
      <alignment horizontal="center" vertical="center"/>
    </xf>
    <xf numFmtId="0" fontId="4" fillId="4" borderId="16" xfId="0" applyFont="1" applyFill="1" applyBorder="1"/>
    <xf numFmtId="0" fontId="4" fillId="12" borderId="16" xfId="0" applyFont="1" applyFill="1" applyBorder="1"/>
    <xf numFmtId="0" fontId="4" fillId="11" borderId="25" xfId="0" applyFont="1" applyFill="1" applyBorder="1"/>
    <xf numFmtId="0" fontId="4" fillId="4" borderId="27" xfId="0" applyFont="1" applyFill="1" applyBorder="1"/>
    <xf numFmtId="0" fontId="4" fillId="9" borderId="18" xfId="0" applyFont="1" applyFill="1" applyBorder="1"/>
    <xf numFmtId="0" fontId="4" fillId="4" borderId="26" xfId="0" applyFont="1" applyFill="1" applyBorder="1"/>
    <xf numFmtId="0" fontId="4" fillId="10" borderId="0" xfId="0" applyFont="1" applyFill="1"/>
    <xf numFmtId="0" fontId="4" fillId="4" borderId="67" xfId="0" applyFont="1" applyFill="1" applyBorder="1"/>
    <xf numFmtId="0" fontId="4" fillId="12" borderId="67" xfId="0" applyFont="1" applyFill="1" applyBorder="1"/>
    <xf numFmtId="0" fontId="4" fillId="4" borderId="20" xfId="0" applyFont="1" applyFill="1" applyBorder="1"/>
    <xf numFmtId="0" fontId="4" fillId="11" borderId="21" xfId="0" applyFont="1" applyFill="1" applyBorder="1"/>
    <xf numFmtId="0" fontId="4" fillId="4" borderId="22" xfId="0" applyFont="1" applyFill="1" applyBorder="1"/>
    <xf numFmtId="0" fontId="4" fillId="9" borderId="20" xfId="0" applyFont="1" applyFill="1" applyBorder="1"/>
    <xf numFmtId="0" fontId="4" fillId="13" borderId="24" xfId="0" applyFont="1" applyFill="1" applyBorder="1"/>
    <xf numFmtId="0" fontId="4" fillId="5" borderId="69" xfId="0" applyFont="1" applyFill="1" applyBorder="1"/>
    <xf numFmtId="0" fontId="4" fillId="12" borderId="69" xfId="0" applyFont="1" applyFill="1" applyBorder="1"/>
    <xf numFmtId="0" fontId="4" fillId="13" borderId="64" xfId="0" applyFont="1" applyFill="1" applyBorder="1"/>
    <xf numFmtId="0" fontId="4" fillId="13" borderId="70" xfId="0" applyFont="1" applyFill="1" applyBorder="1"/>
    <xf numFmtId="0" fontId="4" fillId="6" borderId="64" xfId="0" applyFont="1" applyFill="1" applyBorder="1"/>
    <xf numFmtId="0" fontId="4" fillId="9" borderId="70" xfId="0" applyFont="1" applyFill="1" applyBorder="1"/>
    <xf numFmtId="0" fontId="4" fillId="5" borderId="64" xfId="0" applyFont="1" applyFill="1" applyBorder="1"/>
    <xf numFmtId="0" fontId="4" fillId="11" borderId="71" xfId="0" applyFont="1" applyFill="1" applyBorder="1"/>
    <xf numFmtId="0" fontId="4" fillId="2" borderId="70" xfId="0" applyFont="1" applyFill="1" applyBorder="1"/>
    <xf numFmtId="0" fontId="4" fillId="9" borderId="64" xfId="0" applyFont="1" applyFill="1" applyBorder="1"/>
    <xf numFmtId="0" fontId="4" fillId="6" borderId="21" xfId="0" applyFont="1" applyFill="1" applyBorder="1"/>
    <xf numFmtId="0" fontId="4" fillId="4" borderId="18" xfId="0" applyFont="1" applyFill="1" applyBorder="1"/>
    <xf numFmtId="0" fontId="5" fillId="0" borderId="0" xfId="0" applyFont="1"/>
    <xf numFmtId="0" fontId="4" fillId="2" borderId="16" xfId="0" applyFont="1" applyFill="1" applyBorder="1"/>
    <xf numFmtId="0" fontId="4" fillId="3" borderId="27" xfId="0" applyFont="1" applyFill="1" applyBorder="1"/>
    <xf numFmtId="0" fontId="4" fillId="4" borderId="61" xfId="0" applyFont="1" applyFill="1" applyBorder="1"/>
    <xf numFmtId="0" fontId="4" fillId="8" borderId="60" xfId="0" applyFont="1" applyFill="1" applyBorder="1"/>
    <xf numFmtId="0" fontId="4" fillId="11" borderId="60" xfId="0" applyFont="1" applyFill="1" applyBorder="1"/>
    <xf numFmtId="0" fontId="4" fillId="9" borderId="60" xfId="0" applyFont="1" applyFill="1" applyBorder="1"/>
    <xf numFmtId="0" fontId="4" fillId="13" borderId="72" xfId="0" applyFont="1" applyFill="1" applyBorder="1"/>
    <xf numFmtId="0" fontId="4" fillId="4" borderId="19" xfId="0" applyFont="1" applyFill="1" applyBorder="1"/>
    <xf numFmtId="0" fontId="4" fillId="8" borderId="65" xfId="0" applyFont="1" applyFill="1" applyBorder="1"/>
    <xf numFmtId="0" fontId="4" fillId="4" borderId="65" xfId="0" applyFont="1" applyFill="1" applyBorder="1"/>
    <xf numFmtId="0" fontId="4" fillId="9" borderId="65" xfId="0" applyFont="1" applyFill="1" applyBorder="1"/>
    <xf numFmtId="0" fontId="4" fillId="11" borderId="65" xfId="0" applyFont="1" applyFill="1" applyBorder="1"/>
    <xf numFmtId="0" fontId="4" fillId="10" borderId="65" xfId="0" applyFont="1" applyFill="1" applyBorder="1"/>
    <xf numFmtId="0" fontId="4" fillId="13" borderId="65" xfId="0" applyFont="1" applyFill="1" applyBorder="1"/>
    <xf numFmtId="0" fontId="4" fillId="13" borderId="68" xfId="0" applyFont="1" applyFill="1" applyBorder="1"/>
    <xf numFmtId="0" fontId="4" fillId="6" borderId="16" xfId="0" applyFont="1" applyFill="1" applyBorder="1"/>
    <xf numFmtId="0" fontId="4" fillId="6" borderId="18" xfId="0" applyFont="1" applyFill="1" applyBorder="1"/>
    <xf numFmtId="0" fontId="4" fillId="0" borderId="18" xfId="0" applyFont="1" applyBorder="1"/>
    <xf numFmtId="0" fontId="4" fillId="13" borderId="15" xfId="0" applyFont="1" applyFill="1" applyBorder="1"/>
    <xf numFmtId="0" fontId="4" fillId="12" borderId="27" xfId="0" applyFont="1" applyFill="1" applyBorder="1"/>
    <xf numFmtId="0" fontId="4" fillId="2" borderId="27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5" fillId="13" borderId="39" xfId="0" applyFont="1" applyFill="1" applyBorder="1"/>
    <xf numFmtId="0" fontId="5" fillId="6" borderId="7" xfId="0" applyFont="1" applyFill="1" applyBorder="1"/>
    <xf numFmtId="0" fontId="5" fillId="5" borderId="7" xfId="0" applyFont="1" applyFill="1" applyBorder="1"/>
    <xf numFmtId="0" fontId="5" fillId="10" borderId="7" xfId="0" applyFont="1" applyFill="1" applyBorder="1"/>
    <xf numFmtId="0" fontId="4" fillId="13" borderId="7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8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/>
    <xf numFmtId="0" fontId="5" fillId="3" borderId="1" xfId="0" applyFont="1" applyFill="1" applyBorder="1"/>
    <xf numFmtId="0" fontId="5" fillId="9" borderId="1" xfId="0" applyFont="1" applyFill="1" applyBorder="1"/>
    <xf numFmtId="0" fontId="5" fillId="13" borderId="1" xfId="0" applyFont="1" applyFill="1" applyBorder="1"/>
    <xf numFmtId="0" fontId="5" fillId="4" borderId="4" xfId="0" applyFont="1" applyFill="1" applyBorder="1"/>
    <xf numFmtId="0" fontId="5" fillId="13" borderId="4" xfId="0" applyFont="1" applyFill="1" applyBorder="1"/>
    <xf numFmtId="0" fontId="5" fillId="6" borderId="4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6" borderId="1" xfId="0" applyFont="1" applyFill="1" applyBorder="1"/>
    <xf numFmtId="0" fontId="5" fillId="10" borderId="1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8" borderId="66" xfId="0" applyFont="1" applyFill="1" applyBorder="1"/>
    <xf numFmtId="0" fontId="4" fillId="9" borderId="68" xfId="0" applyFont="1" applyFill="1" applyBorder="1"/>
    <xf numFmtId="0" fontId="4" fillId="5" borderId="3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10" borderId="23" xfId="0" applyFont="1" applyFill="1" applyBorder="1"/>
    <xf numFmtId="0" fontId="4" fillId="4" borderId="23" xfId="0" applyFont="1" applyFill="1" applyBorder="1" applyAlignment="1">
      <alignment horizontal="center" vertical="center"/>
    </xf>
    <xf numFmtId="0" fontId="4" fillId="13" borderId="16" xfId="0" applyFont="1" applyFill="1" applyBorder="1"/>
    <xf numFmtId="0" fontId="4" fillId="13" borderId="15" xfId="0" applyFont="1" applyFill="1" applyBorder="1" applyAlignment="1">
      <alignment horizontal="center" vertical="center"/>
    </xf>
    <xf numFmtId="0" fontId="4" fillId="4" borderId="31" xfId="0" applyFont="1" applyFill="1" applyBorder="1"/>
    <xf numFmtId="0" fontId="4" fillId="9" borderId="16" xfId="0" applyFont="1" applyFill="1" applyBorder="1"/>
    <xf numFmtId="0" fontId="4" fillId="13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0" borderId="14" xfId="0" applyFont="1" applyFill="1" applyBorder="1"/>
    <xf numFmtId="0" fontId="4" fillId="2" borderId="1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2" borderId="7" xfId="0" applyFont="1" applyFill="1" applyBorder="1"/>
    <xf numFmtId="0" fontId="5" fillId="4" borderId="7" xfId="0" applyFont="1" applyFill="1" applyBorder="1"/>
    <xf numFmtId="0" fontId="5" fillId="9" borderId="56" xfId="0" applyFont="1" applyFill="1" applyBorder="1"/>
    <xf numFmtId="0" fontId="5" fillId="11" borderId="1" xfId="0" applyFont="1" applyFill="1" applyBorder="1"/>
    <xf numFmtId="0" fontId="5" fillId="5" borderId="10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4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4" fillId="0" borderId="37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49" fontId="4" fillId="0" borderId="47" xfId="0" applyNumberFormat="1" applyFont="1" applyBorder="1" applyAlignment="1">
      <alignment horizontal="center" vertical="center"/>
    </xf>
    <xf numFmtId="0" fontId="4" fillId="3" borderId="47" xfId="0" applyFont="1" applyFill="1" applyBorder="1" applyAlignment="1">
      <alignment vertical="center"/>
    </xf>
    <xf numFmtId="0" fontId="4" fillId="2" borderId="47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vertical="center"/>
    </xf>
    <xf numFmtId="0" fontId="4" fillId="13" borderId="47" xfId="0" applyFont="1" applyFill="1" applyBorder="1"/>
    <xf numFmtId="0" fontId="5" fillId="0" borderId="48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/>
    </xf>
    <xf numFmtId="0" fontId="4" fillId="13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13" borderId="47" xfId="0" applyFont="1" applyFill="1" applyBorder="1" applyAlignment="1">
      <alignment vertical="center"/>
    </xf>
    <xf numFmtId="0" fontId="4" fillId="2" borderId="47" xfId="0" applyFont="1" applyFill="1" applyBorder="1" applyAlignment="1">
      <alignment vertical="center"/>
    </xf>
    <xf numFmtId="0" fontId="4" fillId="0" borderId="30" xfId="0" applyFont="1" applyBorder="1" applyAlignment="1">
      <alignment horizontal="center" vertical="center" wrapText="1"/>
    </xf>
    <xf numFmtId="49" fontId="4" fillId="0" borderId="30" xfId="0" applyNumberFormat="1" applyFont="1" applyBorder="1" applyAlignment="1">
      <alignment horizontal="center" vertical="center"/>
    </xf>
    <xf numFmtId="0" fontId="4" fillId="13" borderId="30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5" borderId="30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7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4" fillId="13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4" borderId="10" xfId="0" applyFont="1" applyFill="1" applyBorder="1"/>
    <xf numFmtId="0" fontId="5" fillId="7" borderId="46" xfId="0" applyFont="1" applyFill="1" applyBorder="1" applyAlignment="1">
      <alignment horizontal="center" vertical="center"/>
    </xf>
    <xf numFmtId="0" fontId="5" fillId="7" borderId="47" xfId="0" applyFont="1" applyFill="1" applyBorder="1" applyAlignment="1">
      <alignment horizontal="center" vertical="center" wrapText="1"/>
    </xf>
    <xf numFmtId="0" fontId="5" fillId="7" borderId="47" xfId="0" applyFont="1" applyFill="1" applyBorder="1" applyAlignment="1">
      <alignment horizontal="center" wrapText="1"/>
    </xf>
    <xf numFmtId="0" fontId="5" fillId="7" borderId="48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12" borderId="4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 wrapText="1"/>
    </xf>
    <xf numFmtId="0" fontId="5" fillId="12" borderId="47" xfId="0" applyFont="1" applyFill="1" applyBorder="1" applyAlignment="1">
      <alignment horizontal="center" wrapText="1"/>
    </xf>
    <xf numFmtId="0" fontId="5" fillId="12" borderId="48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15" borderId="4" xfId="0" applyFont="1" applyFill="1" applyBorder="1" applyAlignment="1">
      <alignment vertical="center"/>
    </xf>
    <xf numFmtId="0" fontId="4" fillId="15" borderId="4" xfId="0" applyFont="1" applyFill="1" applyBorder="1" applyAlignment="1">
      <alignment vertical="center" wrapText="1"/>
    </xf>
    <xf numFmtId="0" fontId="5" fillId="15" borderId="37" xfId="0" applyFont="1" applyFill="1" applyBorder="1" applyAlignment="1">
      <alignment vertical="center"/>
    </xf>
    <xf numFmtId="0" fontId="4" fillId="15" borderId="37" xfId="0" applyFont="1" applyFill="1" applyBorder="1" applyAlignment="1">
      <alignment vertical="center" wrapText="1"/>
    </xf>
    <xf numFmtId="0" fontId="5" fillId="17" borderId="46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 wrapText="1"/>
    </xf>
    <xf numFmtId="0" fontId="5" fillId="17" borderId="47" xfId="0" applyFont="1" applyFill="1" applyBorder="1" applyAlignment="1">
      <alignment horizontal="center" wrapText="1"/>
    </xf>
    <xf numFmtId="0" fontId="5" fillId="17" borderId="49" xfId="0" applyFont="1" applyFill="1" applyBorder="1" applyAlignment="1">
      <alignment horizontal="center" vertical="center" wrapText="1"/>
    </xf>
    <xf numFmtId="0" fontId="5" fillId="17" borderId="48" xfId="0" applyFont="1" applyFill="1" applyBorder="1" applyAlignment="1">
      <alignment horizontal="center" vertical="center" wrapText="1"/>
    </xf>
    <xf numFmtId="0" fontId="5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47" xfId="0" applyFont="1" applyFill="1" applyBorder="1" applyAlignment="1">
      <alignment horizontal="center" vertical="center" wrapText="1"/>
    </xf>
    <xf numFmtId="0" fontId="5" fillId="18" borderId="49" xfId="0" applyFont="1" applyFill="1" applyBorder="1" applyAlignment="1">
      <alignment horizontal="center" vertical="center" wrapText="1"/>
    </xf>
    <xf numFmtId="0" fontId="5" fillId="18" borderId="48" xfId="0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4" xfId="0" applyBorder="1" applyAlignment="1">
      <alignment horizontal="right"/>
    </xf>
    <xf numFmtId="0" fontId="0" fillId="0" borderId="74" xfId="0" applyBorder="1" applyAlignment="1">
      <alignment horizontal="left"/>
    </xf>
    <xf numFmtId="0" fontId="5" fillId="7" borderId="32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73" xfId="0" applyFill="1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7" borderId="75" xfId="0" applyFont="1" applyFill="1" applyBorder="1" applyAlignment="1">
      <alignment horizontal="center"/>
    </xf>
    <xf numFmtId="0" fontId="5" fillId="7" borderId="76" xfId="0" applyFont="1" applyFill="1" applyBorder="1" applyAlignment="1">
      <alignment horizontal="center"/>
    </xf>
    <xf numFmtId="0" fontId="5" fillId="7" borderId="77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12" borderId="46" xfId="0" applyFont="1" applyFill="1" applyBorder="1" applyAlignment="1">
      <alignment horizontal="center"/>
    </xf>
    <xf numFmtId="0" fontId="5" fillId="12" borderId="47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48" xfId="0" applyFont="1" applyFill="1" applyBorder="1" applyAlignment="1">
      <alignment horizontal="center"/>
    </xf>
    <xf numFmtId="0" fontId="4" fillId="0" borderId="42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5" fillId="12" borderId="49" xfId="0" applyFont="1" applyFill="1" applyBorder="1" applyAlignment="1">
      <alignment horizontal="center" vertical="center" wrapText="1"/>
    </xf>
    <xf numFmtId="0" fontId="5" fillId="12" borderId="53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17" borderId="46" xfId="0" applyFont="1" applyFill="1" applyBorder="1" applyAlignment="1">
      <alignment horizontal="center"/>
    </xf>
    <xf numFmtId="0" fontId="5" fillId="17" borderId="47" xfId="0" applyFont="1" applyFill="1" applyBorder="1" applyAlignment="1">
      <alignment horizontal="center"/>
    </xf>
    <xf numFmtId="0" fontId="5" fillId="17" borderId="48" xfId="0" applyFont="1" applyFill="1" applyBorder="1" applyAlignment="1">
      <alignment horizontal="center"/>
    </xf>
    <xf numFmtId="0" fontId="5" fillId="5" borderId="46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center"/>
    </xf>
    <xf numFmtId="0" fontId="5" fillId="18" borderId="46" xfId="0" applyFont="1" applyFill="1" applyBorder="1" applyAlignment="1">
      <alignment horizontal="center"/>
    </xf>
    <xf numFmtId="0" fontId="5" fillId="18" borderId="47" xfId="0" applyFont="1" applyFill="1" applyBorder="1" applyAlignment="1">
      <alignment horizontal="center"/>
    </xf>
    <xf numFmtId="0" fontId="5" fillId="18" borderId="48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D39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5BB2-B6CA-4665-AEF2-6AC1FA22CA8B}">
  <sheetPr codeName="Hoja1"/>
  <dimension ref="A1:AD84"/>
  <sheetViews>
    <sheetView tabSelected="1" zoomScaleNormal="100" workbookViewId="0">
      <pane ySplit="3" topLeftCell="A6" activePane="bottomLeft" state="frozen"/>
      <selection pane="bottomLeft" activeCell="B22" sqref="B22"/>
    </sheetView>
  </sheetViews>
  <sheetFormatPr baseColWidth="10" defaultRowHeight="14.4" x14ac:dyDescent="0.3"/>
  <cols>
    <col min="1" max="1" width="9.88671875" bestFit="1" customWidth="1"/>
    <col min="2" max="2" width="28.5546875" bestFit="1" customWidth="1"/>
    <col min="3" max="3" width="3.88671875" style="7" bestFit="1" customWidth="1"/>
    <col min="4" max="4" width="12.5546875" style="7" bestFit="1" customWidth="1"/>
    <col min="5" max="5" width="9.77734375" bestFit="1" customWidth="1"/>
    <col min="6" max="6" width="4.44140625" bestFit="1" customWidth="1"/>
    <col min="7" max="18" width="4.21875" customWidth="1"/>
    <col min="19" max="19" width="7.109375" hidden="1" customWidth="1"/>
    <col min="20" max="20" width="4.33203125" hidden="1" customWidth="1"/>
    <col min="21" max="21" width="7.109375" hidden="1" customWidth="1"/>
    <col min="22" max="22" width="4.33203125" hidden="1" customWidth="1"/>
    <col min="23" max="23" width="40.6640625" customWidth="1"/>
  </cols>
  <sheetData>
    <row r="1" spans="1:30" x14ac:dyDescent="0.3">
      <c r="Y1" s="472" t="s">
        <v>42</v>
      </c>
      <c r="Z1" s="472"/>
      <c r="AA1" s="472"/>
      <c r="AB1" s="472"/>
      <c r="AC1" s="472"/>
      <c r="AD1" s="472"/>
    </row>
    <row r="2" spans="1:30" x14ac:dyDescent="0.3">
      <c r="A2" s="45"/>
      <c r="B2" s="45"/>
      <c r="C2" s="46"/>
      <c r="D2" s="46"/>
      <c r="E2" s="45"/>
      <c r="F2" s="45"/>
      <c r="G2" s="477" t="s">
        <v>45</v>
      </c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5"/>
      <c r="Y2" s="474" t="s">
        <v>40</v>
      </c>
      <c r="Z2" s="474"/>
      <c r="AA2" s="474"/>
      <c r="AB2" s="473" t="s">
        <v>41</v>
      </c>
      <c r="AC2" s="473"/>
      <c r="AD2" s="473"/>
    </row>
    <row r="3" spans="1:30" ht="24.6" thickBot="1" x14ac:dyDescent="0.35">
      <c r="A3" s="47" t="s">
        <v>385</v>
      </c>
      <c r="B3" s="48" t="s">
        <v>303</v>
      </c>
      <c r="C3" s="48" t="s">
        <v>2</v>
      </c>
      <c r="D3" s="49" t="s">
        <v>66</v>
      </c>
      <c r="E3" s="50" t="s">
        <v>302</v>
      </c>
      <c r="F3" s="50" t="s">
        <v>384</v>
      </c>
      <c r="G3" s="475" t="s">
        <v>3</v>
      </c>
      <c r="H3" s="476"/>
      <c r="I3" s="475" t="s">
        <v>4</v>
      </c>
      <c r="J3" s="476"/>
      <c r="K3" s="475" t="s">
        <v>5</v>
      </c>
      <c r="L3" s="476"/>
      <c r="M3" s="475" t="s">
        <v>6</v>
      </c>
      <c r="N3" s="476"/>
      <c r="O3" s="475" t="s">
        <v>7</v>
      </c>
      <c r="P3" s="476"/>
      <c r="Q3" s="475" t="s">
        <v>8</v>
      </c>
      <c r="R3" s="476"/>
      <c r="S3" s="478" t="s">
        <v>9</v>
      </c>
      <c r="T3" s="479"/>
      <c r="U3" s="478" t="s">
        <v>10</v>
      </c>
      <c r="V3" s="479"/>
      <c r="W3" s="48" t="s">
        <v>1</v>
      </c>
      <c r="Y3" s="1"/>
      <c r="Z3" s="2"/>
      <c r="AA3" s="3"/>
      <c r="AB3" s="5"/>
      <c r="AC3" s="6"/>
      <c r="AD3" s="4"/>
    </row>
    <row r="4" spans="1:30" ht="24" customHeight="1" x14ac:dyDescent="0.3">
      <c r="A4" s="372" t="s">
        <v>387</v>
      </c>
      <c r="B4" s="351" t="s">
        <v>304</v>
      </c>
      <c r="C4" s="51">
        <v>1977</v>
      </c>
      <c r="D4" s="51" t="s">
        <v>47</v>
      </c>
      <c r="E4" s="351" t="s">
        <v>11</v>
      </c>
      <c r="F4" s="352">
        <v>60</v>
      </c>
      <c r="G4" s="52"/>
      <c r="H4" s="53"/>
      <c r="I4" s="54"/>
      <c r="J4" s="55"/>
      <c r="K4" s="52"/>
      <c r="L4" s="56"/>
      <c r="M4" s="52"/>
      <c r="N4" s="57"/>
      <c r="O4" s="52"/>
      <c r="P4" s="58"/>
      <c r="Q4" s="59"/>
      <c r="R4" s="59"/>
      <c r="S4" s="59"/>
      <c r="T4" s="59"/>
      <c r="U4" s="59"/>
      <c r="V4" s="59"/>
      <c r="W4" s="342" t="s">
        <v>119</v>
      </c>
      <c r="Y4" s="471" t="s">
        <v>65</v>
      </c>
      <c r="Z4" s="471"/>
      <c r="AA4" s="471"/>
      <c r="AB4" s="471"/>
      <c r="AC4" s="471"/>
      <c r="AD4" s="471"/>
    </row>
    <row r="5" spans="1:30" ht="24" customHeight="1" x14ac:dyDescent="0.3">
      <c r="A5" s="373" t="s">
        <v>387</v>
      </c>
      <c r="B5" s="353" t="s">
        <v>305</v>
      </c>
      <c r="C5" s="60">
        <v>1977</v>
      </c>
      <c r="D5" s="60" t="s">
        <v>64</v>
      </c>
      <c r="E5" s="353" t="s">
        <v>11</v>
      </c>
      <c r="F5" s="79">
        <v>60</v>
      </c>
      <c r="G5" s="61"/>
      <c r="H5" s="62"/>
      <c r="I5" s="63"/>
      <c r="J5" s="63"/>
      <c r="K5" s="61"/>
      <c r="L5" s="64"/>
      <c r="M5" s="63"/>
      <c r="N5" s="63"/>
      <c r="O5" s="61"/>
      <c r="P5" s="65"/>
      <c r="Q5" s="61"/>
      <c r="R5" s="64"/>
      <c r="S5" s="63"/>
      <c r="T5" s="63"/>
      <c r="U5" s="63"/>
      <c r="V5" s="63"/>
      <c r="W5" s="343" t="s">
        <v>120</v>
      </c>
      <c r="Y5" s="20"/>
      <c r="Z5" s="19"/>
      <c r="AA5" s="18"/>
      <c r="AB5" s="17"/>
      <c r="AC5" s="16"/>
      <c r="AD5" s="21"/>
    </row>
    <row r="6" spans="1:30" ht="24" customHeight="1" thickBot="1" x14ac:dyDescent="0.35">
      <c r="A6" s="374" t="s">
        <v>387</v>
      </c>
      <c r="B6" s="354" t="s">
        <v>306</v>
      </c>
      <c r="C6" s="66">
        <v>1977</v>
      </c>
      <c r="D6" s="66" t="s">
        <v>63</v>
      </c>
      <c r="E6" s="354" t="s">
        <v>11</v>
      </c>
      <c r="F6" s="355">
        <v>60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8"/>
      <c r="R6" s="69"/>
      <c r="S6" s="67"/>
      <c r="T6" s="67"/>
      <c r="U6" s="67"/>
      <c r="V6" s="67"/>
      <c r="W6" s="344" t="s">
        <v>121</v>
      </c>
      <c r="Y6" s="22">
        <v>1</v>
      </c>
      <c r="Z6" s="8" t="s">
        <v>61</v>
      </c>
      <c r="AA6" s="8" t="s">
        <v>44</v>
      </c>
      <c r="AB6" s="8" t="s">
        <v>43</v>
      </c>
      <c r="AC6" s="8" t="s">
        <v>62</v>
      </c>
      <c r="AD6" s="22">
        <v>0</v>
      </c>
    </row>
    <row r="7" spans="1:30" ht="24" customHeight="1" x14ac:dyDescent="0.3">
      <c r="A7" s="375" t="s">
        <v>388</v>
      </c>
      <c r="B7" s="356" t="s">
        <v>307</v>
      </c>
      <c r="C7" s="70">
        <v>1984</v>
      </c>
      <c r="D7" s="70" t="s">
        <v>67</v>
      </c>
      <c r="E7" s="356" t="s">
        <v>11</v>
      </c>
      <c r="F7" s="70">
        <v>60</v>
      </c>
      <c r="G7" s="71"/>
      <c r="H7" s="72"/>
      <c r="I7" s="71"/>
      <c r="J7" s="72"/>
      <c r="K7" s="73"/>
      <c r="L7" s="74"/>
      <c r="M7" s="75"/>
      <c r="N7" s="76"/>
      <c r="O7" s="75"/>
      <c r="P7" s="76"/>
      <c r="Q7" s="77"/>
      <c r="R7" s="77"/>
      <c r="S7" s="77"/>
      <c r="T7" s="77"/>
      <c r="U7" s="77"/>
      <c r="V7" s="77"/>
      <c r="W7" s="345" t="s">
        <v>60</v>
      </c>
    </row>
    <row r="8" spans="1:30" ht="24" customHeight="1" x14ac:dyDescent="0.3">
      <c r="A8" s="376" t="s">
        <v>389</v>
      </c>
      <c r="B8" s="357" t="s">
        <v>308</v>
      </c>
      <c r="C8" s="79">
        <v>1985</v>
      </c>
      <c r="D8" s="79" t="s">
        <v>67</v>
      </c>
      <c r="E8" s="357" t="s">
        <v>386</v>
      </c>
      <c r="F8" s="79">
        <v>30</v>
      </c>
      <c r="G8" s="80"/>
      <c r="H8" s="81"/>
      <c r="I8" s="82"/>
      <c r="J8" s="64"/>
      <c r="K8" s="61"/>
      <c r="L8" s="65"/>
      <c r="M8" s="78"/>
      <c r="N8" s="83"/>
      <c r="O8" s="84"/>
      <c r="P8" s="83"/>
      <c r="Q8" s="63"/>
      <c r="R8" s="63"/>
      <c r="S8" s="63"/>
      <c r="T8" s="63"/>
      <c r="U8" s="63"/>
      <c r="V8" s="63"/>
      <c r="W8" s="346" t="s">
        <v>15</v>
      </c>
    </row>
    <row r="9" spans="1:30" ht="24" customHeight="1" thickBot="1" x14ac:dyDescent="0.35">
      <c r="A9" s="358" t="s">
        <v>14</v>
      </c>
      <c r="B9" s="358" t="s">
        <v>309</v>
      </c>
      <c r="C9" s="85">
        <v>1985</v>
      </c>
      <c r="D9" s="85" t="s">
        <v>67</v>
      </c>
      <c r="E9" s="358" t="s">
        <v>386</v>
      </c>
      <c r="F9" s="85">
        <v>30</v>
      </c>
      <c r="G9" s="86"/>
      <c r="H9" s="87"/>
      <c r="I9" s="88"/>
      <c r="J9" s="88"/>
      <c r="K9" s="89"/>
      <c r="L9" s="90"/>
      <c r="M9" s="88"/>
      <c r="N9" s="88"/>
      <c r="O9" s="91"/>
      <c r="P9" s="92"/>
      <c r="Q9" s="93"/>
      <c r="R9" s="90"/>
      <c r="S9" s="88"/>
      <c r="T9" s="88"/>
      <c r="U9" s="88"/>
      <c r="V9" s="88"/>
      <c r="W9" s="347" t="s">
        <v>16</v>
      </c>
    </row>
    <row r="10" spans="1:30" ht="24" customHeight="1" x14ac:dyDescent="0.3">
      <c r="A10" s="377" t="s">
        <v>390</v>
      </c>
      <c r="B10" s="359" t="s">
        <v>310</v>
      </c>
      <c r="C10" s="94">
        <v>1987</v>
      </c>
      <c r="D10" s="94" t="s">
        <v>112</v>
      </c>
      <c r="E10" s="359" t="s">
        <v>386</v>
      </c>
      <c r="F10" s="360">
        <v>30</v>
      </c>
      <c r="G10" s="95"/>
      <c r="H10" s="96"/>
      <c r="I10" s="95"/>
      <c r="J10" s="96"/>
      <c r="K10" s="97"/>
      <c r="L10" s="98"/>
      <c r="M10" s="95"/>
      <c r="N10" s="99"/>
      <c r="O10" s="95"/>
      <c r="P10" s="99"/>
      <c r="Q10" s="100"/>
      <c r="R10" s="100"/>
      <c r="S10" s="100"/>
      <c r="T10" s="100"/>
      <c r="U10" s="100"/>
      <c r="V10" s="100"/>
      <c r="W10" s="348" t="s">
        <v>148</v>
      </c>
    </row>
    <row r="11" spans="1:30" ht="24" customHeight="1" x14ac:dyDescent="0.3">
      <c r="A11" s="373" t="s">
        <v>390</v>
      </c>
      <c r="B11" s="353" t="s">
        <v>311</v>
      </c>
      <c r="C11" s="60">
        <v>1988</v>
      </c>
      <c r="D11" s="60" t="s">
        <v>110</v>
      </c>
      <c r="E11" s="353" t="s">
        <v>386</v>
      </c>
      <c r="F11" s="79">
        <v>30</v>
      </c>
      <c r="G11" s="101"/>
      <c r="H11" s="101"/>
      <c r="I11" s="102"/>
      <c r="J11" s="103"/>
      <c r="K11" s="101"/>
      <c r="L11" s="101"/>
      <c r="M11" s="104"/>
      <c r="N11" s="105"/>
      <c r="O11" s="106"/>
      <c r="P11" s="107"/>
      <c r="Q11" s="101"/>
      <c r="R11" s="101"/>
      <c r="S11" s="106"/>
      <c r="T11" s="108"/>
      <c r="U11" s="106"/>
      <c r="V11" s="108"/>
      <c r="W11" s="343" t="s">
        <v>123</v>
      </c>
    </row>
    <row r="12" spans="1:30" ht="24" customHeight="1" thickBot="1" x14ac:dyDescent="0.35">
      <c r="A12" s="374" t="s">
        <v>390</v>
      </c>
      <c r="B12" s="354" t="s">
        <v>312</v>
      </c>
      <c r="C12" s="66">
        <v>1988</v>
      </c>
      <c r="D12" s="66" t="s">
        <v>111</v>
      </c>
      <c r="E12" s="354" t="s">
        <v>386</v>
      </c>
      <c r="F12" s="355">
        <v>30</v>
      </c>
      <c r="G12" s="109"/>
      <c r="H12" s="109"/>
      <c r="I12" s="109"/>
      <c r="J12" s="109"/>
      <c r="K12" s="110"/>
      <c r="L12" s="111"/>
      <c r="M12" s="109"/>
      <c r="N12" s="109"/>
      <c r="O12" s="109"/>
      <c r="P12" s="109"/>
      <c r="Q12" s="109"/>
      <c r="R12" s="109"/>
      <c r="S12" s="112"/>
      <c r="T12" s="113"/>
      <c r="U12" s="112"/>
      <c r="V12" s="113"/>
      <c r="W12" s="344" t="s">
        <v>122</v>
      </c>
    </row>
    <row r="13" spans="1:30" ht="24" customHeight="1" x14ac:dyDescent="0.3">
      <c r="A13" s="372" t="s">
        <v>388</v>
      </c>
      <c r="B13" s="351" t="s">
        <v>313</v>
      </c>
      <c r="C13" s="51">
        <v>1988</v>
      </c>
      <c r="D13" s="51" t="s">
        <v>48</v>
      </c>
      <c r="E13" s="351" t="s">
        <v>11</v>
      </c>
      <c r="F13" s="352">
        <v>60</v>
      </c>
      <c r="G13" s="52"/>
      <c r="H13" s="55"/>
      <c r="I13" s="54"/>
      <c r="J13" s="55"/>
      <c r="K13" s="54"/>
      <c r="L13" s="56"/>
      <c r="M13" s="52"/>
      <c r="N13" s="57"/>
      <c r="O13" s="52"/>
      <c r="P13" s="57"/>
      <c r="Q13" s="59"/>
      <c r="R13" s="59"/>
      <c r="S13" s="59"/>
      <c r="T13" s="59"/>
      <c r="U13" s="59"/>
      <c r="V13" s="59"/>
      <c r="W13" s="342" t="s">
        <v>127</v>
      </c>
    </row>
    <row r="14" spans="1:30" ht="24" customHeight="1" x14ac:dyDescent="0.3">
      <c r="A14" s="373" t="s">
        <v>388</v>
      </c>
      <c r="B14" s="353" t="s">
        <v>314</v>
      </c>
      <c r="C14" s="60">
        <v>1988</v>
      </c>
      <c r="D14" s="60" t="s">
        <v>49</v>
      </c>
      <c r="E14" s="353" t="s">
        <v>11</v>
      </c>
      <c r="F14" s="79">
        <v>60</v>
      </c>
      <c r="G14" s="114"/>
      <c r="H14" s="62"/>
      <c r="I14" s="63"/>
      <c r="J14" s="63"/>
      <c r="K14" s="114"/>
      <c r="L14" s="64"/>
      <c r="M14" s="63"/>
      <c r="N14" s="63"/>
      <c r="O14" s="61"/>
      <c r="P14" s="65"/>
      <c r="Q14" s="114"/>
      <c r="R14" s="64"/>
      <c r="S14" s="63"/>
      <c r="T14" s="63"/>
      <c r="U14" s="63"/>
      <c r="V14" s="63"/>
      <c r="W14" s="343" t="s">
        <v>128</v>
      </c>
    </row>
    <row r="15" spans="1:30" ht="24" customHeight="1" thickBot="1" x14ac:dyDescent="0.35">
      <c r="A15" s="378" t="s">
        <v>388</v>
      </c>
      <c r="B15" s="361" t="s">
        <v>315</v>
      </c>
      <c r="C15" s="115">
        <v>1988</v>
      </c>
      <c r="D15" s="115" t="s">
        <v>71</v>
      </c>
      <c r="E15" s="361" t="s">
        <v>11</v>
      </c>
      <c r="F15" s="362">
        <v>60</v>
      </c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7"/>
      <c r="R15" s="118"/>
      <c r="S15" s="116"/>
      <c r="T15" s="116"/>
      <c r="U15" s="116"/>
      <c r="V15" s="116"/>
      <c r="W15" s="349" t="s">
        <v>129</v>
      </c>
    </row>
    <row r="16" spans="1:30" ht="24" customHeight="1" x14ac:dyDescent="0.3">
      <c r="A16" s="377" t="s">
        <v>390</v>
      </c>
      <c r="B16" s="351" t="s">
        <v>316</v>
      </c>
      <c r="C16" s="51">
        <v>1988</v>
      </c>
      <c r="D16" s="51" t="s">
        <v>106</v>
      </c>
      <c r="E16" s="351" t="s">
        <v>386</v>
      </c>
      <c r="F16" s="352">
        <v>30</v>
      </c>
      <c r="G16" s="52"/>
      <c r="H16" s="55"/>
      <c r="I16" s="54"/>
      <c r="J16" s="55"/>
      <c r="K16" s="54"/>
      <c r="L16" s="56"/>
      <c r="M16" s="52"/>
      <c r="N16" s="57"/>
      <c r="O16" s="52"/>
      <c r="P16" s="57"/>
      <c r="Q16" s="59"/>
      <c r="R16" s="59"/>
      <c r="S16" s="59"/>
      <c r="T16" s="59"/>
      <c r="U16" s="59"/>
      <c r="V16" s="59"/>
      <c r="W16" s="342" t="s">
        <v>124</v>
      </c>
    </row>
    <row r="17" spans="1:23" ht="24" customHeight="1" x14ac:dyDescent="0.3">
      <c r="A17" s="373" t="s">
        <v>390</v>
      </c>
      <c r="B17" s="353" t="s">
        <v>317</v>
      </c>
      <c r="C17" s="60">
        <v>1988</v>
      </c>
      <c r="D17" s="60" t="s">
        <v>107</v>
      </c>
      <c r="E17" s="353" t="s">
        <v>386</v>
      </c>
      <c r="F17" s="79">
        <v>30</v>
      </c>
      <c r="G17" s="114"/>
      <c r="H17" s="62"/>
      <c r="I17" s="63"/>
      <c r="J17" s="63"/>
      <c r="K17" s="114"/>
      <c r="L17" s="64"/>
      <c r="M17" s="63"/>
      <c r="N17" s="63"/>
      <c r="O17" s="61"/>
      <c r="P17" s="65"/>
      <c r="Q17" s="114"/>
      <c r="R17" s="64"/>
      <c r="S17" s="63"/>
      <c r="T17" s="63"/>
      <c r="U17" s="63"/>
      <c r="V17" s="63"/>
      <c r="W17" s="343" t="s">
        <v>125</v>
      </c>
    </row>
    <row r="18" spans="1:23" ht="24" customHeight="1" thickBot="1" x14ac:dyDescent="0.35">
      <c r="A18" s="374" t="s">
        <v>390</v>
      </c>
      <c r="B18" s="361" t="s">
        <v>318</v>
      </c>
      <c r="C18" s="115">
        <v>1988</v>
      </c>
      <c r="D18" s="115" t="s">
        <v>109</v>
      </c>
      <c r="E18" s="361" t="s">
        <v>386</v>
      </c>
      <c r="F18" s="362">
        <v>30</v>
      </c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7"/>
      <c r="R18" s="118"/>
      <c r="S18" s="116"/>
      <c r="T18" s="116"/>
      <c r="U18" s="116"/>
      <c r="V18" s="116"/>
      <c r="W18" s="349" t="s">
        <v>126</v>
      </c>
    </row>
    <row r="19" spans="1:23" ht="24" customHeight="1" x14ac:dyDescent="0.3">
      <c r="A19" s="372" t="s">
        <v>388</v>
      </c>
      <c r="B19" s="351" t="s">
        <v>319</v>
      </c>
      <c r="C19" s="51">
        <v>1988</v>
      </c>
      <c r="D19" s="51" t="s">
        <v>69</v>
      </c>
      <c r="E19" s="351" t="s">
        <v>11</v>
      </c>
      <c r="F19" s="352">
        <v>60</v>
      </c>
      <c r="G19" s="119"/>
      <c r="H19" s="119"/>
      <c r="I19" s="120"/>
      <c r="J19" s="121"/>
      <c r="K19" s="119"/>
      <c r="L19" s="119"/>
      <c r="M19" s="120"/>
      <c r="N19" s="122"/>
      <c r="O19" s="123"/>
      <c r="P19" s="124"/>
      <c r="Q19" s="119"/>
      <c r="R19" s="119"/>
      <c r="S19" s="123"/>
      <c r="T19" s="125"/>
      <c r="U19" s="123"/>
      <c r="V19" s="125"/>
      <c r="W19" s="342" t="s">
        <v>130</v>
      </c>
    </row>
    <row r="20" spans="1:23" ht="24" customHeight="1" thickBot="1" x14ac:dyDescent="0.35">
      <c r="A20" s="378" t="s">
        <v>388</v>
      </c>
      <c r="B20" s="361" t="s">
        <v>320</v>
      </c>
      <c r="C20" s="115">
        <v>1988</v>
      </c>
      <c r="D20" s="115" t="s">
        <v>70</v>
      </c>
      <c r="E20" s="361" t="s">
        <v>11</v>
      </c>
      <c r="F20" s="362">
        <v>60</v>
      </c>
      <c r="G20" s="109"/>
      <c r="H20" s="109"/>
      <c r="I20" s="109"/>
      <c r="J20" s="109"/>
      <c r="K20" s="110"/>
      <c r="L20" s="111"/>
      <c r="M20" s="109"/>
      <c r="N20" s="109"/>
      <c r="O20" s="109"/>
      <c r="P20" s="109"/>
      <c r="Q20" s="109"/>
      <c r="R20" s="109"/>
      <c r="S20" s="126"/>
      <c r="T20" s="127"/>
      <c r="U20" s="126"/>
      <c r="V20" s="127"/>
      <c r="W20" s="349" t="s">
        <v>131</v>
      </c>
    </row>
    <row r="21" spans="1:23" ht="24" customHeight="1" x14ac:dyDescent="0.3">
      <c r="A21" s="375" t="s">
        <v>390</v>
      </c>
      <c r="B21" s="356" t="s">
        <v>321</v>
      </c>
      <c r="C21" s="70">
        <v>1989</v>
      </c>
      <c r="D21" s="70" t="s">
        <v>67</v>
      </c>
      <c r="E21" s="356" t="s">
        <v>386</v>
      </c>
      <c r="F21" s="70">
        <v>30</v>
      </c>
      <c r="G21" s="73"/>
      <c r="H21" s="128"/>
      <c r="I21" s="77"/>
      <c r="J21" s="77"/>
      <c r="K21" s="71"/>
      <c r="L21" s="72"/>
      <c r="M21" s="77"/>
      <c r="N21" s="77"/>
      <c r="O21" s="73"/>
      <c r="P21" s="74"/>
      <c r="Q21" s="129"/>
      <c r="R21" s="72"/>
      <c r="S21" s="77"/>
      <c r="T21" s="77"/>
      <c r="U21" s="77"/>
      <c r="V21" s="77"/>
      <c r="W21" s="345" t="s">
        <v>13</v>
      </c>
    </row>
    <row r="22" spans="1:23" ht="24" customHeight="1" thickBot="1" x14ac:dyDescent="0.35">
      <c r="A22" s="358" t="s">
        <v>14</v>
      </c>
      <c r="B22" s="358" t="s">
        <v>322</v>
      </c>
      <c r="C22" s="85">
        <v>1989</v>
      </c>
      <c r="D22" s="85" t="s">
        <v>67</v>
      </c>
      <c r="E22" s="358" t="s">
        <v>386</v>
      </c>
      <c r="F22" s="85">
        <v>30</v>
      </c>
      <c r="G22" s="89"/>
      <c r="H22" s="130"/>
      <c r="I22" s="93"/>
      <c r="J22" s="90"/>
      <c r="K22" s="131"/>
      <c r="L22" s="92"/>
      <c r="M22" s="131"/>
      <c r="N22" s="132"/>
      <c r="O22" s="93"/>
      <c r="P22" s="132"/>
      <c r="Q22" s="133"/>
      <c r="R22" s="88"/>
      <c r="S22" s="133"/>
      <c r="T22" s="88"/>
      <c r="U22" s="133"/>
      <c r="V22" s="88"/>
      <c r="W22" s="347" t="s">
        <v>17</v>
      </c>
    </row>
    <row r="23" spans="1:23" ht="24" customHeight="1" x14ac:dyDescent="0.3">
      <c r="A23" s="372" t="s">
        <v>389</v>
      </c>
      <c r="B23" s="351" t="s">
        <v>323</v>
      </c>
      <c r="C23" s="51">
        <v>1991</v>
      </c>
      <c r="D23" s="51" t="s">
        <v>132</v>
      </c>
      <c r="E23" s="351" t="s">
        <v>386</v>
      </c>
      <c r="F23" s="352">
        <v>30</v>
      </c>
      <c r="G23" s="119"/>
      <c r="H23" s="119"/>
      <c r="I23" s="120"/>
      <c r="J23" s="122"/>
      <c r="K23" s="120"/>
      <c r="L23" s="134"/>
      <c r="M23" s="135"/>
      <c r="N23" s="122"/>
      <c r="O23" s="136"/>
      <c r="P23" s="124"/>
      <c r="Q23" s="119"/>
      <c r="R23" s="119"/>
      <c r="S23" s="123"/>
      <c r="T23" s="125"/>
      <c r="U23" s="123"/>
      <c r="V23" s="125"/>
      <c r="W23" s="342" t="s">
        <v>180</v>
      </c>
    </row>
    <row r="24" spans="1:23" ht="24" customHeight="1" x14ac:dyDescent="0.3">
      <c r="A24" s="373" t="s">
        <v>389</v>
      </c>
      <c r="B24" s="353" t="s">
        <v>324</v>
      </c>
      <c r="C24" s="60">
        <v>1991</v>
      </c>
      <c r="D24" s="60" t="s">
        <v>133</v>
      </c>
      <c r="E24" s="353" t="s">
        <v>386</v>
      </c>
      <c r="F24" s="79">
        <v>30</v>
      </c>
      <c r="G24" s="101"/>
      <c r="H24" s="101"/>
      <c r="I24" s="137"/>
      <c r="J24" s="103"/>
      <c r="K24" s="138"/>
      <c r="L24" s="107"/>
      <c r="M24" s="101"/>
      <c r="N24" s="101"/>
      <c r="O24" s="101"/>
      <c r="P24" s="101"/>
      <c r="Q24" s="101"/>
      <c r="R24" s="101"/>
      <c r="S24" s="102"/>
      <c r="T24" s="108"/>
      <c r="U24" s="102"/>
      <c r="V24" s="108"/>
      <c r="W24" s="343" t="s">
        <v>179</v>
      </c>
    </row>
    <row r="25" spans="1:23" ht="24" customHeight="1" x14ac:dyDescent="0.3">
      <c r="A25" s="373" t="s">
        <v>389</v>
      </c>
      <c r="B25" s="353" t="s">
        <v>325</v>
      </c>
      <c r="C25" s="60">
        <v>1991</v>
      </c>
      <c r="D25" s="60" t="s">
        <v>115</v>
      </c>
      <c r="E25" s="353" t="s">
        <v>386</v>
      </c>
      <c r="F25" s="79">
        <v>30</v>
      </c>
      <c r="G25" s="114"/>
      <c r="H25" s="81"/>
      <c r="I25" s="114"/>
      <c r="J25" s="64"/>
      <c r="K25" s="80"/>
      <c r="L25" s="65"/>
      <c r="M25" s="82"/>
      <c r="N25" s="83"/>
      <c r="O25" s="114"/>
      <c r="P25" s="83"/>
      <c r="Q25" s="63"/>
      <c r="R25" s="63"/>
      <c r="S25" s="63"/>
      <c r="T25" s="63"/>
      <c r="U25" s="63"/>
      <c r="V25" s="63"/>
      <c r="W25" s="343" t="s">
        <v>134</v>
      </c>
    </row>
    <row r="26" spans="1:23" ht="24" customHeight="1" thickBot="1" x14ac:dyDescent="0.35">
      <c r="A26" s="374" t="s">
        <v>389</v>
      </c>
      <c r="B26" s="354" t="s">
        <v>326</v>
      </c>
      <c r="C26" s="66">
        <v>1991</v>
      </c>
      <c r="D26" s="66" t="s">
        <v>116</v>
      </c>
      <c r="E26" s="354" t="s">
        <v>386</v>
      </c>
      <c r="F26" s="355">
        <v>30</v>
      </c>
      <c r="G26" s="139"/>
      <c r="H26" s="140"/>
      <c r="I26" s="67"/>
      <c r="J26" s="67"/>
      <c r="K26" s="141"/>
      <c r="L26" s="142"/>
      <c r="M26" s="67"/>
      <c r="N26" s="67"/>
      <c r="O26" s="139"/>
      <c r="P26" s="69"/>
      <c r="Q26" s="141"/>
      <c r="R26" s="142"/>
      <c r="S26" s="67"/>
      <c r="T26" s="67"/>
      <c r="U26" s="67"/>
      <c r="V26" s="67"/>
      <c r="W26" s="344" t="s">
        <v>135</v>
      </c>
    </row>
    <row r="27" spans="1:23" ht="24" customHeight="1" thickBot="1" x14ac:dyDescent="0.35">
      <c r="A27" s="379" t="s">
        <v>389</v>
      </c>
      <c r="B27" s="363" t="s">
        <v>327</v>
      </c>
      <c r="C27" s="144">
        <v>1998</v>
      </c>
      <c r="D27" s="144" t="s">
        <v>67</v>
      </c>
      <c r="E27" s="363" t="s">
        <v>386</v>
      </c>
      <c r="F27" s="144">
        <v>30</v>
      </c>
      <c r="G27" s="145"/>
      <c r="H27" s="146"/>
      <c r="I27" s="143"/>
      <c r="J27" s="146"/>
      <c r="K27" s="143"/>
      <c r="L27" s="147"/>
      <c r="M27" s="148"/>
      <c r="N27" s="149"/>
      <c r="O27" s="143"/>
      <c r="P27" s="149"/>
      <c r="Q27" s="150"/>
      <c r="R27" s="150"/>
      <c r="S27" s="150"/>
      <c r="T27" s="150"/>
      <c r="U27" s="150"/>
      <c r="V27" s="150"/>
      <c r="W27" s="350" t="s">
        <v>18</v>
      </c>
    </row>
    <row r="28" spans="1:23" ht="24" customHeight="1" x14ac:dyDescent="0.3">
      <c r="A28" s="372" t="s">
        <v>389</v>
      </c>
      <c r="B28" s="351" t="s">
        <v>328</v>
      </c>
      <c r="C28" s="51">
        <v>2001</v>
      </c>
      <c r="D28" s="51" t="s">
        <v>117</v>
      </c>
      <c r="E28" s="351" t="s">
        <v>386</v>
      </c>
      <c r="F28" s="51">
        <v>30</v>
      </c>
      <c r="G28" s="151"/>
      <c r="H28" s="152"/>
      <c r="I28" s="151"/>
      <c r="J28" s="153"/>
      <c r="K28" s="151"/>
      <c r="L28" s="154"/>
      <c r="M28" s="151"/>
      <c r="N28" s="155"/>
      <c r="O28" s="151"/>
      <c r="P28" s="155"/>
      <c r="Q28" s="156"/>
      <c r="R28" s="156"/>
      <c r="S28" s="156"/>
      <c r="T28" s="156"/>
      <c r="U28" s="156"/>
      <c r="V28" s="156"/>
      <c r="W28" s="342" t="s">
        <v>138</v>
      </c>
    </row>
    <row r="29" spans="1:23" ht="24" customHeight="1" thickBot="1" x14ac:dyDescent="0.35">
      <c r="A29" s="374" t="s">
        <v>389</v>
      </c>
      <c r="B29" s="354" t="s">
        <v>329</v>
      </c>
      <c r="C29" s="66">
        <v>2001</v>
      </c>
      <c r="D29" s="66" t="s">
        <v>118</v>
      </c>
      <c r="E29" s="354" t="s">
        <v>386</v>
      </c>
      <c r="F29" s="66">
        <v>30</v>
      </c>
      <c r="G29" s="157"/>
      <c r="H29" s="158"/>
      <c r="I29" s="159"/>
      <c r="J29" s="159"/>
      <c r="K29" s="160"/>
      <c r="L29" s="161"/>
      <c r="M29" s="159"/>
      <c r="N29" s="159"/>
      <c r="O29" s="157"/>
      <c r="P29" s="162"/>
      <c r="Q29" s="163"/>
      <c r="R29" s="161"/>
      <c r="S29" s="159"/>
      <c r="T29" s="159"/>
      <c r="U29" s="159"/>
      <c r="V29" s="159"/>
      <c r="W29" s="344" t="s">
        <v>139</v>
      </c>
    </row>
    <row r="30" spans="1:23" ht="24" customHeight="1" x14ac:dyDescent="0.3">
      <c r="A30" s="372" t="s">
        <v>391</v>
      </c>
      <c r="B30" s="351" t="s">
        <v>330</v>
      </c>
      <c r="C30" s="51">
        <v>2001</v>
      </c>
      <c r="D30" s="51" t="s">
        <v>143</v>
      </c>
      <c r="E30" s="351" t="s">
        <v>386</v>
      </c>
      <c r="F30" s="51">
        <v>30</v>
      </c>
      <c r="G30" s="119"/>
      <c r="H30" s="119"/>
      <c r="I30" s="164"/>
      <c r="J30" s="122"/>
      <c r="K30" s="119"/>
      <c r="L30" s="119"/>
      <c r="M30" s="164"/>
      <c r="N30" s="122"/>
      <c r="O30" s="164"/>
      <c r="P30" s="121"/>
      <c r="Q30" s="119"/>
      <c r="R30" s="119"/>
      <c r="S30" s="156"/>
      <c r="T30" s="156"/>
      <c r="U30" s="156"/>
      <c r="V30" s="156"/>
      <c r="W30" s="342" t="s">
        <v>150</v>
      </c>
    </row>
    <row r="31" spans="1:23" ht="24" customHeight="1" thickBot="1" x14ac:dyDescent="0.35">
      <c r="A31" s="374" t="s">
        <v>391</v>
      </c>
      <c r="B31" s="354" t="s">
        <v>331</v>
      </c>
      <c r="C31" s="66">
        <v>2001</v>
      </c>
      <c r="D31" s="66" t="s">
        <v>144</v>
      </c>
      <c r="E31" s="354" t="s">
        <v>386</v>
      </c>
      <c r="F31" s="66">
        <v>30</v>
      </c>
      <c r="G31" s="165"/>
      <c r="H31" s="165"/>
      <c r="I31" s="166"/>
      <c r="J31" s="167"/>
      <c r="K31" s="166"/>
      <c r="L31" s="168"/>
      <c r="M31" s="165"/>
      <c r="N31" s="165"/>
      <c r="O31" s="165"/>
      <c r="P31" s="165"/>
      <c r="Q31" s="165"/>
      <c r="R31" s="165"/>
      <c r="S31" s="159"/>
      <c r="T31" s="159"/>
      <c r="U31" s="159"/>
      <c r="V31" s="159"/>
      <c r="W31" s="344" t="s">
        <v>151</v>
      </c>
    </row>
    <row r="32" spans="1:23" ht="24" customHeight="1" x14ac:dyDescent="0.3">
      <c r="A32" s="375" t="s">
        <v>391</v>
      </c>
      <c r="B32" s="364" t="s">
        <v>332</v>
      </c>
      <c r="C32" s="169">
        <v>2003</v>
      </c>
      <c r="D32" s="70" t="s">
        <v>67</v>
      </c>
      <c r="E32" s="356" t="s">
        <v>386</v>
      </c>
      <c r="F32" s="70">
        <v>30</v>
      </c>
      <c r="G32" s="52"/>
      <c r="H32" s="53"/>
      <c r="I32" s="170"/>
      <c r="J32" s="55"/>
      <c r="K32" s="171"/>
      <c r="L32" s="56"/>
      <c r="M32" s="54"/>
      <c r="N32" s="57"/>
      <c r="O32" s="171"/>
      <c r="P32" s="57"/>
      <c r="Q32" s="59"/>
      <c r="R32" s="59"/>
      <c r="S32" s="77"/>
      <c r="T32" s="77"/>
      <c r="U32" s="77"/>
      <c r="V32" s="77"/>
      <c r="W32" s="345" t="s">
        <v>160</v>
      </c>
    </row>
    <row r="33" spans="1:24" ht="24" customHeight="1" thickBot="1" x14ac:dyDescent="0.35">
      <c r="A33" s="380" t="s">
        <v>391</v>
      </c>
      <c r="B33" s="365" t="s">
        <v>333</v>
      </c>
      <c r="C33" s="172">
        <v>2003</v>
      </c>
      <c r="D33" s="85" t="s">
        <v>67</v>
      </c>
      <c r="E33" s="358" t="s">
        <v>386</v>
      </c>
      <c r="F33" s="85">
        <v>30</v>
      </c>
      <c r="G33" s="89"/>
      <c r="H33" s="87"/>
      <c r="I33" s="88"/>
      <c r="J33" s="88"/>
      <c r="K33" s="93"/>
      <c r="L33" s="90"/>
      <c r="M33" s="88"/>
      <c r="N33" s="88"/>
      <c r="O33" s="131"/>
      <c r="P33" s="92"/>
      <c r="Q33" s="86"/>
      <c r="R33" s="90"/>
      <c r="S33" s="88"/>
      <c r="T33" s="88"/>
      <c r="U33" s="88"/>
      <c r="V33" s="88"/>
      <c r="W33" s="347" t="s">
        <v>161</v>
      </c>
    </row>
    <row r="34" spans="1:24" ht="24" customHeight="1" x14ac:dyDescent="0.3">
      <c r="A34" s="372" t="s">
        <v>391</v>
      </c>
      <c r="B34" s="366" t="s">
        <v>334</v>
      </c>
      <c r="C34" s="173">
        <v>2007</v>
      </c>
      <c r="D34" s="51" t="s">
        <v>162</v>
      </c>
      <c r="E34" s="351" t="s">
        <v>386</v>
      </c>
      <c r="F34" s="352">
        <v>30</v>
      </c>
      <c r="G34" s="174"/>
      <c r="H34" s="174"/>
      <c r="I34" s="175"/>
      <c r="J34" s="176"/>
      <c r="K34" s="174"/>
      <c r="L34" s="177"/>
      <c r="M34" s="178"/>
      <c r="N34" s="179"/>
      <c r="O34" s="178"/>
      <c r="P34" s="180"/>
      <c r="Q34" s="174"/>
      <c r="R34" s="174"/>
      <c r="S34" s="181"/>
      <c r="T34" s="59"/>
      <c r="U34" s="59"/>
      <c r="V34" s="59"/>
      <c r="W34" s="342" t="s">
        <v>181</v>
      </c>
    </row>
    <row r="35" spans="1:24" ht="24" customHeight="1" x14ac:dyDescent="0.3">
      <c r="A35" s="373" t="s">
        <v>391</v>
      </c>
      <c r="B35" s="367" t="s">
        <v>335</v>
      </c>
      <c r="C35" s="182">
        <v>2007</v>
      </c>
      <c r="D35" s="60" t="s">
        <v>163</v>
      </c>
      <c r="E35" s="353" t="s">
        <v>386</v>
      </c>
      <c r="F35" s="79">
        <v>30</v>
      </c>
      <c r="G35" s="183"/>
      <c r="H35" s="183"/>
      <c r="I35" s="184"/>
      <c r="J35" s="185"/>
      <c r="K35" s="186"/>
      <c r="L35" s="187"/>
      <c r="M35" s="183"/>
      <c r="N35" s="188"/>
      <c r="O35" s="183"/>
      <c r="P35" s="183"/>
      <c r="Q35" s="183"/>
      <c r="R35" s="189"/>
      <c r="S35" s="190"/>
      <c r="T35" s="63"/>
      <c r="U35" s="63"/>
      <c r="V35" s="63"/>
      <c r="W35" s="343" t="s">
        <v>182</v>
      </c>
    </row>
    <row r="36" spans="1:24" ht="24" customHeight="1" x14ac:dyDescent="0.3">
      <c r="A36" s="373" t="s">
        <v>391</v>
      </c>
      <c r="B36" s="367" t="s">
        <v>336</v>
      </c>
      <c r="C36" s="182">
        <v>2007</v>
      </c>
      <c r="D36" s="60" t="s">
        <v>165</v>
      </c>
      <c r="E36" s="353" t="s">
        <v>386</v>
      </c>
      <c r="F36" s="79">
        <v>30</v>
      </c>
      <c r="G36" s="191"/>
      <c r="H36" s="192"/>
      <c r="I36" s="193"/>
      <c r="J36" s="194"/>
      <c r="K36" s="191"/>
      <c r="L36" s="195"/>
      <c r="M36" s="191"/>
      <c r="N36" s="196"/>
      <c r="O36" s="191"/>
      <c r="P36" s="197"/>
      <c r="Q36" s="189"/>
      <c r="R36" s="198"/>
      <c r="S36" s="63"/>
      <c r="T36" s="63"/>
      <c r="U36" s="63"/>
      <c r="V36" s="63"/>
      <c r="W36" s="343" t="s">
        <v>175</v>
      </c>
      <c r="X36" s="26"/>
    </row>
    <row r="37" spans="1:24" ht="24" customHeight="1" x14ac:dyDescent="0.3">
      <c r="A37" s="373" t="s">
        <v>391</v>
      </c>
      <c r="B37" s="367" t="s">
        <v>337</v>
      </c>
      <c r="C37" s="182">
        <v>2007</v>
      </c>
      <c r="D37" s="60" t="s">
        <v>166</v>
      </c>
      <c r="E37" s="353" t="s">
        <v>386</v>
      </c>
      <c r="F37" s="79">
        <v>30</v>
      </c>
      <c r="G37" s="199"/>
      <c r="H37" s="200"/>
      <c r="I37" s="201"/>
      <c r="J37" s="202"/>
      <c r="K37" s="191"/>
      <c r="L37" s="194"/>
      <c r="M37" s="189"/>
      <c r="N37" s="202"/>
      <c r="O37" s="191"/>
      <c r="P37" s="203"/>
      <c r="Q37" s="199"/>
      <c r="R37" s="204"/>
      <c r="S37" s="190"/>
      <c r="T37" s="63"/>
      <c r="U37" s="63"/>
      <c r="V37" s="63"/>
      <c r="W37" s="343" t="s">
        <v>176</v>
      </c>
    </row>
    <row r="38" spans="1:24" ht="24" customHeight="1" x14ac:dyDescent="0.3">
      <c r="A38" s="373" t="s">
        <v>391</v>
      </c>
      <c r="B38" s="367" t="s">
        <v>338</v>
      </c>
      <c r="C38" s="182">
        <v>2007</v>
      </c>
      <c r="D38" s="60" t="s">
        <v>169</v>
      </c>
      <c r="E38" s="353" t="s">
        <v>386</v>
      </c>
      <c r="F38" s="79">
        <v>30</v>
      </c>
      <c r="G38" s="183"/>
      <c r="H38" s="183"/>
      <c r="I38" s="205"/>
      <c r="J38" s="185"/>
      <c r="K38" s="183"/>
      <c r="L38" s="188"/>
      <c r="M38" s="206"/>
      <c r="N38" s="207"/>
      <c r="O38" s="208"/>
      <c r="P38" s="209"/>
      <c r="Q38" s="183"/>
      <c r="R38" s="183"/>
      <c r="S38" s="190"/>
      <c r="T38" s="63"/>
      <c r="U38" s="63"/>
      <c r="V38" s="63"/>
      <c r="W38" s="343" t="s">
        <v>183</v>
      </c>
    </row>
    <row r="39" spans="1:24" ht="24" customHeight="1" x14ac:dyDescent="0.3">
      <c r="A39" s="373" t="s">
        <v>391</v>
      </c>
      <c r="B39" s="367" t="s">
        <v>339</v>
      </c>
      <c r="C39" s="182">
        <v>2007</v>
      </c>
      <c r="D39" s="60" t="s">
        <v>170</v>
      </c>
      <c r="E39" s="353" t="s">
        <v>386</v>
      </c>
      <c r="F39" s="79">
        <v>30</v>
      </c>
      <c r="G39" s="183"/>
      <c r="H39" s="183"/>
      <c r="I39" s="205"/>
      <c r="J39" s="185"/>
      <c r="K39" s="208"/>
      <c r="L39" s="187"/>
      <c r="M39" s="183"/>
      <c r="N39" s="188"/>
      <c r="O39" s="183"/>
      <c r="P39" s="183"/>
      <c r="Q39" s="183"/>
      <c r="R39" s="189"/>
      <c r="S39" s="190"/>
      <c r="T39" s="63"/>
      <c r="U39" s="63"/>
      <c r="V39" s="63"/>
      <c r="W39" s="343" t="s">
        <v>184</v>
      </c>
    </row>
    <row r="40" spans="1:24" ht="24" customHeight="1" x14ac:dyDescent="0.3">
      <c r="A40" s="373" t="s">
        <v>391</v>
      </c>
      <c r="B40" s="367" t="s">
        <v>340</v>
      </c>
      <c r="C40" s="182">
        <v>2007</v>
      </c>
      <c r="D40" s="60" t="s">
        <v>171</v>
      </c>
      <c r="E40" s="353" t="s">
        <v>386</v>
      </c>
      <c r="F40" s="79">
        <v>30</v>
      </c>
      <c r="G40" s="210"/>
      <c r="H40" s="211"/>
      <c r="I40" s="212"/>
      <c r="J40" s="213"/>
      <c r="K40" s="210"/>
      <c r="L40" s="214"/>
      <c r="M40" s="210"/>
      <c r="N40" s="185"/>
      <c r="O40" s="210"/>
      <c r="P40" s="215"/>
      <c r="Q40" s="189"/>
      <c r="R40" s="198"/>
      <c r="S40" s="63"/>
      <c r="T40" s="63"/>
      <c r="U40" s="63"/>
      <c r="V40" s="63"/>
      <c r="W40" s="343" t="s">
        <v>178</v>
      </c>
      <c r="X40" s="26"/>
    </row>
    <row r="41" spans="1:24" ht="24" customHeight="1" thickBot="1" x14ac:dyDescent="0.35">
      <c r="A41" s="374" t="s">
        <v>391</v>
      </c>
      <c r="B41" s="368" t="s">
        <v>341</v>
      </c>
      <c r="C41" s="216">
        <v>2007</v>
      </c>
      <c r="D41" s="66" t="s">
        <v>172</v>
      </c>
      <c r="E41" s="354" t="s">
        <v>386</v>
      </c>
      <c r="F41" s="355">
        <v>30</v>
      </c>
      <c r="G41" s="217"/>
      <c r="H41" s="218"/>
      <c r="I41" s="219"/>
      <c r="J41" s="220"/>
      <c r="K41" s="217"/>
      <c r="L41" s="221"/>
      <c r="M41" s="219"/>
      <c r="N41" s="220"/>
      <c r="O41" s="222"/>
      <c r="P41" s="223"/>
      <c r="Q41" s="217"/>
      <c r="R41" s="224"/>
      <c r="S41" s="225"/>
      <c r="T41" s="67"/>
      <c r="U41" s="67"/>
      <c r="V41" s="67"/>
      <c r="W41" s="344" t="s">
        <v>177</v>
      </c>
    </row>
    <row r="42" spans="1:24" ht="24" customHeight="1" x14ac:dyDescent="0.3">
      <c r="A42" s="375" t="s">
        <v>391</v>
      </c>
      <c r="B42" s="364" t="s">
        <v>342</v>
      </c>
      <c r="C42" s="169">
        <v>2009</v>
      </c>
      <c r="D42" s="70" t="s">
        <v>67</v>
      </c>
      <c r="E42" s="356" t="s">
        <v>386</v>
      </c>
      <c r="F42" s="70">
        <v>30</v>
      </c>
      <c r="G42" s="226"/>
      <c r="H42" s="227"/>
      <c r="I42" s="228"/>
      <c r="J42" s="229"/>
      <c r="K42" s="230"/>
      <c r="L42" s="231"/>
      <c r="M42" s="228"/>
      <c r="N42" s="232"/>
      <c r="O42" s="228"/>
      <c r="P42" s="233"/>
      <c r="Q42" s="198"/>
      <c r="R42" s="150"/>
      <c r="S42" s="77"/>
      <c r="T42" s="77"/>
      <c r="U42" s="77"/>
      <c r="V42" s="77"/>
      <c r="W42" s="345" t="s">
        <v>19</v>
      </c>
    </row>
    <row r="43" spans="1:24" ht="24" customHeight="1" x14ac:dyDescent="0.3">
      <c r="A43" s="376" t="s">
        <v>391</v>
      </c>
      <c r="B43" s="369" t="s">
        <v>343</v>
      </c>
      <c r="C43" s="234">
        <v>2009</v>
      </c>
      <c r="D43" s="79" t="s">
        <v>67</v>
      </c>
      <c r="E43" s="357" t="s">
        <v>386</v>
      </c>
      <c r="F43" s="79">
        <v>30</v>
      </c>
      <c r="G43" s="235"/>
      <c r="H43" s="236"/>
      <c r="I43" s="189"/>
      <c r="J43" s="202"/>
      <c r="K43" s="199"/>
      <c r="L43" s="194"/>
      <c r="M43" s="189"/>
      <c r="N43" s="202"/>
      <c r="O43" s="191"/>
      <c r="P43" s="237"/>
      <c r="Q43" s="238"/>
      <c r="R43" s="239"/>
      <c r="S43" s="190"/>
      <c r="T43" s="63"/>
      <c r="U43" s="63"/>
      <c r="V43" s="63"/>
      <c r="W43" s="346" t="s">
        <v>21</v>
      </c>
    </row>
    <row r="44" spans="1:24" ht="24" customHeight="1" x14ac:dyDescent="0.3">
      <c r="A44" s="376" t="s">
        <v>391</v>
      </c>
      <c r="B44" s="369" t="s">
        <v>344</v>
      </c>
      <c r="C44" s="234">
        <v>2009</v>
      </c>
      <c r="D44" s="79" t="s">
        <v>67</v>
      </c>
      <c r="E44" s="357" t="s">
        <v>386</v>
      </c>
      <c r="F44" s="79">
        <v>30</v>
      </c>
      <c r="G44" s="228"/>
      <c r="H44" s="227"/>
      <c r="I44" s="240"/>
      <c r="J44" s="232"/>
      <c r="K44" s="230"/>
      <c r="L44" s="231"/>
      <c r="M44" s="240"/>
      <c r="N44" s="241"/>
      <c r="O44" s="228"/>
      <c r="P44" s="215"/>
      <c r="Q44" s="198"/>
      <c r="R44" s="150"/>
      <c r="S44" s="63"/>
      <c r="T44" s="63"/>
      <c r="U44" s="63"/>
      <c r="V44" s="63"/>
      <c r="W44" s="346" t="s">
        <v>20</v>
      </c>
    </row>
    <row r="45" spans="1:24" ht="24" customHeight="1" x14ac:dyDescent="0.3">
      <c r="A45" s="376" t="s">
        <v>391</v>
      </c>
      <c r="B45" s="369" t="s">
        <v>345</v>
      </c>
      <c r="C45" s="234">
        <v>2009</v>
      </c>
      <c r="D45" s="79" t="s">
        <v>67</v>
      </c>
      <c r="E45" s="357" t="s">
        <v>386</v>
      </c>
      <c r="F45" s="79">
        <v>30</v>
      </c>
      <c r="G45" s="235"/>
      <c r="H45" s="236"/>
      <c r="I45" s="189"/>
      <c r="J45" s="202"/>
      <c r="K45" s="199"/>
      <c r="L45" s="194"/>
      <c r="M45" s="189"/>
      <c r="N45" s="202"/>
      <c r="O45" s="191"/>
      <c r="P45" s="237"/>
      <c r="Q45" s="238"/>
      <c r="R45" s="239"/>
      <c r="S45" s="190"/>
      <c r="T45" s="63"/>
      <c r="U45" s="63"/>
      <c r="V45" s="63"/>
      <c r="W45" s="346" t="s">
        <v>24</v>
      </c>
    </row>
    <row r="46" spans="1:24" ht="24" customHeight="1" x14ac:dyDescent="0.3">
      <c r="A46" s="376" t="s">
        <v>391</v>
      </c>
      <c r="B46" s="369" t="s">
        <v>346</v>
      </c>
      <c r="C46" s="234">
        <v>2010</v>
      </c>
      <c r="D46" s="79" t="s">
        <v>67</v>
      </c>
      <c r="E46" s="357" t="s">
        <v>386</v>
      </c>
      <c r="F46" s="79">
        <v>30</v>
      </c>
      <c r="G46" s="226"/>
      <c r="H46" s="227"/>
      <c r="I46" s="240"/>
      <c r="J46" s="232"/>
      <c r="K46" s="230"/>
      <c r="L46" s="231"/>
      <c r="M46" s="240"/>
      <c r="N46" s="241"/>
      <c r="O46" s="240"/>
      <c r="P46" s="215"/>
      <c r="Q46" s="198"/>
      <c r="R46" s="150"/>
      <c r="S46" s="63"/>
      <c r="T46" s="63"/>
      <c r="U46" s="63"/>
      <c r="V46" s="63"/>
      <c r="W46" s="346" t="s">
        <v>22</v>
      </c>
    </row>
    <row r="47" spans="1:24" ht="24" customHeight="1" thickBot="1" x14ac:dyDescent="0.35">
      <c r="A47" s="380" t="s">
        <v>391</v>
      </c>
      <c r="B47" s="365" t="s">
        <v>347</v>
      </c>
      <c r="C47" s="172">
        <v>2010</v>
      </c>
      <c r="D47" s="85" t="s">
        <v>67</v>
      </c>
      <c r="E47" s="358" t="s">
        <v>386</v>
      </c>
      <c r="F47" s="85">
        <v>30</v>
      </c>
      <c r="G47" s="242"/>
      <c r="H47" s="243"/>
      <c r="I47" s="183"/>
      <c r="J47" s="188"/>
      <c r="K47" s="244"/>
      <c r="L47" s="213"/>
      <c r="M47" s="183"/>
      <c r="N47" s="188"/>
      <c r="O47" s="208"/>
      <c r="P47" s="245"/>
      <c r="Q47" s="246"/>
      <c r="R47" s="247"/>
      <c r="S47" s="248"/>
      <c r="T47" s="88"/>
      <c r="U47" s="88"/>
      <c r="V47" s="88"/>
      <c r="W47" s="347" t="s">
        <v>23</v>
      </c>
    </row>
    <row r="48" spans="1:24" ht="24" customHeight="1" x14ac:dyDescent="0.3">
      <c r="A48" s="372" t="s">
        <v>391</v>
      </c>
      <c r="B48" s="366" t="s">
        <v>348</v>
      </c>
      <c r="C48" s="173">
        <v>2011</v>
      </c>
      <c r="D48" s="51" t="s">
        <v>187</v>
      </c>
      <c r="E48" s="351" t="s">
        <v>386</v>
      </c>
      <c r="F48" s="51">
        <v>30</v>
      </c>
      <c r="G48" s="249"/>
      <c r="H48" s="250"/>
      <c r="I48" s="251"/>
      <c r="J48" s="252"/>
      <c r="K48" s="253"/>
      <c r="L48" s="254"/>
      <c r="M48" s="251"/>
      <c r="N48" s="252"/>
      <c r="O48" s="255"/>
      <c r="P48" s="256"/>
      <c r="Q48" s="257"/>
      <c r="R48" s="258"/>
      <c r="S48" s="181"/>
      <c r="T48" s="59"/>
      <c r="U48" s="59"/>
      <c r="V48" s="59"/>
      <c r="W48" s="342" t="s">
        <v>192</v>
      </c>
    </row>
    <row r="49" spans="1:25" ht="24" customHeight="1" x14ac:dyDescent="0.3">
      <c r="A49" s="373" t="s">
        <v>391</v>
      </c>
      <c r="B49" s="367" t="s">
        <v>349</v>
      </c>
      <c r="C49" s="182">
        <v>2011</v>
      </c>
      <c r="D49" s="60" t="s">
        <v>164</v>
      </c>
      <c r="E49" s="353" t="s">
        <v>386</v>
      </c>
      <c r="F49" s="60">
        <v>30</v>
      </c>
      <c r="G49" s="183"/>
      <c r="H49" s="183"/>
      <c r="I49" s="259"/>
      <c r="J49" s="185"/>
      <c r="K49" s="183"/>
      <c r="L49" s="188"/>
      <c r="M49" s="210"/>
      <c r="N49" s="207"/>
      <c r="O49" s="208"/>
      <c r="P49" s="209"/>
      <c r="Q49" s="183"/>
      <c r="R49" s="189"/>
      <c r="S49" s="190"/>
      <c r="T49" s="63"/>
      <c r="U49" s="63"/>
      <c r="V49" s="63"/>
      <c r="W49" s="343" t="s">
        <v>195</v>
      </c>
    </row>
    <row r="50" spans="1:25" ht="24" customHeight="1" x14ac:dyDescent="0.3">
      <c r="A50" s="373" t="s">
        <v>391</v>
      </c>
      <c r="B50" s="367" t="s">
        <v>350</v>
      </c>
      <c r="C50" s="182">
        <v>2011</v>
      </c>
      <c r="D50" s="60" t="s">
        <v>167</v>
      </c>
      <c r="E50" s="353" t="s">
        <v>386</v>
      </c>
      <c r="F50" s="60">
        <v>30</v>
      </c>
      <c r="G50" s="226"/>
      <c r="H50" s="192"/>
      <c r="I50" s="191"/>
      <c r="J50" s="192"/>
      <c r="K50" s="191"/>
      <c r="L50" s="203"/>
      <c r="M50" s="260"/>
      <c r="N50" s="239"/>
      <c r="O50" s="199"/>
      <c r="P50" s="239"/>
      <c r="Q50" s="189"/>
      <c r="R50" s="198"/>
      <c r="S50" s="63"/>
      <c r="T50" s="63"/>
      <c r="U50" s="63"/>
      <c r="V50" s="63"/>
      <c r="W50" s="343" t="s">
        <v>190</v>
      </c>
      <c r="X50" s="26"/>
    </row>
    <row r="51" spans="1:25" ht="24" customHeight="1" x14ac:dyDescent="0.3">
      <c r="A51" s="373" t="s">
        <v>391</v>
      </c>
      <c r="B51" s="370" t="s">
        <v>351</v>
      </c>
      <c r="C51" s="182">
        <v>2011</v>
      </c>
      <c r="D51" s="60" t="s">
        <v>168</v>
      </c>
      <c r="E51" s="353" t="s">
        <v>386</v>
      </c>
      <c r="F51" s="60">
        <v>30</v>
      </c>
      <c r="G51" s="262"/>
      <c r="H51" s="236"/>
      <c r="I51" s="189"/>
      <c r="J51" s="202"/>
      <c r="K51" s="191"/>
      <c r="L51" s="194"/>
      <c r="M51" s="189"/>
      <c r="N51" s="202"/>
      <c r="O51" s="191"/>
      <c r="P51" s="237"/>
      <c r="Q51" s="263"/>
      <c r="R51" s="239"/>
      <c r="S51" s="190"/>
      <c r="T51" s="63"/>
      <c r="U51" s="63"/>
      <c r="V51" s="63"/>
      <c r="W51" s="343" t="s">
        <v>191</v>
      </c>
    </row>
    <row r="52" spans="1:25" ht="24" customHeight="1" x14ac:dyDescent="0.3">
      <c r="A52" s="373" t="s">
        <v>391</v>
      </c>
      <c r="B52" s="367" t="s">
        <v>352</v>
      </c>
      <c r="C52" s="182">
        <v>2011</v>
      </c>
      <c r="D52" s="60" t="s">
        <v>194</v>
      </c>
      <c r="E52" s="353" t="s">
        <v>386</v>
      </c>
      <c r="F52" s="60">
        <v>30</v>
      </c>
      <c r="G52" s="183"/>
      <c r="H52" s="183"/>
      <c r="I52" s="205"/>
      <c r="J52" s="185"/>
      <c r="K52" s="183"/>
      <c r="L52" s="188"/>
      <c r="M52" s="244"/>
      <c r="N52" s="207"/>
      <c r="O52" s="208"/>
      <c r="P52" s="209"/>
      <c r="Q52" s="183"/>
      <c r="R52" s="183"/>
      <c r="S52" s="190"/>
      <c r="T52" s="63"/>
      <c r="U52" s="63"/>
      <c r="V52" s="63"/>
      <c r="W52" s="343" t="s">
        <v>196</v>
      </c>
      <c r="X52" s="26"/>
    </row>
    <row r="53" spans="1:25" ht="24" customHeight="1" x14ac:dyDescent="0.3">
      <c r="A53" s="373" t="s">
        <v>391</v>
      </c>
      <c r="B53" s="367" t="s">
        <v>353</v>
      </c>
      <c r="C53" s="182">
        <v>2011</v>
      </c>
      <c r="D53" s="60" t="s">
        <v>149</v>
      </c>
      <c r="E53" s="353" t="s">
        <v>386</v>
      </c>
      <c r="F53" s="60">
        <v>30</v>
      </c>
      <c r="G53" s="183"/>
      <c r="H53" s="183"/>
      <c r="I53" s="205"/>
      <c r="J53" s="185"/>
      <c r="K53" s="208"/>
      <c r="L53" s="187"/>
      <c r="M53" s="183"/>
      <c r="N53" s="188"/>
      <c r="O53" s="183"/>
      <c r="P53" s="183"/>
      <c r="Q53" s="183"/>
      <c r="R53" s="189"/>
      <c r="S53" s="190"/>
      <c r="T53" s="63"/>
      <c r="U53" s="63"/>
      <c r="V53" s="63"/>
      <c r="W53" s="343" t="s">
        <v>197</v>
      </c>
      <c r="X53" s="26"/>
    </row>
    <row r="54" spans="1:25" ht="24" customHeight="1" thickBot="1" x14ac:dyDescent="0.35">
      <c r="A54" s="374" t="s">
        <v>391</v>
      </c>
      <c r="B54" s="368" t="s">
        <v>354</v>
      </c>
      <c r="C54" s="216">
        <v>2011</v>
      </c>
      <c r="D54" s="66" t="s">
        <v>186</v>
      </c>
      <c r="E54" s="354" t="s">
        <v>386</v>
      </c>
      <c r="F54" s="66">
        <v>30</v>
      </c>
      <c r="G54" s="264"/>
      <c r="H54" s="265"/>
      <c r="I54" s="217"/>
      <c r="J54" s="265"/>
      <c r="K54" s="217"/>
      <c r="L54" s="266"/>
      <c r="M54" s="217"/>
      <c r="N54" s="267"/>
      <c r="O54" s="217"/>
      <c r="P54" s="267"/>
      <c r="Q54" s="219"/>
      <c r="R54" s="268"/>
      <c r="S54" s="67"/>
      <c r="T54" s="67"/>
      <c r="U54" s="67"/>
      <c r="V54" s="67"/>
      <c r="W54" s="344" t="s">
        <v>193</v>
      </c>
    </row>
    <row r="55" spans="1:25" ht="24" customHeight="1" x14ac:dyDescent="0.3">
      <c r="A55" s="375" t="s">
        <v>391</v>
      </c>
      <c r="B55" s="364" t="s">
        <v>355</v>
      </c>
      <c r="C55" s="169">
        <v>2012</v>
      </c>
      <c r="D55" s="70" t="s">
        <v>67</v>
      </c>
      <c r="E55" s="356" t="s">
        <v>386</v>
      </c>
      <c r="F55" s="70">
        <v>30</v>
      </c>
      <c r="G55" s="269"/>
      <c r="H55" s="270"/>
      <c r="I55" s="271"/>
      <c r="J55" s="272"/>
      <c r="K55" s="271"/>
      <c r="L55" s="273"/>
      <c r="M55" s="271"/>
      <c r="N55" s="274"/>
      <c r="O55" s="271"/>
      <c r="P55" s="274"/>
      <c r="Q55" s="275"/>
      <c r="R55" s="276"/>
      <c r="S55" s="77"/>
      <c r="T55" s="77"/>
      <c r="U55" s="77"/>
      <c r="V55" s="77"/>
      <c r="W55" s="345" t="s">
        <v>22</v>
      </c>
    </row>
    <row r="56" spans="1:25" ht="24" customHeight="1" x14ac:dyDescent="0.3">
      <c r="A56" s="376" t="s">
        <v>391</v>
      </c>
      <c r="B56" s="369" t="s">
        <v>356</v>
      </c>
      <c r="C56" s="234">
        <v>2012</v>
      </c>
      <c r="D56" s="79" t="s">
        <v>67</v>
      </c>
      <c r="E56" s="357" t="s">
        <v>386</v>
      </c>
      <c r="F56" s="79">
        <v>30</v>
      </c>
      <c r="G56" s="235"/>
      <c r="H56" s="200"/>
      <c r="I56" s="189"/>
      <c r="J56" s="189"/>
      <c r="K56" s="260"/>
      <c r="L56" s="239"/>
      <c r="M56" s="189"/>
      <c r="N56" s="189"/>
      <c r="O56" s="260"/>
      <c r="P56" s="203"/>
      <c r="Q56" s="260"/>
      <c r="R56" s="204"/>
      <c r="S56" s="190"/>
      <c r="T56" s="63"/>
      <c r="U56" s="63"/>
      <c r="V56" s="63"/>
      <c r="W56" s="346" t="s">
        <v>22</v>
      </c>
    </row>
    <row r="57" spans="1:25" ht="24" customHeight="1" x14ac:dyDescent="0.3">
      <c r="A57" s="376" t="s">
        <v>391</v>
      </c>
      <c r="B57" s="369" t="s">
        <v>357</v>
      </c>
      <c r="C57" s="234">
        <v>2013</v>
      </c>
      <c r="D57" s="79" t="s">
        <v>67</v>
      </c>
      <c r="E57" s="357" t="s">
        <v>386</v>
      </c>
      <c r="F57" s="79">
        <v>30</v>
      </c>
      <c r="G57" s="277"/>
      <c r="H57" s="192"/>
      <c r="I57" s="278"/>
      <c r="J57" s="192"/>
      <c r="K57" s="279"/>
      <c r="L57" s="203"/>
      <c r="M57" s="260"/>
      <c r="N57" s="239"/>
      <c r="O57" s="278"/>
      <c r="P57" s="239"/>
      <c r="Q57" s="189"/>
      <c r="R57" s="280"/>
      <c r="S57" s="63"/>
      <c r="T57" s="63"/>
      <c r="U57" s="63"/>
      <c r="V57" s="63"/>
      <c r="W57" s="346" t="s">
        <v>25</v>
      </c>
    </row>
    <row r="58" spans="1:25" ht="24" customHeight="1" x14ac:dyDescent="0.3">
      <c r="A58" s="376" t="s">
        <v>391</v>
      </c>
      <c r="B58" s="369" t="s">
        <v>358</v>
      </c>
      <c r="C58" s="234">
        <v>2013</v>
      </c>
      <c r="D58" s="79" t="s">
        <v>67</v>
      </c>
      <c r="E58" s="357" t="s">
        <v>386</v>
      </c>
      <c r="F58" s="79">
        <v>30</v>
      </c>
      <c r="G58" s="235"/>
      <c r="H58" s="192"/>
      <c r="I58" s="199"/>
      <c r="J58" s="192"/>
      <c r="K58" s="260"/>
      <c r="L58" s="203"/>
      <c r="M58" s="260"/>
      <c r="N58" s="239"/>
      <c r="O58" s="199"/>
      <c r="P58" s="239"/>
      <c r="Q58" s="189"/>
      <c r="R58" s="198"/>
      <c r="S58" s="63"/>
      <c r="T58" s="63"/>
      <c r="U58" s="63"/>
      <c r="V58" s="63"/>
      <c r="W58" s="346" t="s">
        <v>26</v>
      </c>
    </row>
    <row r="59" spans="1:25" ht="24" customHeight="1" x14ac:dyDescent="0.3">
      <c r="A59" s="376" t="s">
        <v>391</v>
      </c>
      <c r="B59" s="369" t="s">
        <v>359</v>
      </c>
      <c r="C59" s="234">
        <v>2013</v>
      </c>
      <c r="D59" s="79" t="s">
        <v>67</v>
      </c>
      <c r="E59" s="357" t="s">
        <v>386</v>
      </c>
      <c r="F59" s="79">
        <v>30</v>
      </c>
      <c r="G59" s="260"/>
      <c r="H59" s="281"/>
      <c r="I59" s="189"/>
      <c r="J59" s="202"/>
      <c r="K59" s="278"/>
      <c r="L59" s="194"/>
      <c r="M59" s="189"/>
      <c r="N59" s="202"/>
      <c r="O59" s="260"/>
      <c r="P59" s="237"/>
      <c r="Q59" s="282"/>
      <c r="R59" s="239"/>
      <c r="S59" s="190"/>
      <c r="T59" s="63"/>
      <c r="U59" s="63"/>
      <c r="V59" s="63"/>
      <c r="W59" s="346" t="s">
        <v>27</v>
      </c>
    </row>
    <row r="60" spans="1:25" ht="24" customHeight="1" x14ac:dyDescent="0.3">
      <c r="A60" s="376" t="s">
        <v>392</v>
      </c>
      <c r="B60" s="369" t="s">
        <v>360</v>
      </c>
      <c r="C60" s="234">
        <v>2014</v>
      </c>
      <c r="D60" s="79" t="s">
        <v>67</v>
      </c>
      <c r="E60" s="357" t="s">
        <v>386</v>
      </c>
      <c r="F60" s="79">
        <v>30</v>
      </c>
      <c r="G60" s="283"/>
      <c r="H60" s="284"/>
      <c r="I60" s="285"/>
      <c r="J60" s="72"/>
      <c r="K60" s="286"/>
      <c r="L60" s="74"/>
      <c r="M60" s="285"/>
      <c r="N60" s="76"/>
      <c r="O60" s="286"/>
      <c r="P60" s="76"/>
      <c r="Q60" s="77"/>
      <c r="R60" s="287"/>
      <c r="S60" s="63"/>
      <c r="T60" s="288"/>
      <c r="U60" s="63"/>
      <c r="V60" s="288"/>
      <c r="W60" s="346" t="s">
        <v>31</v>
      </c>
    </row>
    <row r="61" spans="1:25" ht="24" customHeight="1" thickBot="1" x14ac:dyDescent="0.35">
      <c r="A61" s="380" t="s">
        <v>392</v>
      </c>
      <c r="B61" s="365" t="s">
        <v>361</v>
      </c>
      <c r="C61" s="172">
        <v>2014</v>
      </c>
      <c r="D61" s="85" t="s">
        <v>67</v>
      </c>
      <c r="E61" s="358" t="s">
        <v>386</v>
      </c>
      <c r="F61" s="85">
        <v>30</v>
      </c>
      <c r="G61" s="289"/>
      <c r="H61" s="87"/>
      <c r="I61" s="88"/>
      <c r="J61" s="290"/>
      <c r="K61" s="291"/>
      <c r="L61" s="90"/>
      <c r="M61" s="88"/>
      <c r="N61" s="290"/>
      <c r="O61" s="291"/>
      <c r="P61" s="92"/>
      <c r="Q61" s="292"/>
      <c r="R61" s="293"/>
      <c r="S61" s="88"/>
      <c r="T61" s="290"/>
      <c r="U61" s="88"/>
      <c r="V61" s="290"/>
      <c r="W61" s="347" t="s">
        <v>32</v>
      </c>
    </row>
    <row r="62" spans="1:25" ht="24" customHeight="1" x14ac:dyDescent="0.3">
      <c r="A62" s="372" t="s">
        <v>392</v>
      </c>
      <c r="B62" s="366" t="s">
        <v>362</v>
      </c>
      <c r="C62" s="173">
        <v>2014</v>
      </c>
      <c r="D62" s="51" t="s">
        <v>209</v>
      </c>
      <c r="E62" s="351" t="s">
        <v>386</v>
      </c>
      <c r="F62" s="51">
        <v>30</v>
      </c>
      <c r="G62" s="294"/>
      <c r="H62" s="294"/>
      <c r="I62" s="295"/>
      <c r="J62" s="155"/>
      <c r="K62" s="294"/>
      <c r="L62" s="294"/>
      <c r="M62" s="151"/>
      <c r="N62" s="153"/>
      <c r="O62" s="296"/>
      <c r="P62" s="297"/>
      <c r="Q62" s="156"/>
      <c r="R62" s="156"/>
      <c r="S62" s="59"/>
      <c r="T62" s="298"/>
      <c r="U62" s="59"/>
      <c r="V62" s="298"/>
      <c r="W62" s="342" t="s">
        <v>214</v>
      </c>
    </row>
    <row r="63" spans="1:25" ht="24" customHeight="1" x14ac:dyDescent="0.3">
      <c r="A63" s="373" t="s">
        <v>392</v>
      </c>
      <c r="B63" s="367" t="s">
        <v>363</v>
      </c>
      <c r="C63" s="182">
        <v>2015</v>
      </c>
      <c r="D63" s="60" t="s">
        <v>203</v>
      </c>
      <c r="E63" s="353" t="s">
        <v>386</v>
      </c>
      <c r="F63" s="60">
        <v>30</v>
      </c>
      <c r="G63" s="299"/>
      <c r="H63" s="300"/>
      <c r="I63" s="301"/>
      <c r="J63" s="300"/>
      <c r="K63" s="302"/>
      <c r="L63" s="303"/>
      <c r="M63" s="304"/>
      <c r="N63" s="305"/>
      <c r="O63" s="304"/>
      <c r="P63" s="305"/>
      <c r="Q63" s="306"/>
      <c r="R63" s="306"/>
      <c r="S63" s="306"/>
      <c r="T63" s="306"/>
      <c r="U63" s="306"/>
      <c r="V63" s="306"/>
      <c r="W63" s="343" t="s">
        <v>206</v>
      </c>
      <c r="X63" s="26"/>
    </row>
    <row r="64" spans="1:25" ht="24" customHeight="1" x14ac:dyDescent="0.3">
      <c r="A64" s="373" t="s">
        <v>392</v>
      </c>
      <c r="B64" s="367" t="s">
        <v>364</v>
      </c>
      <c r="C64" s="182">
        <v>2015</v>
      </c>
      <c r="D64" s="60" t="s">
        <v>204</v>
      </c>
      <c r="E64" s="353" t="s">
        <v>386</v>
      </c>
      <c r="F64" s="60">
        <v>30</v>
      </c>
      <c r="G64" s="307"/>
      <c r="H64" s="87"/>
      <c r="I64" s="308"/>
      <c r="J64" s="308"/>
      <c r="K64" s="309"/>
      <c r="L64" s="90"/>
      <c r="M64" s="308"/>
      <c r="N64" s="308"/>
      <c r="O64" s="310"/>
      <c r="P64" s="92"/>
      <c r="Q64" s="104"/>
      <c r="R64" s="305"/>
      <c r="S64" s="306"/>
      <c r="T64" s="306"/>
      <c r="U64" s="306"/>
      <c r="V64" s="306"/>
      <c r="W64" s="343" t="s">
        <v>207</v>
      </c>
      <c r="Y64" s="26"/>
    </row>
    <row r="65" spans="1:24" ht="24" customHeight="1" x14ac:dyDescent="0.3">
      <c r="A65" s="373" t="s">
        <v>392</v>
      </c>
      <c r="B65" s="367" t="s">
        <v>365</v>
      </c>
      <c r="C65" s="182">
        <v>2015</v>
      </c>
      <c r="D65" s="60" t="s">
        <v>210</v>
      </c>
      <c r="E65" s="353" t="s">
        <v>386</v>
      </c>
      <c r="F65" s="60">
        <v>30</v>
      </c>
      <c r="G65" s="308"/>
      <c r="H65" s="308"/>
      <c r="I65" s="311"/>
      <c r="J65" s="303"/>
      <c r="K65" s="308"/>
      <c r="L65" s="308"/>
      <c r="M65" s="301"/>
      <c r="N65" s="305"/>
      <c r="O65" s="302"/>
      <c r="P65" s="312"/>
      <c r="Q65" s="306"/>
      <c r="R65" s="306"/>
      <c r="S65" s="63"/>
      <c r="T65" s="288"/>
      <c r="U65" s="63"/>
      <c r="V65" s="288"/>
      <c r="W65" s="343" t="s">
        <v>215</v>
      </c>
    </row>
    <row r="66" spans="1:24" ht="24" customHeight="1" x14ac:dyDescent="0.3">
      <c r="A66" s="373" t="s">
        <v>392</v>
      </c>
      <c r="B66" s="367" t="s">
        <v>366</v>
      </c>
      <c r="C66" s="182">
        <v>2015</v>
      </c>
      <c r="D66" s="60" t="s">
        <v>211</v>
      </c>
      <c r="E66" s="353" t="s">
        <v>386</v>
      </c>
      <c r="F66" s="60">
        <v>30</v>
      </c>
      <c r="G66" s="308"/>
      <c r="H66" s="308"/>
      <c r="I66" s="302"/>
      <c r="J66" s="303"/>
      <c r="K66" s="313"/>
      <c r="L66" s="92"/>
      <c r="M66" s="308"/>
      <c r="N66" s="308"/>
      <c r="O66" s="308"/>
      <c r="P66" s="308"/>
      <c r="Q66" s="308"/>
      <c r="R66" s="308"/>
      <c r="S66" s="63"/>
      <c r="T66" s="288"/>
      <c r="U66" s="63"/>
      <c r="V66" s="288"/>
      <c r="W66" s="343" t="s">
        <v>216</v>
      </c>
    </row>
    <row r="67" spans="1:24" ht="24" customHeight="1" x14ac:dyDescent="0.3">
      <c r="A67" s="373" t="s">
        <v>392</v>
      </c>
      <c r="B67" s="367" t="s">
        <v>367</v>
      </c>
      <c r="C67" s="182">
        <v>2015</v>
      </c>
      <c r="D67" s="60" t="s">
        <v>188</v>
      </c>
      <c r="E67" s="353" t="s">
        <v>386</v>
      </c>
      <c r="F67" s="60">
        <v>30</v>
      </c>
      <c r="G67" s="304"/>
      <c r="H67" s="300"/>
      <c r="I67" s="302"/>
      <c r="J67" s="300"/>
      <c r="K67" s="299"/>
      <c r="L67" s="303"/>
      <c r="M67" s="299"/>
      <c r="N67" s="305"/>
      <c r="O67" s="299"/>
      <c r="P67" s="305"/>
      <c r="Q67" s="306"/>
      <c r="R67" s="306"/>
      <c r="S67" s="63"/>
      <c r="T67" s="288"/>
      <c r="U67" s="63"/>
      <c r="V67" s="288"/>
      <c r="W67" s="343" t="s">
        <v>205</v>
      </c>
    </row>
    <row r="68" spans="1:24" ht="24" customHeight="1" thickBot="1" x14ac:dyDescent="0.35">
      <c r="A68" s="374" t="s">
        <v>392</v>
      </c>
      <c r="B68" s="368" t="s">
        <v>368</v>
      </c>
      <c r="C68" s="216">
        <v>2015</v>
      </c>
      <c r="D68" s="66" t="s">
        <v>189</v>
      </c>
      <c r="E68" s="354" t="s">
        <v>386</v>
      </c>
      <c r="F68" s="66">
        <v>30</v>
      </c>
      <c r="G68" s="157"/>
      <c r="H68" s="140"/>
      <c r="I68" s="159"/>
      <c r="J68" s="159"/>
      <c r="K68" s="112"/>
      <c r="L68" s="142"/>
      <c r="M68" s="159"/>
      <c r="N68" s="159"/>
      <c r="O68" s="157"/>
      <c r="P68" s="69"/>
      <c r="Q68" s="314"/>
      <c r="R68" s="161"/>
      <c r="S68" s="67"/>
      <c r="T68" s="315"/>
      <c r="U68" s="67"/>
      <c r="V68" s="315"/>
      <c r="W68" s="344" t="s">
        <v>208</v>
      </c>
    </row>
    <row r="69" spans="1:24" ht="24" customHeight="1" x14ac:dyDescent="0.3">
      <c r="A69" s="375" t="s">
        <v>391</v>
      </c>
      <c r="B69" s="364" t="s">
        <v>369</v>
      </c>
      <c r="C69" s="169">
        <v>2016</v>
      </c>
      <c r="D69" s="70" t="s">
        <v>67</v>
      </c>
      <c r="E69" s="356" t="s">
        <v>386</v>
      </c>
      <c r="F69" s="70">
        <v>30</v>
      </c>
      <c r="G69" s="316"/>
      <c r="H69" s="317"/>
      <c r="I69" s="316"/>
      <c r="J69" s="318"/>
      <c r="K69" s="319"/>
      <c r="L69" s="273"/>
      <c r="M69" s="320"/>
      <c r="N69" s="321"/>
      <c r="O69" s="316"/>
      <c r="P69" s="215"/>
      <c r="Q69" s="275"/>
      <c r="R69" s="198"/>
      <c r="S69" s="77"/>
      <c r="T69" s="287"/>
      <c r="U69" s="77"/>
      <c r="V69" s="287"/>
      <c r="W69" s="345" t="s">
        <v>28</v>
      </c>
    </row>
    <row r="70" spans="1:24" ht="24" customHeight="1" x14ac:dyDescent="0.3">
      <c r="A70" s="376" t="s">
        <v>391</v>
      </c>
      <c r="B70" s="371" t="s">
        <v>370</v>
      </c>
      <c r="C70" s="234">
        <v>2016</v>
      </c>
      <c r="D70" s="79" t="s">
        <v>67</v>
      </c>
      <c r="E70" s="357" t="s">
        <v>386</v>
      </c>
      <c r="F70" s="79">
        <v>30</v>
      </c>
      <c r="G70" s="322"/>
      <c r="H70" s="200"/>
      <c r="I70" s="323"/>
      <c r="J70" s="324"/>
      <c r="K70" s="325"/>
      <c r="L70" s="326"/>
      <c r="M70" s="323"/>
      <c r="N70" s="327"/>
      <c r="O70" s="328"/>
      <c r="P70" s="203"/>
      <c r="Q70" s="329"/>
      <c r="R70" s="330"/>
      <c r="S70" s="190"/>
      <c r="T70" s="288"/>
      <c r="U70" s="63"/>
      <c r="V70" s="288"/>
      <c r="W70" s="346" t="s">
        <v>29</v>
      </c>
    </row>
    <row r="71" spans="1:24" ht="24" customHeight="1" x14ac:dyDescent="0.3">
      <c r="A71" s="376" t="s">
        <v>392</v>
      </c>
      <c r="B71" s="369" t="s">
        <v>371</v>
      </c>
      <c r="C71" s="234">
        <v>2016</v>
      </c>
      <c r="D71" s="79" t="s">
        <v>67</v>
      </c>
      <c r="E71" s="357" t="s">
        <v>386</v>
      </c>
      <c r="F71" s="79">
        <v>30</v>
      </c>
      <c r="G71" s="331"/>
      <c r="H71" s="284"/>
      <c r="I71" s="331"/>
      <c r="J71" s="72"/>
      <c r="K71" s="331"/>
      <c r="L71" s="74"/>
      <c r="M71" s="286"/>
      <c r="N71" s="332"/>
      <c r="O71" s="333"/>
      <c r="P71" s="76"/>
      <c r="Q71" s="77"/>
      <c r="R71" s="287"/>
      <c r="S71" s="63"/>
      <c r="T71" s="288"/>
      <c r="U71" s="63"/>
      <c r="V71" s="288"/>
      <c r="W71" s="346" t="s">
        <v>33</v>
      </c>
    </row>
    <row r="72" spans="1:24" ht="24" customHeight="1" thickBot="1" x14ac:dyDescent="0.35">
      <c r="A72" s="380" t="s">
        <v>392</v>
      </c>
      <c r="B72" s="365" t="s">
        <v>372</v>
      </c>
      <c r="C72" s="172">
        <v>2016</v>
      </c>
      <c r="D72" s="85" t="s">
        <v>67</v>
      </c>
      <c r="E72" s="358" t="s">
        <v>386</v>
      </c>
      <c r="F72" s="85">
        <v>30</v>
      </c>
      <c r="G72" s="334"/>
      <c r="H72" s="87"/>
      <c r="I72" s="88"/>
      <c r="J72" s="290"/>
      <c r="K72" s="89"/>
      <c r="L72" s="90"/>
      <c r="M72" s="88"/>
      <c r="N72" s="290"/>
      <c r="O72" s="335"/>
      <c r="P72" s="92"/>
      <c r="Q72" s="292"/>
      <c r="R72" s="293"/>
      <c r="S72" s="88"/>
      <c r="T72" s="290"/>
      <c r="U72" s="88"/>
      <c r="V72" s="290"/>
      <c r="W72" s="347" t="s">
        <v>34</v>
      </c>
    </row>
    <row r="73" spans="1:24" ht="24" customHeight="1" x14ac:dyDescent="0.3">
      <c r="A73" s="372" t="s">
        <v>392</v>
      </c>
      <c r="B73" s="351" t="s">
        <v>373</v>
      </c>
      <c r="C73" s="51">
        <v>2018</v>
      </c>
      <c r="D73" s="51" t="s">
        <v>220</v>
      </c>
      <c r="E73" s="351" t="s">
        <v>386</v>
      </c>
      <c r="F73" s="51">
        <v>30</v>
      </c>
      <c r="G73" s="336"/>
      <c r="H73" s="152"/>
      <c r="I73" s="336"/>
      <c r="J73" s="152"/>
      <c r="K73" s="135"/>
      <c r="L73" s="155"/>
      <c r="M73" s="337"/>
      <c r="N73" s="338"/>
      <c r="O73" s="336"/>
      <c r="P73" s="153"/>
      <c r="Q73" s="156"/>
      <c r="R73" s="156"/>
      <c r="S73" s="156"/>
      <c r="T73" s="156"/>
      <c r="U73" s="156"/>
      <c r="V73" s="156"/>
      <c r="W73" s="342" t="s">
        <v>218</v>
      </c>
      <c r="X73" s="26"/>
    </row>
    <row r="74" spans="1:24" ht="24" customHeight="1" x14ac:dyDescent="0.3">
      <c r="A74" s="373" t="s">
        <v>392</v>
      </c>
      <c r="B74" s="353" t="s">
        <v>374</v>
      </c>
      <c r="C74" s="60">
        <v>2018</v>
      </c>
      <c r="D74" s="60" t="s">
        <v>221</v>
      </c>
      <c r="E74" s="353" t="s">
        <v>386</v>
      </c>
      <c r="F74" s="60">
        <v>30</v>
      </c>
      <c r="G74" s="299"/>
      <c r="H74" s="303"/>
      <c r="I74" s="306"/>
      <c r="J74" s="306"/>
      <c r="K74" s="102"/>
      <c r="L74" s="305"/>
      <c r="M74" s="306"/>
      <c r="N74" s="306"/>
      <c r="O74" s="299"/>
      <c r="P74" s="339"/>
      <c r="Q74" s="102"/>
      <c r="R74" s="305"/>
      <c r="S74" s="306"/>
      <c r="T74" s="306"/>
      <c r="U74" s="306"/>
      <c r="V74" s="306"/>
      <c r="W74" s="343" t="s">
        <v>219</v>
      </c>
    </row>
    <row r="75" spans="1:24" ht="24" customHeight="1" x14ac:dyDescent="0.3">
      <c r="A75" s="373" t="s">
        <v>392</v>
      </c>
      <c r="B75" s="353" t="s">
        <v>375</v>
      </c>
      <c r="C75" s="60">
        <v>2019</v>
      </c>
      <c r="D75" s="60" t="s">
        <v>223</v>
      </c>
      <c r="E75" s="353" t="s">
        <v>386</v>
      </c>
      <c r="F75" s="60">
        <v>30</v>
      </c>
      <c r="G75" s="308"/>
      <c r="H75" s="308"/>
      <c r="I75" s="302"/>
      <c r="J75" s="303"/>
      <c r="K75" s="308"/>
      <c r="L75" s="308"/>
      <c r="M75" s="299"/>
      <c r="N75" s="305"/>
      <c r="O75" s="304"/>
      <c r="P75" s="312"/>
      <c r="Q75" s="306"/>
      <c r="R75" s="306"/>
      <c r="S75" s="306"/>
      <c r="T75" s="306"/>
      <c r="U75" s="306"/>
      <c r="V75" s="306"/>
      <c r="W75" s="343" t="s">
        <v>228</v>
      </c>
    </row>
    <row r="76" spans="1:24" ht="24" customHeight="1" thickBot="1" x14ac:dyDescent="0.35">
      <c r="A76" s="374" t="s">
        <v>392</v>
      </c>
      <c r="B76" s="354" t="s">
        <v>376</v>
      </c>
      <c r="C76" s="66">
        <v>2019</v>
      </c>
      <c r="D76" s="66" t="s">
        <v>222</v>
      </c>
      <c r="E76" s="354" t="s">
        <v>386</v>
      </c>
      <c r="F76" s="66">
        <v>30</v>
      </c>
      <c r="G76" s="159"/>
      <c r="H76" s="159"/>
      <c r="I76" s="340"/>
      <c r="J76" s="158"/>
      <c r="K76" s="314"/>
      <c r="L76" s="6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344" t="s">
        <v>229</v>
      </c>
    </row>
    <row r="77" spans="1:24" ht="24" customHeight="1" x14ac:dyDescent="0.3">
      <c r="A77" s="375" t="s">
        <v>393</v>
      </c>
      <c r="B77" s="356" t="s">
        <v>377</v>
      </c>
      <c r="C77" s="70">
        <v>2021</v>
      </c>
      <c r="D77" s="70" t="s">
        <v>67</v>
      </c>
      <c r="E77" s="356" t="s">
        <v>386</v>
      </c>
      <c r="F77" s="70">
        <v>30</v>
      </c>
      <c r="G77" s="73"/>
      <c r="H77" s="72"/>
      <c r="I77" s="129"/>
      <c r="J77" s="284"/>
      <c r="K77" s="285"/>
      <c r="L77" s="74"/>
      <c r="M77" s="129"/>
      <c r="N77" s="284"/>
      <c r="O77" s="71"/>
      <c r="P77" s="284"/>
      <c r="Q77" s="77"/>
      <c r="R77" s="77"/>
      <c r="S77" s="75"/>
      <c r="T77" s="76"/>
      <c r="U77" s="71"/>
      <c r="V77" s="72"/>
      <c r="W77" s="345" t="s">
        <v>235</v>
      </c>
    </row>
    <row r="78" spans="1:24" ht="24" customHeight="1" x14ac:dyDescent="0.3">
      <c r="A78" s="376" t="s">
        <v>393</v>
      </c>
      <c r="B78" s="357" t="s">
        <v>378</v>
      </c>
      <c r="C78" s="79">
        <v>2021</v>
      </c>
      <c r="D78" s="79" t="s">
        <v>67</v>
      </c>
      <c r="E78" s="357" t="s">
        <v>386</v>
      </c>
      <c r="F78" s="79">
        <v>30</v>
      </c>
      <c r="G78" s="84"/>
      <c r="H78" s="83"/>
      <c r="I78" s="114"/>
      <c r="J78" s="62"/>
      <c r="K78" s="114"/>
      <c r="L78" s="81"/>
      <c r="M78" s="63"/>
      <c r="N78" s="63"/>
      <c r="O78" s="114"/>
      <c r="P78" s="62"/>
      <c r="Q78" s="78"/>
      <c r="R78" s="64"/>
      <c r="S78" s="63"/>
      <c r="T78" s="63"/>
      <c r="U78" s="63"/>
      <c r="V78" s="63"/>
      <c r="W78" s="346" t="s">
        <v>236</v>
      </c>
    </row>
    <row r="79" spans="1:24" ht="24" customHeight="1" x14ac:dyDescent="0.3">
      <c r="A79" s="376" t="s">
        <v>393</v>
      </c>
      <c r="B79" s="357" t="s">
        <v>379</v>
      </c>
      <c r="C79" s="79">
        <v>2021</v>
      </c>
      <c r="D79" s="79" t="s">
        <v>67</v>
      </c>
      <c r="E79" s="357" t="s">
        <v>386</v>
      </c>
      <c r="F79" s="79">
        <v>30</v>
      </c>
      <c r="G79" s="84"/>
      <c r="H79" s="83"/>
      <c r="I79" s="63"/>
      <c r="J79" s="63"/>
      <c r="K79" s="82"/>
      <c r="L79" s="64"/>
      <c r="M79" s="63"/>
      <c r="N79" s="63"/>
      <c r="O79" s="82"/>
      <c r="P79" s="65"/>
      <c r="Q79" s="82"/>
      <c r="R79" s="64"/>
      <c r="S79" s="63"/>
      <c r="T79" s="63"/>
      <c r="U79" s="63"/>
      <c r="V79" s="63"/>
      <c r="W79" s="346" t="s">
        <v>35</v>
      </c>
    </row>
    <row r="80" spans="1:24" ht="24" customHeight="1" x14ac:dyDescent="0.3">
      <c r="A80" s="376" t="s">
        <v>393</v>
      </c>
      <c r="B80" s="357" t="s">
        <v>380</v>
      </c>
      <c r="C80" s="79">
        <v>2022</v>
      </c>
      <c r="D80" s="79" t="s">
        <v>67</v>
      </c>
      <c r="E80" s="357" t="s">
        <v>386</v>
      </c>
      <c r="F80" s="79">
        <v>30</v>
      </c>
      <c r="G80" s="82"/>
      <c r="H80" s="81"/>
      <c r="I80" s="82"/>
      <c r="J80" s="72"/>
      <c r="K80" s="341"/>
      <c r="L80" s="74"/>
      <c r="M80" s="78"/>
      <c r="N80" s="332"/>
      <c r="O80" s="114"/>
      <c r="P80" s="76"/>
      <c r="Q80" s="63"/>
      <c r="R80" s="63"/>
      <c r="S80" s="63"/>
      <c r="T80" s="63"/>
      <c r="U80" s="63"/>
      <c r="V80" s="63"/>
      <c r="W80" s="346" t="s">
        <v>36</v>
      </c>
    </row>
    <row r="81" spans="1:23" ht="24" customHeight="1" x14ac:dyDescent="0.3">
      <c r="A81" s="376" t="s">
        <v>393</v>
      </c>
      <c r="B81" s="371" t="s">
        <v>381</v>
      </c>
      <c r="C81" s="79">
        <v>2022</v>
      </c>
      <c r="D81" s="79" t="s">
        <v>67</v>
      </c>
      <c r="E81" s="357" t="s">
        <v>386</v>
      </c>
      <c r="F81" s="79">
        <v>30</v>
      </c>
      <c r="G81" s="82"/>
      <c r="H81" s="62"/>
      <c r="I81" s="63"/>
      <c r="J81" s="63"/>
      <c r="K81" s="341"/>
      <c r="L81" s="64"/>
      <c r="M81" s="63"/>
      <c r="N81" s="63"/>
      <c r="O81" s="82"/>
      <c r="P81" s="65"/>
      <c r="Q81" s="114"/>
      <c r="R81" s="64"/>
      <c r="S81" s="63"/>
      <c r="T81" s="63"/>
      <c r="U81" s="63"/>
      <c r="V81" s="63"/>
      <c r="W81" s="346" t="s">
        <v>37</v>
      </c>
    </row>
    <row r="82" spans="1:23" ht="24" customHeight="1" x14ac:dyDescent="0.3">
      <c r="A82" s="376" t="s">
        <v>393</v>
      </c>
      <c r="B82" s="357" t="s">
        <v>382</v>
      </c>
      <c r="C82" s="79">
        <v>2023</v>
      </c>
      <c r="D82" s="79" t="s">
        <v>67</v>
      </c>
      <c r="E82" s="357" t="s">
        <v>386</v>
      </c>
      <c r="F82" s="79">
        <v>30</v>
      </c>
      <c r="G82" s="82"/>
      <c r="H82" s="284"/>
      <c r="I82" s="82"/>
      <c r="J82" s="72"/>
      <c r="K82" s="341"/>
      <c r="L82" s="74"/>
      <c r="M82" s="341"/>
      <c r="N82" s="332"/>
      <c r="O82" s="82"/>
      <c r="P82" s="76"/>
      <c r="Q82" s="63"/>
      <c r="R82" s="63"/>
      <c r="S82" s="63"/>
      <c r="T82" s="63"/>
      <c r="U82" s="63"/>
      <c r="V82" s="63"/>
      <c r="W82" s="346" t="s">
        <v>38</v>
      </c>
    </row>
    <row r="83" spans="1:23" ht="24" customHeight="1" x14ac:dyDescent="0.3">
      <c r="A83" s="376" t="s">
        <v>393</v>
      </c>
      <c r="B83" s="371" t="s">
        <v>383</v>
      </c>
      <c r="C83" s="79">
        <v>2023</v>
      </c>
      <c r="D83" s="79" t="s">
        <v>67</v>
      </c>
      <c r="E83" s="357" t="s">
        <v>386</v>
      </c>
      <c r="F83" s="79">
        <v>30</v>
      </c>
      <c r="G83" s="82"/>
      <c r="H83" s="62"/>
      <c r="I83" s="63"/>
      <c r="J83" s="63"/>
      <c r="K83" s="341"/>
      <c r="L83" s="64"/>
      <c r="M83" s="63"/>
      <c r="N83" s="63"/>
      <c r="O83" s="82"/>
      <c r="P83" s="65"/>
      <c r="Q83" s="61"/>
      <c r="R83" s="64"/>
      <c r="S83" s="63"/>
      <c r="T83" s="63"/>
      <c r="U83" s="63"/>
      <c r="V83" s="63"/>
      <c r="W83" s="346" t="s">
        <v>39</v>
      </c>
    </row>
    <row r="84" spans="1:23" x14ac:dyDescent="0.3">
      <c r="A84" s="4"/>
      <c r="B84" s="4"/>
      <c r="C84" s="8"/>
      <c r="D84" s="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</sheetData>
  <mergeCells count="13">
    <mergeCell ref="G3:H3"/>
    <mergeCell ref="G2:V2"/>
    <mergeCell ref="U3:V3"/>
    <mergeCell ref="S3:T3"/>
    <mergeCell ref="Q3:R3"/>
    <mergeCell ref="M3:N3"/>
    <mergeCell ref="O3:P3"/>
    <mergeCell ref="K3:L3"/>
    <mergeCell ref="Y4:AD4"/>
    <mergeCell ref="Y1:AD1"/>
    <mergeCell ref="AB2:AD2"/>
    <mergeCell ref="Y2:AA2"/>
    <mergeCell ref="I3:J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35A-3DDD-4274-A8EA-661D3368D1DB}">
  <sheetPr codeName="Hoja2"/>
  <dimension ref="A2:S74"/>
  <sheetViews>
    <sheetView workbookViewId="0">
      <pane ySplit="4" topLeftCell="A62" activePane="bottomLeft" state="frozen"/>
      <selection pane="bottomLeft" activeCell="C69" sqref="C69"/>
    </sheetView>
  </sheetViews>
  <sheetFormatPr baseColWidth="10" defaultRowHeight="14.4" x14ac:dyDescent="0.3"/>
  <cols>
    <col min="1" max="1" width="12.88671875" bestFit="1" customWidth="1"/>
  </cols>
  <sheetData>
    <row r="2" spans="1:17" x14ac:dyDescent="0.3">
      <c r="B2" s="480" t="s">
        <v>45</v>
      </c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</row>
    <row r="3" spans="1:17" ht="15" thickBot="1" x14ac:dyDescent="0.35">
      <c r="B3" s="481" t="s">
        <v>3</v>
      </c>
      <c r="C3" s="482"/>
      <c r="D3" s="483" t="s">
        <v>4</v>
      </c>
      <c r="E3" s="483"/>
      <c r="F3" s="481" t="s">
        <v>5</v>
      </c>
      <c r="G3" s="482"/>
      <c r="H3" s="483" t="s">
        <v>6</v>
      </c>
      <c r="I3" s="483"/>
      <c r="J3" s="481" t="s">
        <v>7</v>
      </c>
      <c r="K3" s="482"/>
      <c r="L3" s="483" t="s">
        <v>8</v>
      </c>
      <c r="M3" s="483"/>
      <c r="N3" s="481" t="s">
        <v>9</v>
      </c>
      <c r="O3" s="482"/>
      <c r="P3" s="481" t="s">
        <v>10</v>
      </c>
      <c r="Q3" s="482"/>
    </row>
    <row r="4" spans="1:17" x14ac:dyDescent="0.3">
      <c r="B4" s="28" t="s">
        <v>46</v>
      </c>
      <c r="C4" s="38">
        <v>43418</v>
      </c>
      <c r="D4" s="25" t="s">
        <v>46</v>
      </c>
      <c r="E4" s="25">
        <v>24756</v>
      </c>
      <c r="F4" s="28" t="s">
        <v>46</v>
      </c>
      <c r="G4" s="38">
        <v>112154</v>
      </c>
      <c r="H4" s="25" t="s">
        <v>46</v>
      </c>
      <c r="I4" s="25">
        <v>26677</v>
      </c>
      <c r="J4" s="28" t="s">
        <v>46</v>
      </c>
      <c r="K4" s="38">
        <v>5823</v>
      </c>
      <c r="L4" s="25" t="s">
        <v>46</v>
      </c>
      <c r="M4" s="25">
        <v>316455</v>
      </c>
      <c r="N4" s="28" t="s">
        <v>46</v>
      </c>
      <c r="O4" s="38">
        <v>151846</v>
      </c>
      <c r="P4" s="28" t="s">
        <v>46</v>
      </c>
      <c r="Q4" s="38">
        <v>119475</v>
      </c>
    </row>
    <row r="5" spans="1:17" x14ac:dyDescent="0.3">
      <c r="B5" s="29"/>
      <c r="C5" s="39"/>
      <c r="F5" s="29"/>
      <c r="G5" s="39"/>
      <c r="J5" s="29"/>
      <c r="K5" s="39"/>
      <c r="N5" s="29"/>
      <c r="O5" s="39"/>
      <c r="P5" s="29"/>
      <c r="Q5" s="39"/>
    </row>
    <row r="6" spans="1:17" x14ac:dyDescent="0.3">
      <c r="A6" t="s">
        <v>47</v>
      </c>
      <c r="B6" s="9"/>
      <c r="C6" s="9">
        <v>43418</v>
      </c>
      <c r="D6" s="31"/>
      <c r="E6" s="41">
        <v>19337</v>
      </c>
      <c r="F6" s="9"/>
      <c r="G6" s="9">
        <v>19703</v>
      </c>
      <c r="H6" s="31"/>
      <c r="I6" s="41">
        <v>9788</v>
      </c>
      <c r="J6" s="9"/>
      <c r="K6" s="9">
        <v>2623</v>
      </c>
      <c r="L6" s="31"/>
      <c r="M6" s="41">
        <v>0</v>
      </c>
      <c r="N6" s="9"/>
      <c r="O6" s="9">
        <v>0</v>
      </c>
      <c r="P6" s="9"/>
      <c r="Q6" s="9">
        <v>0</v>
      </c>
    </row>
    <row r="7" spans="1:17" x14ac:dyDescent="0.3">
      <c r="B7" s="14"/>
      <c r="C7" s="23">
        <f>C6/$C$4</f>
        <v>1</v>
      </c>
      <c r="D7" s="32"/>
      <c r="E7" s="42">
        <f>E6/$E$4</f>
        <v>0.78110357085151072</v>
      </c>
      <c r="F7" s="10"/>
      <c r="G7" s="23">
        <f>G6/$G$4</f>
        <v>0.17567808548959465</v>
      </c>
      <c r="H7" s="37"/>
      <c r="I7" s="42">
        <f>I6/$I$4</f>
        <v>0.36690782321850285</v>
      </c>
      <c r="J7" s="11"/>
      <c r="K7" s="23">
        <f>K6/$K$4</f>
        <v>0.4504550918770393</v>
      </c>
      <c r="L7" s="33"/>
      <c r="M7" s="42">
        <f>M6/$M$4</f>
        <v>0</v>
      </c>
      <c r="N7" s="15"/>
      <c r="O7" s="23">
        <f>O6/$O$4</f>
        <v>0</v>
      </c>
      <c r="P7" s="15"/>
      <c r="Q7" s="23">
        <f>Q6/$Q$4</f>
        <v>0</v>
      </c>
    </row>
    <row r="8" spans="1:17" x14ac:dyDescent="0.3">
      <c r="A8" t="s">
        <v>64</v>
      </c>
      <c r="B8" s="9"/>
      <c r="C8" s="9">
        <v>14663</v>
      </c>
      <c r="D8" s="31"/>
      <c r="E8" s="41">
        <v>0</v>
      </c>
      <c r="F8" s="9"/>
      <c r="G8" s="9">
        <v>94352</v>
      </c>
      <c r="H8" s="31"/>
      <c r="I8" s="41">
        <v>0</v>
      </c>
      <c r="J8" s="9"/>
      <c r="K8" s="9">
        <v>124</v>
      </c>
      <c r="L8" s="31"/>
      <c r="M8" s="41">
        <v>315497</v>
      </c>
      <c r="N8" s="9"/>
      <c r="O8" s="9">
        <v>0</v>
      </c>
      <c r="P8" s="9"/>
      <c r="Q8" s="9">
        <v>0</v>
      </c>
    </row>
    <row r="9" spans="1:17" x14ac:dyDescent="0.3">
      <c r="B9" s="11"/>
      <c r="C9" s="23">
        <f>C8/$C$4</f>
        <v>0.33771707586715188</v>
      </c>
      <c r="D9" s="33"/>
      <c r="E9" s="42">
        <f>E8/$E$4</f>
        <v>0</v>
      </c>
      <c r="F9" s="13"/>
      <c r="G9" s="23">
        <f>G8/$G$4</f>
        <v>0.84127182267239686</v>
      </c>
      <c r="H9" s="33"/>
      <c r="I9" s="42">
        <f>I8/$I$4</f>
        <v>0</v>
      </c>
      <c r="J9" s="10"/>
      <c r="K9" s="23">
        <f>K8/$K$4</f>
        <v>2.1294865189764724E-2</v>
      </c>
      <c r="L9" s="32"/>
      <c r="M9" s="42">
        <f>M8/$M$4</f>
        <v>0.9969727133399694</v>
      </c>
      <c r="N9" s="15"/>
      <c r="O9" s="23">
        <f>O8/$O$4</f>
        <v>0</v>
      </c>
      <c r="P9" s="15"/>
      <c r="Q9" s="23">
        <f>Q8/$Q$4</f>
        <v>0</v>
      </c>
    </row>
    <row r="10" spans="1:17" x14ac:dyDescent="0.3">
      <c r="A10" t="s">
        <v>63</v>
      </c>
      <c r="B10" s="23"/>
      <c r="C10" s="9">
        <v>0</v>
      </c>
      <c r="D10" s="34"/>
      <c r="E10" s="41">
        <v>0</v>
      </c>
      <c r="F10" s="23"/>
      <c r="G10" s="9">
        <v>0</v>
      </c>
      <c r="H10" s="34"/>
      <c r="I10" s="41">
        <v>0</v>
      </c>
      <c r="J10" s="23"/>
      <c r="K10" s="9">
        <v>0</v>
      </c>
      <c r="L10" s="34"/>
      <c r="M10" s="41">
        <v>43589</v>
      </c>
      <c r="N10" s="23"/>
      <c r="O10" s="9">
        <v>0</v>
      </c>
      <c r="P10" s="23"/>
      <c r="Q10" s="9">
        <v>0</v>
      </c>
    </row>
    <row r="11" spans="1:17" x14ac:dyDescent="0.3">
      <c r="B11" s="15"/>
      <c r="C11" s="23">
        <f>C10/$E$4</f>
        <v>0</v>
      </c>
      <c r="D11" s="33"/>
      <c r="E11" s="42">
        <f>E10/$E$4</f>
        <v>0</v>
      </c>
      <c r="F11" s="15"/>
      <c r="G11" s="23">
        <f>G10/$E$4</f>
        <v>0</v>
      </c>
      <c r="H11" s="33"/>
      <c r="I11" s="42">
        <f>I10/$E$4</f>
        <v>0</v>
      </c>
      <c r="J11" s="15"/>
      <c r="K11" s="23">
        <f>K10/$E$4</f>
        <v>0</v>
      </c>
      <c r="L11" s="43"/>
      <c r="M11" s="42">
        <f>M10/$M$4</f>
        <v>0.13774154303139466</v>
      </c>
      <c r="N11" s="15"/>
      <c r="O11" s="23">
        <f>O10/$E$4</f>
        <v>0</v>
      </c>
      <c r="P11" s="15"/>
      <c r="Q11" s="23">
        <f>Q10/$E$4</f>
        <v>0</v>
      </c>
    </row>
    <row r="12" spans="1:17" x14ac:dyDescent="0.3">
      <c r="B12" s="30"/>
      <c r="C12" s="40"/>
      <c r="D12" s="24"/>
      <c r="E12" s="24"/>
      <c r="F12" s="30"/>
      <c r="G12" s="40"/>
      <c r="H12" s="24"/>
      <c r="I12" s="24"/>
      <c r="J12" s="30"/>
      <c r="K12" s="40"/>
      <c r="L12" s="24"/>
      <c r="M12" s="24"/>
      <c r="N12" s="30"/>
      <c r="O12" s="40"/>
      <c r="P12" s="30"/>
      <c r="Q12" s="40"/>
    </row>
    <row r="13" spans="1:17" x14ac:dyDescent="0.3">
      <c r="A13" t="s">
        <v>48</v>
      </c>
      <c r="B13" s="9"/>
      <c r="C13" s="9">
        <v>42682</v>
      </c>
      <c r="D13" s="31"/>
      <c r="E13" s="41">
        <v>23808</v>
      </c>
      <c r="F13" s="9"/>
      <c r="G13" s="9">
        <v>13330</v>
      </c>
      <c r="H13" s="31"/>
      <c r="I13" s="41">
        <v>19558</v>
      </c>
      <c r="J13" s="9"/>
      <c r="K13" s="9">
        <v>4565</v>
      </c>
      <c r="L13" s="31"/>
      <c r="M13" s="41">
        <v>0</v>
      </c>
      <c r="N13" s="9"/>
      <c r="O13" s="9">
        <v>0</v>
      </c>
      <c r="P13" s="9"/>
      <c r="Q13" s="9">
        <v>0</v>
      </c>
    </row>
    <row r="14" spans="1:17" x14ac:dyDescent="0.3">
      <c r="B14" s="13"/>
      <c r="C14" s="23">
        <f>C13/$C$4</f>
        <v>0.98304850522824638</v>
      </c>
      <c r="D14" s="32"/>
      <c r="E14" s="42">
        <f>E13/$E$4</f>
        <v>0.96170625302956858</v>
      </c>
      <c r="F14" s="10"/>
      <c r="G14" s="23">
        <f>G13/$G$4</f>
        <v>0.11885443229844678</v>
      </c>
      <c r="H14" s="35"/>
      <c r="I14" s="42">
        <f>I13/$I$4</f>
        <v>0.73314090789818942</v>
      </c>
      <c r="J14" s="12"/>
      <c r="K14" s="23">
        <f>K13/$K$4</f>
        <v>0.78396015799416108</v>
      </c>
      <c r="L14" s="33"/>
      <c r="M14" s="42">
        <f>M13/$M$4</f>
        <v>0</v>
      </c>
      <c r="N14" s="15"/>
      <c r="O14" s="23">
        <f>O13/$O$4</f>
        <v>0</v>
      </c>
      <c r="P14" s="15"/>
      <c r="Q14" s="23">
        <f>Q13/$Q$4</f>
        <v>0</v>
      </c>
    </row>
    <row r="15" spans="1:17" x14ac:dyDescent="0.3">
      <c r="A15" t="s">
        <v>49</v>
      </c>
      <c r="B15" s="9"/>
      <c r="C15" s="9">
        <v>11572</v>
      </c>
      <c r="D15" s="31"/>
      <c r="E15" s="41">
        <v>0</v>
      </c>
      <c r="F15" s="9"/>
      <c r="G15" s="9">
        <v>102148</v>
      </c>
      <c r="H15" s="31"/>
      <c r="I15" s="41">
        <v>0</v>
      </c>
      <c r="J15" s="9"/>
      <c r="K15" s="9">
        <v>124</v>
      </c>
      <c r="L15" s="31"/>
      <c r="M15" s="41">
        <v>308165</v>
      </c>
      <c r="N15" s="9"/>
      <c r="O15" s="9">
        <v>0</v>
      </c>
      <c r="P15" s="9"/>
      <c r="Q15" s="9">
        <v>0</v>
      </c>
    </row>
    <row r="16" spans="1:17" x14ac:dyDescent="0.3">
      <c r="B16" s="11"/>
      <c r="C16" s="23">
        <f>C15/$C$4</f>
        <v>0.26652540421023541</v>
      </c>
      <c r="D16" s="33"/>
      <c r="E16" s="42">
        <f>E15/$E$4</f>
        <v>0</v>
      </c>
      <c r="F16" s="13"/>
      <c r="G16" s="23">
        <f>G15/$G$4</f>
        <v>0.91078338712841267</v>
      </c>
      <c r="H16" s="33"/>
      <c r="I16" s="42">
        <f>I15/$I$4</f>
        <v>0</v>
      </c>
      <c r="J16" s="10"/>
      <c r="K16" s="23">
        <f>K15/$K$4</f>
        <v>2.1294865189764724E-2</v>
      </c>
      <c r="L16" s="32"/>
      <c r="M16" s="42">
        <f>M15/$M$4</f>
        <v>0.97380354236779321</v>
      </c>
      <c r="N16" s="15"/>
      <c r="O16" s="23">
        <f>O15/$O$4</f>
        <v>0</v>
      </c>
      <c r="P16" s="15"/>
      <c r="Q16" s="23">
        <f>Q15/$Q$4</f>
        <v>0</v>
      </c>
    </row>
    <row r="17" spans="1:19" x14ac:dyDescent="0.3">
      <c r="B17" s="29"/>
      <c r="C17" s="39"/>
      <c r="F17" s="29"/>
      <c r="G17" s="39"/>
      <c r="J17" s="29"/>
      <c r="K17" s="39"/>
      <c r="N17" s="29"/>
      <c r="O17" s="39"/>
      <c r="P17" s="29"/>
      <c r="Q17" s="39"/>
      <c r="S17">
        <v>0</v>
      </c>
    </row>
    <row r="18" spans="1:19" x14ac:dyDescent="0.3">
      <c r="A18" t="s">
        <v>48</v>
      </c>
      <c r="B18" s="9"/>
      <c r="C18" s="9">
        <v>0</v>
      </c>
      <c r="D18" s="31"/>
      <c r="E18" s="41">
        <v>10547</v>
      </c>
      <c r="F18" s="9"/>
      <c r="G18" s="9">
        <v>0</v>
      </c>
      <c r="H18" s="31"/>
      <c r="I18" s="41">
        <v>20926</v>
      </c>
      <c r="J18" s="9"/>
      <c r="K18" s="9">
        <v>3206</v>
      </c>
      <c r="L18" s="31"/>
      <c r="M18" s="41">
        <v>0</v>
      </c>
      <c r="N18" s="9"/>
      <c r="O18" s="9">
        <v>151846</v>
      </c>
      <c r="P18" s="9"/>
      <c r="Q18" s="9">
        <v>119475</v>
      </c>
      <c r="S18">
        <v>2</v>
      </c>
    </row>
    <row r="19" spans="1:19" x14ac:dyDescent="0.3">
      <c r="B19" s="15"/>
      <c r="C19" s="23">
        <f>C18/$C$4</f>
        <v>0</v>
      </c>
      <c r="D19" s="35"/>
      <c r="E19" s="42">
        <f>E18/$E$4</f>
        <v>0.42603813216997899</v>
      </c>
      <c r="F19" s="15"/>
      <c r="G19" s="23">
        <f>G18/$G$4</f>
        <v>0</v>
      </c>
      <c r="H19" s="32"/>
      <c r="I19" s="42">
        <f>I18/$I$4</f>
        <v>0.78442103684822129</v>
      </c>
      <c r="J19" s="11"/>
      <c r="K19" s="23">
        <f>K18/$K$4</f>
        <v>0.55057530482569117</v>
      </c>
      <c r="L19" s="33"/>
      <c r="M19" s="42">
        <f>M18/$M$4</f>
        <v>0</v>
      </c>
      <c r="N19" s="14"/>
      <c r="O19" s="23">
        <f>O18/$O$4</f>
        <v>1</v>
      </c>
      <c r="P19" s="14"/>
      <c r="Q19" s="23">
        <f>Q18/$Q$4</f>
        <v>1</v>
      </c>
      <c r="S19">
        <v>4</v>
      </c>
    </row>
    <row r="20" spans="1:19" x14ac:dyDescent="0.3">
      <c r="B20" s="29"/>
      <c r="C20" s="39"/>
      <c r="F20" s="29"/>
      <c r="G20" s="39"/>
      <c r="J20" s="29"/>
      <c r="K20" s="39"/>
      <c r="N20" s="29"/>
      <c r="O20" s="39"/>
      <c r="P20" s="29"/>
      <c r="Q20" s="39"/>
      <c r="S20">
        <v>10</v>
      </c>
    </row>
    <row r="21" spans="1:19" x14ac:dyDescent="0.3">
      <c r="A21" t="s">
        <v>50</v>
      </c>
      <c r="B21" s="9"/>
      <c r="C21" s="9">
        <v>43418</v>
      </c>
      <c r="D21" s="31"/>
      <c r="E21" s="41">
        <v>21848</v>
      </c>
      <c r="F21" s="9"/>
      <c r="G21" s="9">
        <v>17122</v>
      </c>
      <c r="H21" s="31"/>
      <c r="I21" s="41">
        <v>15571</v>
      </c>
      <c r="J21" s="9"/>
      <c r="K21" s="9">
        <v>3548</v>
      </c>
      <c r="L21" s="31"/>
      <c r="M21" s="41">
        <v>0</v>
      </c>
      <c r="N21" s="9"/>
      <c r="O21" s="9">
        <v>0</v>
      </c>
      <c r="P21" s="9"/>
      <c r="Q21" s="9">
        <v>0</v>
      </c>
      <c r="S21">
        <f>AVERAGE(S17:S20)</f>
        <v>4</v>
      </c>
    </row>
    <row r="22" spans="1:19" x14ac:dyDescent="0.3">
      <c r="B22" s="14"/>
      <c r="C22" s="23">
        <f>C21/$C$4</f>
        <v>1</v>
      </c>
      <c r="D22" s="32"/>
      <c r="E22" s="42">
        <f>E21/$E$4</f>
        <v>0.88253352722572309</v>
      </c>
      <c r="F22" s="10"/>
      <c r="G22" s="23">
        <f>G21/$G$4</f>
        <v>0.1526650855074273</v>
      </c>
      <c r="H22" s="35"/>
      <c r="I22" s="42">
        <f>I21/$I$4</f>
        <v>0.58368632155039923</v>
      </c>
      <c r="J22" s="12"/>
      <c r="K22" s="23">
        <f>K21/$K$4</f>
        <v>0.60930791688133268</v>
      </c>
      <c r="L22" s="33"/>
      <c r="M22" s="42">
        <f>M21/$M$4</f>
        <v>0</v>
      </c>
      <c r="N22" s="15"/>
      <c r="O22" s="23">
        <f>O21/$O$4</f>
        <v>0</v>
      </c>
      <c r="P22" s="15"/>
      <c r="Q22" s="23">
        <f>Q21/$Q$4</f>
        <v>0</v>
      </c>
      <c r="S22">
        <f>MEDIAN(S17:S20)</f>
        <v>3</v>
      </c>
    </row>
    <row r="23" spans="1:19" x14ac:dyDescent="0.3">
      <c r="A23" t="s">
        <v>51</v>
      </c>
      <c r="B23" s="9"/>
      <c r="C23" s="9">
        <v>12371</v>
      </c>
      <c r="D23" s="31"/>
      <c r="E23" s="41">
        <v>0</v>
      </c>
      <c r="F23" s="9"/>
      <c r="G23" s="9">
        <v>98583</v>
      </c>
      <c r="H23" s="31"/>
      <c r="I23" s="41">
        <v>0</v>
      </c>
      <c r="J23" s="9"/>
      <c r="K23" s="9">
        <v>124</v>
      </c>
      <c r="L23" s="31"/>
      <c r="M23" s="41">
        <v>313240</v>
      </c>
      <c r="N23" s="9"/>
      <c r="O23" s="9">
        <v>0</v>
      </c>
      <c r="P23" s="9"/>
      <c r="Q23" s="9">
        <v>0</v>
      </c>
    </row>
    <row r="24" spans="1:19" x14ac:dyDescent="0.3">
      <c r="B24" s="11"/>
      <c r="C24" s="23">
        <f>C23/$C$4</f>
        <v>0.28492791008337554</v>
      </c>
      <c r="D24" s="33"/>
      <c r="E24" s="42">
        <f>E23/$E$4</f>
        <v>0</v>
      </c>
      <c r="F24" s="13"/>
      <c r="G24" s="23">
        <f>G23/$G$4</f>
        <v>0.87899673662999089</v>
      </c>
      <c r="H24" s="33"/>
      <c r="I24" s="42">
        <f>I23/$I$4</f>
        <v>0</v>
      </c>
      <c r="J24" s="10"/>
      <c r="K24" s="23">
        <f>K23/$K$4</f>
        <v>2.1294865189764724E-2</v>
      </c>
      <c r="L24" s="32"/>
      <c r="M24" s="42">
        <f>M23/$M$4</f>
        <v>0.9898405776492708</v>
      </c>
      <c r="N24" s="15"/>
      <c r="O24" s="23">
        <f>O23/$O$4</f>
        <v>0</v>
      </c>
      <c r="P24" s="15"/>
      <c r="Q24" s="23">
        <f>Q23/$Q$4</f>
        <v>0</v>
      </c>
    </row>
    <row r="25" spans="1:19" x14ac:dyDescent="0.3">
      <c r="B25" s="29"/>
      <c r="C25" s="39"/>
      <c r="F25" s="29"/>
      <c r="G25" s="39"/>
      <c r="J25" s="29"/>
      <c r="K25" s="39"/>
      <c r="N25" s="29"/>
      <c r="O25" s="39"/>
      <c r="P25" s="29"/>
      <c r="Q25" s="39"/>
    </row>
    <row r="26" spans="1:19" x14ac:dyDescent="0.3">
      <c r="A26" t="s">
        <v>140</v>
      </c>
      <c r="B26" s="9"/>
      <c r="C26" s="9">
        <v>0</v>
      </c>
      <c r="D26" s="31"/>
      <c r="E26" s="41">
        <v>18770</v>
      </c>
      <c r="F26" s="9"/>
      <c r="G26" s="9">
        <v>0</v>
      </c>
      <c r="H26" s="31"/>
      <c r="I26" s="41">
        <v>20993</v>
      </c>
      <c r="J26" s="9"/>
      <c r="K26" s="9">
        <v>3206</v>
      </c>
      <c r="L26" s="31"/>
      <c r="M26" s="41">
        <v>0</v>
      </c>
      <c r="N26" s="9"/>
      <c r="O26" s="9">
        <v>151846</v>
      </c>
      <c r="P26" s="9"/>
      <c r="Q26" s="9">
        <v>119475</v>
      </c>
    </row>
    <row r="27" spans="1:19" x14ac:dyDescent="0.3">
      <c r="B27" s="15"/>
      <c r="C27" s="23">
        <f>C26/$C$4</f>
        <v>0</v>
      </c>
      <c r="D27" s="32"/>
      <c r="E27" s="42">
        <f>E26/$E$4</f>
        <v>0.75820003231539834</v>
      </c>
      <c r="F27" s="27"/>
      <c r="G27" s="23">
        <f>G26/$G$4</f>
        <v>0</v>
      </c>
      <c r="H27" s="32"/>
      <c r="I27" s="42">
        <f>I26/$I$4</f>
        <v>0.78693256363159281</v>
      </c>
      <c r="J27" s="12"/>
      <c r="K27" s="23">
        <f>K26/$K$4</f>
        <v>0.55057530482569117</v>
      </c>
      <c r="L27" s="33"/>
      <c r="M27" s="42">
        <f>M26/$M$4</f>
        <v>0</v>
      </c>
      <c r="N27" s="14"/>
      <c r="O27" s="23">
        <f>O26/$O$4</f>
        <v>1</v>
      </c>
      <c r="P27" s="14"/>
      <c r="Q27" s="23">
        <f>Q26/$Q$4</f>
        <v>1</v>
      </c>
    </row>
    <row r="28" spans="1:19" x14ac:dyDescent="0.3">
      <c r="A28" t="s">
        <v>141</v>
      </c>
      <c r="B28" s="9"/>
      <c r="C28" s="9">
        <v>0</v>
      </c>
      <c r="D28" s="31"/>
      <c r="E28" s="41">
        <v>13453</v>
      </c>
      <c r="F28" s="9"/>
      <c r="G28" s="9">
        <v>50408</v>
      </c>
      <c r="H28" s="31"/>
      <c r="I28" s="41">
        <v>0</v>
      </c>
      <c r="J28" s="9"/>
      <c r="K28" s="9">
        <v>0</v>
      </c>
      <c r="L28" s="31"/>
      <c r="M28" s="41">
        <v>0</v>
      </c>
      <c r="N28" s="9"/>
      <c r="O28" s="9">
        <v>5572</v>
      </c>
      <c r="P28" s="9"/>
      <c r="Q28" s="9">
        <v>0</v>
      </c>
    </row>
    <row r="29" spans="1:19" x14ac:dyDescent="0.3">
      <c r="B29" s="15"/>
      <c r="C29" s="23">
        <f>C28/$C$4</f>
        <v>0</v>
      </c>
      <c r="D29" s="35"/>
      <c r="E29" s="42">
        <f>E28/$E$4</f>
        <v>0.54342381644853777</v>
      </c>
      <c r="F29" s="11"/>
      <c r="G29" s="23">
        <f>G28/$G$4</f>
        <v>0.44945343010503414</v>
      </c>
      <c r="H29" s="33"/>
      <c r="I29" s="42">
        <f>I28/$I$4</f>
        <v>0</v>
      </c>
      <c r="J29" s="15" t="s">
        <v>142</v>
      </c>
      <c r="K29" s="23">
        <f>K28/$K$4</f>
        <v>0</v>
      </c>
      <c r="L29" s="33" t="s">
        <v>142</v>
      </c>
      <c r="M29" s="42">
        <f>M28/$M$4</f>
        <v>0</v>
      </c>
      <c r="N29" s="10"/>
      <c r="O29" s="23">
        <f>O28/$O$4</f>
        <v>3.6695072639384638E-2</v>
      </c>
      <c r="P29" s="15" t="s">
        <v>142</v>
      </c>
      <c r="Q29" s="23">
        <f>Q28/$Q$4</f>
        <v>0</v>
      </c>
    </row>
    <row r="30" spans="1:19" x14ac:dyDescent="0.3">
      <c r="B30" s="29"/>
      <c r="C30" s="39"/>
      <c r="F30" s="29"/>
      <c r="G30" s="39"/>
      <c r="J30" s="29"/>
      <c r="K30" s="39"/>
      <c r="N30" s="29"/>
      <c r="O30" s="39"/>
      <c r="P30" s="29"/>
      <c r="Q30" s="39"/>
    </row>
    <row r="31" spans="1:19" x14ac:dyDescent="0.3">
      <c r="A31" t="s">
        <v>52</v>
      </c>
      <c r="B31" s="9"/>
      <c r="C31" s="9">
        <v>43418</v>
      </c>
      <c r="D31" s="31"/>
      <c r="E31" s="41">
        <v>21261</v>
      </c>
      <c r="F31" s="9"/>
      <c r="G31" s="9">
        <v>18331</v>
      </c>
      <c r="H31" s="31"/>
      <c r="I31" s="41">
        <v>12840</v>
      </c>
      <c r="J31" s="9"/>
      <c r="K31" s="9">
        <v>2887</v>
      </c>
      <c r="L31" s="31"/>
      <c r="M31" s="41">
        <v>0</v>
      </c>
      <c r="N31" s="9"/>
      <c r="O31" s="9">
        <v>0</v>
      </c>
      <c r="P31" s="9"/>
      <c r="Q31" s="9">
        <v>0</v>
      </c>
    </row>
    <row r="32" spans="1:19" x14ac:dyDescent="0.3">
      <c r="B32" s="14"/>
      <c r="C32" s="23">
        <f>C31/$C$4</f>
        <v>1</v>
      </c>
      <c r="D32" s="32"/>
      <c r="E32" s="42">
        <f>E31/$E$4</f>
        <v>0.85882210373242851</v>
      </c>
      <c r="F32" s="10"/>
      <c r="G32" s="23">
        <f>G31/$G$4</f>
        <v>0.16344490611123991</v>
      </c>
      <c r="H32" s="37"/>
      <c r="I32" s="42">
        <f>I31/$I$4</f>
        <v>0.48131349102222887</v>
      </c>
      <c r="J32" s="11"/>
      <c r="K32" s="23">
        <f>K31/$K$4</f>
        <v>0.4957925467971836</v>
      </c>
      <c r="L32" s="33"/>
      <c r="M32" s="42">
        <f>M31/$M$4</f>
        <v>0</v>
      </c>
      <c r="N32" s="15"/>
      <c r="O32" s="23">
        <f>O31/$O$4</f>
        <v>0</v>
      </c>
      <c r="P32" s="15"/>
      <c r="Q32" s="23">
        <f>Q31/$Q$4</f>
        <v>0</v>
      </c>
    </row>
    <row r="33" spans="1:17" x14ac:dyDescent="0.3">
      <c r="A33" t="s">
        <v>53</v>
      </c>
      <c r="B33" s="9"/>
      <c r="C33" s="9">
        <v>12362</v>
      </c>
      <c r="D33" s="31"/>
      <c r="E33" s="41">
        <v>0</v>
      </c>
      <c r="F33" s="9"/>
      <c r="G33" s="9">
        <v>97856</v>
      </c>
      <c r="H33" s="31"/>
      <c r="I33" s="41">
        <v>0</v>
      </c>
      <c r="J33" s="9"/>
      <c r="K33" s="9">
        <v>124</v>
      </c>
      <c r="L33" s="31"/>
      <c r="M33" s="41">
        <v>314922</v>
      </c>
      <c r="N33" s="9"/>
      <c r="O33" s="9">
        <v>0</v>
      </c>
      <c r="P33" s="9"/>
      <c r="Q33" s="9">
        <v>0</v>
      </c>
    </row>
    <row r="34" spans="1:17" x14ac:dyDescent="0.3">
      <c r="B34" s="11"/>
      <c r="C34" s="23">
        <f>C33/$C$4</f>
        <v>0.2847206227831775</v>
      </c>
      <c r="D34" s="33"/>
      <c r="E34" s="42">
        <f>E33/$E$4</f>
        <v>0</v>
      </c>
      <c r="F34" s="13"/>
      <c r="G34" s="23">
        <f>G33/$G$4</f>
        <v>0.87251457816930289</v>
      </c>
      <c r="H34" s="33"/>
      <c r="I34" s="42">
        <f>I33/$I$4</f>
        <v>0</v>
      </c>
      <c r="J34" s="10"/>
      <c r="K34" s="23">
        <f>K33/$K$4</f>
        <v>2.1294865189764724E-2</v>
      </c>
      <c r="L34" s="32"/>
      <c r="M34" s="42">
        <f>M33/$M$4</f>
        <v>0.99515570934256059</v>
      </c>
      <c r="N34" s="15"/>
      <c r="O34" s="23">
        <f>O33/$O$4</f>
        <v>0</v>
      </c>
      <c r="P34" s="15"/>
      <c r="Q34" s="23">
        <f>Q33/$Q$4</f>
        <v>0</v>
      </c>
    </row>
    <row r="35" spans="1:17" x14ac:dyDescent="0.3">
      <c r="B35" s="29"/>
      <c r="C35" s="39"/>
      <c r="F35" s="29"/>
      <c r="G35" s="39"/>
      <c r="J35" s="29"/>
      <c r="K35" s="39"/>
      <c r="N35" s="29"/>
      <c r="O35" s="39"/>
      <c r="P35" s="29"/>
      <c r="Q35" s="39"/>
    </row>
    <row r="36" spans="1:17" x14ac:dyDescent="0.3">
      <c r="A36" t="s">
        <v>136</v>
      </c>
      <c r="B36" s="9"/>
      <c r="C36" s="9">
        <v>0</v>
      </c>
      <c r="D36" s="31"/>
      <c r="E36" s="41">
        <v>19748</v>
      </c>
      <c r="F36" s="9"/>
      <c r="G36" s="9">
        <v>0</v>
      </c>
      <c r="H36" s="31"/>
      <c r="I36" s="41">
        <v>20993</v>
      </c>
      <c r="J36" s="9"/>
      <c r="K36" s="9">
        <v>3206</v>
      </c>
      <c r="L36" s="31"/>
      <c r="M36" s="41">
        <v>0</v>
      </c>
      <c r="N36" s="9"/>
      <c r="O36" s="9">
        <v>151846</v>
      </c>
      <c r="P36" s="9"/>
      <c r="Q36" s="9">
        <v>119475</v>
      </c>
    </row>
    <row r="37" spans="1:17" x14ac:dyDescent="0.3">
      <c r="B37" s="27"/>
      <c r="C37" s="23">
        <f>C36/$C$4</f>
        <v>0</v>
      </c>
      <c r="D37" s="32"/>
      <c r="E37" s="42">
        <f>E36/$E$4</f>
        <v>0.79770560672160284</v>
      </c>
      <c r="F37" s="27"/>
      <c r="G37" s="23">
        <f>G36/$G$4</f>
        <v>0</v>
      </c>
      <c r="H37" s="32"/>
      <c r="I37" s="42">
        <f>I36/$I$4</f>
        <v>0.78693256363159281</v>
      </c>
      <c r="J37" s="12"/>
      <c r="K37" s="23">
        <f>K36/$K$4</f>
        <v>0.55057530482569117</v>
      </c>
      <c r="L37" s="44"/>
      <c r="M37" s="42">
        <f>M36/$M$4</f>
        <v>0</v>
      </c>
      <c r="N37" s="14"/>
      <c r="O37" s="23">
        <f>O36/$O$4</f>
        <v>1</v>
      </c>
      <c r="P37" s="14"/>
      <c r="Q37" s="23">
        <f>Q36/$Q$4</f>
        <v>1</v>
      </c>
    </row>
    <row r="38" spans="1:17" x14ac:dyDescent="0.3">
      <c r="A38" t="s">
        <v>137</v>
      </c>
      <c r="B38" s="9"/>
      <c r="C38" s="9">
        <v>0</v>
      </c>
      <c r="D38" s="31"/>
      <c r="E38" s="41">
        <v>13612</v>
      </c>
      <c r="F38" s="9"/>
      <c r="G38" s="9">
        <v>54576</v>
      </c>
      <c r="H38" s="31"/>
      <c r="I38" s="41">
        <v>0</v>
      </c>
      <c r="J38" s="9"/>
      <c r="K38" s="9">
        <v>0</v>
      </c>
      <c r="L38" s="31"/>
      <c r="M38" s="41">
        <v>0</v>
      </c>
      <c r="N38" s="9"/>
      <c r="O38" s="9">
        <v>6350</v>
      </c>
      <c r="P38" s="9"/>
      <c r="Q38" s="9">
        <v>0</v>
      </c>
    </row>
    <row r="39" spans="1:17" x14ac:dyDescent="0.3">
      <c r="B39" s="27"/>
      <c r="C39" s="23">
        <f>C38/$C$4</f>
        <v>0</v>
      </c>
      <c r="D39" s="35"/>
      <c r="E39" s="42">
        <f>E38/$E$4</f>
        <v>0.54984650185813544</v>
      </c>
      <c r="F39" s="11"/>
      <c r="G39" s="23">
        <f>G38/$G$4</f>
        <v>0.48661661643811188</v>
      </c>
      <c r="H39" s="33"/>
      <c r="I39" s="42">
        <f>I38/$I$4</f>
        <v>0</v>
      </c>
      <c r="J39" s="27"/>
      <c r="K39" s="23">
        <f>K38/$K$4</f>
        <v>0</v>
      </c>
      <c r="L39" s="44"/>
      <c r="M39" s="42">
        <f>M38/$M$4</f>
        <v>0</v>
      </c>
      <c r="N39" s="10"/>
      <c r="O39" s="23">
        <f>O38/$O$4</f>
        <v>4.181868472004531E-2</v>
      </c>
      <c r="P39" s="15"/>
      <c r="Q39" s="23">
        <f>Q38/$Q$4</f>
        <v>0</v>
      </c>
    </row>
    <row r="40" spans="1:17" x14ac:dyDescent="0.3">
      <c r="B40" s="29"/>
      <c r="C40" s="39"/>
      <c r="F40" s="29"/>
      <c r="G40" s="39"/>
      <c r="J40" s="29"/>
      <c r="K40" s="39"/>
      <c r="N40" s="29"/>
      <c r="O40" s="39"/>
      <c r="P40" s="29"/>
      <c r="Q40" s="39"/>
    </row>
    <row r="41" spans="1:17" x14ac:dyDescent="0.3">
      <c r="A41" t="s">
        <v>54</v>
      </c>
      <c r="B41" s="9"/>
      <c r="C41" s="9">
        <v>43418</v>
      </c>
      <c r="D41" s="31"/>
      <c r="E41" s="41">
        <v>23206</v>
      </c>
      <c r="F41" s="9"/>
      <c r="G41" s="9">
        <v>19416</v>
      </c>
      <c r="H41" s="31"/>
      <c r="I41" s="41">
        <v>18019</v>
      </c>
      <c r="J41" s="9"/>
      <c r="K41" s="9">
        <v>4144</v>
      </c>
      <c r="L41" s="31"/>
      <c r="M41" s="41">
        <v>0</v>
      </c>
      <c r="N41" s="9"/>
      <c r="O41" s="9">
        <v>0</v>
      </c>
      <c r="P41" s="9"/>
      <c r="Q41" s="9">
        <v>0</v>
      </c>
    </row>
    <row r="42" spans="1:17" x14ac:dyDescent="0.3">
      <c r="B42" s="14"/>
      <c r="C42" s="23">
        <f>C41/$C$4</f>
        <v>1</v>
      </c>
      <c r="D42" s="32"/>
      <c r="E42" s="42">
        <f>E41/$E$4</f>
        <v>0.93738891581838746</v>
      </c>
      <c r="F42" s="10"/>
      <c r="G42" s="23">
        <f>G41/$G$4</f>
        <v>0.17311910408902045</v>
      </c>
      <c r="H42" s="35"/>
      <c r="I42" s="42">
        <f>I41/$I$4</f>
        <v>0.67545076282940364</v>
      </c>
      <c r="J42" s="12"/>
      <c r="K42" s="23">
        <f>K41/$K$4</f>
        <v>0.71166065601923412</v>
      </c>
      <c r="L42" s="33"/>
      <c r="M42" s="42">
        <f>M41/$M$4</f>
        <v>0</v>
      </c>
      <c r="N42" s="15"/>
      <c r="O42" s="23">
        <f>O41/$O$4</f>
        <v>0</v>
      </c>
      <c r="P42" s="15"/>
      <c r="Q42" s="23">
        <f>Q41/$Q$4</f>
        <v>0</v>
      </c>
    </row>
    <row r="43" spans="1:17" x14ac:dyDescent="0.3">
      <c r="A43" t="s">
        <v>55</v>
      </c>
      <c r="B43" s="9"/>
      <c r="C43" s="9">
        <v>13478</v>
      </c>
      <c r="D43" s="31"/>
      <c r="E43" s="41">
        <v>0</v>
      </c>
      <c r="F43" s="9"/>
      <c r="G43" s="9">
        <v>99521</v>
      </c>
      <c r="H43" s="31"/>
      <c r="I43" s="41">
        <v>0</v>
      </c>
      <c r="J43" s="9"/>
      <c r="K43" s="9">
        <v>124</v>
      </c>
      <c r="L43" s="31"/>
      <c r="M43" s="41">
        <v>315131</v>
      </c>
      <c r="N43" s="9"/>
      <c r="O43" s="9">
        <v>0</v>
      </c>
      <c r="P43" s="9"/>
      <c r="Q43" s="9">
        <v>0</v>
      </c>
    </row>
    <row r="44" spans="1:17" x14ac:dyDescent="0.3">
      <c r="B44" s="11"/>
      <c r="C44" s="23">
        <f>C43/$C$4</f>
        <v>0.31042424800773871</v>
      </c>
      <c r="D44" s="33"/>
      <c r="E44" s="42">
        <f>E43/$E$4</f>
        <v>0</v>
      </c>
      <c r="F44" s="13"/>
      <c r="G44" s="23">
        <f>G43/$G$4</f>
        <v>0.88736023681723342</v>
      </c>
      <c r="H44" s="33"/>
      <c r="I44" s="42">
        <f>I43/$I$4</f>
        <v>0</v>
      </c>
      <c r="J44" s="10"/>
      <c r="K44" s="23">
        <f>K43/$K$4</f>
        <v>2.1294865189764724E-2</v>
      </c>
      <c r="L44" s="32"/>
      <c r="M44" s="42">
        <f>M43/$M$4</f>
        <v>0.99581615079553176</v>
      </c>
      <c r="N44" s="15"/>
      <c r="O44" s="23">
        <f>O43/$O$4</f>
        <v>0</v>
      </c>
      <c r="P44" s="15"/>
      <c r="Q44" s="23">
        <f>Q43/$Q$4</f>
        <v>0</v>
      </c>
    </row>
    <row r="45" spans="1:17" x14ac:dyDescent="0.3">
      <c r="B45" s="29"/>
      <c r="C45" s="39"/>
      <c r="F45" s="29"/>
      <c r="G45" s="39"/>
      <c r="J45" s="29"/>
      <c r="K45" s="39"/>
      <c r="N45" s="29"/>
      <c r="O45" s="39"/>
      <c r="P45" s="29"/>
      <c r="Q45" s="39"/>
    </row>
    <row r="46" spans="1:17" x14ac:dyDescent="0.3">
      <c r="A46" t="s">
        <v>173</v>
      </c>
      <c r="B46" s="9"/>
      <c r="C46" s="9">
        <v>0</v>
      </c>
      <c r="D46" s="31"/>
      <c r="E46" s="41">
        <v>17014</v>
      </c>
      <c r="F46" s="9"/>
      <c r="G46" s="9">
        <v>0</v>
      </c>
      <c r="H46" s="31"/>
      <c r="I46" s="41">
        <v>20993</v>
      </c>
      <c r="J46" s="9"/>
      <c r="K46" s="9">
        <v>3206</v>
      </c>
      <c r="L46" s="31"/>
      <c r="M46" s="41">
        <v>0</v>
      </c>
      <c r="N46" s="9"/>
      <c r="O46" s="9">
        <v>151846</v>
      </c>
      <c r="P46" s="9"/>
      <c r="Q46" s="9">
        <v>119475</v>
      </c>
    </row>
    <row r="47" spans="1:17" x14ac:dyDescent="0.3">
      <c r="B47" s="27"/>
      <c r="C47" s="23">
        <f>C46/$C$4</f>
        <v>0</v>
      </c>
      <c r="D47" s="35"/>
      <c r="E47" s="42">
        <f>E46/$E$4</f>
        <v>0.68726773307481015</v>
      </c>
      <c r="F47" s="27"/>
      <c r="G47" s="23">
        <f>G46/$G$4</f>
        <v>0</v>
      </c>
      <c r="H47" s="32"/>
      <c r="I47" s="42">
        <f>I46/$I$4</f>
        <v>0.78693256363159281</v>
      </c>
      <c r="J47" s="12"/>
      <c r="K47" s="23">
        <f>K46/$K$4</f>
        <v>0.55057530482569117</v>
      </c>
      <c r="L47" s="33"/>
      <c r="M47" s="42">
        <f>M46/$M$4</f>
        <v>0</v>
      </c>
      <c r="N47" s="14"/>
      <c r="O47" s="23">
        <f>O46/$O$4</f>
        <v>1</v>
      </c>
      <c r="P47" s="14"/>
      <c r="Q47" s="23">
        <f>Q46/$Q$4</f>
        <v>1</v>
      </c>
    </row>
    <row r="48" spans="1:17" x14ac:dyDescent="0.3">
      <c r="A48" t="s">
        <v>174</v>
      </c>
      <c r="B48" s="9"/>
      <c r="C48" s="9">
        <v>0</v>
      </c>
      <c r="D48" s="31"/>
      <c r="E48" s="41">
        <v>13129</v>
      </c>
      <c r="F48" s="9"/>
      <c r="G48" s="9">
        <v>43919</v>
      </c>
      <c r="H48" s="31"/>
      <c r="I48" s="41">
        <v>0</v>
      </c>
      <c r="J48" s="9"/>
      <c r="K48" s="9">
        <v>0</v>
      </c>
      <c r="L48" s="31"/>
      <c r="M48" s="41">
        <v>0</v>
      </c>
      <c r="N48" s="9"/>
      <c r="O48" s="9">
        <v>6645</v>
      </c>
      <c r="P48" s="9"/>
      <c r="Q48" s="9">
        <v>0</v>
      </c>
    </row>
    <row r="49" spans="1:17" x14ac:dyDescent="0.3">
      <c r="B49" s="27"/>
      <c r="C49" s="23">
        <f>C48/$C$4</f>
        <v>0</v>
      </c>
      <c r="D49" s="35"/>
      <c r="E49" s="42">
        <f>E48/$E$4</f>
        <v>0.5303360801421878</v>
      </c>
      <c r="F49" s="11"/>
      <c r="G49" s="23">
        <f>G48/$G$4</f>
        <v>0.39159548477985628</v>
      </c>
      <c r="H49" s="33"/>
      <c r="I49" s="42">
        <f>I48/$I$4</f>
        <v>0</v>
      </c>
      <c r="J49" s="15"/>
      <c r="K49" s="23">
        <f>K48/$K$4</f>
        <v>0</v>
      </c>
      <c r="L49" s="33"/>
      <c r="M49" s="42">
        <f>M48/$M$4</f>
        <v>0</v>
      </c>
      <c r="N49" s="10"/>
      <c r="O49" s="23">
        <f>O48/$O$4</f>
        <v>4.3761442514126156E-2</v>
      </c>
      <c r="P49" s="15"/>
      <c r="Q49" s="23">
        <f>Q48/$Q$4</f>
        <v>0</v>
      </c>
    </row>
    <row r="50" spans="1:17" x14ac:dyDescent="0.3">
      <c r="B50" s="29"/>
      <c r="C50" s="39"/>
      <c r="F50" s="29"/>
      <c r="G50" s="39"/>
      <c r="J50" s="29"/>
      <c r="K50" s="39"/>
      <c r="N50" s="29"/>
      <c r="O50" s="39"/>
      <c r="P50" s="29"/>
      <c r="Q50" s="39"/>
    </row>
    <row r="51" spans="1:17" x14ac:dyDescent="0.3">
      <c r="A51" t="s">
        <v>56</v>
      </c>
      <c r="B51" s="9"/>
      <c r="C51" s="9">
        <v>43418</v>
      </c>
      <c r="D51" s="31"/>
      <c r="E51" s="41">
        <v>24756</v>
      </c>
      <c r="F51" s="9"/>
      <c r="G51" s="9">
        <v>17665</v>
      </c>
      <c r="H51" s="31"/>
      <c r="I51" s="41">
        <v>23468</v>
      </c>
      <c r="J51" s="9"/>
      <c r="K51" s="9">
        <v>5058</v>
      </c>
      <c r="L51" s="31"/>
      <c r="M51" s="41">
        <v>0</v>
      </c>
      <c r="N51" s="9"/>
      <c r="O51" s="9">
        <v>0</v>
      </c>
      <c r="P51" s="9"/>
      <c r="Q51" s="9">
        <v>0</v>
      </c>
    </row>
    <row r="52" spans="1:17" x14ac:dyDescent="0.3">
      <c r="B52" s="14"/>
      <c r="C52" s="23">
        <f>C51/$C$4</f>
        <v>1</v>
      </c>
      <c r="D52" s="36"/>
      <c r="E52" s="42">
        <f>E51/$E$4</f>
        <v>1</v>
      </c>
      <c r="F52" s="10"/>
      <c r="G52" s="23">
        <f>G51/$G$4</f>
        <v>0.15750664265206768</v>
      </c>
      <c r="H52" s="32"/>
      <c r="I52" s="42">
        <f>I51/$I$4</f>
        <v>0.87970911271882146</v>
      </c>
      <c r="J52" s="13"/>
      <c r="K52" s="23">
        <f>K51/$K$4</f>
        <v>0.86862442040185472</v>
      </c>
      <c r="L52" s="33"/>
      <c r="M52" s="42">
        <f>M51/$M$4</f>
        <v>0</v>
      </c>
      <c r="N52" s="15"/>
      <c r="O52" s="23">
        <f>O51/$O$4</f>
        <v>0</v>
      </c>
      <c r="P52" s="15"/>
      <c r="Q52" s="23">
        <f>Q51/$Q$4</f>
        <v>0</v>
      </c>
    </row>
    <row r="53" spans="1:17" x14ac:dyDescent="0.3">
      <c r="A53" t="s">
        <v>57</v>
      </c>
      <c r="B53" s="9"/>
      <c r="C53" s="9">
        <v>12539</v>
      </c>
      <c r="D53" s="31"/>
      <c r="E53" s="41">
        <v>0</v>
      </c>
      <c r="F53" s="9"/>
      <c r="G53" s="9">
        <v>108239</v>
      </c>
      <c r="H53" s="31"/>
      <c r="I53" s="41">
        <v>0</v>
      </c>
      <c r="J53" s="9"/>
      <c r="K53" s="9">
        <v>124</v>
      </c>
      <c r="L53" s="31"/>
      <c r="M53" s="41">
        <v>312969</v>
      </c>
      <c r="N53" s="9"/>
      <c r="O53" s="9">
        <v>0</v>
      </c>
      <c r="P53" s="9"/>
      <c r="Q53" s="9">
        <v>0</v>
      </c>
    </row>
    <row r="54" spans="1:17" x14ac:dyDescent="0.3">
      <c r="B54" s="11"/>
      <c r="C54" s="23">
        <f>C53/$C$4</f>
        <v>0.28879727302040631</v>
      </c>
      <c r="D54" s="33"/>
      <c r="E54" s="42">
        <f>E53/$E$4</f>
        <v>0</v>
      </c>
      <c r="F54" s="13"/>
      <c r="G54" s="23">
        <f>G53/$G$4</f>
        <v>0.96509264047648768</v>
      </c>
      <c r="H54" s="33"/>
      <c r="I54" s="42">
        <f>I53/$I$4</f>
        <v>0</v>
      </c>
      <c r="J54" s="10"/>
      <c r="K54" s="23">
        <f>K53/$K$4</f>
        <v>2.1294865189764724E-2</v>
      </c>
      <c r="L54" s="32"/>
      <c r="M54" s="42">
        <f>M53/$M$4</f>
        <v>0.98898421576527473</v>
      </c>
      <c r="N54" s="15"/>
      <c r="O54" s="23">
        <f>O53/$O$4</f>
        <v>0</v>
      </c>
      <c r="P54" s="15"/>
      <c r="Q54" s="23">
        <f>Q53/$Q$4</f>
        <v>0</v>
      </c>
    </row>
    <row r="55" spans="1:17" x14ac:dyDescent="0.3">
      <c r="B55" s="29"/>
      <c r="C55" s="39"/>
      <c r="F55" s="29"/>
      <c r="G55" s="39"/>
      <c r="J55" s="29"/>
      <c r="K55" s="39"/>
      <c r="N55" s="29"/>
      <c r="O55" s="39"/>
      <c r="P55" s="29"/>
      <c r="Q55" s="39"/>
    </row>
    <row r="56" spans="1:17" x14ac:dyDescent="0.3">
      <c r="A56" t="s">
        <v>212</v>
      </c>
      <c r="B56" s="9"/>
      <c r="C56" s="9">
        <v>0</v>
      </c>
      <c r="D56" s="31"/>
      <c r="E56" s="41">
        <v>10125</v>
      </c>
      <c r="F56" s="9"/>
      <c r="G56" s="9">
        <v>0</v>
      </c>
      <c r="H56" s="31"/>
      <c r="I56" s="41">
        <v>20804</v>
      </c>
      <c r="J56" s="9"/>
      <c r="K56" s="9">
        <v>3206</v>
      </c>
      <c r="L56" s="31"/>
      <c r="M56" s="41">
        <v>0</v>
      </c>
      <c r="N56" s="9"/>
      <c r="O56" s="9">
        <v>151846</v>
      </c>
      <c r="P56" s="9"/>
      <c r="Q56" s="9">
        <v>119475</v>
      </c>
    </row>
    <row r="57" spans="1:17" x14ac:dyDescent="0.3">
      <c r="B57" s="15"/>
      <c r="C57" s="23">
        <f>C56/$C$4</f>
        <v>0</v>
      </c>
      <c r="D57" s="37"/>
      <c r="E57" s="42">
        <f>E56/$E$4</f>
        <v>0.40899175957343675</v>
      </c>
      <c r="F57" s="15"/>
      <c r="G57" s="23">
        <f>G56/$G$4</f>
        <v>0</v>
      </c>
      <c r="H57" s="32"/>
      <c r="I57" s="42">
        <f>I56/$I$4</f>
        <v>0.77984780897402262</v>
      </c>
      <c r="J57" s="12"/>
      <c r="K57" s="23">
        <f>K56/$K$4</f>
        <v>0.55057530482569117</v>
      </c>
      <c r="L57" s="33"/>
      <c r="M57" s="42">
        <f>M56/$M$4</f>
        <v>0</v>
      </c>
      <c r="N57" s="14"/>
      <c r="O57" s="23">
        <f>O56/$O$4</f>
        <v>1</v>
      </c>
      <c r="P57" s="14"/>
      <c r="Q57" s="23">
        <f>Q56/$Q$4</f>
        <v>1</v>
      </c>
    </row>
    <row r="58" spans="1:17" x14ac:dyDescent="0.3">
      <c r="A58" t="s">
        <v>213</v>
      </c>
      <c r="B58" s="9"/>
      <c r="C58" s="9">
        <v>0</v>
      </c>
      <c r="D58" s="31"/>
      <c r="E58" s="41">
        <v>10111</v>
      </c>
      <c r="F58" s="9"/>
      <c r="G58" s="9">
        <v>24694</v>
      </c>
      <c r="H58" s="31"/>
      <c r="I58" s="41">
        <v>0</v>
      </c>
      <c r="J58" s="9"/>
      <c r="K58" s="9">
        <v>0</v>
      </c>
      <c r="L58" s="31"/>
      <c r="M58" s="41">
        <v>0</v>
      </c>
      <c r="N58" s="9"/>
      <c r="O58" s="9">
        <v>9942</v>
      </c>
      <c r="P58" s="9"/>
      <c r="Q58" s="9">
        <v>119475</v>
      </c>
    </row>
    <row r="59" spans="1:17" x14ac:dyDescent="0.3">
      <c r="B59" s="33"/>
      <c r="C59" s="23">
        <f>C58/$C$4</f>
        <v>0</v>
      </c>
      <c r="D59" s="37"/>
      <c r="E59" s="42">
        <f>E58/$E$4</f>
        <v>0.40842624010340928</v>
      </c>
      <c r="F59" s="10"/>
      <c r="G59" s="23">
        <f>G58/$G$4</f>
        <v>0.22017939618738519</v>
      </c>
      <c r="H59" s="33"/>
      <c r="I59" s="42">
        <f>I58/$I$4</f>
        <v>0</v>
      </c>
      <c r="J59" s="15"/>
      <c r="K59" s="23">
        <f>K58/$K$4</f>
        <v>0</v>
      </c>
      <c r="L59" s="15"/>
      <c r="M59" s="42">
        <f>M58/$M$4</f>
        <v>0</v>
      </c>
      <c r="N59" s="10"/>
      <c r="O59" s="23">
        <f>O58/$O$4</f>
        <v>6.5474230470344952E-2</v>
      </c>
      <c r="P59" s="14"/>
      <c r="Q59" s="23">
        <f>Q58/$Q$4</f>
        <v>1</v>
      </c>
    </row>
    <row r="60" spans="1:17" x14ac:dyDescent="0.3">
      <c r="B60" s="29"/>
      <c r="C60" s="39"/>
      <c r="F60" s="29"/>
      <c r="G60" s="39"/>
      <c r="J60" s="29"/>
      <c r="K60" s="39"/>
      <c r="N60" s="29"/>
      <c r="O60" s="39"/>
      <c r="P60" s="29"/>
      <c r="Q60" s="39"/>
    </row>
    <row r="61" spans="1:17" x14ac:dyDescent="0.3">
      <c r="A61" t="s">
        <v>58</v>
      </c>
      <c r="B61" s="9"/>
      <c r="C61" s="9">
        <v>43418</v>
      </c>
      <c r="D61" s="31"/>
      <c r="E61" s="41">
        <v>24756</v>
      </c>
      <c r="F61" s="9"/>
      <c r="G61" s="9">
        <v>28932</v>
      </c>
      <c r="H61" s="31"/>
      <c r="I61" s="41">
        <v>23974</v>
      </c>
      <c r="J61" s="9"/>
      <c r="K61" s="9">
        <v>5058</v>
      </c>
      <c r="L61" s="31"/>
      <c r="M61" s="41">
        <v>0</v>
      </c>
      <c r="N61" s="9"/>
      <c r="O61" s="9">
        <v>0</v>
      </c>
      <c r="P61" s="9"/>
      <c r="Q61" s="9">
        <v>0</v>
      </c>
    </row>
    <row r="62" spans="1:17" x14ac:dyDescent="0.3">
      <c r="B62" s="14"/>
      <c r="C62" s="23">
        <f>C61/$C$4</f>
        <v>1</v>
      </c>
      <c r="D62" s="36"/>
      <c r="E62" s="42">
        <f>E61/$E$4</f>
        <v>1</v>
      </c>
      <c r="F62" s="11"/>
      <c r="G62" s="23">
        <f>G61/$G$4</f>
        <v>0.25796672432548101</v>
      </c>
      <c r="H62" s="32"/>
      <c r="I62" s="42">
        <f>I61/$I$4</f>
        <v>0.89867676275443265</v>
      </c>
      <c r="J62" s="13"/>
      <c r="K62" s="23">
        <f>K61/$K$4</f>
        <v>0.86862442040185472</v>
      </c>
      <c r="L62" s="33"/>
      <c r="M62" s="42">
        <f>M61/$M$4</f>
        <v>0</v>
      </c>
      <c r="N62" s="15"/>
      <c r="O62" s="23">
        <f>O61/$O$4</f>
        <v>0</v>
      </c>
      <c r="P62" s="15"/>
      <c r="Q62" s="23">
        <f>Q61/$Q$4</f>
        <v>0</v>
      </c>
    </row>
    <row r="63" spans="1:17" x14ac:dyDescent="0.3">
      <c r="A63" t="s">
        <v>59</v>
      </c>
      <c r="B63" s="9"/>
      <c r="C63" s="9">
        <v>16509</v>
      </c>
      <c r="D63" s="31"/>
      <c r="E63" s="41">
        <v>0</v>
      </c>
      <c r="F63" s="9"/>
      <c r="G63" s="9">
        <v>109124</v>
      </c>
      <c r="H63" s="31"/>
      <c r="I63" s="41">
        <v>0</v>
      </c>
      <c r="J63" s="9"/>
      <c r="K63" s="9">
        <v>124</v>
      </c>
      <c r="L63" s="31"/>
      <c r="M63" s="41">
        <v>316288</v>
      </c>
      <c r="N63" s="9"/>
      <c r="O63" s="9">
        <v>0</v>
      </c>
      <c r="P63" s="9"/>
      <c r="Q63" s="9">
        <v>0</v>
      </c>
    </row>
    <row r="64" spans="1:17" x14ac:dyDescent="0.3">
      <c r="B64" s="11"/>
      <c r="C64" s="23">
        <f>C63/$C$4</f>
        <v>0.38023400433000137</v>
      </c>
      <c r="D64" s="33"/>
      <c r="E64" s="42">
        <f>E63/$E$4</f>
        <v>0</v>
      </c>
      <c r="F64" s="13"/>
      <c r="G64" s="23">
        <f>G63/$G$4</f>
        <v>0.97298357615421649</v>
      </c>
      <c r="H64" s="33"/>
      <c r="I64" s="42">
        <f>I63/$I$4</f>
        <v>0</v>
      </c>
      <c r="J64" s="10"/>
      <c r="K64" s="23">
        <f>K63/$K$4</f>
        <v>2.1294865189764724E-2</v>
      </c>
      <c r="L64" s="32"/>
      <c r="M64" s="42">
        <f>M63/$M$4</f>
        <v>0.99947227883901346</v>
      </c>
      <c r="N64" s="15"/>
      <c r="O64" s="23">
        <f>O63/$O$4</f>
        <v>0</v>
      </c>
      <c r="P64" s="15"/>
      <c r="Q64" s="23">
        <f>Q63/$Q$4</f>
        <v>0</v>
      </c>
    </row>
    <row r="65" spans="1:17" x14ac:dyDescent="0.3">
      <c r="B65" s="29"/>
      <c r="C65" s="39"/>
      <c r="F65" s="29"/>
      <c r="G65" s="39"/>
      <c r="J65" s="29"/>
      <c r="K65" s="39"/>
      <c r="N65" s="29"/>
      <c r="O65" s="39"/>
      <c r="P65" s="29"/>
      <c r="Q65" s="39"/>
    </row>
    <row r="66" spans="1:17" x14ac:dyDescent="0.3">
      <c r="A66" t="s">
        <v>224</v>
      </c>
      <c r="B66" s="9"/>
      <c r="C66" s="9">
        <v>0</v>
      </c>
      <c r="D66" s="31"/>
      <c r="E66" s="41">
        <v>10687</v>
      </c>
      <c r="F66" s="9"/>
      <c r="G66" s="9">
        <v>0</v>
      </c>
      <c r="H66" s="31"/>
      <c r="I66" s="41">
        <v>20923</v>
      </c>
      <c r="J66" s="9"/>
      <c r="K66" s="9">
        <v>3206</v>
      </c>
      <c r="L66" s="31"/>
      <c r="M66" s="41">
        <v>0</v>
      </c>
      <c r="N66" s="9"/>
      <c r="O66" s="9">
        <v>151846</v>
      </c>
      <c r="P66" s="9"/>
      <c r="Q66" s="9">
        <v>119475</v>
      </c>
    </row>
    <row r="67" spans="1:17" x14ac:dyDescent="0.3">
      <c r="B67" s="15"/>
      <c r="C67" s="23">
        <f>C66/$C$4</f>
        <v>0</v>
      </c>
      <c r="D67" s="37"/>
      <c r="E67" s="42">
        <f>E66/$E$4</f>
        <v>0.43169332687025369</v>
      </c>
      <c r="F67" s="15"/>
      <c r="G67" s="23">
        <f>G66/$G$4</f>
        <v>0</v>
      </c>
      <c r="H67" s="32"/>
      <c r="I67" s="42">
        <f>I66/$I$4</f>
        <v>0.78430858042508533</v>
      </c>
      <c r="J67" s="12"/>
      <c r="K67" s="23">
        <f>K66/$K$4</f>
        <v>0.55057530482569117</v>
      </c>
      <c r="L67" s="33"/>
      <c r="M67" s="42">
        <f>M66/$M$4</f>
        <v>0</v>
      </c>
      <c r="N67" s="14"/>
      <c r="O67" s="23">
        <f>O66/$O$4</f>
        <v>1</v>
      </c>
      <c r="P67" s="14"/>
      <c r="Q67" s="23">
        <f>Q66/$Q$4</f>
        <v>1</v>
      </c>
    </row>
    <row r="68" spans="1:17" x14ac:dyDescent="0.3">
      <c r="A68" t="s">
        <v>225</v>
      </c>
      <c r="B68" s="9"/>
      <c r="C68" s="9">
        <v>0</v>
      </c>
      <c r="D68" s="31"/>
      <c r="E68" s="41">
        <v>10607</v>
      </c>
      <c r="F68" s="9"/>
      <c r="G68" s="9">
        <v>26917</v>
      </c>
      <c r="H68" s="31"/>
      <c r="I68" s="41">
        <v>0</v>
      </c>
      <c r="J68" s="9"/>
      <c r="K68" s="9">
        <v>0</v>
      </c>
      <c r="L68" s="31"/>
      <c r="M68" s="41">
        <v>0</v>
      </c>
      <c r="N68" s="9"/>
      <c r="O68" s="9">
        <v>10157</v>
      </c>
      <c r="P68" s="9"/>
      <c r="Q68" s="9">
        <v>0</v>
      </c>
    </row>
    <row r="69" spans="1:17" x14ac:dyDescent="0.3">
      <c r="B69" s="33"/>
      <c r="C69" s="23">
        <f>C68/$C$4</f>
        <v>0</v>
      </c>
      <c r="D69" s="37"/>
      <c r="E69" s="42">
        <f>E68/$E$4</f>
        <v>0.42846178704152527</v>
      </c>
      <c r="F69" s="10"/>
      <c r="G69" s="23">
        <f>G68/$G$4</f>
        <v>0.24000035665246</v>
      </c>
      <c r="H69" s="33"/>
      <c r="I69" s="42">
        <f>I68/$I$4</f>
        <v>0</v>
      </c>
      <c r="J69" s="15"/>
      <c r="K69" s="23">
        <f>K68/$K$4</f>
        <v>0</v>
      </c>
      <c r="L69" s="15"/>
      <c r="M69" s="42">
        <f>M68/$M$4</f>
        <v>0</v>
      </c>
      <c r="N69" s="10"/>
      <c r="O69" s="23">
        <f>O68/$O$4</f>
        <v>6.6890138693149637E-2</v>
      </c>
      <c r="P69" s="14"/>
      <c r="Q69" s="23">
        <f>Q68/$Q$4</f>
        <v>0</v>
      </c>
    </row>
    <row r="70" spans="1:17" x14ac:dyDescent="0.3">
      <c r="B70" s="29"/>
      <c r="C70" s="39"/>
      <c r="F70" s="29"/>
      <c r="G70" s="39"/>
      <c r="J70" s="29"/>
      <c r="K70" s="39"/>
      <c r="N70" s="29"/>
      <c r="O70" s="39"/>
      <c r="P70" s="29"/>
      <c r="Q70" s="39"/>
    </row>
    <row r="71" spans="1:17" x14ac:dyDescent="0.3">
      <c r="A71" t="s">
        <v>226</v>
      </c>
      <c r="B71" s="9"/>
      <c r="C71" s="9">
        <v>43418</v>
      </c>
      <c r="D71" s="31"/>
      <c r="E71" s="41">
        <v>24754</v>
      </c>
      <c r="F71" s="9"/>
      <c r="G71" s="9">
        <v>28847</v>
      </c>
      <c r="H71" s="31"/>
      <c r="I71" s="41">
        <v>22621</v>
      </c>
      <c r="J71" s="9"/>
      <c r="K71" s="9">
        <v>5058</v>
      </c>
      <c r="L71" s="31"/>
      <c r="M71" s="41">
        <v>0</v>
      </c>
      <c r="N71" s="9"/>
      <c r="O71" s="9">
        <v>0</v>
      </c>
      <c r="P71" s="9"/>
      <c r="Q71" s="9">
        <v>0</v>
      </c>
    </row>
    <row r="72" spans="1:17" x14ac:dyDescent="0.3">
      <c r="B72" s="14"/>
      <c r="C72" s="23">
        <f>C71/$C$4</f>
        <v>1</v>
      </c>
      <c r="D72" s="36"/>
      <c r="E72" s="42">
        <f>E71/$E$4</f>
        <v>0.99991921150428176</v>
      </c>
      <c r="F72" s="11"/>
      <c r="G72" s="23">
        <f>G71/$G$4</f>
        <v>0.25720883784795906</v>
      </c>
      <c r="H72" s="32"/>
      <c r="I72" s="42">
        <f>I71/$I$4</f>
        <v>0.84795891592008099</v>
      </c>
      <c r="J72" s="13"/>
      <c r="K72" s="23">
        <f>K71/$K$4</f>
        <v>0.86862442040185472</v>
      </c>
      <c r="L72" s="33"/>
      <c r="M72" s="42">
        <f>M71/$M$4</f>
        <v>0</v>
      </c>
      <c r="N72" s="15"/>
      <c r="O72" s="23">
        <f>O71/$O$4</f>
        <v>0</v>
      </c>
      <c r="P72" s="15"/>
      <c r="Q72" s="23">
        <f>Q71/$Q$4</f>
        <v>0</v>
      </c>
    </row>
    <row r="73" spans="1:17" x14ac:dyDescent="0.3">
      <c r="A73" t="s">
        <v>227</v>
      </c>
      <c r="B73" s="9"/>
      <c r="C73" s="9">
        <v>16509</v>
      </c>
      <c r="D73" s="31"/>
      <c r="E73" s="41">
        <v>0</v>
      </c>
      <c r="F73" s="9"/>
      <c r="G73" s="9">
        <v>109124</v>
      </c>
      <c r="H73" s="31"/>
      <c r="I73" s="41">
        <v>0</v>
      </c>
      <c r="J73" s="9"/>
      <c r="K73" s="9">
        <v>124</v>
      </c>
      <c r="L73" s="31"/>
      <c r="M73" s="41">
        <v>316288</v>
      </c>
      <c r="N73" s="9"/>
      <c r="O73" s="9">
        <v>0</v>
      </c>
      <c r="P73" s="9"/>
      <c r="Q73" s="9">
        <v>0</v>
      </c>
    </row>
    <row r="74" spans="1:17" x14ac:dyDescent="0.3">
      <c r="B74" s="11"/>
      <c r="C74" s="23">
        <f>C73/$C$4</f>
        <v>0.38023400433000137</v>
      </c>
      <c r="D74" s="33"/>
      <c r="E74" s="42">
        <f>E73/$E$4</f>
        <v>0</v>
      </c>
      <c r="F74" s="13"/>
      <c r="G74" s="23">
        <f>G73/$G$4</f>
        <v>0.97298357615421649</v>
      </c>
      <c r="H74" s="33"/>
      <c r="I74" s="42">
        <f>I73/$I$4</f>
        <v>0</v>
      </c>
      <c r="J74" s="10"/>
      <c r="K74" s="23">
        <f>K73/$K$4</f>
        <v>2.1294865189764724E-2</v>
      </c>
      <c r="L74" s="32"/>
      <c r="M74" s="42">
        <f>M73/$M$4</f>
        <v>0.99947227883901346</v>
      </c>
      <c r="N74" s="15"/>
      <c r="O74" s="23">
        <f>O73/$O$4</f>
        <v>0</v>
      </c>
      <c r="P74" s="15"/>
      <c r="Q74" s="23">
        <f>Q73/$Q$4</f>
        <v>0</v>
      </c>
    </row>
  </sheetData>
  <mergeCells count="9">
    <mergeCell ref="B2:Q2"/>
    <mergeCell ref="B3:C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5C99-4643-4BED-B697-AE2DD955D275}">
  <sheetPr codeName="Hoja3"/>
  <dimension ref="B1:P12"/>
  <sheetViews>
    <sheetView topLeftCell="A3" zoomScaleNormal="100" workbookViewId="0">
      <selection activeCell="H6" sqref="H6:H7"/>
    </sheetView>
  </sheetViews>
  <sheetFormatPr baseColWidth="10" defaultRowHeight="12" x14ac:dyDescent="0.3"/>
  <cols>
    <col min="1" max="1" width="3.33203125" style="45" customWidth="1"/>
    <col min="2" max="2" width="12.5546875" style="45" bestFit="1" customWidth="1"/>
    <col min="3" max="3" width="10.5546875" style="45" hidden="1" customWidth="1"/>
    <col min="4" max="4" width="4.6640625" style="45" hidden="1" customWidth="1"/>
    <col min="5" max="5" width="11" style="45" customWidth="1"/>
    <col min="6" max="6" width="12.109375" style="45" bestFit="1" customWidth="1"/>
    <col min="7" max="7" width="14.77734375" style="45" customWidth="1"/>
    <col min="8" max="8" width="13.44140625" style="45" customWidth="1"/>
    <col min="9" max="9" width="16.21875" style="45" bestFit="1" customWidth="1"/>
    <col min="10" max="10" width="20.77734375" style="45" customWidth="1"/>
    <col min="11" max="11" width="9.6640625" style="45" bestFit="1" customWidth="1"/>
    <col min="12" max="12" width="10.44140625" style="45" bestFit="1" customWidth="1"/>
    <col min="13" max="13" width="12.6640625" style="45" customWidth="1"/>
    <col min="14" max="14" width="17.5546875" style="45" bestFit="1" customWidth="1"/>
    <col min="15" max="15" width="30.88671875" style="45" bestFit="1" customWidth="1"/>
    <col min="16" max="16" width="20" style="45" bestFit="1" customWidth="1"/>
    <col min="17" max="16384" width="11.5546875" style="45"/>
  </cols>
  <sheetData>
    <row r="1" spans="2:16" ht="12.6" thickBot="1" x14ac:dyDescent="0.35"/>
    <row r="2" spans="2:16" ht="15" customHeight="1" thickBot="1" x14ac:dyDescent="0.35">
      <c r="B2" s="261"/>
      <c r="C2" s="261"/>
      <c r="D2" s="261"/>
      <c r="E2" s="496" t="s">
        <v>77</v>
      </c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8"/>
    </row>
    <row r="3" spans="2:16" ht="61.5" customHeight="1" thickBot="1" x14ac:dyDescent="0.35">
      <c r="B3" s="428" t="s">
        <v>66</v>
      </c>
      <c r="C3" s="429" t="s">
        <v>0</v>
      </c>
      <c r="D3" s="430" t="s">
        <v>30</v>
      </c>
      <c r="E3" s="429" t="s">
        <v>82</v>
      </c>
      <c r="F3" s="429" t="s">
        <v>83</v>
      </c>
      <c r="G3" s="429" t="s">
        <v>84</v>
      </c>
      <c r="H3" s="429" t="s">
        <v>74</v>
      </c>
      <c r="I3" s="429" t="s">
        <v>98</v>
      </c>
      <c r="J3" s="429" t="s">
        <v>85</v>
      </c>
      <c r="K3" s="429" t="s">
        <v>199</v>
      </c>
      <c r="L3" s="429" t="s">
        <v>87</v>
      </c>
      <c r="M3" s="429" t="s">
        <v>1</v>
      </c>
      <c r="N3" s="429" t="s">
        <v>93</v>
      </c>
      <c r="O3" s="429" t="s">
        <v>104</v>
      </c>
      <c r="P3" s="431" t="s">
        <v>93</v>
      </c>
    </row>
    <row r="4" spans="2:16" ht="52.5" customHeight="1" x14ac:dyDescent="0.3">
      <c r="B4" s="432" t="s">
        <v>47</v>
      </c>
      <c r="C4" s="433" t="s">
        <v>11</v>
      </c>
      <c r="D4" s="144">
        <v>60</v>
      </c>
      <c r="E4" s="406" t="s">
        <v>67</v>
      </c>
      <c r="F4" s="406" t="s">
        <v>68</v>
      </c>
      <c r="G4" s="393" t="s">
        <v>72</v>
      </c>
      <c r="H4" s="393" t="s">
        <v>67</v>
      </c>
      <c r="I4" s="393" t="s">
        <v>78</v>
      </c>
      <c r="J4" s="393" t="s">
        <v>89</v>
      </c>
      <c r="K4" s="393">
        <v>2</v>
      </c>
      <c r="L4" s="485" t="s">
        <v>88</v>
      </c>
      <c r="M4" s="488" t="s">
        <v>101</v>
      </c>
      <c r="N4" s="500" t="s">
        <v>94</v>
      </c>
      <c r="O4" s="500" t="s">
        <v>105</v>
      </c>
      <c r="P4" s="493" t="s">
        <v>154</v>
      </c>
    </row>
    <row r="5" spans="2:16" ht="52.5" customHeight="1" x14ac:dyDescent="0.3">
      <c r="B5" s="434" t="s">
        <v>153</v>
      </c>
      <c r="C5" s="435" t="s">
        <v>67</v>
      </c>
      <c r="D5" s="79">
        <v>60</v>
      </c>
      <c r="E5" s="435" t="s">
        <v>67</v>
      </c>
      <c r="F5" s="435" t="s">
        <v>67</v>
      </c>
      <c r="G5" s="393" t="s">
        <v>76</v>
      </c>
      <c r="H5" s="393" t="s">
        <v>67</v>
      </c>
      <c r="I5" s="393" t="s">
        <v>79</v>
      </c>
      <c r="J5" s="393" t="s">
        <v>90</v>
      </c>
      <c r="K5" s="393">
        <v>3</v>
      </c>
      <c r="L5" s="485"/>
      <c r="M5" s="488"/>
      <c r="N5" s="501"/>
      <c r="O5" s="501"/>
      <c r="P5" s="494"/>
    </row>
    <row r="6" spans="2:16" ht="52.5" customHeight="1" x14ac:dyDescent="0.3">
      <c r="B6" s="434" t="s">
        <v>64</v>
      </c>
      <c r="C6" s="60" t="s">
        <v>11</v>
      </c>
      <c r="D6" s="79">
        <v>60</v>
      </c>
      <c r="E6" s="435" t="s">
        <v>80</v>
      </c>
      <c r="F6" s="435" t="s">
        <v>68</v>
      </c>
      <c r="G6" s="435" t="s">
        <v>73</v>
      </c>
      <c r="H6" s="499" t="s">
        <v>75</v>
      </c>
      <c r="I6" s="499" t="s">
        <v>79</v>
      </c>
      <c r="J6" s="499" t="s">
        <v>90</v>
      </c>
      <c r="K6" s="499">
        <v>1</v>
      </c>
      <c r="L6" s="485"/>
      <c r="M6" s="488"/>
      <c r="N6" s="501"/>
      <c r="O6" s="501"/>
      <c r="P6" s="494"/>
    </row>
    <row r="7" spans="2:16" ht="52.5" customHeight="1" thickBot="1" x14ac:dyDescent="0.35">
      <c r="B7" s="436" t="s">
        <v>63</v>
      </c>
      <c r="C7" s="66" t="s">
        <v>11</v>
      </c>
      <c r="D7" s="355">
        <v>60</v>
      </c>
      <c r="E7" s="437" t="s">
        <v>81</v>
      </c>
      <c r="F7" s="437" t="s">
        <v>68</v>
      </c>
      <c r="G7" s="437" t="s">
        <v>67</v>
      </c>
      <c r="H7" s="489"/>
      <c r="I7" s="489"/>
      <c r="J7" s="489"/>
      <c r="K7" s="489"/>
      <c r="L7" s="486"/>
      <c r="M7" s="489"/>
      <c r="N7" s="502"/>
      <c r="O7" s="502"/>
      <c r="P7" s="495"/>
    </row>
    <row r="8" spans="2:16" ht="52.5" customHeight="1" x14ac:dyDescent="0.3">
      <c r="B8" s="438" t="s">
        <v>48</v>
      </c>
      <c r="C8" s="51" t="s">
        <v>11</v>
      </c>
      <c r="D8" s="352">
        <v>60</v>
      </c>
      <c r="E8" s="415" t="s">
        <v>67</v>
      </c>
      <c r="F8" s="415" t="s">
        <v>68</v>
      </c>
      <c r="G8" s="415" t="s">
        <v>67</v>
      </c>
      <c r="H8" s="415" t="s">
        <v>67</v>
      </c>
      <c r="I8" s="415" t="s">
        <v>95</v>
      </c>
      <c r="J8" s="415" t="s">
        <v>394</v>
      </c>
      <c r="K8" s="415">
        <v>5</v>
      </c>
      <c r="L8" s="484" t="s">
        <v>100</v>
      </c>
      <c r="M8" s="487" t="s">
        <v>102</v>
      </c>
      <c r="N8" s="490" t="s">
        <v>103</v>
      </c>
      <c r="O8" s="439"/>
    </row>
    <row r="9" spans="2:16" ht="52.5" customHeight="1" x14ac:dyDescent="0.3">
      <c r="B9" s="434" t="s">
        <v>49</v>
      </c>
      <c r="C9" s="60" t="s">
        <v>11</v>
      </c>
      <c r="D9" s="79">
        <v>60</v>
      </c>
      <c r="E9" s="435" t="s">
        <v>91</v>
      </c>
      <c r="F9" s="435" t="s">
        <v>68</v>
      </c>
      <c r="G9" s="435" t="s">
        <v>67</v>
      </c>
      <c r="H9" s="435" t="s">
        <v>67</v>
      </c>
      <c r="I9" s="435" t="s">
        <v>96</v>
      </c>
      <c r="J9" s="435" t="s">
        <v>99</v>
      </c>
      <c r="K9" s="435">
        <v>4</v>
      </c>
      <c r="L9" s="485"/>
      <c r="M9" s="488"/>
      <c r="N9" s="491"/>
      <c r="O9" s="440"/>
    </row>
    <row r="10" spans="2:16" ht="52.5" customHeight="1" x14ac:dyDescent="0.3">
      <c r="B10" s="434" t="s">
        <v>71</v>
      </c>
      <c r="C10" s="60" t="s">
        <v>11</v>
      </c>
      <c r="D10" s="79">
        <v>60</v>
      </c>
      <c r="E10" s="435" t="s">
        <v>92</v>
      </c>
      <c r="F10" s="435" t="s">
        <v>68</v>
      </c>
      <c r="G10" s="435" t="s">
        <v>67</v>
      </c>
      <c r="H10" s="435" t="s">
        <v>67</v>
      </c>
      <c r="I10" s="435" t="s">
        <v>96</v>
      </c>
      <c r="J10" s="435" t="s">
        <v>90</v>
      </c>
      <c r="K10" s="435">
        <v>3</v>
      </c>
      <c r="L10" s="485"/>
      <c r="M10" s="488"/>
      <c r="N10" s="491"/>
      <c r="O10" s="440"/>
    </row>
    <row r="11" spans="2:16" ht="52.5" customHeight="1" x14ac:dyDescent="0.3">
      <c r="B11" s="434" t="s">
        <v>69</v>
      </c>
      <c r="C11" s="60" t="s">
        <v>11</v>
      </c>
      <c r="D11" s="79">
        <v>60</v>
      </c>
      <c r="E11" s="435" t="s">
        <v>67</v>
      </c>
      <c r="F11" s="435" t="s">
        <v>68</v>
      </c>
      <c r="G11" s="435" t="s">
        <v>67</v>
      </c>
      <c r="H11" s="435" t="s">
        <v>67</v>
      </c>
      <c r="I11" s="435" t="s">
        <v>97</v>
      </c>
      <c r="J11" s="435" t="s">
        <v>90</v>
      </c>
      <c r="K11" s="435">
        <v>2</v>
      </c>
      <c r="L11" s="485"/>
      <c r="M11" s="488"/>
      <c r="N11" s="491"/>
      <c r="O11" s="440"/>
    </row>
    <row r="12" spans="2:16" ht="52.5" customHeight="1" thickBot="1" x14ac:dyDescent="0.35">
      <c r="B12" s="436" t="s">
        <v>70</v>
      </c>
      <c r="C12" s="66" t="s">
        <v>11</v>
      </c>
      <c r="D12" s="355">
        <v>60</v>
      </c>
      <c r="E12" s="437" t="s">
        <v>67</v>
      </c>
      <c r="F12" s="437" t="s">
        <v>68</v>
      </c>
      <c r="G12" s="437" t="s">
        <v>67</v>
      </c>
      <c r="H12" s="437" t="s">
        <v>67</v>
      </c>
      <c r="I12" s="437" t="s">
        <v>97</v>
      </c>
      <c r="J12" s="437" t="s">
        <v>90</v>
      </c>
      <c r="K12" s="437">
        <v>1</v>
      </c>
      <c r="L12" s="486"/>
      <c r="M12" s="489"/>
      <c r="N12" s="492"/>
      <c r="O12" s="440"/>
    </row>
  </sheetData>
  <mergeCells count="13">
    <mergeCell ref="L8:L12"/>
    <mergeCell ref="M8:M12"/>
    <mergeCell ref="N8:N12"/>
    <mergeCell ref="P4:P7"/>
    <mergeCell ref="E2:P2"/>
    <mergeCell ref="H6:H7"/>
    <mergeCell ref="K6:K7"/>
    <mergeCell ref="I6:I7"/>
    <mergeCell ref="J6:J7"/>
    <mergeCell ref="L4:L7"/>
    <mergeCell ref="M4:M7"/>
    <mergeCell ref="N4:N7"/>
    <mergeCell ref="O4:O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D573-951F-4CAB-BDE8-45667D1AA2D5}">
  <sheetPr codeName="Hoja4"/>
  <dimension ref="B1:M17"/>
  <sheetViews>
    <sheetView zoomScaleNormal="100" workbookViewId="0">
      <selection activeCell="M14" sqref="B2:M17"/>
    </sheetView>
  </sheetViews>
  <sheetFormatPr baseColWidth="10" defaultRowHeight="12" x14ac:dyDescent="0.3"/>
  <cols>
    <col min="1" max="1" width="3.33203125" style="45" customWidth="1"/>
    <col min="2" max="2" width="11.21875" style="45" bestFit="1" customWidth="1"/>
    <col min="3" max="3" width="15" style="45" hidden="1" customWidth="1"/>
    <col min="4" max="4" width="5" style="45" hidden="1" customWidth="1"/>
    <col min="5" max="5" width="16" style="45" bestFit="1" customWidth="1"/>
    <col min="6" max="6" width="33.33203125" style="45" customWidth="1"/>
    <col min="7" max="7" width="14.77734375" style="45" bestFit="1" customWidth="1"/>
    <col min="8" max="8" width="13.77734375" style="45" bestFit="1" customWidth="1"/>
    <col min="9" max="9" width="7.33203125" style="45" bestFit="1" customWidth="1"/>
    <col min="10" max="10" width="10.6640625" style="45" bestFit="1" customWidth="1"/>
    <col min="11" max="12" width="14.77734375" style="45" customWidth="1"/>
    <col min="13" max="13" width="16" style="45" bestFit="1" customWidth="1"/>
    <col min="14" max="16384" width="11.5546875" style="45"/>
  </cols>
  <sheetData>
    <row r="1" spans="2:13" ht="12.6" thickBot="1" x14ac:dyDescent="0.35"/>
    <row r="2" spans="2:13" ht="12.6" thickBot="1" x14ac:dyDescent="0.35">
      <c r="B2" s="261"/>
      <c r="C2" s="261"/>
      <c r="D2" s="261"/>
      <c r="E2" s="503" t="s">
        <v>108</v>
      </c>
      <c r="F2" s="504"/>
      <c r="G2" s="504"/>
      <c r="H2" s="504"/>
      <c r="I2" s="504"/>
      <c r="J2" s="504"/>
      <c r="K2" s="504"/>
      <c r="L2" s="505"/>
      <c r="M2" s="506"/>
    </row>
    <row r="3" spans="2:13" ht="24.6" thickBot="1" x14ac:dyDescent="0.35">
      <c r="B3" s="441" t="s">
        <v>66</v>
      </c>
      <c r="C3" s="442" t="s">
        <v>0</v>
      </c>
      <c r="D3" s="443" t="s">
        <v>30</v>
      </c>
      <c r="E3" s="442" t="s">
        <v>113</v>
      </c>
      <c r="F3" s="442" t="s">
        <v>85</v>
      </c>
      <c r="G3" s="442" t="s">
        <v>241</v>
      </c>
      <c r="H3" s="442" t="s">
        <v>86</v>
      </c>
      <c r="I3" s="514" t="s">
        <v>87</v>
      </c>
      <c r="J3" s="515"/>
      <c r="K3" s="514" t="s">
        <v>1</v>
      </c>
      <c r="L3" s="515"/>
      <c r="M3" s="444" t="s">
        <v>93</v>
      </c>
    </row>
    <row r="4" spans="2:13" ht="20.399999999999999" customHeight="1" x14ac:dyDescent="0.3">
      <c r="B4" s="438" t="s">
        <v>112</v>
      </c>
      <c r="C4" s="352" t="s">
        <v>12</v>
      </c>
      <c r="D4" s="352">
        <v>30</v>
      </c>
      <c r="E4" s="415" t="s">
        <v>114</v>
      </c>
      <c r="F4" s="415" t="s">
        <v>90</v>
      </c>
      <c r="G4" s="393" t="s">
        <v>240</v>
      </c>
      <c r="H4" s="415">
        <v>1</v>
      </c>
      <c r="I4" s="516" t="s">
        <v>146</v>
      </c>
      <c r="J4" s="517"/>
      <c r="K4" s="508" t="s">
        <v>233</v>
      </c>
      <c r="L4" s="509"/>
      <c r="M4" s="490" t="s">
        <v>147</v>
      </c>
    </row>
    <row r="5" spans="2:13" ht="20.399999999999999" customHeight="1" x14ac:dyDescent="0.3">
      <c r="B5" s="432" t="s">
        <v>106</v>
      </c>
      <c r="C5" s="70" t="s">
        <v>12</v>
      </c>
      <c r="D5" s="70">
        <v>30</v>
      </c>
      <c r="E5" s="393" t="s">
        <v>114</v>
      </c>
      <c r="F5" s="393" t="s">
        <v>90</v>
      </c>
      <c r="G5" s="393" t="s">
        <v>242</v>
      </c>
      <c r="H5" s="393">
        <v>6</v>
      </c>
      <c r="I5" s="518"/>
      <c r="J5" s="519"/>
      <c r="K5" s="510"/>
      <c r="L5" s="511"/>
      <c r="M5" s="507"/>
    </row>
    <row r="6" spans="2:13" ht="20.399999999999999" customHeight="1" x14ac:dyDescent="0.3">
      <c r="B6" s="434" t="s">
        <v>107</v>
      </c>
      <c r="C6" s="79" t="s">
        <v>12</v>
      </c>
      <c r="D6" s="79">
        <v>30</v>
      </c>
      <c r="E6" s="435" t="s">
        <v>114</v>
      </c>
      <c r="F6" s="435" t="s">
        <v>90</v>
      </c>
      <c r="G6" s="435" t="s">
        <v>67</v>
      </c>
      <c r="H6" s="435">
        <v>5</v>
      </c>
      <c r="I6" s="518"/>
      <c r="J6" s="519"/>
      <c r="K6" s="510"/>
      <c r="L6" s="511"/>
      <c r="M6" s="491"/>
    </row>
    <row r="7" spans="2:13" ht="20.399999999999999" customHeight="1" x14ac:dyDescent="0.3">
      <c r="B7" s="434" t="s">
        <v>109</v>
      </c>
      <c r="C7" s="79" t="s">
        <v>12</v>
      </c>
      <c r="D7" s="79">
        <v>30</v>
      </c>
      <c r="E7" s="435" t="s">
        <v>114</v>
      </c>
      <c r="F7" s="435" t="s">
        <v>90</v>
      </c>
      <c r="G7" s="435" t="s">
        <v>67</v>
      </c>
      <c r="H7" s="435">
        <v>4</v>
      </c>
      <c r="I7" s="518"/>
      <c r="J7" s="519"/>
      <c r="K7" s="510"/>
      <c r="L7" s="511"/>
      <c r="M7" s="491"/>
    </row>
    <row r="8" spans="2:13" ht="20.399999999999999" customHeight="1" x14ac:dyDescent="0.3">
      <c r="B8" s="434" t="s">
        <v>110</v>
      </c>
      <c r="C8" s="79" t="s">
        <v>12</v>
      </c>
      <c r="D8" s="79">
        <v>30</v>
      </c>
      <c r="E8" s="435" t="s">
        <v>114</v>
      </c>
      <c r="F8" s="435" t="s">
        <v>90</v>
      </c>
      <c r="G8" s="393" t="s">
        <v>243</v>
      </c>
      <c r="H8" s="435">
        <v>3</v>
      </c>
      <c r="I8" s="518"/>
      <c r="J8" s="519"/>
      <c r="K8" s="510"/>
      <c r="L8" s="511"/>
      <c r="M8" s="491"/>
    </row>
    <row r="9" spans="2:13" ht="20.399999999999999" customHeight="1" thickBot="1" x14ac:dyDescent="0.35">
      <c r="B9" s="445" t="s">
        <v>111</v>
      </c>
      <c r="C9" s="85" t="s">
        <v>12</v>
      </c>
      <c r="D9" s="85">
        <v>30</v>
      </c>
      <c r="E9" s="399" t="s">
        <v>114</v>
      </c>
      <c r="F9" s="399" t="s">
        <v>90</v>
      </c>
      <c r="G9" s="399" t="s">
        <v>67</v>
      </c>
      <c r="H9" s="399">
        <v>2</v>
      </c>
      <c r="I9" s="520"/>
      <c r="J9" s="521"/>
      <c r="K9" s="512"/>
      <c r="L9" s="513"/>
      <c r="M9" s="491"/>
    </row>
    <row r="10" spans="2:13" ht="22.8" customHeight="1" x14ac:dyDescent="0.3">
      <c r="B10" s="446" t="s">
        <v>132</v>
      </c>
      <c r="C10" s="413" t="s">
        <v>12</v>
      </c>
      <c r="D10" s="352">
        <v>30</v>
      </c>
      <c r="E10" s="352" t="s">
        <v>114</v>
      </c>
      <c r="F10" s="415" t="s">
        <v>90</v>
      </c>
      <c r="G10" s="415" t="s">
        <v>244</v>
      </c>
      <c r="H10" s="352">
        <v>4</v>
      </c>
      <c r="I10" s="522" t="s">
        <v>152</v>
      </c>
      <c r="J10" s="523"/>
      <c r="K10" s="508" t="s">
        <v>159</v>
      </c>
      <c r="L10" s="509"/>
      <c r="M10" s="490" t="s">
        <v>158</v>
      </c>
    </row>
    <row r="11" spans="2:13" ht="22.8" customHeight="1" x14ac:dyDescent="0.3">
      <c r="B11" s="447" t="s">
        <v>133</v>
      </c>
      <c r="C11" s="357" t="s">
        <v>12</v>
      </c>
      <c r="D11" s="79">
        <v>30</v>
      </c>
      <c r="E11" s="79" t="s">
        <v>114</v>
      </c>
      <c r="F11" s="435" t="s">
        <v>90</v>
      </c>
      <c r="G11" s="435" t="s">
        <v>67</v>
      </c>
      <c r="H11" s="79">
        <v>3</v>
      </c>
      <c r="I11" s="524"/>
      <c r="J11" s="525"/>
      <c r="K11" s="510"/>
      <c r="L11" s="511"/>
      <c r="M11" s="507"/>
    </row>
    <row r="12" spans="2:13" ht="22.8" customHeight="1" x14ac:dyDescent="0.3">
      <c r="B12" s="447" t="s">
        <v>115</v>
      </c>
      <c r="C12" s="357" t="s">
        <v>12</v>
      </c>
      <c r="D12" s="79">
        <v>30</v>
      </c>
      <c r="E12" s="79" t="s">
        <v>114</v>
      </c>
      <c r="F12" s="435" t="s">
        <v>145</v>
      </c>
      <c r="G12" s="393" t="s">
        <v>245</v>
      </c>
      <c r="H12" s="79">
        <v>2</v>
      </c>
      <c r="I12" s="524"/>
      <c r="J12" s="525"/>
      <c r="K12" s="510"/>
      <c r="L12" s="511"/>
      <c r="M12" s="491"/>
    </row>
    <row r="13" spans="2:13" ht="22.8" customHeight="1" thickBot="1" x14ac:dyDescent="0.35">
      <c r="B13" s="448" t="s">
        <v>116</v>
      </c>
      <c r="C13" s="422" t="s">
        <v>12</v>
      </c>
      <c r="D13" s="355">
        <v>30</v>
      </c>
      <c r="E13" s="355" t="s">
        <v>114</v>
      </c>
      <c r="F13" s="437" t="s">
        <v>145</v>
      </c>
      <c r="G13" s="437" t="s">
        <v>67</v>
      </c>
      <c r="H13" s="355">
        <v>1</v>
      </c>
      <c r="I13" s="526"/>
      <c r="J13" s="527"/>
      <c r="K13" s="512"/>
      <c r="L13" s="513"/>
      <c r="M13" s="491"/>
    </row>
    <row r="14" spans="2:13" ht="29.4" customHeight="1" x14ac:dyDescent="0.3">
      <c r="B14" s="446" t="s">
        <v>117</v>
      </c>
      <c r="C14" s="413" t="s">
        <v>12</v>
      </c>
      <c r="D14" s="352">
        <v>30</v>
      </c>
      <c r="E14" s="352" t="s">
        <v>114</v>
      </c>
      <c r="F14" s="415" t="s">
        <v>90</v>
      </c>
      <c r="G14" s="415" t="s">
        <v>67</v>
      </c>
      <c r="H14" s="352">
        <v>4</v>
      </c>
      <c r="I14" s="528" t="s">
        <v>155</v>
      </c>
      <c r="J14" s="528" t="s">
        <v>156</v>
      </c>
      <c r="K14" s="487" t="s">
        <v>157</v>
      </c>
      <c r="L14" s="487" t="s">
        <v>231</v>
      </c>
      <c r="M14" s="490" t="s">
        <v>238</v>
      </c>
    </row>
    <row r="15" spans="2:13" ht="29.4" customHeight="1" x14ac:dyDescent="0.3">
      <c r="B15" s="447" t="s">
        <v>118</v>
      </c>
      <c r="C15" s="357" t="s">
        <v>12</v>
      </c>
      <c r="D15" s="79">
        <v>30</v>
      </c>
      <c r="E15" s="79" t="s">
        <v>114</v>
      </c>
      <c r="F15" s="435" t="s">
        <v>90</v>
      </c>
      <c r="G15" s="435" t="s">
        <v>67</v>
      </c>
      <c r="H15" s="79">
        <v>3</v>
      </c>
      <c r="I15" s="529"/>
      <c r="J15" s="529"/>
      <c r="K15" s="488"/>
      <c r="L15" s="488"/>
      <c r="M15" s="507"/>
    </row>
    <row r="16" spans="2:13" ht="29.4" customHeight="1" x14ac:dyDescent="0.3">
      <c r="B16" s="447" t="s">
        <v>143</v>
      </c>
      <c r="C16" s="357" t="s">
        <v>12</v>
      </c>
      <c r="D16" s="79">
        <v>30</v>
      </c>
      <c r="E16" s="79" t="s">
        <v>114</v>
      </c>
      <c r="F16" s="435" t="s">
        <v>90</v>
      </c>
      <c r="G16" s="435" t="s">
        <v>67</v>
      </c>
      <c r="H16" s="79">
        <v>2</v>
      </c>
      <c r="I16" s="449"/>
      <c r="J16" s="529"/>
      <c r="K16" s="450"/>
      <c r="L16" s="488"/>
      <c r="M16" s="491"/>
    </row>
    <row r="17" spans="2:13" ht="29.4" customHeight="1" thickBot="1" x14ac:dyDescent="0.35">
      <c r="B17" s="448" t="s">
        <v>144</v>
      </c>
      <c r="C17" s="422" t="s">
        <v>12</v>
      </c>
      <c r="D17" s="355">
        <v>30</v>
      </c>
      <c r="E17" s="355" t="s">
        <v>114</v>
      </c>
      <c r="F17" s="437" t="s">
        <v>395</v>
      </c>
      <c r="G17" s="437" t="s">
        <v>67</v>
      </c>
      <c r="H17" s="355">
        <v>1</v>
      </c>
      <c r="I17" s="451"/>
      <c r="J17" s="530"/>
      <c r="K17" s="452"/>
      <c r="L17" s="489"/>
      <c r="M17" s="492"/>
    </row>
  </sheetData>
  <mergeCells count="14">
    <mergeCell ref="E2:M2"/>
    <mergeCell ref="M4:M9"/>
    <mergeCell ref="M10:M13"/>
    <mergeCell ref="K10:L13"/>
    <mergeCell ref="K14:K15"/>
    <mergeCell ref="L14:L17"/>
    <mergeCell ref="M14:M17"/>
    <mergeCell ref="I3:J3"/>
    <mergeCell ref="I4:J9"/>
    <mergeCell ref="I10:J13"/>
    <mergeCell ref="I14:I15"/>
    <mergeCell ref="J14:J17"/>
    <mergeCell ref="K3:L3"/>
    <mergeCell ref="K4:L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685D-C144-4498-AF2F-DD4B345C98DF}">
  <sheetPr codeName="Hoja5"/>
  <dimension ref="B1:K18"/>
  <sheetViews>
    <sheetView topLeftCell="A4" zoomScaleNormal="100" workbookViewId="0">
      <selection activeCell="K22" sqref="K22"/>
    </sheetView>
  </sheetViews>
  <sheetFormatPr baseColWidth="10" defaultRowHeight="12" x14ac:dyDescent="0.3"/>
  <cols>
    <col min="1" max="1" width="3.33203125" style="45" customWidth="1"/>
    <col min="2" max="2" width="12.21875" style="45" bestFit="1" customWidth="1"/>
    <col min="3" max="3" width="16.33203125" style="45" hidden="1" customWidth="1"/>
    <col min="4" max="4" width="5" style="45" hidden="1" customWidth="1"/>
    <col min="5" max="5" width="16" style="45" bestFit="1" customWidth="1"/>
    <col min="6" max="6" width="15.6640625" style="45" bestFit="1" customWidth="1"/>
    <col min="7" max="7" width="14.77734375" style="45" bestFit="1" customWidth="1"/>
    <col min="8" max="8" width="13.77734375" style="45" bestFit="1" customWidth="1"/>
    <col min="9" max="9" width="9.5546875" style="45" bestFit="1" customWidth="1"/>
    <col min="10" max="10" width="17.21875" style="45" customWidth="1"/>
    <col min="11" max="11" width="12.77734375" style="45" bestFit="1" customWidth="1"/>
    <col min="12" max="16384" width="11.5546875" style="45"/>
  </cols>
  <sheetData>
    <row r="1" spans="2:11" ht="12.6" thickBot="1" x14ac:dyDescent="0.35"/>
    <row r="2" spans="2:11" ht="12.6" thickBot="1" x14ac:dyDescent="0.35">
      <c r="B2" s="261"/>
      <c r="C2" s="261"/>
      <c r="D2" s="261"/>
      <c r="E2" s="531" t="s">
        <v>185</v>
      </c>
      <c r="F2" s="532"/>
      <c r="G2" s="532"/>
      <c r="H2" s="532"/>
      <c r="I2" s="532"/>
      <c r="J2" s="532"/>
      <c r="K2" s="533"/>
    </row>
    <row r="3" spans="2:11" ht="36.6" thickBot="1" x14ac:dyDescent="0.35">
      <c r="B3" s="453" t="s">
        <v>66</v>
      </c>
      <c r="C3" s="454" t="s">
        <v>0</v>
      </c>
      <c r="D3" s="455" t="s">
        <v>30</v>
      </c>
      <c r="E3" s="454" t="s">
        <v>113</v>
      </c>
      <c r="F3" s="454" t="s">
        <v>85</v>
      </c>
      <c r="G3" s="454" t="s">
        <v>396</v>
      </c>
      <c r="H3" s="454" t="s">
        <v>199</v>
      </c>
      <c r="I3" s="456" t="s">
        <v>87</v>
      </c>
      <c r="J3" s="456" t="s">
        <v>1</v>
      </c>
      <c r="K3" s="457" t="s">
        <v>93</v>
      </c>
    </row>
    <row r="4" spans="2:11" ht="21" customHeight="1" x14ac:dyDescent="0.3">
      <c r="B4" s="438" t="s">
        <v>162</v>
      </c>
      <c r="C4" s="352" t="s">
        <v>12</v>
      </c>
      <c r="D4" s="352">
        <v>30</v>
      </c>
      <c r="E4" s="352" t="s">
        <v>114</v>
      </c>
      <c r="F4" s="352" t="s">
        <v>90</v>
      </c>
      <c r="G4" s="393" t="s">
        <v>246</v>
      </c>
      <c r="H4" s="415">
        <v>4</v>
      </c>
      <c r="I4" s="484" t="s">
        <v>198</v>
      </c>
      <c r="J4" s="487" t="s">
        <v>232</v>
      </c>
      <c r="K4" s="490" t="s">
        <v>201</v>
      </c>
    </row>
    <row r="5" spans="2:11" ht="21" customHeight="1" x14ac:dyDescent="0.3">
      <c r="B5" s="434" t="s">
        <v>163</v>
      </c>
      <c r="C5" s="79" t="s">
        <v>12</v>
      </c>
      <c r="D5" s="79">
        <v>30</v>
      </c>
      <c r="E5" s="79" t="s">
        <v>114</v>
      </c>
      <c r="F5" s="79" t="s">
        <v>90</v>
      </c>
      <c r="G5" s="393" t="s">
        <v>245</v>
      </c>
      <c r="H5" s="435">
        <v>2</v>
      </c>
      <c r="I5" s="485"/>
      <c r="J5" s="488"/>
      <c r="K5" s="491"/>
    </row>
    <row r="6" spans="2:11" ht="21" customHeight="1" x14ac:dyDescent="0.3">
      <c r="B6" s="434" t="s">
        <v>165</v>
      </c>
      <c r="C6" s="79" t="s">
        <v>12</v>
      </c>
      <c r="D6" s="79">
        <v>30</v>
      </c>
      <c r="E6" s="79" t="s">
        <v>114</v>
      </c>
      <c r="F6" s="79" t="s">
        <v>90</v>
      </c>
      <c r="G6" s="393" t="s">
        <v>247</v>
      </c>
      <c r="H6" s="435">
        <v>8</v>
      </c>
      <c r="I6" s="485"/>
      <c r="J6" s="488"/>
      <c r="K6" s="491"/>
    </row>
    <row r="7" spans="2:11" ht="21" customHeight="1" x14ac:dyDescent="0.3">
      <c r="B7" s="434" t="s">
        <v>166</v>
      </c>
      <c r="C7" s="79" t="s">
        <v>12</v>
      </c>
      <c r="D7" s="79">
        <v>30</v>
      </c>
      <c r="E7" s="79" t="s">
        <v>114</v>
      </c>
      <c r="F7" s="79" t="s">
        <v>90</v>
      </c>
      <c r="G7" s="393" t="s">
        <v>248</v>
      </c>
      <c r="H7" s="435">
        <v>6</v>
      </c>
      <c r="I7" s="485"/>
      <c r="J7" s="488"/>
      <c r="K7" s="491"/>
    </row>
    <row r="8" spans="2:11" ht="21" customHeight="1" x14ac:dyDescent="0.3">
      <c r="B8" s="434" t="s">
        <v>169</v>
      </c>
      <c r="C8" s="79" t="s">
        <v>12</v>
      </c>
      <c r="D8" s="79">
        <v>30</v>
      </c>
      <c r="E8" s="79" t="s">
        <v>114</v>
      </c>
      <c r="F8" s="79" t="s">
        <v>90</v>
      </c>
      <c r="G8" s="393" t="s">
        <v>243</v>
      </c>
      <c r="H8" s="435">
        <v>3</v>
      </c>
      <c r="I8" s="485"/>
      <c r="J8" s="488"/>
      <c r="K8" s="491"/>
    </row>
    <row r="9" spans="2:11" ht="21" customHeight="1" x14ac:dyDescent="0.3">
      <c r="B9" s="434" t="s">
        <v>170</v>
      </c>
      <c r="C9" s="79" t="s">
        <v>12</v>
      </c>
      <c r="D9" s="79">
        <v>30</v>
      </c>
      <c r="E9" s="79" t="s">
        <v>114</v>
      </c>
      <c r="F9" s="79" t="s">
        <v>90</v>
      </c>
      <c r="G9" s="393" t="s">
        <v>244</v>
      </c>
      <c r="H9" s="435">
        <v>1</v>
      </c>
      <c r="I9" s="485"/>
      <c r="J9" s="488"/>
      <c r="K9" s="491"/>
    </row>
    <row r="10" spans="2:11" ht="21" customHeight="1" x14ac:dyDescent="0.3">
      <c r="B10" s="434" t="s">
        <v>171</v>
      </c>
      <c r="C10" s="79" t="s">
        <v>12</v>
      </c>
      <c r="D10" s="79">
        <v>30</v>
      </c>
      <c r="E10" s="79" t="s">
        <v>114</v>
      </c>
      <c r="F10" s="79" t="s">
        <v>90</v>
      </c>
      <c r="G10" s="79" t="s">
        <v>249</v>
      </c>
      <c r="H10" s="435">
        <v>7</v>
      </c>
      <c r="I10" s="485"/>
      <c r="J10" s="488"/>
      <c r="K10" s="491"/>
    </row>
    <row r="11" spans="2:11" ht="21" customHeight="1" thickBot="1" x14ac:dyDescent="0.35">
      <c r="B11" s="436" t="s">
        <v>172</v>
      </c>
      <c r="C11" s="355" t="s">
        <v>12</v>
      </c>
      <c r="D11" s="355">
        <v>30</v>
      </c>
      <c r="E11" s="355" t="s">
        <v>114</v>
      </c>
      <c r="F11" s="355" t="s">
        <v>90</v>
      </c>
      <c r="G11" s="355" t="s">
        <v>250</v>
      </c>
      <c r="H11" s="437">
        <v>5</v>
      </c>
      <c r="I11" s="486"/>
      <c r="J11" s="489"/>
      <c r="K11" s="492"/>
    </row>
    <row r="12" spans="2:11" ht="21" customHeight="1" x14ac:dyDescent="0.3">
      <c r="B12" s="438" t="s">
        <v>187</v>
      </c>
      <c r="C12" s="352" t="s">
        <v>12</v>
      </c>
      <c r="D12" s="352">
        <v>30</v>
      </c>
      <c r="E12" s="352" t="s">
        <v>114</v>
      </c>
      <c r="F12" s="352" t="s">
        <v>90</v>
      </c>
      <c r="G12" s="352" t="s">
        <v>243</v>
      </c>
      <c r="H12" s="415">
        <v>4</v>
      </c>
      <c r="I12" s="528" t="s">
        <v>200</v>
      </c>
      <c r="J12" s="487" t="s">
        <v>234</v>
      </c>
      <c r="K12" s="490" t="s">
        <v>202</v>
      </c>
    </row>
    <row r="13" spans="2:11" ht="21" customHeight="1" x14ac:dyDescent="0.3">
      <c r="B13" s="434" t="s">
        <v>194</v>
      </c>
      <c r="C13" s="79" t="s">
        <v>12</v>
      </c>
      <c r="D13" s="79">
        <v>30</v>
      </c>
      <c r="E13" s="79" t="s">
        <v>114</v>
      </c>
      <c r="F13" s="79" t="s">
        <v>90</v>
      </c>
      <c r="G13" s="79" t="s">
        <v>244</v>
      </c>
      <c r="H13" s="435">
        <v>2</v>
      </c>
      <c r="I13" s="529"/>
      <c r="J13" s="488"/>
      <c r="K13" s="491"/>
    </row>
    <row r="14" spans="2:11" ht="21" customHeight="1" x14ac:dyDescent="0.3">
      <c r="B14" s="434" t="s">
        <v>167</v>
      </c>
      <c r="C14" s="79" t="s">
        <v>12</v>
      </c>
      <c r="D14" s="79">
        <v>30</v>
      </c>
      <c r="E14" s="79" t="s">
        <v>114</v>
      </c>
      <c r="F14" s="79" t="s">
        <v>90</v>
      </c>
      <c r="G14" s="393" t="s">
        <v>247</v>
      </c>
      <c r="H14" s="435">
        <v>7</v>
      </c>
      <c r="I14" s="529"/>
      <c r="J14" s="488"/>
      <c r="K14" s="491"/>
    </row>
    <row r="15" spans="2:11" ht="21" customHeight="1" x14ac:dyDescent="0.3">
      <c r="B15" s="434" t="s">
        <v>168</v>
      </c>
      <c r="C15" s="79" t="s">
        <v>12</v>
      </c>
      <c r="D15" s="79">
        <v>30</v>
      </c>
      <c r="E15" s="79" t="s">
        <v>114</v>
      </c>
      <c r="F15" s="79" t="s">
        <v>90</v>
      </c>
      <c r="G15" s="393" t="s">
        <v>246</v>
      </c>
      <c r="H15" s="435">
        <v>5</v>
      </c>
      <c r="I15" s="529"/>
      <c r="J15" s="488"/>
      <c r="K15" s="491"/>
    </row>
    <row r="16" spans="2:11" ht="21" customHeight="1" x14ac:dyDescent="0.3">
      <c r="B16" s="434" t="s">
        <v>164</v>
      </c>
      <c r="C16" s="79" t="s">
        <v>12</v>
      </c>
      <c r="D16" s="79">
        <v>30</v>
      </c>
      <c r="E16" s="79" t="s">
        <v>114</v>
      </c>
      <c r="F16" s="79" t="s">
        <v>90</v>
      </c>
      <c r="G16" s="393" t="s">
        <v>245</v>
      </c>
      <c r="H16" s="435">
        <v>3</v>
      </c>
      <c r="I16" s="529"/>
      <c r="J16" s="488"/>
      <c r="K16" s="491"/>
    </row>
    <row r="17" spans="2:11" ht="21" customHeight="1" x14ac:dyDescent="0.3">
      <c r="B17" s="434" t="s">
        <v>149</v>
      </c>
      <c r="C17" s="79" t="s">
        <v>12</v>
      </c>
      <c r="D17" s="79">
        <v>30</v>
      </c>
      <c r="E17" s="79" t="s">
        <v>114</v>
      </c>
      <c r="F17" s="79" t="s">
        <v>90</v>
      </c>
      <c r="G17" s="79" t="s">
        <v>67</v>
      </c>
      <c r="H17" s="435">
        <v>1</v>
      </c>
      <c r="I17" s="529"/>
      <c r="J17" s="488"/>
      <c r="K17" s="491"/>
    </row>
    <row r="18" spans="2:11" ht="21" customHeight="1" thickBot="1" x14ac:dyDescent="0.35">
      <c r="B18" s="436" t="s">
        <v>186</v>
      </c>
      <c r="C18" s="355" t="s">
        <v>12</v>
      </c>
      <c r="D18" s="355">
        <v>30</v>
      </c>
      <c r="E18" s="355" t="s">
        <v>114</v>
      </c>
      <c r="F18" s="355" t="s">
        <v>90</v>
      </c>
      <c r="G18" s="355" t="s">
        <v>249</v>
      </c>
      <c r="H18" s="437">
        <v>6</v>
      </c>
      <c r="I18" s="530"/>
      <c r="J18" s="489"/>
      <c r="K18" s="492"/>
    </row>
  </sheetData>
  <mergeCells count="7">
    <mergeCell ref="E2:K2"/>
    <mergeCell ref="I4:I11"/>
    <mergeCell ref="J4:J11"/>
    <mergeCell ref="K4:K11"/>
    <mergeCell ref="K12:K18"/>
    <mergeCell ref="J12:J18"/>
    <mergeCell ref="I12:I1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E484-318D-4F95-9B1B-874FD2059F55}">
  <dimension ref="B1:K14"/>
  <sheetViews>
    <sheetView topLeftCell="A2" zoomScaleNormal="100" workbookViewId="0">
      <selection activeCell="M23" sqref="M23"/>
    </sheetView>
  </sheetViews>
  <sheetFormatPr baseColWidth="10" defaultRowHeight="12" x14ac:dyDescent="0.3"/>
  <cols>
    <col min="1" max="1" width="3.33203125" style="45" customWidth="1"/>
    <col min="2" max="2" width="12.5546875" style="45" bestFit="1" customWidth="1"/>
    <col min="3" max="3" width="16.33203125" style="45" hidden="1" customWidth="1"/>
    <col min="4" max="4" width="5" style="45" hidden="1" customWidth="1"/>
    <col min="5" max="5" width="16" style="45" bestFit="1" customWidth="1"/>
    <col min="6" max="6" width="15.6640625" style="45" bestFit="1" customWidth="1"/>
    <col min="7" max="7" width="14.77734375" style="45" bestFit="1" customWidth="1"/>
    <col min="8" max="8" width="13.77734375" style="45" bestFit="1" customWidth="1"/>
    <col min="9" max="9" width="9.5546875" style="45" bestFit="1" customWidth="1"/>
    <col min="10" max="10" width="17.33203125" style="45" customWidth="1"/>
    <col min="11" max="11" width="13.109375" style="45" bestFit="1" customWidth="1"/>
    <col min="12" max="16384" width="11.5546875" style="45"/>
  </cols>
  <sheetData>
    <row r="1" spans="2:11" ht="12.6" thickBot="1" x14ac:dyDescent="0.35"/>
    <row r="2" spans="2:11" ht="12.6" thickBot="1" x14ac:dyDescent="0.35">
      <c r="B2" s="261"/>
      <c r="C2" s="261"/>
      <c r="D2" s="261"/>
      <c r="E2" s="534" t="s">
        <v>230</v>
      </c>
      <c r="F2" s="535"/>
      <c r="G2" s="535"/>
      <c r="H2" s="535"/>
      <c r="I2" s="535"/>
      <c r="J2" s="535"/>
      <c r="K2" s="536"/>
    </row>
    <row r="3" spans="2:11" ht="24.6" thickBot="1" x14ac:dyDescent="0.35">
      <c r="B3" s="458" t="s">
        <v>66</v>
      </c>
      <c r="C3" s="459" t="s">
        <v>0</v>
      </c>
      <c r="D3" s="460" t="s">
        <v>30</v>
      </c>
      <c r="E3" s="459" t="s">
        <v>113</v>
      </c>
      <c r="F3" s="459" t="s">
        <v>85</v>
      </c>
      <c r="G3" s="459" t="s">
        <v>241</v>
      </c>
      <c r="H3" s="459" t="s">
        <v>199</v>
      </c>
      <c r="I3" s="461" t="s">
        <v>87</v>
      </c>
      <c r="J3" s="461" t="s">
        <v>1</v>
      </c>
      <c r="K3" s="462" t="s">
        <v>93</v>
      </c>
    </row>
    <row r="4" spans="2:11" ht="21" customHeight="1" x14ac:dyDescent="0.3">
      <c r="B4" s="438" t="s">
        <v>209</v>
      </c>
      <c r="C4" s="51" t="s">
        <v>12</v>
      </c>
      <c r="D4" s="51">
        <v>30</v>
      </c>
      <c r="E4" s="352" t="s">
        <v>114</v>
      </c>
      <c r="F4" s="352" t="s">
        <v>90</v>
      </c>
      <c r="G4" s="352" t="s">
        <v>244</v>
      </c>
      <c r="H4" s="352">
        <v>3</v>
      </c>
      <c r="I4" s="528" t="s">
        <v>217</v>
      </c>
      <c r="J4" s="487" t="s">
        <v>254</v>
      </c>
      <c r="K4" s="490" t="s">
        <v>255</v>
      </c>
    </row>
    <row r="5" spans="2:11" ht="21" customHeight="1" x14ac:dyDescent="0.3">
      <c r="B5" s="434" t="s">
        <v>203</v>
      </c>
      <c r="C5" s="60" t="s">
        <v>12</v>
      </c>
      <c r="D5" s="60">
        <v>30</v>
      </c>
      <c r="E5" s="79" t="s">
        <v>114</v>
      </c>
      <c r="F5" s="79" t="s">
        <v>90</v>
      </c>
      <c r="G5" s="79" t="s">
        <v>251</v>
      </c>
      <c r="H5" s="79">
        <v>7</v>
      </c>
      <c r="I5" s="529"/>
      <c r="J5" s="488"/>
      <c r="K5" s="491"/>
    </row>
    <row r="6" spans="2:11" ht="21" customHeight="1" x14ac:dyDescent="0.3">
      <c r="B6" s="434" t="s">
        <v>204</v>
      </c>
      <c r="C6" s="60" t="s">
        <v>12</v>
      </c>
      <c r="D6" s="60">
        <v>30</v>
      </c>
      <c r="E6" s="79" t="s">
        <v>114</v>
      </c>
      <c r="F6" s="79" t="s">
        <v>90</v>
      </c>
      <c r="G6" s="79" t="s">
        <v>248</v>
      </c>
      <c r="H6" s="79">
        <v>5</v>
      </c>
      <c r="I6" s="529"/>
      <c r="J6" s="488"/>
      <c r="K6" s="491"/>
    </row>
    <row r="7" spans="2:11" ht="21" customHeight="1" x14ac:dyDescent="0.3">
      <c r="B7" s="434" t="s">
        <v>210</v>
      </c>
      <c r="C7" s="60" t="s">
        <v>12</v>
      </c>
      <c r="D7" s="60">
        <v>30</v>
      </c>
      <c r="E7" s="79" t="s">
        <v>114</v>
      </c>
      <c r="F7" s="79" t="s">
        <v>90</v>
      </c>
      <c r="G7" s="79" t="s">
        <v>243</v>
      </c>
      <c r="H7" s="79">
        <v>2</v>
      </c>
      <c r="I7" s="529"/>
      <c r="J7" s="488"/>
      <c r="K7" s="491"/>
    </row>
    <row r="8" spans="2:11" ht="21" customHeight="1" x14ac:dyDescent="0.3">
      <c r="B8" s="434" t="s">
        <v>211</v>
      </c>
      <c r="C8" s="60" t="s">
        <v>12</v>
      </c>
      <c r="D8" s="60">
        <v>30</v>
      </c>
      <c r="E8" s="79" t="s">
        <v>114</v>
      </c>
      <c r="F8" s="79" t="s">
        <v>90</v>
      </c>
      <c r="G8" s="79" t="s">
        <v>67</v>
      </c>
      <c r="H8" s="79">
        <v>1</v>
      </c>
      <c r="I8" s="529"/>
      <c r="J8" s="488"/>
      <c r="K8" s="491"/>
    </row>
    <row r="9" spans="2:11" ht="21" customHeight="1" x14ac:dyDescent="0.3">
      <c r="B9" s="434" t="s">
        <v>188</v>
      </c>
      <c r="C9" s="60" t="s">
        <v>12</v>
      </c>
      <c r="D9" s="60">
        <v>30</v>
      </c>
      <c r="E9" s="79" t="s">
        <v>114</v>
      </c>
      <c r="F9" s="79" t="s">
        <v>90</v>
      </c>
      <c r="G9" s="79" t="s">
        <v>249</v>
      </c>
      <c r="H9" s="79">
        <v>6</v>
      </c>
      <c r="I9" s="529"/>
      <c r="J9" s="488"/>
      <c r="K9" s="491"/>
    </row>
    <row r="10" spans="2:11" ht="21" customHeight="1" thickBot="1" x14ac:dyDescent="0.35">
      <c r="B10" s="445" t="s">
        <v>189</v>
      </c>
      <c r="C10" s="463" t="s">
        <v>12</v>
      </c>
      <c r="D10" s="463">
        <v>30</v>
      </c>
      <c r="E10" s="85" t="s">
        <v>114</v>
      </c>
      <c r="F10" s="85" t="s">
        <v>90</v>
      </c>
      <c r="G10" s="85" t="s">
        <v>250</v>
      </c>
      <c r="H10" s="85">
        <v>4</v>
      </c>
      <c r="I10" s="529"/>
      <c r="J10" s="488"/>
      <c r="K10" s="491"/>
    </row>
    <row r="11" spans="2:11" ht="33" customHeight="1" x14ac:dyDescent="0.3">
      <c r="B11" s="438" t="s">
        <v>220</v>
      </c>
      <c r="C11" s="51" t="s">
        <v>12</v>
      </c>
      <c r="D11" s="51">
        <v>30</v>
      </c>
      <c r="E11" s="352" t="s">
        <v>114</v>
      </c>
      <c r="F11" s="352" t="s">
        <v>90</v>
      </c>
      <c r="G11" s="352" t="s">
        <v>245</v>
      </c>
      <c r="H11" s="352">
        <v>4</v>
      </c>
      <c r="I11" s="537" t="s">
        <v>252</v>
      </c>
      <c r="J11" s="540" t="s">
        <v>253</v>
      </c>
      <c r="K11" s="543" t="s">
        <v>256</v>
      </c>
    </row>
    <row r="12" spans="2:11" ht="33" customHeight="1" x14ac:dyDescent="0.3">
      <c r="B12" s="434" t="s">
        <v>221</v>
      </c>
      <c r="C12" s="60" t="s">
        <v>12</v>
      </c>
      <c r="D12" s="60">
        <v>30</v>
      </c>
      <c r="E12" s="79" t="s">
        <v>114</v>
      </c>
      <c r="F12" s="79" t="s">
        <v>90</v>
      </c>
      <c r="G12" s="79" t="s">
        <v>67</v>
      </c>
      <c r="H12" s="79">
        <v>3</v>
      </c>
      <c r="I12" s="538"/>
      <c r="J12" s="541"/>
      <c r="K12" s="544"/>
    </row>
    <row r="13" spans="2:11" ht="33" customHeight="1" x14ac:dyDescent="0.3">
      <c r="B13" s="434" t="s">
        <v>223</v>
      </c>
      <c r="C13" s="60" t="s">
        <v>12</v>
      </c>
      <c r="D13" s="60">
        <v>30</v>
      </c>
      <c r="E13" s="79" t="s">
        <v>114</v>
      </c>
      <c r="F13" s="79" t="s">
        <v>90</v>
      </c>
      <c r="G13" s="79" t="s">
        <v>244</v>
      </c>
      <c r="H13" s="79">
        <v>2</v>
      </c>
      <c r="I13" s="538"/>
      <c r="J13" s="541"/>
      <c r="K13" s="544"/>
    </row>
    <row r="14" spans="2:11" ht="33" customHeight="1" thickBot="1" x14ac:dyDescent="0.35">
      <c r="B14" s="436" t="s">
        <v>222</v>
      </c>
      <c r="C14" s="66" t="s">
        <v>12</v>
      </c>
      <c r="D14" s="66">
        <v>30</v>
      </c>
      <c r="E14" s="355" t="s">
        <v>114</v>
      </c>
      <c r="F14" s="355" t="s">
        <v>90</v>
      </c>
      <c r="G14" s="355" t="s">
        <v>67</v>
      </c>
      <c r="H14" s="355">
        <v>1</v>
      </c>
      <c r="I14" s="539"/>
      <c r="J14" s="542"/>
      <c r="K14" s="545"/>
    </row>
  </sheetData>
  <mergeCells count="7">
    <mergeCell ref="E2:K2"/>
    <mergeCell ref="I4:I10"/>
    <mergeCell ref="J4:J10"/>
    <mergeCell ref="K4:K10"/>
    <mergeCell ref="I11:I14"/>
    <mergeCell ref="J11:J14"/>
    <mergeCell ref="K11:K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279D-0243-416A-B284-012A7B766089}">
  <dimension ref="A1:X10"/>
  <sheetViews>
    <sheetView zoomScaleNormal="100" workbookViewId="0">
      <pane ySplit="3" topLeftCell="A4" activePane="bottomLeft" state="frozen"/>
      <selection pane="bottomLeft" activeCell="F19" sqref="F19"/>
    </sheetView>
  </sheetViews>
  <sheetFormatPr baseColWidth="10" defaultRowHeight="14.4" x14ac:dyDescent="0.3"/>
  <cols>
    <col min="1" max="1" width="13.44140625" bestFit="1" customWidth="1"/>
    <col min="2" max="2" width="37.88671875" bestFit="1" customWidth="1"/>
    <col min="3" max="3" width="14.109375" bestFit="1" customWidth="1"/>
    <col min="4" max="4" width="9.33203125" bestFit="1" customWidth="1"/>
    <col min="5" max="5" width="6" style="7" bestFit="1" customWidth="1"/>
    <col min="6" max="6" width="15.109375" style="7" bestFit="1" customWidth="1"/>
    <col min="7" max="7" width="8" bestFit="1" customWidth="1"/>
    <col min="8" max="8" width="4.44140625" bestFit="1" customWidth="1"/>
    <col min="9" max="14" width="7.109375" customWidth="1"/>
    <col min="15" max="16" width="7.109375" hidden="1" customWidth="1"/>
    <col min="17" max="17" width="40.109375" customWidth="1"/>
  </cols>
  <sheetData>
    <row r="1" spans="1:24" x14ac:dyDescent="0.3">
      <c r="S1" t="s">
        <v>42</v>
      </c>
    </row>
    <row r="2" spans="1:24" x14ac:dyDescent="0.3">
      <c r="A2" s="45"/>
      <c r="B2" s="45"/>
      <c r="C2" s="45"/>
      <c r="D2" s="45"/>
      <c r="E2" s="46"/>
      <c r="F2" s="46"/>
      <c r="G2" s="45"/>
      <c r="H2" s="45"/>
      <c r="I2" s="546" t="s">
        <v>45</v>
      </c>
      <c r="J2" s="546"/>
      <c r="K2" s="546"/>
      <c r="L2" s="546"/>
      <c r="M2" s="546"/>
      <c r="N2" s="546"/>
      <c r="O2" s="546"/>
      <c r="P2" s="546"/>
      <c r="Q2" s="45"/>
      <c r="S2" t="s">
        <v>40</v>
      </c>
      <c r="X2" t="s">
        <v>41</v>
      </c>
    </row>
    <row r="3" spans="1:24" ht="24.6" thickBot="1" x14ac:dyDescent="0.35">
      <c r="A3" s="48" t="s">
        <v>300</v>
      </c>
      <c r="B3" s="48" t="s">
        <v>293</v>
      </c>
      <c r="C3" s="48" t="s">
        <v>257</v>
      </c>
      <c r="D3" s="47" t="s">
        <v>274</v>
      </c>
      <c r="E3" s="48" t="s">
        <v>2</v>
      </c>
      <c r="F3" s="49" t="s">
        <v>66</v>
      </c>
      <c r="G3" s="47" t="s">
        <v>302</v>
      </c>
      <c r="H3" s="47" t="s">
        <v>301</v>
      </c>
      <c r="I3" s="49" t="s">
        <v>3</v>
      </c>
      <c r="J3" s="49" t="s">
        <v>4</v>
      </c>
      <c r="K3" s="49" t="s">
        <v>5</v>
      </c>
      <c r="L3" s="49" t="s">
        <v>6</v>
      </c>
      <c r="M3" s="49" t="s">
        <v>7</v>
      </c>
      <c r="N3" s="49" t="s">
        <v>8</v>
      </c>
      <c r="O3" s="49" t="s">
        <v>9</v>
      </c>
      <c r="P3" s="49" t="s">
        <v>10</v>
      </c>
      <c r="Q3" s="48" t="s">
        <v>1</v>
      </c>
      <c r="S3" s="1"/>
      <c r="T3" s="2"/>
      <c r="U3" s="3"/>
      <c r="V3" s="5"/>
      <c r="W3" s="6"/>
      <c r="X3" s="4"/>
    </row>
    <row r="4" spans="1:24" ht="36.6" thickBot="1" x14ac:dyDescent="0.35">
      <c r="A4" s="381" t="s">
        <v>237</v>
      </c>
      <c r="B4" s="382" t="s">
        <v>292</v>
      </c>
      <c r="C4" s="383" t="s">
        <v>266</v>
      </c>
      <c r="D4" s="384" t="s">
        <v>275</v>
      </c>
      <c r="E4" s="385">
        <v>2018</v>
      </c>
      <c r="F4" s="386" t="s">
        <v>397</v>
      </c>
      <c r="G4" s="382" t="s">
        <v>259</v>
      </c>
      <c r="H4" s="387" t="s">
        <v>291</v>
      </c>
      <c r="I4" s="388"/>
      <c r="J4" s="388"/>
      <c r="K4" s="389"/>
      <c r="L4" s="388"/>
      <c r="M4" s="388"/>
      <c r="N4" s="390"/>
      <c r="O4" s="391"/>
      <c r="P4" s="391"/>
      <c r="Q4" s="392" t="s">
        <v>269</v>
      </c>
    </row>
    <row r="5" spans="1:24" ht="36" x14ac:dyDescent="0.3">
      <c r="A5" s="356" t="s">
        <v>237</v>
      </c>
      <c r="B5" s="356" t="s">
        <v>294</v>
      </c>
      <c r="C5" s="375" t="s">
        <v>266</v>
      </c>
      <c r="D5" s="393" t="s">
        <v>275</v>
      </c>
      <c r="E5" s="70">
        <v>2018</v>
      </c>
      <c r="F5" s="70" t="s">
        <v>398</v>
      </c>
      <c r="G5" s="356" t="s">
        <v>259</v>
      </c>
      <c r="H5" s="394" t="s">
        <v>291</v>
      </c>
      <c r="I5" s="395"/>
      <c r="J5" s="395"/>
      <c r="K5" s="396"/>
      <c r="L5" s="397"/>
      <c r="M5" s="395"/>
      <c r="N5" s="398"/>
      <c r="O5" s="77"/>
      <c r="P5" s="77"/>
      <c r="Q5" s="375" t="s">
        <v>267</v>
      </c>
    </row>
    <row r="6" spans="1:24" ht="24.6" thickBot="1" x14ac:dyDescent="0.35">
      <c r="A6" s="358" t="s">
        <v>237</v>
      </c>
      <c r="B6" s="358" t="s">
        <v>295</v>
      </c>
      <c r="C6" s="380" t="s">
        <v>260</v>
      </c>
      <c r="D6" s="399" t="s">
        <v>275</v>
      </c>
      <c r="E6" s="85">
        <v>2019</v>
      </c>
      <c r="F6" s="85" t="s">
        <v>261</v>
      </c>
      <c r="G6" s="358" t="s">
        <v>259</v>
      </c>
      <c r="H6" s="400" t="s">
        <v>291</v>
      </c>
      <c r="I6" s="401"/>
      <c r="J6" s="401"/>
      <c r="K6" s="402"/>
      <c r="L6" s="403"/>
      <c r="M6" s="402"/>
      <c r="N6" s="401"/>
      <c r="O6" s="88"/>
      <c r="P6" s="88"/>
      <c r="Q6" s="380" t="s">
        <v>264</v>
      </c>
    </row>
    <row r="7" spans="1:24" ht="24.6" thickBot="1" x14ac:dyDescent="0.35">
      <c r="A7" s="381" t="s">
        <v>237</v>
      </c>
      <c r="B7" s="382" t="s">
        <v>296</v>
      </c>
      <c r="C7" s="383" t="s">
        <v>260</v>
      </c>
      <c r="D7" s="384" t="s">
        <v>275</v>
      </c>
      <c r="E7" s="385">
        <v>2019</v>
      </c>
      <c r="F7" s="386" t="s">
        <v>258</v>
      </c>
      <c r="G7" s="382" t="s">
        <v>259</v>
      </c>
      <c r="H7" s="387" t="s">
        <v>291</v>
      </c>
      <c r="I7" s="404"/>
      <c r="J7" s="404"/>
      <c r="K7" s="405"/>
      <c r="L7" s="405"/>
      <c r="M7" s="390"/>
      <c r="N7" s="404"/>
      <c r="O7" s="391"/>
      <c r="P7" s="391"/>
      <c r="Q7" s="392" t="s">
        <v>265</v>
      </c>
    </row>
    <row r="8" spans="1:24" ht="24.6" thickBot="1" x14ac:dyDescent="0.35">
      <c r="A8" s="363" t="s">
        <v>237</v>
      </c>
      <c r="B8" s="363" t="s">
        <v>297</v>
      </c>
      <c r="C8" s="379" t="s">
        <v>260</v>
      </c>
      <c r="D8" s="406" t="s">
        <v>275</v>
      </c>
      <c r="E8" s="144">
        <v>2019</v>
      </c>
      <c r="F8" s="144" t="s">
        <v>262</v>
      </c>
      <c r="G8" s="363" t="s">
        <v>259</v>
      </c>
      <c r="H8" s="407" t="s">
        <v>291</v>
      </c>
      <c r="I8" s="408"/>
      <c r="J8" s="408"/>
      <c r="K8" s="409"/>
      <c r="L8" s="410"/>
      <c r="M8" s="411"/>
      <c r="N8" s="408"/>
      <c r="O8" s="150"/>
      <c r="P8" s="150"/>
      <c r="Q8" s="379" t="s">
        <v>264</v>
      </c>
    </row>
    <row r="9" spans="1:24" ht="36.6" thickBot="1" x14ac:dyDescent="0.35">
      <c r="A9" s="412" t="s">
        <v>237</v>
      </c>
      <c r="B9" s="413" t="s">
        <v>298</v>
      </c>
      <c r="C9" s="414" t="s">
        <v>266</v>
      </c>
      <c r="D9" s="415" t="s">
        <v>275</v>
      </c>
      <c r="E9" s="352">
        <v>2024</v>
      </c>
      <c r="F9" s="51" t="s">
        <v>270</v>
      </c>
      <c r="G9" s="413" t="s">
        <v>259</v>
      </c>
      <c r="H9" s="416" t="s">
        <v>291</v>
      </c>
      <c r="I9" s="417"/>
      <c r="J9" s="417"/>
      <c r="K9" s="417"/>
      <c r="L9" s="417"/>
      <c r="M9" s="417"/>
      <c r="N9" s="417"/>
      <c r="O9" s="59"/>
      <c r="P9" s="59"/>
      <c r="Q9" s="392" t="s">
        <v>273</v>
      </c>
    </row>
    <row r="10" spans="1:24" ht="24.6" thickBot="1" x14ac:dyDescent="0.35">
      <c r="A10" s="418" t="s">
        <v>237</v>
      </c>
      <c r="B10" s="419" t="s">
        <v>299</v>
      </c>
      <c r="C10" s="420" t="s">
        <v>260</v>
      </c>
      <c r="D10" s="421" t="s">
        <v>275</v>
      </c>
      <c r="E10" s="355">
        <v>2024</v>
      </c>
      <c r="F10" s="66" t="s">
        <v>271</v>
      </c>
      <c r="G10" s="422" t="s">
        <v>259</v>
      </c>
      <c r="H10" s="423" t="s">
        <v>291</v>
      </c>
      <c r="I10" s="424"/>
      <c r="J10" s="424"/>
      <c r="K10" s="425"/>
      <c r="L10" s="426"/>
      <c r="M10" s="426"/>
      <c r="N10" s="424"/>
      <c r="O10" s="427"/>
      <c r="P10" s="141"/>
      <c r="Q10" s="392" t="s">
        <v>272</v>
      </c>
    </row>
  </sheetData>
  <mergeCells count="1">
    <mergeCell ref="I2:P2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7FCF-CF2D-431D-8B4A-1C2B0BA51255}">
  <dimension ref="B1:K14"/>
  <sheetViews>
    <sheetView workbookViewId="0">
      <selection activeCell="K10" sqref="K10"/>
    </sheetView>
  </sheetViews>
  <sheetFormatPr baseColWidth="10" defaultRowHeight="12" x14ac:dyDescent="0.3"/>
  <cols>
    <col min="1" max="1" width="11.5546875" style="45"/>
    <col min="2" max="2" width="10.109375" style="45" bestFit="1" customWidth="1"/>
    <col min="3" max="3" width="8.21875" style="45" hidden="1" customWidth="1"/>
    <col min="4" max="4" width="6.21875" style="45" hidden="1" customWidth="1"/>
    <col min="5" max="5" width="23.5546875" style="45" bestFit="1" customWidth="1"/>
    <col min="6" max="6" width="15.6640625" style="45" bestFit="1" customWidth="1"/>
    <col min="7" max="7" width="12" style="45" bestFit="1" customWidth="1"/>
    <col min="8" max="8" width="9.6640625" style="45" bestFit="1" customWidth="1"/>
    <col min="9" max="9" width="9.5546875" style="45" bestFit="1" customWidth="1"/>
    <col min="10" max="10" width="21.44140625" style="45" bestFit="1" customWidth="1"/>
    <col min="11" max="11" width="13" style="45" bestFit="1" customWidth="1"/>
    <col min="12" max="16384" width="11.5546875" style="45"/>
  </cols>
  <sheetData>
    <row r="1" spans="2:11" ht="12.6" thickBot="1" x14ac:dyDescent="0.35"/>
    <row r="2" spans="2:11" ht="12.6" thickBot="1" x14ac:dyDescent="0.35">
      <c r="B2" s="261"/>
      <c r="C2" s="261"/>
      <c r="D2" s="261"/>
      <c r="E2" s="547" t="s">
        <v>276</v>
      </c>
      <c r="F2" s="548"/>
      <c r="G2" s="548"/>
      <c r="H2" s="548"/>
      <c r="I2" s="548"/>
      <c r="J2" s="548"/>
      <c r="K2" s="549"/>
    </row>
    <row r="3" spans="2:11" ht="48.6" thickBot="1" x14ac:dyDescent="0.35">
      <c r="B3" s="464" t="s">
        <v>66</v>
      </c>
      <c r="C3" s="465" t="s">
        <v>0</v>
      </c>
      <c r="D3" s="465" t="s">
        <v>30</v>
      </c>
      <c r="E3" s="465" t="s">
        <v>280</v>
      </c>
      <c r="F3" s="465" t="s">
        <v>85</v>
      </c>
      <c r="G3" s="465" t="s">
        <v>241</v>
      </c>
      <c r="H3" s="465" t="s">
        <v>199</v>
      </c>
      <c r="I3" s="466" t="s">
        <v>87</v>
      </c>
      <c r="J3" s="466" t="s">
        <v>1</v>
      </c>
      <c r="K3" s="467" t="s">
        <v>93</v>
      </c>
    </row>
    <row r="4" spans="2:11" ht="57" customHeight="1" x14ac:dyDescent="0.3">
      <c r="B4" s="438" t="s">
        <v>268</v>
      </c>
      <c r="C4" s="51" t="s">
        <v>259</v>
      </c>
      <c r="D4" s="468" t="s">
        <v>263</v>
      </c>
      <c r="E4" s="352" t="s">
        <v>285</v>
      </c>
      <c r="F4" s="352" t="s">
        <v>90</v>
      </c>
      <c r="G4" s="352" t="s">
        <v>279</v>
      </c>
      <c r="H4" s="352">
        <v>2</v>
      </c>
      <c r="I4" s="528" t="s">
        <v>277</v>
      </c>
      <c r="J4" s="487" t="s">
        <v>282</v>
      </c>
      <c r="K4" s="490" t="s">
        <v>283</v>
      </c>
    </row>
    <row r="5" spans="2:11" ht="57" customHeight="1" thickBot="1" x14ac:dyDescent="0.35">
      <c r="B5" s="445" t="s">
        <v>258</v>
      </c>
      <c r="C5" s="463" t="s">
        <v>259</v>
      </c>
      <c r="D5" s="469" t="s">
        <v>263</v>
      </c>
      <c r="E5" s="85" t="s">
        <v>286</v>
      </c>
      <c r="F5" s="85" t="s">
        <v>90</v>
      </c>
      <c r="G5" s="85" t="s">
        <v>239</v>
      </c>
      <c r="H5" s="85">
        <v>1</v>
      </c>
      <c r="I5" s="529"/>
      <c r="J5" s="488"/>
      <c r="K5" s="491"/>
    </row>
    <row r="6" spans="2:11" ht="57" customHeight="1" x14ac:dyDescent="0.3">
      <c r="B6" s="438" t="s">
        <v>270</v>
      </c>
      <c r="C6" s="51" t="s">
        <v>259</v>
      </c>
      <c r="D6" s="468" t="s">
        <v>263</v>
      </c>
      <c r="E6" s="352" t="s">
        <v>285</v>
      </c>
      <c r="F6" s="352" t="s">
        <v>90</v>
      </c>
      <c r="G6" s="352" t="s">
        <v>279</v>
      </c>
      <c r="H6" s="352">
        <v>2</v>
      </c>
      <c r="I6" s="537" t="s">
        <v>278</v>
      </c>
      <c r="J6" s="540" t="s">
        <v>281</v>
      </c>
      <c r="K6" s="543" t="s">
        <v>284</v>
      </c>
    </row>
    <row r="7" spans="2:11" ht="57" customHeight="1" thickBot="1" x14ac:dyDescent="0.35">
      <c r="B7" s="436" t="s">
        <v>271</v>
      </c>
      <c r="C7" s="66" t="s">
        <v>259</v>
      </c>
      <c r="D7" s="470" t="s">
        <v>263</v>
      </c>
      <c r="E7" s="355" t="s">
        <v>285</v>
      </c>
      <c r="F7" s="355" t="s">
        <v>90</v>
      </c>
      <c r="G7" s="355" t="s">
        <v>239</v>
      </c>
      <c r="H7" s="355">
        <v>1</v>
      </c>
      <c r="I7" s="539"/>
      <c r="J7" s="542"/>
      <c r="K7" s="545"/>
    </row>
    <row r="9" spans="2:11" x14ac:dyDescent="0.3">
      <c r="F9" s="45">
        <f>10000000</f>
        <v>10000000</v>
      </c>
      <c r="G9" s="46" t="s">
        <v>287</v>
      </c>
    </row>
    <row r="10" spans="2:11" x14ac:dyDescent="0.3">
      <c r="F10" s="45">
        <f>SQRT(F9)</f>
        <v>3162.2776601683795</v>
      </c>
      <c r="G10" s="46" t="s">
        <v>287</v>
      </c>
    </row>
    <row r="11" spans="2:11" x14ac:dyDescent="0.3">
      <c r="F11" s="45">
        <v>3160</v>
      </c>
      <c r="G11" s="46" t="s">
        <v>287</v>
      </c>
    </row>
    <row r="12" spans="2:11" x14ac:dyDescent="0.3">
      <c r="F12" s="45">
        <f>F11*30</f>
        <v>94800</v>
      </c>
      <c r="G12" s="46" t="s">
        <v>288</v>
      </c>
    </row>
    <row r="13" spans="2:11" x14ac:dyDescent="0.3">
      <c r="F13" s="45">
        <f>F12/1000</f>
        <v>94.8</v>
      </c>
      <c r="G13" s="46" t="s">
        <v>289</v>
      </c>
      <c r="H13" s="45">
        <v>94.5</v>
      </c>
      <c r="I13" s="46" t="s">
        <v>289</v>
      </c>
    </row>
    <row r="14" spans="2:11" x14ac:dyDescent="0.3">
      <c r="F14" s="45">
        <f>F13*F13</f>
        <v>8987.0399999999991</v>
      </c>
      <c r="G14" s="46" t="s">
        <v>290</v>
      </c>
      <c r="H14" s="45">
        <f>H13*H13</f>
        <v>8930.25</v>
      </c>
      <c r="I14" s="46" t="s">
        <v>290</v>
      </c>
    </row>
  </sheetData>
  <mergeCells count="7">
    <mergeCell ref="E2:K2"/>
    <mergeCell ref="I4:I5"/>
    <mergeCell ref="J4:J5"/>
    <mergeCell ref="K4:K5"/>
    <mergeCell ref="I6:I7"/>
    <mergeCell ref="J6:J7"/>
    <mergeCell ref="K6:K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LANDSAT_Summary</vt:lpstr>
      <vt:lpstr>Proportion</vt:lpstr>
      <vt:lpstr>Pre_Processing MSS</vt:lpstr>
      <vt:lpstr>Pre_Processing TM</vt:lpstr>
      <vt:lpstr>Pre_Processing ETM</vt:lpstr>
      <vt:lpstr>Pre_Processing OLI</vt:lpstr>
      <vt:lpstr>SENTINEL_Summary</vt:lpstr>
      <vt:lpstr>Pre_Processing MSI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alberto aguirre nieto</dc:creator>
  <cp:lastModifiedBy>daniel alberto aguirre nieto</cp:lastModifiedBy>
  <dcterms:created xsi:type="dcterms:W3CDTF">2023-07-27T16:37:29Z</dcterms:created>
  <dcterms:modified xsi:type="dcterms:W3CDTF">2024-09-17T22:58:14Z</dcterms:modified>
</cp:coreProperties>
</file>