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Master\course\S2\Q2\agent based modeling\final project\model\github\SEN1211-group5\Data Files\"/>
    </mc:Choice>
  </mc:AlternateContent>
  <xr:revisionPtr revIDLastSave="0" documentId="13_ncr:1_{481DF85F-7C02-4E26-8CB2-BE0FA165A21D}" xr6:coauthVersionLast="47" xr6:coauthVersionMax="47" xr10:uidLastSave="{00000000-0000-0000-0000-000000000000}"/>
  <bookViews>
    <workbookView xWindow="-98" yWindow="-98" windowWidth="20715" windowHeight="13155" activeTab="5" xr2:uid="{00000000-000D-0000-FFFF-FFFF00000000}"/>
  </bookViews>
  <sheets>
    <sheet name="50_1" sheetId="1" r:id="rId1"/>
    <sheet name="50_2" sheetId="2" r:id="rId2"/>
    <sheet name="50_3" sheetId="3" r:id="rId3"/>
    <sheet name="50_4" sheetId="4" r:id="rId4"/>
    <sheet name="50_5" sheetId="5" r:id="rId5"/>
    <sheet name="50_COMBIN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6" l="1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F2" i="6" l="1"/>
  <c r="F8" i="6"/>
  <c r="F7" i="6"/>
  <c r="F15" i="6"/>
  <c r="F13" i="6"/>
  <c r="F5" i="6"/>
  <c r="F6" i="6"/>
  <c r="F4" i="6"/>
  <c r="F12" i="6"/>
  <c r="F9" i="6"/>
  <c r="F10" i="6"/>
  <c r="F14" i="6"/>
  <c r="F3" i="6"/>
  <c r="F11" i="6"/>
</calcChain>
</file>

<file path=xl/sharedStrings.xml><?xml version="1.0" encoding="utf-8"?>
<sst xmlns="http://schemas.openxmlformats.org/spreadsheetml/2006/main" count="226" uniqueCount="49">
  <si>
    <t>export-plot data (NetLogo 6.2.2)</t>
  </si>
  <si>
    <t>.worked_SEN1211_recyclingplastic_group5.tmp.nlogo</t>
  </si>
  <si>
    <t>01/22/2022 03:46:09:016 +0100</t>
  </si>
  <si>
    <t>MODEL SETTINGS</t>
  </si>
  <si>
    <t>initial-perc-singles</t>
  </si>
  <si>
    <t>initial-num-collection-points</t>
  </si>
  <si>
    <t>show-bottles?</t>
  </si>
  <si>
    <t>fraction-of-collection</t>
  </si>
  <si>
    <t>model-version</t>
  </si>
  <si>
    <t>population</t>
  </si>
  <si>
    <t>initial-perc-families</t>
  </si>
  <si>
    <t>fraction-of-technology</t>
  </si>
  <si>
    <t>total-budget</t>
  </si>
  <si>
    <t>fraction-of-campaign</t>
  </si>
  <si>
    <t>recycling-changing-ratio</t>
  </si>
  <si>
    <t>initial-perc-couples</t>
  </si>
  <si>
    <t>max-bottles</t>
  </si>
  <si>
    <t>initial-num-recycling-companies</t>
  </si>
  <si>
    <t>c-capacity</t>
  </si>
  <si>
    <t>collection-changing-ratio</t>
  </si>
  <si>
    <t>r-capacity</t>
  </si>
  <si>
    <t>"yes-policy"</t>
  </si>
  <si>
    <t>"Overview"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</si>
  <si>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</si>
  <si>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</si>
  <si>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</si>
  <si>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</si>
  <si>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</si>
  <si>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</si>
  <si>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</si>
  <si>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</si>
  <si>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"total-recycle"</t>
  </si>
  <si>
    <t>pen name</t>
  </si>
  <si>
    <t>pen down?</t>
  </si>
  <si>
    <t>mode</t>
  </si>
  <si>
    <t>interval</t>
  </si>
  <si>
    <t>color</t>
  </si>
  <si>
    <t>x</t>
  </si>
  <si>
    <t>y</t>
  </si>
  <si>
    <t>01/22/2022 03:59:53:730 +0100</t>
  </si>
  <si>
    <t>01/22/2022 04:00:29:901 +0100</t>
  </si>
  <si>
    <t>01/22/2022 04:01:30:943 +0100</t>
  </si>
  <si>
    <t>01/22/2022 04:00:59:335 +0100</t>
  </si>
  <si>
    <t>RUN 1</t>
  </si>
  <si>
    <t>RUN 2</t>
  </si>
  <si>
    <t>RUN 3</t>
  </si>
  <si>
    <t>RUN 4</t>
  </si>
  <si>
    <t>RUN 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</si>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</sst>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等线"/>
      <charset val="134"/>
    </font>
    <font>
      <sz val="10"/>
      <color theme="1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7"/>
  <sheetViews>
    <sheetView topLeftCell="A25" workbookViewId="0">
      <selection sqref="A1:D1"/>
    </sheetView>
  </sheetViews>
  <sheetFormatPr defaultColWidth="14.3984375" defaultRowHeight="15.75" customHeight="1" x14ac:dyDescent="0.35"/>
  <sheetData>
    <row r="1" spans="1:17" ht="15.75" customHeight="1" x14ac:dyDescent="0.4">
      <c r="A1" s="7" t="s">
        <v>0</v>
      </c>
      <c r="B1" s="8"/>
      <c r="C1" s="8"/>
      <c r="D1" s="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4">
      <c r="A2" s="7" t="s">
        <v>1</v>
      </c>
      <c r="B2" s="8"/>
      <c r="C2" s="8"/>
      <c r="D2" s="8"/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.75" customHeight="1" x14ac:dyDescent="0.4">
      <c r="A3" s="7" t="s">
        <v>2</v>
      </c>
      <c r="B3" s="8"/>
      <c r="C3" s="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4">
      <c r="A5" s="7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4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</row>
    <row r="7" spans="1:17" ht="15.75" customHeight="1" x14ac:dyDescent="0.4">
      <c r="A7" s="3">
        <v>0.4</v>
      </c>
      <c r="B7" s="3">
        <v>5</v>
      </c>
      <c r="C7" s="4" t="b">
        <v>1</v>
      </c>
      <c r="D7" s="3">
        <v>0.25</v>
      </c>
      <c r="E7" s="1" t="s">
        <v>21</v>
      </c>
      <c r="F7" s="3">
        <v>100</v>
      </c>
      <c r="G7" s="3">
        <v>0.3</v>
      </c>
      <c r="H7" s="3">
        <v>0.25</v>
      </c>
      <c r="I7" s="3">
        <v>1000</v>
      </c>
      <c r="J7" s="3">
        <v>0.5</v>
      </c>
      <c r="K7" s="3">
        <v>1</v>
      </c>
      <c r="L7" s="3">
        <v>0.3</v>
      </c>
      <c r="M7" s="3">
        <v>10000000</v>
      </c>
      <c r="N7" s="3">
        <v>2</v>
      </c>
      <c r="O7" s="3">
        <v>10000</v>
      </c>
      <c r="P7" s="3">
        <v>2</v>
      </c>
      <c r="Q7" s="3">
        <v>10000</v>
      </c>
    </row>
    <row r="8" spans="1:17" ht="15.7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.75" customHeight="1" x14ac:dyDescent="0.4">
      <c r="A9" s="7" t="s">
        <v>22</v>
      </c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.75" customHeight="1" x14ac:dyDescent="0.4">
      <c r="A10" s="1" t="s">
        <v>23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28</v>
      </c>
      <c r="G10" s="1" t="s">
        <v>29</v>
      </c>
      <c r="H10" s="7" t="s">
        <v>30</v>
      </c>
      <c r="I10" s="8"/>
      <c r="J10" s="2"/>
      <c r="K10" s="2"/>
      <c r="L10" s="2"/>
      <c r="M10" s="2"/>
      <c r="N10" s="2"/>
      <c r="O10" s="2"/>
      <c r="P10" s="2"/>
      <c r="Q10" s="2"/>
    </row>
    <row r="11" spans="1:17" ht="15.75" customHeight="1" x14ac:dyDescent="0.4">
      <c r="A11" s="3">
        <v>0</v>
      </c>
      <c r="B11" s="3">
        <v>211</v>
      </c>
      <c r="C11" s="3">
        <v>0</v>
      </c>
      <c r="D11" s="3">
        <v>10000</v>
      </c>
      <c r="E11" s="4" t="b">
        <v>1</v>
      </c>
      <c r="F11" s="1" t="s">
        <v>31</v>
      </c>
      <c r="G11" s="4" t="b">
        <v>1</v>
      </c>
      <c r="H11" s="3">
        <v>1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15.7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.75" customHeight="1" x14ac:dyDescent="0.4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37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5.75" customHeight="1" x14ac:dyDescent="0.4">
      <c r="A14" s="1" t="s">
        <v>31</v>
      </c>
      <c r="B14" s="4" t="b">
        <v>1</v>
      </c>
      <c r="C14" s="3">
        <v>0</v>
      </c>
      <c r="D14" s="3">
        <v>1</v>
      </c>
      <c r="E14" s="3">
        <v>0</v>
      </c>
      <c r="F14" s="3">
        <v>209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.7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5.75" customHeight="1" x14ac:dyDescent="0.4">
      <c r="A16" s="7" t="s">
        <v>31</v>
      </c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.75" customHeight="1" x14ac:dyDescent="0.4">
      <c r="A17" s="1" t="s">
        <v>37</v>
      </c>
      <c r="B17" s="1" t="s">
        <v>38</v>
      </c>
      <c r="C17" s="1" t="s">
        <v>36</v>
      </c>
      <c r="D17" s="7" t="s">
        <v>33</v>
      </c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4">
      <c r="A18" s="3">
        <v>0</v>
      </c>
      <c r="B18" s="3">
        <v>0</v>
      </c>
      <c r="C18" s="3">
        <v>0</v>
      </c>
      <c r="D18" s="4" t="b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.75" customHeight="1" x14ac:dyDescent="0.4">
      <c r="A19" s="3">
        <v>1</v>
      </c>
      <c r="B19" s="3">
        <v>0</v>
      </c>
      <c r="C19" s="3">
        <v>0</v>
      </c>
      <c r="D19" s="4" t="b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.75" customHeight="1" x14ac:dyDescent="0.4">
      <c r="A20" s="3">
        <v>2</v>
      </c>
      <c r="B20" s="3">
        <v>0</v>
      </c>
      <c r="C20" s="3">
        <v>0</v>
      </c>
      <c r="D20" s="4" t="b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customHeight="1" x14ac:dyDescent="0.4">
      <c r="A21" s="3">
        <v>3</v>
      </c>
      <c r="B21" s="3">
        <v>0</v>
      </c>
      <c r="C21" s="3">
        <v>0</v>
      </c>
      <c r="D21" s="4" t="b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customHeight="1" x14ac:dyDescent="0.4">
      <c r="A22" s="3">
        <v>4</v>
      </c>
      <c r="B22" s="3">
        <v>0</v>
      </c>
      <c r="C22" s="3">
        <v>0</v>
      </c>
      <c r="D22" s="4" t="b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4">
      <c r="A23" s="3">
        <v>5</v>
      </c>
      <c r="B23" s="3">
        <v>0</v>
      </c>
      <c r="C23" s="3">
        <v>0</v>
      </c>
      <c r="D23" s="4" t="b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4">
      <c r="A24" s="3">
        <v>6</v>
      </c>
      <c r="B24" s="3">
        <v>0</v>
      </c>
      <c r="C24" s="3">
        <v>0</v>
      </c>
      <c r="D24" s="4" t="b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4">
      <c r="A25" s="3">
        <v>7</v>
      </c>
      <c r="B25" s="3">
        <v>0</v>
      </c>
      <c r="C25" s="3">
        <v>0</v>
      </c>
      <c r="D25" s="4" t="b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4">
      <c r="A26" s="3">
        <v>8</v>
      </c>
      <c r="B26" s="3">
        <v>0</v>
      </c>
      <c r="C26" s="3">
        <v>0</v>
      </c>
      <c r="D26" s="4" t="b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4">
      <c r="A27" s="3">
        <v>9</v>
      </c>
      <c r="B27" s="3">
        <v>0</v>
      </c>
      <c r="C27" s="3">
        <v>0</v>
      </c>
      <c r="D27" s="4" t="b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4">
      <c r="A28" s="3">
        <v>10</v>
      </c>
      <c r="B28" s="3">
        <v>0</v>
      </c>
      <c r="C28" s="3">
        <v>0</v>
      </c>
      <c r="D28" s="4" t="b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3.9" x14ac:dyDescent="0.4">
      <c r="A29" s="3">
        <v>11</v>
      </c>
      <c r="B29" s="3">
        <v>0</v>
      </c>
      <c r="C29" s="3">
        <v>0</v>
      </c>
      <c r="D29" s="4" t="b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3.9" x14ac:dyDescent="0.4">
      <c r="A30" s="3">
        <v>12</v>
      </c>
      <c r="B30" s="3">
        <v>0</v>
      </c>
      <c r="C30" s="3">
        <v>0</v>
      </c>
      <c r="D30" s="4" t="b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3.9" x14ac:dyDescent="0.4">
      <c r="A31" s="3">
        <v>13</v>
      </c>
      <c r="B31" s="3">
        <v>0</v>
      </c>
      <c r="C31" s="3">
        <v>0</v>
      </c>
      <c r="D31" s="4" t="b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3.9" x14ac:dyDescent="0.4">
      <c r="A32" s="3">
        <v>14</v>
      </c>
      <c r="B32" s="3">
        <v>0</v>
      </c>
      <c r="C32" s="3">
        <v>0</v>
      </c>
      <c r="D32" s="4" t="b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3.9" x14ac:dyDescent="0.4">
      <c r="A33" s="3">
        <v>15</v>
      </c>
      <c r="B33" s="3">
        <v>0</v>
      </c>
      <c r="C33" s="3">
        <v>0</v>
      </c>
      <c r="D33" s="4" t="b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3.9" x14ac:dyDescent="0.4">
      <c r="A34" s="3">
        <v>16</v>
      </c>
      <c r="B34" s="3">
        <v>274.16399999999999</v>
      </c>
      <c r="C34" s="3">
        <v>0</v>
      </c>
      <c r="D34" s="4" t="b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3.9" x14ac:dyDescent="0.4">
      <c r="A35" s="3">
        <v>17</v>
      </c>
      <c r="B35" s="3">
        <v>274.16399999999999</v>
      </c>
      <c r="C35" s="3">
        <v>0</v>
      </c>
      <c r="D35" s="4" t="b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3.9" x14ac:dyDescent="0.4">
      <c r="A36" s="3">
        <v>18</v>
      </c>
      <c r="B36" s="3">
        <v>274.16399999999999</v>
      </c>
      <c r="C36" s="3">
        <v>0</v>
      </c>
      <c r="D36" s="4" t="b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3.9" x14ac:dyDescent="0.4">
      <c r="A37" s="3">
        <v>19</v>
      </c>
      <c r="B37" s="3">
        <v>274.16399999999999</v>
      </c>
      <c r="C37" s="3">
        <v>0</v>
      </c>
      <c r="D37" s="4" t="b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3.9" x14ac:dyDescent="0.4">
      <c r="A38" s="3">
        <v>20</v>
      </c>
      <c r="B38" s="3">
        <v>274.16399999999999</v>
      </c>
      <c r="C38" s="3">
        <v>0</v>
      </c>
      <c r="D38" s="4" t="b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3.9" x14ac:dyDescent="0.4">
      <c r="A39" s="3">
        <v>21</v>
      </c>
      <c r="B39" s="3">
        <v>274.16399999999999</v>
      </c>
      <c r="C39" s="3">
        <v>0</v>
      </c>
      <c r="D39" s="4" t="b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9" x14ac:dyDescent="0.4">
      <c r="A40" s="3">
        <v>22</v>
      </c>
      <c r="B40" s="3">
        <v>274.16399999999999</v>
      </c>
      <c r="C40" s="3">
        <v>0</v>
      </c>
      <c r="D40" s="4" t="b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3.9" x14ac:dyDescent="0.4">
      <c r="A41" s="3">
        <v>23</v>
      </c>
      <c r="B41" s="3">
        <v>274.16399999999999</v>
      </c>
      <c r="C41" s="3">
        <v>0</v>
      </c>
      <c r="D41" s="4" t="b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3.9" x14ac:dyDescent="0.4">
      <c r="A42" s="3">
        <v>24</v>
      </c>
      <c r="B42" s="3">
        <v>274.16399999999999</v>
      </c>
      <c r="C42" s="3">
        <v>0</v>
      </c>
      <c r="D42" s="4" t="b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3.9" x14ac:dyDescent="0.4">
      <c r="A43" s="3">
        <v>25</v>
      </c>
      <c r="B43" s="3">
        <v>274.16399999999999</v>
      </c>
      <c r="C43" s="3">
        <v>0</v>
      </c>
      <c r="D43" s="4" t="b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3.9" x14ac:dyDescent="0.4">
      <c r="A44" s="3">
        <v>26</v>
      </c>
      <c r="B44" s="3">
        <v>274.16399999999999</v>
      </c>
      <c r="C44" s="3">
        <v>0</v>
      </c>
      <c r="D44" s="4" t="b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3.9" x14ac:dyDescent="0.4">
      <c r="A45" s="3">
        <v>27</v>
      </c>
      <c r="B45" s="3">
        <v>274.16399999999999</v>
      </c>
      <c r="C45" s="3">
        <v>0</v>
      </c>
      <c r="D45" s="4" t="b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3.9" x14ac:dyDescent="0.4">
      <c r="A46" s="3">
        <v>28</v>
      </c>
      <c r="B46" s="3">
        <v>274.16399999999999</v>
      </c>
      <c r="C46" s="3">
        <v>0</v>
      </c>
      <c r="D46" s="4" t="b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3.9" x14ac:dyDescent="0.4">
      <c r="A47" s="3">
        <v>29</v>
      </c>
      <c r="B47" s="3">
        <v>274.16399999999999</v>
      </c>
      <c r="C47" s="3">
        <v>0</v>
      </c>
      <c r="D47" s="4" t="b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3.9" x14ac:dyDescent="0.4">
      <c r="A48" s="3">
        <v>30</v>
      </c>
      <c r="B48" s="3">
        <v>274.16399999999999</v>
      </c>
      <c r="C48" s="3">
        <v>0</v>
      </c>
      <c r="D48" s="4" t="b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3.9" x14ac:dyDescent="0.4">
      <c r="A49" s="3">
        <v>31</v>
      </c>
      <c r="B49" s="3">
        <v>274.16399999999999</v>
      </c>
      <c r="C49" s="3">
        <v>0</v>
      </c>
      <c r="D49" s="4" t="b"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3.9" x14ac:dyDescent="0.4">
      <c r="A50" s="3">
        <v>32</v>
      </c>
      <c r="B50" s="3">
        <v>505.16199999999998</v>
      </c>
      <c r="C50" s="3">
        <v>0</v>
      </c>
      <c r="D50" s="4" t="b"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3.9" x14ac:dyDescent="0.4">
      <c r="A51" s="3">
        <v>33</v>
      </c>
      <c r="B51" s="3">
        <v>505.16199999999998</v>
      </c>
      <c r="C51" s="3">
        <v>0</v>
      </c>
      <c r="D51" s="4" t="b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3.9" x14ac:dyDescent="0.4">
      <c r="A52" s="3">
        <v>34</v>
      </c>
      <c r="B52" s="3">
        <v>505.16199999999998</v>
      </c>
      <c r="C52" s="3">
        <v>0</v>
      </c>
      <c r="D52" s="4" t="b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3.9" x14ac:dyDescent="0.4">
      <c r="A53" s="3">
        <v>35</v>
      </c>
      <c r="B53" s="3">
        <v>505.16199999999998</v>
      </c>
      <c r="C53" s="3">
        <v>0</v>
      </c>
      <c r="D53" s="4" t="b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3.9" x14ac:dyDescent="0.4">
      <c r="A54" s="3">
        <v>36</v>
      </c>
      <c r="B54" s="3">
        <v>505.16199999999998</v>
      </c>
      <c r="C54" s="3">
        <v>0</v>
      </c>
      <c r="D54" s="4" t="b"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3.9" x14ac:dyDescent="0.4">
      <c r="A55" s="3">
        <v>37</v>
      </c>
      <c r="B55" s="3">
        <v>505.16199999999998</v>
      </c>
      <c r="C55" s="3">
        <v>0</v>
      </c>
      <c r="D55" s="4" t="b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3.9" x14ac:dyDescent="0.4">
      <c r="A56" s="3">
        <v>38</v>
      </c>
      <c r="B56" s="3">
        <v>505.16199999999998</v>
      </c>
      <c r="C56" s="3">
        <v>0</v>
      </c>
      <c r="D56" s="4" t="b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3.9" x14ac:dyDescent="0.4">
      <c r="A57" s="3">
        <v>39</v>
      </c>
      <c r="B57" s="3">
        <v>505.16199999999998</v>
      </c>
      <c r="C57" s="3">
        <v>0</v>
      </c>
      <c r="D57" s="4" t="b">
        <v>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3.9" x14ac:dyDescent="0.4">
      <c r="A58" s="3">
        <v>40</v>
      </c>
      <c r="B58" s="3">
        <v>505.16199999999998</v>
      </c>
      <c r="C58" s="3">
        <v>0</v>
      </c>
      <c r="D58" s="4" t="b"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3.9" x14ac:dyDescent="0.4">
      <c r="A59" s="3">
        <v>41</v>
      </c>
      <c r="B59" s="3">
        <v>505.16199999999998</v>
      </c>
      <c r="C59" s="3">
        <v>0</v>
      </c>
      <c r="D59" s="4" t="b"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3.9" x14ac:dyDescent="0.4">
      <c r="A60" s="3">
        <v>42</v>
      </c>
      <c r="B60" s="3">
        <v>505.16199999999998</v>
      </c>
      <c r="C60" s="3">
        <v>0</v>
      </c>
      <c r="D60" s="4" t="b">
        <v>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3.9" x14ac:dyDescent="0.4">
      <c r="A61" s="3">
        <v>43</v>
      </c>
      <c r="B61" s="3">
        <v>505.16199999999998</v>
      </c>
      <c r="C61" s="3">
        <v>0</v>
      </c>
      <c r="D61" s="4" t="b">
        <v>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3.9" x14ac:dyDescent="0.4">
      <c r="A62" s="3">
        <v>44</v>
      </c>
      <c r="B62" s="3">
        <v>505.16199999999998</v>
      </c>
      <c r="C62" s="3">
        <v>0</v>
      </c>
      <c r="D62" s="4" t="b"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3.9" x14ac:dyDescent="0.4">
      <c r="A63" s="3">
        <v>45</v>
      </c>
      <c r="B63" s="3">
        <v>505.16199999999998</v>
      </c>
      <c r="C63" s="3">
        <v>0</v>
      </c>
      <c r="D63" s="4" t="b">
        <v>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3.9" x14ac:dyDescent="0.4">
      <c r="A64" s="3">
        <v>46</v>
      </c>
      <c r="B64" s="3">
        <v>505.16199999999998</v>
      </c>
      <c r="C64" s="3">
        <v>0</v>
      </c>
      <c r="D64" s="4" t="b">
        <v>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3.9" x14ac:dyDescent="0.4">
      <c r="A65" s="3">
        <v>47</v>
      </c>
      <c r="B65" s="3">
        <v>505.16199999999998</v>
      </c>
      <c r="C65" s="3">
        <v>0</v>
      </c>
      <c r="D65" s="4" t="b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3.9" x14ac:dyDescent="0.4">
      <c r="A66" s="3">
        <v>48</v>
      </c>
      <c r="B66" s="3">
        <v>767.74990000000003</v>
      </c>
      <c r="C66" s="3">
        <v>0</v>
      </c>
      <c r="D66" s="4" t="b">
        <v>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3.9" x14ac:dyDescent="0.4">
      <c r="A67" s="3">
        <v>49</v>
      </c>
      <c r="B67" s="3">
        <v>767.74990000000003</v>
      </c>
      <c r="C67" s="3">
        <v>0</v>
      </c>
      <c r="D67" s="4" t="b">
        <v>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3.9" x14ac:dyDescent="0.4">
      <c r="A68" s="3">
        <v>50</v>
      </c>
      <c r="B68" s="3">
        <v>767.74990000000003</v>
      </c>
      <c r="C68" s="3">
        <v>0</v>
      </c>
      <c r="D68" s="4" t="b">
        <v>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3.9" x14ac:dyDescent="0.4">
      <c r="A69" s="3">
        <v>51</v>
      </c>
      <c r="B69" s="3">
        <v>767.74990000000003</v>
      </c>
      <c r="C69" s="3">
        <v>0</v>
      </c>
      <c r="D69" s="4" t="b"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3.9" x14ac:dyDescent="0.4">
      <c r="A70" s="3">
        <v>52</v>
      </c>
      <c r="B70" s="3">
        <v>767.74990000000003</v>
      </c>
      <c r="C70" s="3">
        <v>0</v>
      </c>
      <c r="D70" s="4" t="b">
        <v>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3.9" x14ac:dyDescent="0.4">
      <c r="A71" s="3">
        <v>53</v>
      </c>
      <c r="B71" s="3">
        <v>767.74990000000003</v>
      </c>
      <c r="C71" s="3">
        <v>0</v>
      </c>
      <c r="D71" s="4" t="b">
        <v>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3.9" x14ac:dyDescent="0.4">
      <c r="A72" s="3">
        <v>54</v>
      </c>
      <c r="B72" s="3">
        <v>767.74990000000003</v>
      </c>
      <c r="C72" s="3">
        <v>0</v>
      </c>
      <c r="D72" s="4" t="b">
        <v>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3.9" x14ac:dyDescent="0.4">
      <c r="A73" s="3">
        <v>55</v>
      </c>
      <c r="B73" s="3">
        <v>767.74990000000003</v>
      </c>
      <c r="C73" s="3">
        <v>0</v>
      </c>
      <c r="D73" s="4" t="b">
        <v>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3.9" x14ac:dyDescent="0.4">
      <c r="A74" s="3">
        <v>56</v>
      </c>
      <c r="B74" s="3">
        <v>767.74990000000003</v>
      </c>
      <c r="C74" s="3">
        <v>0</v>
      </c>
      <c r="D74" s="4" t="b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3.9" x14ac:dyDescent="0.4">
      <c r="A75" s="3">
        <v>57</v>
      </c>
      <c r="B75" s="3">
        <v>767.74990000000003</v>
      </c>
      <c r="C75" s="3">
        <v>0</v>
      </c>
      <c r="D75" s="4" t="b"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3.9" x14ac:dyDescent="0.4">
      <c r="A76" s="3">
        <v>58</v>
      </c>
      <c r="B76" s="3">
        <v>767.74990000000003</v>
      </c>
      <c r="C76" s="3">
        <v>0</v>
      </c>
      <c r="D76" s="4" t="b">
        <v>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3.9" x14ac:dyDescent="0.4">
      <c r="A77" s="3">
        <v>59</v>
      </c>
      <c r="B77" s="3">
        <v>767.74990000000003</v>
      </c>
      <c r="C77" s="3">
        <v>0</v>
      </c>
      <c r="D77" s="4" t="b">
        <v>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3.9" x14ac:dyDescent="0.4">
      <c r="A78" s="3">
        <v>60</v>
      </c>
      <c r="B78" s="3">
        <v>767.74990000000003</v>
      </c>
      <c r="C78" s="3">
        <v>0</v>
      </c>
      <c r="D78" s="4" t="b">
        <v>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3.9" x14ac:dyDescent="0.4">
      <c r="A79" s="3">
        <v>61</v>
      </c>
      <c r="B79" s="3">
        <v>767.74990000000003</v>
      </c>
      <c r="C79" s="3">
        <v>0</v>
      </c>
      <c r="D79" s="4" t="b">
        <v>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3.9" x14ac:dyDescent="0.4">
      <c r="A80" s="3">
        <v>62</v>
      </c>
      <c r="B80" s="3">
        <v>767.74990000000003</v>
      </c>
      <c r="C80" s="3">
        <v>0</v>
      </c>
      <c r="D80" s="4" t="b">
        <v>1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3.9" x14ac:dyDescent="0.4">
      <c r="A81" s="3">
        <v>63</v>
      </c>
      <c r="B81" s="3">
        <v>767.74990000000003</v>
      </c>
      <c r="C81" s="3">
        <v>0</v>
      </c>
      <c r="D81" s="4" t="b"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3.9" x14ac:dyDescent="0.4">
      <c r="A82" s="3">
        <v>64</v>
      </c>
      <c r="B82" s="3">
        <v>1033.241</v>
      </c>
      <c r="C82" s="3">
        <v>0</v>
      </c>
      <c r="D82" s="4" t="b">
        <v>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3.9" x14ac:dyDescent="0.4">
      <c r="A83" s="3">
        <v>65</v>
      </c>
      <c r="B83" s="3">
        <v>1033.241</v>
      </c>
      <c r="C83" s="3">
        <v>0</v>
      </c>
      <c r="D83" s="4" t="b">
        <v>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3.9" x14ac:dyDescent="0.4">
      <c r="A84" s="3">
        <v>66</v>
      </c>
      <c r="B84" s="3">
        <v>1033.241</v>
      </c>
      <c r="C84" s="3">
        <v>0</v>
      </c>
      <c r="D84" s="4" t="b">
        <v>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3.9" x14ac:dyDescent="0.4">
      <c r="A85" s="3">
        <v>67</v>
      </c>
      <c r="B85" s="3">
        <v>1033.241</v>
      </c>
      <c r="C85" s="3">
        <v>0</v>
      </c>
      <c r="D85" s="4" t="b"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3.9" x14ac:dyDescent="0.4">
      <c r="A86" s="3">
        <v>68</v>
      </c>
      <c r="B86" s="3">
        <v>1033.241</v>
      </c>
      <c r="C86" s="3">
        <v>0</v>
      </c>
      <c r="D86" s="4" t="b">
        <v>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3.9" x14ac:dyDescent="0.4">
      <c r="A87" s="3">
        <v>69</v>
      </c>
      <c r="B87" s="3">
        <v>1033.241</v>
      </c>
      <c r="C87" s="3">
        <v>0</v>
      </c>
      <c r="D87" s="4" t="b">
        <v>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3.9" x14ac:dyDescent="0.4">
      <c r="A88" s="3">
        <v>70</v>
      </c>
      <c r="B88" s="3">
        <v>1033.241</v>
      </c>
      <c r="C88" s="3">
        <v>0</v>
      </c>
      <c r="D88" s="4" t="b">
        <v>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3.9" x14ac:dyDescent="0.4">
      <c r="A89" s="3">
        <v>71</v>
      </c>
      <c r="B89" s="3">
        <v>1033.241</v>
      </c>
      <c r="C89" s="3">
        <v>0</v>
      </c>
      <c r="D89" s="4" t="b"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3.9" x14ac:dyDescent="0.4">
      <c r="A90" s="3">
        <v>72</v>
      </c>
      <c r="B90" s="3">
        <v>1033.241</v>
      </c>
      <c r="C90" s="3">
        <v>0</v>
      </c>
      <c r="D90" s="4" t="b">
        <v>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3.9" x14ac:dyDescent="0.4">
      <c r="A91" s="3">
        <v>73</v>
      </c>
      <c r="B91" s="3">
        <v>1033.241</v>
      </c>
      <c r="C91" s="3">
        <v>0</v>
      </c>
      <c r="D91" s="4" t="b">
        <v>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3.9" x14ac:dyDescent="0.4">
      <c r="A92" s="3">
        <v>74</v>
      </c>
      <c r="B92" s="3">
        <v>1033.241</v>
      </c>
      <c r="C92" s="3">
        <v>0</v>
      </c>
      <c r="D92" s="4" t="b">
        <v>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3.9" x14ac:dyDescent="0.4">
      <c r="A93" s="3">
        <v>75</v>
      </c>
      <c r="B93" s="3">
        <v>1033.241</v>
      </c>
      <c r="C93" s="3">
        <v>0</v>
      </c>
      <c r="D93" s="4" t="b">
        <v>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3.9" x14ac:dyDescent="0.4">
      <c r="A94" s="3">
        <v>76</v>
      </c>
      <c r="B94" s="3">
        <v>1033.241</v>
      </c>
      <c r="C94" s="3">
        <v>0</v>
      </c>
      <c r="D94" s="4" t="b">
        <v>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3.9" x14ac:dyDescent="0.4">
      <c r="A95" s="3">
        <v>77</v>
      </c>
      <c r="B95" s="3">
        <v>1033.241</v>
      </c>
      <c r="C95" s="3">
        <v>0</v>
      </c>
      <c r="D95" s="4" t="b">
        <v>1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3.9" x14ac:dyDescent="0.4">
      <c r="A96" s="3">
        <v>78</v>
      </c>
      <c r="B96" s="3">
        <v>1033.241</v>
      </c>
      <c r="C96" s="3">
        <v>0</v>
      </c>
      <c r="D96" s="4" t="b">
        <v>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3.9" x14ac:dyDescent="0.4">
      <c r="A97" s="3">
        <v>79</v>
      </c>
      <c r="B97" s="3">
        <v>1033.241</v>
      </c>
      <c r="C97" s="3">
        <v>0</v>
      </c>
      <c r="D97" s="4" t="b">
        <v>1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3.9" x14ac:dyDescent="0.4">
      <c r="A98" s="3">
        <v>80</v>
      </c>
      <c r="B98" s="3">
        <v>1274.0219999999999</v>
      </c>
      <c r="C98" s="3">
        <v>0</v>
      </c>
      <c r="D98" s="4" t="b">
        <v>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3.9" x14ac:dyDescent="0.4">
      <c r="A99" s="3">
        <v>81</v>
      </c>
      <c r="B99" s="3">
        <v>1274.0219999999999</v>
      </c>
      <c r="C99" s="3">
        <v>0</v>
      </c>
      <c r="D99" s="4" t="b">
        <v>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3.9" x14ac:dyDescent="0.4">
      <c r="A100" s="3">
        <v>82</v>
      </c>
      <c r="B100" s="3">
        <v>1274.0219999999999</v>
      </c>
      <c r="C100" s="3">
        <v>0</v>
      </c>
      <c r="D100" s="4" t="b">
        <v>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3.9" x14ac:dyDescent="0.4">
      <c r="A101" s="3">
        <v>83</v>
      </c>
      <c r="B101" s="3">
        <v>1274.0219999999999</v>
      </c>
      <c r="C101" s="3">
        <v>0</v>
      </c>
      <c r="D101" s="4" t="b">
        <v>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3.9" x14ac:dyDescent="0.4">
      <c r="A102" s="3">
        <v>84</v>
      </c>
      <c r="B102" s="3">
        <v>1274.0219999999999</v>
      </c>
      <c r="C102" s="3">
        <v>0</v>
      </c>
      <c r="D102" s="4" t="b">
        <v>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3.9" x14ac:dyDescent="0.4">
      <c r="A103" s="3">
        <v>85</v>
      </c>
      <c r="B103" s="3">
        <v>1274.0219999999999</v>
      </c>
      <c r="C103" s="3">
        <v>0</v>
      </c>
      <c r="D103" s="4" t="b">
        <v>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3.9" x14ac:dyDescent="0.4">
      <c r="A104" s="3">
        <v>86</v>
      </c>
      <c r="B104" s="3">
        <v>1274.0219999999999</v>
      </c>
      <c r="C104" s="3">
        <v>0</v>
      </c>
      <c r="D104" s="4" t="b">
        <v>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3.9" x14ac:dyDescent="0.4">
      <c r="A105" s="3">
        <v>87</v>
      </c>
      <c r="B105" s="3">
        <v>1274.0219999999999</v>
      </c>
      <c r="C105" s="3">
        <v>0</v>
      </c>
      <c r="D105" s="4" t="b">
        <v>1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9" x14ac:dyDescent="0.4">
      <c r="A106" s="3">
        <v>88</v>
      </c>
      <c r="B106" s="3">
        <v>1274.0219999999999</v>
      </c>
      <c r="C106" s="3">
        <v>0</v>
      </c>
      <c r="D106" s="4" t="b">
        <v>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9" x14ac:dyDescent="0.4">
      <c r="A107" s="3">
        <v>89</v>
      </c>
      <c r="B107" s="3">
        <v>1274.0219999999999</v>
      </c>
      <c r="C107" s="3">
        <v>0</v>
      </c>
      <c r="D107" s="4" t="b">
        <v>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9" x14ac:dyDescent="0.4">
      <c r="A108" s="3">
        <v>90</v>
      </c>
      <c r="B108" s="3">
        <v>1274.0219999999999</v>
      </c>
      <c r="C108" s="3">
        <v>0</v>
      </c>
      <c r="D108" s="4" t="b">
        <v>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9" x14ac:dyDescent="0.4">
      <c r="A109" s="3">
        <v>91</v>
      </c>
      <c r="B109" s="3">
        <v>1274.0219999999999</v>
      </c>
      <c r="C109" s="3">
        <v>0</v>
      </c>
      <c r="D109" s="4" t="b">
        <v>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9" x14ac:dyDescent="0.4">
      <c r="A110" s="3">
        <v>92</v>
      </c>
      <c r="B110" s="3">
        <v>1274.0219999999999</v>
      </c>
      <c r="C110" s="3">
        <v>0</v>
      </c>
      <c r="D110" s="4" t="b">
        <v>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9" x14ac:dyDescent="0.4">
      <c r="A111" s="3">
        <v>93</v>
      </c>
      <c r="B111" s="3">
        <v>1274.0219999999999</v>
      </c>
      <c r="C111" s="3">
        <v>0</v>
      </c>
      <c r="D111" s="4" t="b">
        <v>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9" x14ac:dyDescent="0.4">
      <c r="A112" s="3">
        <v>94</v>
      </c>
      <c r="B112" s="3">
        <v>1274.0219999999999</v>
      </c>
      <c r="C112" s="3">
        <v>0</v>
      </c>
      <c r="D112" s="4" t="b">
        <v>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9" x14ac:dyDescent="0.4">
      <c r="A113" s="3">
        <v>95</v>
      </c>
      <c r="B113" s="3">
        <v>1274.0219999999999</v>
      </c>
      <c r="C113" s="3">
        <v>0</v>
      </c>
      <c r="D113" s="4" t="b">
        <v>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9" x14ac:dyDescent="0.4">
      <c r="A114" s="3">
        <v>96</v>
      </c>
      <c r="B114" s="3">
        <v>1555.9949999999999</v>
      </c>
      <c r="C114" s="3">
        <v>0</v>
      </c>
      <c r="D114" s="4" t="b">
        <v>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9" x14ac:dyDescent="0.4">
      <c r="A115" s="3">
        <v>97</v>
      </c>
      <c r="B115" s="3">
        <v>1555.9949999999999</v>
      </c>
      <c r="C115" s="3">
        <v>0</v>
      </c>
      <c r="D115" s="4" t="b">
        <v>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9" x14ac:dyDescent="0.4">
      <c r="A116" s="3">
        <v>98</v>
      </c>
      <c r="B116" s="3">
        <v>1555.9949999999999</v>
      </c>
      <c r="C116" s="3">
        <v>0</v>
      </c>
      <c r="D116" s="4" t="b">
        <v>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9" x14ac:dyDescent="0.4">
      <c r="A117" s="3">
        <v>99</v>
      </c>
      <c r="B117" s="3">
        <v>1555.9949999999999</v>
      </c>
      <c r="C117" s="3">
        <v>0</v>
      </c>
      <c r="D117" s="4" t="b">
        <v>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9" x14ac:dyDescent="0.4">
      <c r="A118" s="3">
        <v>100</v>
      </c>
      <c r="B118" s="3">
        <v>1555.9949999999999</v>
      </c>
      <c r="C118" s="3">
        <v>0</v>
      </c>
      <c r="D118" s="4" t="b">
        <v>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9" x14ac:dyDescent="0.4">
      <c r="A119" s="3">
        <v>101</v>
      </c>
      <c r="B119" s="3">
        <v>1555.9949999999999</v>
      </c>
      <c r="C119" s="3">
        <v>0</v>
      </c>
      <c r="D119" s="4" t="b">
        <v>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9" x14ac:dyDescent="0.4">
      <c r="A120" s="3">
        <v>102</v>
      </c>
      <c r="B120" s="3">
        <v>1555.9949999999999</v>
      </c>
      <c r="C120" s="3">
        <v>0</v>
      </c>
      <c r="D120" s="4" t="b">
        <v>1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9" x14ac:dyDescent="0.4">
      <c r="A121" s="3">
        <v>103</v>
      </c>
      <c r="B121" s="3">
        <v>1555.9949999999999</v>
      </c>
      <c r="C121" s="3">
        <v>0</v>
      </c>
      <c r="D121" s="4" t="b">
        <v>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9" x14ac:dyDescent="0.4">
      <c r="A122" s="3">
        <v>104</v>
      </c>
      <c r="B122" s="3">
        <v>1555.9949999999999</v>
      </c>
      <c r="C122" s="3">
        <v>0</v>
      </c>
      <c r="D122" s="4" t="b">
        <v>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9" x14ac:dyDescent="0.4">
      <c r="A123" s="3">
        <v>105</v>
      </c>
      <c r="B123" s="3">
        <v>1555.9949999999999</v>
      </c>
      <c r="C123" s="3">
        <v>0</v>
      </c>
      <c r="D123" s="4" t="b">
        <v>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9" x14ac:dyDescent="0.4">
      <c r="A124" s="3">
        <v>106</v>
      </c>
      <c r="B124" s="3">
        <v>1555.9949999999999</v>
      </c>
      <c r="C124" s="3">
        <v>0</v>
      </c>
      <c r="D124" s="4" t="b">
        <v>1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9" x14ac:dyDescent="0.4">
      <c r="A125" s="3">
        <v>107</v>
      </c>
      <c r="B125" s="3">
        <v>1555.9949999999999</v>
      </c>
      <c r="C125" s="3">
        <v>0</v>
      </c>
      <c r="D125" s="4" t="b">
        <v>1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9" x14ac:dyDescent="0.4">
      <c r="A126" s="3">
        <v>108</v>
      </c>
      <c r="B126" s="3">
        <v>1555.9949999999999</v>
      </c>
      <c r="C126" s="3">
        <v>0</v>
      </c>
      <c r="D126" s="4" t="b">
        <v>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9" x14ac:dyDescent="0.4">
      <c r="A127" s="3">
        <v>109</v>
      </c>
      <c r="B127" s="3">
        <v>1555.9949999999999</v>
      </c>
      <c r="C127" s="3">
        <v>0</v>
      </c>
      <c r="D127" s="4" t="b">
        <v>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9" x14ac:dyDescent="0.4">
      <c r="A128" s="3">
        <v>110</v>
      </c>
      <c r="B128" s="3">
        <v>1555.9949999999999</v>
      </c>
      <c r="C128" s="3">
        <v>0</v>
      </c>
      <c r="D128" s="4" t="b">
        <v>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9" x14ac:dyDescent="0.4">
      <c r="A129" s="3">
        <v>111</v>
      </c>
      <c r="B129" s="3">
        <v>1555.9949999999999</v>
      </c>
      <c r="C129" s="3">
        <v>0</v>
      </c>
      <c r="D129" s="4" t="b">
        <v>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9" x14ac:dyDescent="0.4">
      <c r="A130" s="3">
        <v>112</v>
      </c>
      <c r="B130" s="3">
        <v>1795.269</v>
      </c>
      <c r="C130" s="3">
        <v>0</v>
      </c>
      <c r="D130" s="4" t="b">
        <v>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9" x14ac:dyDescent="0.4">
      <c r="A131" s="3">
        <v>113</v>
      </c>
      <c r="B131" s="3">
        <v>1795.269</v>
      </c>
      <c r="C131" s="3">
        <v>0</v>
      </c>
      <c r="D131" s="4" t="b">
        <v>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9" x14ac:dyDescent="0.4">
      <c r="A132" s="3">
        <v>114</v>
      </c>
      <c r="B132" s="3">
        <v>1795.269</v>
      </c>
      <c r="C132" s="3">
        <v>0</v>
      </c>
      <c r="D132" s="4" t="b">
        <v>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9" x14ac:dyDescent="0.4">
      <c r="A133" s="3">
        <v>115</v>
      </c>
      <c r="B133" s="3">
        <v>1795.269</v>
      </c>
      <c r="C133" s="3">
        <v>0</v>
      </c>
      <c r="D133" s="4" t="b">
        <v>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9" x14ac:dyDescent="0.4">
      <c r="A134" s="3">
        <v>116</v>
      </c>
      <c r="B134" s="3">
        <v>1795.269</v>
      </c>
      <c r="C134" s="3">
        <v>0</v>
      </c>
      <c r="D134" s="4" t="b">
        <v>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9" x14ac:dyDescent="0.4">
      <c r="A135" s="3">
        <v>117</v>
      </c>
      <c r="B135" s="3">
        <v>1795.269</v>
      </c>
      <c r="C135" s="3">
        <v>0</v>
      </c>
      <c r="D135" s="4" t="b">
        <v>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9" x14ac:dyDescent="0.4">
      <c r="A136" s="3">
        <v>118</v>
      </c>
      <c r="B136" s="3">
        <v>1795.269</v>
      </c>
      <c r="C136" s="3">
        <v>0</v>
      </c>
      <c r="D136" s="4" t="b">
        <v>1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9" x14ac:dyDescent="0.4">
      <c r="A137" s="3">
        <v>119</v>
      </c>
      <c r="B137" s="3">
        <v>1795.269</v>
      </c>
      <c r="C137" s="3">
        <v>0</v>
      </c>
      <c r="D137" s="4" t="b">
        <v>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9" x14ac:dyDescent="0.4">
      <c r="A138" s="3">
        <v>120</v>
      </c>
      <c r="B138" s="3">
        <v>1795.269</v>
      </c>
      <c r="C138" s="3">
        <v>0</v>
      </c>
      <c r="D138" s="4" t="b">
        <v>1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9" x14ac:dyDescent="0.4">
      <c r="A139" s="3">
        <v>121</v>
      </c>
      <c r="B139" s="3">
        <v>1795.269</v>
      </c>
      <c r="C139" s="3">
        <v>0</v>
      </c>
      <c r="D139" s="4" t="b">
        <v>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9" x14ac:dyDescent="0.4">
      <c r="A140" s="3">
        <v>122</v>
      </c>
      <c r="B140" s="3">
        <v>1795.269</v>
      </c>
      <c r="C140" s="3">
        <v>0</v>
      </c>
      <c r="D140" s="4" t="b">
        <v>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9" x14ac:dyDescent="0.4">
      <c r="A141" s="3">
        <v>123</v>
      </c>
      <c r="B141" s="3">
        <v>1795.269</v>
      </c>
      <c r="C141" s="3">
        <v>0</v>
      </c>
      <c r="D141" s="4" t="b">
        <v>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9" x14ac:dyDescent="0.4">
      <c r="A142" s="3">
        <v>124</v>
      </c>
      <c r="B142" s="3">
        <v>1795.269</v>
      </c>
      <c r="C142" s="3">
        <v>0</v>
      </c>
      <c r="D142" s="4" t="b">
        <v>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9" x14ac:dyDescent="0.4">
      <c r="A143" s="3">
        <v>125</v>
      </c>
      <c r="B143" s="3">
        <v>1795.269</v>
      </c>
      <c r="C143" s="3">
        <v>0</v>
      </c>
      <c r="D143" s="4" t="b">
        <v>1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9" x14ac:dyDescent="0.4">
      <c r="A144" s="3">
        <v>126</v>
      </c>
      <c r="B144" s="3">
        <v>1795.269</v>
      </c>
      <c r="C144" s="3">
        <v>0</v>
      </c>
      <c r="D144" s="4" t="b">
        <v>1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9" x14ac:dyDescent="0.4">
      <c r="A145" s="3">
        <v>127</v>
      </c>
      <c r="B145" s="3">
        <v>1795.269</v>
      </c>
      <c r="C145" s="3">
        <v>0</v>
      </c>
      <c r="D145" s="4" t="b">
        <v>1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9" x14ac:dyDescent="0.4">
      <c r="A146" s="3">
        <v>128</v>
      </c>
      <c r="B146" s="3">
        <v>2041.8</v>
      </c>
      <c r="C146" s="3">
        <v>0</v>
      </c>
      <c r="D146" s="4" t="b">
        <v>1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9" x14ac:dyDescent="0.4">
      <c r="A147" s="3">
        <v>129</v>
      </c>
      <c r="B147" s="3">
        <v>2041.8</v>
      </c>
      <c r="C147" s="3">
        <v>0</v>
      </c>
      <c r="D147" s="4" t="b">
        <v>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9" x14ac:dyDescent="0.4">
      <c r="A148" s="3">
        <v>130</v>
      </c>
      <c r="B148" s="3">
        <v>2041.8</v>
      </c>
      <c r="C148" s="3">
        <v>0</v>
      </c>
      <c r="D148" s="4" t="b">
        <v>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9" x14ac:dyDescent="0.4">
      <c r="A149" s="3">
        <v>131</v>
      </c>
      <c r="B149" s="3">
        <v>2041.8</v>
      </c>
      <c r="C149" s="3">
        <v>0</v>
      </c>
      <c r="D149" s="4" t="b">
        <v>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9" x14ac:dyDescent="0.4">
      <c r="A150" s="3">
        <v>132</v>
      </c>
      <c r="B150" s="3">
        <v>2041.8</v>
      </c>
      <c r="C150" s="3">
        <v>0</v>
      </c>
      <c r="D150" s="4" t="b">
        <v>1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9" x14ac:dyDescent="0.4">
      <c r="A151" s="3">
        <v>133</v>
      </c>
      <c r="B151" s="3">
        <v>2041.8</v>
      </c>
      <c r="C151" s="3">
        <v>0</v>
      </c>
      <c r="D151" s="4" t="b">
        <v>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9" x14ac:dyDescent="0.4">
      <c r="A152" s="3">
        <v>134</v>
      </c>
      <c r="B152" s="3">
        <v>2041.8</v>
      </c>
      <c r="C152" s="3">
        <v>0</v>
      </c>
      <c r="D152" s="4" t="b">
        <v>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3.9" x14ac:dyDescent="0.4">
      <c r="A153" s="3">
        <v>135</v>
      </c>
      <c r="B153" s="3">
        <v>2041.8</v>
      </c>
      <c r="C153" s="3">
        <v>0</v>
      </c>
      <c r="D153" s="4" t="b">
        <v>1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3.9" x14ac:dyDescent="0.4">
      <c r="A154" s="3">
        <v>136</v>
      </c>
      <c r="B154" s="3">
        <v>2041.8</v>
      </c>
      <c r="C154" s="3">
        <v>0</v>
      </c>
      <c r="D154" s="4" t="b">
        <v>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3.9" x14ac:dyDescent="0.4">
      <c r="A155" s="3">
        <v>137</v>
      </c>
      <c r="B155" s="3">
        <v>2041.8</v>
      </c>
      <c r="C155" s="3">
        <v>0</v>
      </c>
      <c r="D155" s="4" t="b">
        <v>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3.9" x14ac:dyDescent="0.4">
      <c r="A156" s="3">
        <v>138</v>
      </c>
      <c r="B156" s="3">
        <v>2041.8</v>
      </c>
      <c r="C156" s="3">
        <v>0</v>
      </c>
      <c r="D156" s="4" t="b">
        <v>1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3.9" x14ac:dyDescent="0.4">
      <c r="A157" s="3">
        <v>139</v>
      </c>
      <c r="B157" s="3">
        <v>2041.8</v>
      </c>
      <c r="C157" s="3">
        <v>0</v>
      </c>
      <c r="D157" s="4" t="b">
        <v>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3.9" x14ac:dyDescent="0.4">
      <c r="A158" s="3">
        <v>140</v>
      </c>
      <c r="B158" s="3">
        <v>2041.8</v>
      </c>
      <c r="C158" s="3">
        <v>0</v>
      </c>
      <c r="D158" s="4" t="b">
        <v>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3.9" x14ac:dyDescent="0.4">
      <c r="A159" s="3">
        <v>141</v>
      </c>
      <c r="B159" s="3">
        <v>2041.8</v>
      </c>
      <c r="C159" s="3">
        <v>0</v>
      </c>
      <c r="D159" s="4" t="b">
        <v>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3.9" x14ac:dyDescent="0.4">
      <c r="A160" s="3">
        <v>142</v>
      </c>
      <c r="B160" s="3">
        <v>2041.8</v>
      </c>
      <c r="C160" s="3">
        <v>0</v>
      </c>
      <c r="D160" s="4" t="b">
        <v>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3.9" x14ac:dyDescent="0.4">
      <c r="A161" s="3">
        <v>143</v>
      </c>
      <c r="B161" s="3">
        <v>2041.8</v>
      </c>
      <c r="C161" s="3">
        <v>0</v>
      </c>
      <c r="D161" s="4" t="b">
        <v>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3.9" x14ac:dyDescent="0.4">
      <c r="A162" s="3">
        <v>144</v>
      </c>
      <c r="B162" s="3">
        <v>2307.4580000000001</v>
      </c>
      <c r="C162" s="3">
        <v>0</v>
      </c>
      <c r="D162" s="4" t="b">
        <v>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3.9" x14ac:dyDescent="0.4">
      <c r="A163" s="3">
        <v>145</v>
      </c>
      <c r="B163" s="3">
        <v>2307.4580000000001</v>
      </c>
      <c r="C163" s="3">
        <v>0</v>
      </c>
      <c r="D163" s="4" t="b">
        <v>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3.9" x14ac:dyDescent="0.4">
      <c r="A164" s="3">
        <v>146</v>
      </c>
      <c r="B164" s="3">
        <v>2307.4580000000001</v>
      </c>
      <c r="C164" s="3">
        <v>0</v>
      </c>
      <c r="D164" s="4" t="b">
        <v>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3.9" x14ac:dyDescent="0.4">
      <c r="A165" s="3">
        <v>147</v>
      </c>
      <c r="B165" s="3">
        <v>2307.4580000000001</v>
      </c>
      <c r="C165" s="3">
        <v>0</v>
      </c>
      <c r="D165" s="4" t="b">
        <v>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3.9" x14ac:dyDescent="0.4">
      <c r="A166" s="3">
        <v>148</v>
      </c>
      <c r="B166" s="3">
        <v>2307.4580000000001</v>
      </c>
      <c r="C166" s="3">
        <v>0</v>
      </c>
      <c r="D166" s="4" t="b">
        <v>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3.9" x14ac:dyDescent="0.4">
      <c r="A167" s="3">
        <v>149</v>
      </c>
      <c r="B167" s="3">
        <v>2307.4580000000001</v>
      </c>
      <c r="C167" s="3">
        <v>0</v>
      </c>
      <c r="D167" s="4" t="b">
        <v>1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3.9" x14ac:dyDescent="0.4">
      <c r="A168" s="3">
        <v>150</v>
      </c>
      <c r="B168" s="3">
        <v>2307.4580000000001</v>
      </c>
      <c r="C168" s="3">
        <v>0</v>
      </c>
      <c r="D168" s="4" t="b">
        <v>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3.9" x14ac:dyDescent="0.4">
      <c r="A169" s="3">
        <v>151</v>
      </c>
      <c r="B169" s="3">
        <v>2307.4580000000001</v>
      </c>
      <c r="C169" s="3">
        <v>0</v>
      </c>
      <c r="D169" s="4" t="b">
        <v>1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3.9" x14ac:dyDescent="0.4">
      <c r="A170" s="3">
        <v>152</v>
      </c>
      <c r="B170" s="3">
        <v>2307.4580000000001</v>
      </c>
      <c r="C170" s="3">
        <v>0</v>
      </c>
      <c r="D170" s="4" t="b">
        <v>1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3.9" x14ac:dyDescent="0.4">
      <c r="A171" s="3">
        <v>153</v>
      </c>
      <c r="B171" s="3">
        <v>2307.4580000000001</v>
      </c>
      <c r="C171" s="3">
        <v>0</v>
      </c>
      <c r="D171" s="4" t="b">
        <v>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3.9" x14ac:dyDescent="0.4">
      <c r="A172" s="3">
        <v>154</v>
      </c>
      <c r="B172" s="3">
        <v>2307.4580000000001</v>
      </c>
      <c r="C172" s="3">
        <v>0</v>
      </c>
      <c r="D172" s="4" t="b">
        <v>1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3.9" x14ac:dyDescent="0.4">
      <c r="A173" s="3">
        <v>155</v>
      </c>
      <c r="B173" s="3">
        <v>2307.4580000000001</v>
      </c>
      <c r="C173" s="3">
        <v>0</v>
      </c>
      <c r="D173" s="4" t="b">
        <v>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3.9" x14ac:dyDescent="0.4">
      <c r="A174" s="3">
        <v>156</v>
      </c>
      <c r="B174" s="3">
        <v>2307.4580000000001</v>
      </c>
      <c r="C174" s="3">
        <v>0</v>
      </c>
      <c r="D174" s="4" t="b">
        <v>1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3.9" x14ac:dyDescent="0.4">
      <c r="A175" s="3">
        <v>157</v>
      </c>
      <c r="B175" s="3">
        <v>2307.4580000000001</v>
      </c>
      <c r="C175" s="3">
        <v>0</v>
      </c>
      <c r="D175" s="4" t="b">
        <v>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3.9" x14ac:dyDescent="0.4">
      <c r="A176" s="3">
        <v>158</v>
      </c>
      <c r="B176" s="3">
        <v>2307.4580000000001</v>
      </c>
      <c r="C176" s="3">
        <v>0</v>
      </c>
      <c r="D176" s="4" t="b">
        <v>1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3.9" x14ac:dyDescent="0.4">
      <c r="A177" s="3">
        <v>159</v>
      </c>
      <c r="B177" s="3">
        <v>2307.4580000000001</v>
      </c>
      <c r="C177" s="3">
        <v>0</v>
      </c>
      <c r="D177" s="4" t="b">
        <v>1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3.9" x14ac:dyDescent="0.4">
      <c r="A178" s="3">
        <v>160</v>
      </c>
      <c r="B178" s="3">
        <v>2545.2260000000001</v>
      </c>
      <c r="C178" s="3">
        <v>0</v>
      </c>
      <c r="D178" s="4" t="b">
        <v>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3.9" x14ac:dyDescent="0.4">
      <c r="A179" s="3">
        <v>161</v>
      </c>
      <c r="B179" s="3">
        <v>2545.2260000000001</v>
      </c>
      <c r="C179" s="3">
        <v>0</v>
      </c>
      <c r="D179" s="4" t="b">
        <v>1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3.9" x14ac:dyDescent="0.4">
      <c r="A180" s="3">
        <v>162</v>
      </c>
      <c r="B180" s="3">
        <v>2545.2260000000001</v>
      </c>
      <c r="C180" s="3">
        <v>0</v>
      </c>
      <c r="D180" s="4" t="b">
        <v>1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3.9" x14ac:dyDescent="0.4">
      <c r="A181" s="3">
        <v>163</v>
      </c>
      <c r="B181" s="3">
        <v>2545.2260000000001</v>
      </c>
      <c r="C181" s="3">
        <v>0</v>
      </c>
      <c r="D181" s="4" t="b">
        <v>1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3.9" x14ac:dyDescent="0.4">
      <c r="A182" s="3">
        <v>164</v>
      </c>
      <c r="B182" s="3">
        <v>2545.2260000000001</v>
      </c>
      <c r="C182" s="3">
        <v>0</v>
      </c>
      <c r="D182" s="4" t="b">
        <v>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3.9" x14ac:dyDescent="0.4">
      <c r="A183" s="3">
        <v>165</v>
      </c>
      <c r="B183" s="3">
        <v>2545.2260000000001</v>
      </c>
      <c r="C183" s="3">
        <v>0</v>
      </c>
      <c r="D183" s="4" t="b">
        <v>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3.9" x14ac:dyDescent="0.4">
      <c r="A184" s="3">
        <v>166</v>
      </c>
      <c r="B184" s="3">
        <v>2545.2260000000001</v>
      </c>
      <c r="C184" s="3">
        <v>0</v>
      </c>
      <c r="D184" s="4" t="b">
        <v>1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3.9" x14ac:dyDescent="0.4">
      <c r="A185" s="3">
        <v>167</v>
      </c>
      <c r="B185" s="3">
        <v>2545.2260000000001</v>
      </c>
      <c r="C185" s="3">
        <v>0</v>
      </c>
      <c r="D185" s="4" t="b">
        <v>1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3.9" x14ac:dyDescent="0.4">
      <c r="A186" s="3">
        <v>168</v>
      </c>
      <c r="B186" s="3">
        <v>2545.2260000000001</v>
      </c>
      <c r="C186" s="3">
        <v>0</v>
      </c>
      <c r="D186" s="4" t="b">
        <v>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3.9" x14ac:dyDescent="0.4">
      <c r="A187" s="3">
        <v>169</v>
      </c>
      <c r="B187" s="3">
        <v>2545.2260000000001</v>
      </c>
      <c r="C187" s="3">
        <v>0</v>
      </c>
      <c r="D187" s="4" t="b">
        <v>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3.9" x14ac:dyDescent="0.4">
      <c r="A188" s="3">
        <v>170</v>
      </c>
      <c r="B188" s="3">
        <v>2545.2260000000001</v>
      </c>
      <c r="C188" s="3">
        <v>0</v>
      </c>
      <c r="D188" s="4" t="b">
        <v>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3.9" x14ac:dyDescent="0.4">
      <c r="A189" s="3">
        <v>171</v>
      </c>
      <c r="B189" s="3">
        <v>2545.2260000000001</v>
      </c>
      <c r="C189" s="3">
        <v>0</v>
      </c>
      <c r="D189" s="4" t="b">
        <v>1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3.9" x14ac:dyDescent="0.4">
      <c r="A190" s="3">
        <v>172</v>
      </c>
      <c r="B190" s="3">
        <v>2545.2260000000001</v>
      </c>
      <c r="C190" s="3">
        <v>0</v>
      </c>
      <c r="D190" s="4" t="b">
        <v>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3.9" x14ac:dyDescent="0.4">
      <c r="A191" s="3">
        <v>173</v>
      </c>
      <c r="B191" s="3">
        <v>2545.2260000000001</v>
      </c>
      <c r="C191" s="3">
        <v>0</v>
      </c>
      <c r="D191" s="4" t="b">
        <v>1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3.9" x14ac:dyDescent="0.4">
      <c r="A192" s="3">
        <v>174</v>
      </c>
      <c r="B192" s="3">
        <v>2545.2260000000001</v>
      </c>
      <c r="C192" s="3">
        <v>0</v>
      </c>
      <c r="D192" s="4" t="b">
        <v>1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3.9" x14ac:dyDescent="0.4">
      <c r="A193" s="3">
        <v>175</v>
      </c>
      <c r="B193" s="3">
        <v>2545.2260000000001</v>
      </c>
      <c r="C193" s="3">
        <v>0</v>
      </c>
      <c r="D193" s="4" t="b">
        <v>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3.9" x14ac:dyDescent="0.4">
      <c r="A194" s="3">
        <v>176</v>
      </c>
      <c r="B194" s="3">
        <v>2813.7570000000001</v>
      </c>
      <c r="C194" s="3">
        <v>0</v>
      </c>
      <c r="D194" s="4" t="b">
        <v>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3.9" x14ac:dyDescent="0.4">
      <c r="A195" s="3">
        <v>177</v>
      </c>
      <c r="B195" s="3">
        <v>2813.7570000000001</v>
      </c>
      <c r="C195" s="3">
        <v>0</v>
      </c>
      <c r="D195" s="4" t="b">
        <v>1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3.9" x14ac:dyDescent="0.4">
      <c r="A196" s="3">
        <v>178</v>
      </c>
      <c r="B196" s="3">
        <v>2813.7570000000001</v>
      </c>
      <c r="C196" s="3">
        <v>0</v>
      </c>
      <c r="D196" s="4" t="b">
        <v>1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3.9" x14ac:dyDescent="0.4">
      <c r="A197" s="3">
        <v>179</v>
      </c>
      <c r="B197" s="3">
        <v>2813.7570000000001</v>
      </c>
      <c r="C197" s="3">
        <v>0</v>
      </c>
      <c r="D197" s="4" t="b">
        <v>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3.9" x14ac:dyDescent="0.4">
      <c r="A198" s="3">
        <v>180</v>
      </c>
      <c r="B198" s="3">
        <v>2813.7570000000001</v>
      </c>
      <c r="C198" s="3">
        <v>0</v>
      </c>
      <c r="D198" s="4" t="b">
        <v>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3.9" x14ac:dyDescent="0.4">
      <c r="A199" s="3">
        <v>181</v>
      </c>
      <c r="B199" s="3">
        <v>2813.7570000000001</v>
      </c>
      <c r="C199" s="3">
        <v>0</v>
      </c>
      <c r="D199" s="4" t="b">
        <v>1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3.9" x14ac:dyDescent="0.4">
      <c r="A200" s="3">
        <v>182</v>
      </c>
      <c r="B200" s="3">
        <v>2813.7570000000001</v>
      </c>
      <c r="C200" s="3">
        <v>0</v>
      </c>
      <c r="D200" s="4" t="b">
        <v>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3.9" x14ac:dyDescent="0.4">
      <c r="A201" s="3">
        <v>183</v>
      </c>
      <c r="B201" s="3">
        <v>2813.7570000000001</v>
      </c>
      <c r="C201" s="3">
        <v>0</v>
      </c>
      <c r="D201" s="4" t="b">
        <v>1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3.9" x14ac:dyDescent="0.4">
      <c r="A202" s="3">
        <v>184</v>
      </c>
      <c r="B202" s="3">
        <v>2813.7570000000001</v>
      </c>
      <c r="C202" s="3">
        <v>0</v>
      </c>
      <c r="D202" s="4" t="b">
        <v>1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3.9" x14ac:dyDescent="0.4">
      <c r="A203" s="3">
        <v>185</v>
      </c>
      <c r="B203" s="3">
        <v>2813.7570000000001</v>
      </c>
      <c r="C203" s="3">
        <v>0</v>
      </c>
      <c r="D203" s="4" t="b">
        <v>1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3.9" x14ac:dyDescent="0.4">
      <c r="A204" s="3">
        <v>186</v>
      </c>
      <c r="B204" s="3">
        <v>2813.7570000000001</v>
      </c>
      <c r="C204" s="3">
        <v>0</v>
      </c>
      <c r="D204" s="4" t="b">
        <v>1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3.9" x14ac:dyDescent="0.4">
      <c r="A205" s="3">
        <v>187</v>
      </c>
      <c r="B205" s="3">
        <v>2813.7570000000001</v>
      </c>
      <c r="C205" s="3">
        <v>0</v>
      </c>
      <c r="D205" s="4" t="b">
        <v>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3.9" x14ac:dyDescent="0.4">
      <c r="A206" s="3">
        <v>188</v>
      </c>
      <c r="B206" s="3">
        <v>2813.7570000000001</v>
      </c>
      <c r="C206" s="3">
        <v>0</v>
      </c>
      <c r="D206" s="4" t="b">
        <v>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3.9" x14ac:dyDescent="0.4">
      <c r="A207" s="3">
        <v>189</v>
      </c>
      <c r="B207" s="3">
        <v>2813.7570000000001</v>
      </c>
      <c r="C207" s="3">
        <v>0</v>
      </c>
      <c r="D207" s="4" t="b">
        <v>1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3.9" x14ac:dyDescent="0.4">
      <c r="A208" s="3">
        <v>190</v>
      </c>
      <c r="B208" s="3">
        <v>2813.7570000000001</v>
      </c>
      <c r="C208" s="3">
        <v>0</v>
      </c>
      <c r="D208" s="4" t="b">
        <v>1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3.9" x14ac:dyDescent="0.4">
      <c r="A209" s="3">
        <v>191</v>
      </c>
      <c r="B209" s="3">
        <v>2813.7570000000001</v>
      </c>
      <c r="C209" s="3">
        <v>0</v>
      </c>
      <c r="D209" s="4" t="b">
        <v>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3.9" x14ac:dyDescent="0.4">
      <c r="A210" s="3">
        <v>192</v>
      </c>
      <c r="B210" s="3">
        <v>3065.8449999999998</v>
      </c>
      <c r="C210" s="3">
        <v>0</v>
      </c>
      <c r="D210" s="4" t="b">
        <v>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3.9" x14ac:dyDescent="0.4">
      <c r="A211" s="3">
        <v>193</v>
      </c>
      <c r="B211" s="3">
        <v>3065.8449999999998</v>
      </c>
      <c r="C211" s="3">
        <v>0</v>
      </c>
      <c r="D211" s="4" t="b">
        <v>1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3.9" x14ac:dyDescent="0.4">
      <c r="A212" s="3">
        <v>194</v>
      </c>
      <c r="B212" s="3">
        <v>3065.8449999999998</v>
      </c>
      <c r="C212" s="3">
        <v>0</v>
      </c>
      <c r="D212" s="4" t="b">
        <v>1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3.9" x14ac:dyDescent="0.4">
      <c r="A213" s="3">
        <v>195</v>
      </c>
      <c r="B213" s="3">
        <v>3065.8449999999998</v>
      </c>
      <c r="C213" s="3">
        <v>0</v>
      </c>
      <c r="D213" s="4" t="b">
        <v>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3.9" x14ac:dyDescent="0.4">
      <c r="A214" s="3">
        <v>196</v>
      </c>
      <c r="B214" s="3">
        <v>3065.8449999999998</v>
      </c>
      <c r="C214" s="3">
        <v>0</v>
      </c>
      <c r="D214" s="4" t="b">
        <v>1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3.9" x14ac:dyDescent="0.4">
      <c r="A215" s="3">
        <v>197</v>
      </c>
      <c r="B215" s="3">
        <v>3065.8449999999998</v>
      </c>
      <c r="C215" s="3">
        <v>0</v>
      </c>
      <c r="D215" s="4" t="b">
        <v>1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3.9" x14ac:dyDescent="0.4">
      <c r="A216" s="3">
        <v>198</v>
      </c>
      <c r="B216" s="3">
        <v>3065.8449999999998</v>
      </c>
      <c r="C216" s="3">
        <v>0</v>
      </c>
      <c r="D216" s="4" t="b">
        <v>1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3.9" x14ac:dyDescent="0.4">
      <c r="A217" s="3">
        <v>199</v>
      </c>
      <c r="B217" s="3">
        <v>3065.8449999999998</v>
      </c>
      <c r="C217" s="3">
        <v>0</v>
      </c>
      <c r="D217" s="4" t="b">
        <v>1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3.9" x14ac:dyDescent="0.4">
      <c r="A218" s="3">
        <v>200</v>
      </c>
      <c r="B218" s="3">
        <v>3065.8449999999998</v>
      </c>
      <c r="C218" s="3">
        <v>0</v>
      </c>
      <c r="D218" s="4" t="b">
        <v>1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3.9" x14ac:dyDescent="0.4">
      <c r="A219" s="3">
        <v>201</v>
      </c>
      <c r="B219" s="3">
        <v>3065.8449999999998</v>
      </c>
      <c r="C219" s="3">
        <v>0</v>
      </c>
      <c r="D219" s="4" t="b">
        <v>1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3.9" x14ac:dyDescent="0.4">
      <c r="A220" s="3">
        <v>202</v>
      </c>
      <c r="B220" s="3">
        <v>3065.8449999999998</v>
      </c>
      <c r="C220" s="3">
        <v>0</v>
      </c>
      <c r="D220" s="4" t="b">
        <v>1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3.9" x14ac:dyDescent="0.4">
      <c r="A221" s="3">
        <v>203</v>
      </c>
      <c r="B221" s="3">
        <v>3065.8449999999998</v>
      </c>
      <c r="C221" s="3">
        <v>0</v>
      </c>
      <c r="D221" s="4" t="b">
        <v>1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3.9" x14ac:dyDescent="0.4">
      <c r="A222" s="3">
        <v>204</v>
      </c>
      <c r="B222" s="3">
        <v>3065.8449999999998</v>
      </c>
      <c r="C222" s="3">
        <v>0</v>
      </c>
      <c r="D222" s="4" t="b">
        <v>1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3.9" x14ac:dyDescent="0.4">
      <c r="A223" s="3">
        <v>205</v>
      </c>
      <c r="B223" s="3">
        <v>3065.8449999999998</v>
      </c>
      <c r="C223" s="3">
        <v>0</v>
      </c>
      <c r="D223" s="4" t="b">
        <v>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3.9" x14ac:dyDescent="0.4">
      <c r="A224" s="3">
        <v>206</v>
      </c>
      <c r="B224" s="3">
        <v>3065.8449999999998</v>
      </c>
      <c r="C224" s="3">
        <v>0</v>
      </c>
      <c r="D224" s="4" t="b">
        <v>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3.9" x14ac:dyDescent="0.4">
      <c r="A225" s="3">
        <v>207</v>
      </c>
      <c r="B225" s="3">
        <v>3065.8449999999998</v>
      </c>
      <c r="C225" s="3">
        <v>0</v>
      </c>
      <c r="D225" s="4" t="b">
        <v>1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3.9" x14ac:dyDescent="0.4">
      <c r="A226" s="3">
        <v>208</v>
      </c>
      <c r="B226" s="3">
        <v>3331.893</v>
      </c>
      <c r="C226" s="3">
        <v>0</v>
      </c>
      <c r="D226" s="4" t="b">
        <v>1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3.9" x14ac:dyDescent="0.4">
      <c r="A227" s="3">
        <v>209</v>
      </c>
      <c r="B227" s="3">
        <v>3331.893</v>
      </c>
      <c r="C227" s="3">
        <v>0</v>
      </c>
      <c r="D227" s="4" t="b">
        <v>1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</sheetData>
  <mergeCells count="8">
    <mergeCell ref="H10:I10"/>
    <mergeCell ref="A16:B16"/>
    <mergeCell ref="D17:E17"/>
    <mergeCell ref="A1:D1"/>
    <mergeCell ref="A2:E2"/>
    <mergeCell ref="A3:C3"/>
    <mergeCell ref="A5:B5"/>
    <mergeCell ref="A9:B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27"/>
  <sheetViews>
    <sheetView topLeftCell="A16" workbookViewId="0">
      <selection sqref="A1:D1"/>
    </sheetView>
  </sheetViews>
  <sheetFormatPr defaultColWidth="14.3984375" defaultRowHeight="15.75" customHeight="1" x14ac:dyDescent="0.35"/>
  <sheetData>
    <row r="1" spans="1:17" ht="15.75" customHeight="1" x14ac:dyDescent="0.4">
      <c r="A1" s="7" t="s">
        <v>0</v>
      </c>
      <c r="B1" s="8"/>
      <c r="C1" s="8"/>
      <c r="D1" s="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4">
      <c r="A2" s="7" t="s">
        <v>1</v>
      </c>
      <c r="B2" s="8"/>
      <c r="C2" s="8"/>
      <c r="D2" s="8"/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.75" customHeight="1" x14ac:dyDescent="0.4">
      <c r="A3" s="7" t="s">
        <v>39</v>
      </c>
      <c r="B3" s="8"/>
      <c r="C3" s="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4">
      <c r="A5" s="7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4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</row>
    <row r="7" spans="1:17" ht="15.75" customHeight="1" x14ac:dyDescent="0.4">
      <c r="A7" s="3">
        <v>0.4</v>
      </c>
      <c r="B7" s="3">
        <v>5</v>
      </c>
      <c r="C7" s="4" t="b">
        <v>1</v>
      </c>
      <c r="D7" s="3">
        <v>0.25</v>
      </c>
      <c r="E7" s="1" t="s">
        <v>21</v>
      </c>
      <c r="F7" s="3">
        <v>100</v>
      </c>
      <c r="G7" s="3">
        <v>0.3</v>
      </c>
      <c r="H7" s="3">
        <v>0.25</v>
      </c>
      <c r="I7" s="3">
        <v>1000</v>
      </c>
      <c r="J7" s="3">
        <v>0.5</v>
      </c>
      <c r="K7" s="3">
        <v>1</v>
      </c>
      <c r="L7" s="3">
        <v>0.3</v>
      </c>
      <c r="M7" s="3">
        <v>10000000</v>
      </c>
      <c r="N7" s="3">
        <v>2</v>
      </c>
      <c r="O7" s="3">
        <v>10000</v>
      </c>
      <c r="P7" s="3">
        <v>2</v>
      </c>
      <c r="Q7" s="3">
        <v>10000</v>
      </c>
    </row>
    <row r="8" spans="1:17" ht="15.7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.75" customHeight="1" x14ac:dyDescent="0.4">
      <c r="A9" s="7" t="s">
        <v>22</v>
      </c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.75" customHeight="1" x14ac:dyDescent="0.4">
      <c r="A10" s="1" t="s">
        <v>23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28</v>
      </c>
      <c r="G10" s="1" t="s">
        <v>29</v>
      </c>
      <c r="H10" s="7" t="s">
        <v>30</v>
      </c>
      <c r="I10" s="8"/>
      <c r="J10" s="2"/>
      <c r="K10" s="2"/>
      <c r="L10" s="2"/>
      <c r="M10" s="2"/>
      <c r="N10" s="2"/>
      <c r="O10" s="2"/>
      <c r="P10" s="2"/>
      <c r="Q10" s="2"/>
    </row>
    <row r="11" spans="1:17" ht="15.75" customHeight="1" x14ac:dyDescent="0.4">
      <c r="A11" s="3">
        <v>0</v>
      </c>
      <c r="B11" s="3">
        <v>211</v>
      </c>
      <c r="C11" s="3">
        <v>0</v>
      </c>
      <c r="D11" s="3">
        <v>10000</v>
      </c>
      <c r="E11" s="4" t="b">
        <v>1</v>
      </c>
      <c r="F11" s="1" t="s">
        <v>31</v>
      </c>
      <c r="G11" s="4" t="b">
        <v>1</v>
      </c>
      <c r="H11" s="3">
        <v>1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15.7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.75" customHeight="1" x14ac:dyDescent="0.4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37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5.75" customHeight="1" x14ac:dyDescent="0.4">
      <c r="A14" s="1" t="s">
        <v>31</v>
      </c>
      <c r="B14" s="4" t="b">
        <v>1</v>
      </c>
      <c r="C14" s="3">
        <v>0</v>
      </c>
      <c r="D14" s="3">
        <v>1</v>
      </c>
      <c r="E14" s="3">
        <v>0</v>
      </c>
      <c r="F14" s="3">
        <v>209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.7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5.75" customHeight="1" x14ac:dyDescent="0.4">
      <c r="A16" s="7" t="s">
        <v>31</v>
      </c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.75" customHeight="1" x14ac:dyDescent="0.4">
      <c r="A17" s="1" t="s">
        <v>37</v>
      </c>
      <c r="B17" s="1" t="s">
        <v>38</v>
      </c>
      <c r="C17" s="1" t="s">
        <v>36</v>
      </c>
      <c r="D17" s="7" t="s">
        <v>33</v>
      </c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4">
      <c r="A18" s="3">
        <v>0</v>
      </c>
      <c r="B18" s="3">
        <v>0</v>
      </c>
      <c r="C18" s="3">
        <v>0</v>
      </c>
      <c r="D18" s="4" t="b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.75" customHeight="1" x14ac:dyDescent="0.4">
      <c r="A19" s="3">
        <v>1</v>
      </c>
      <c r="B19" s="3">
        <v>0</v>
      </c>
      <c r="C19" s="3">
        <v>0</v>
      </c>
      <c r="D19" s="4" t="b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.75" customHeight="1" x14ac:dyDescent="0.4">
      <c r="A20" s="3">
        <v>2</v>
      </c>
      <c r="B20" s="3">
        <v>0</v>
      </c>
      <c r="C20" s="3">
        <v>0</v>
      </c>
      <c r="D20" s="4" t="b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customHeight="1" x14ac:dyDescent="0.4">
      <c r="A21" s="3">
        <v>3</v>
      </c>
      <c r="B21" s="3">
        <v>0</v>
      </c>
      <c r="C21" s="3">
        <v>0</v>
      </c>
      <c r="D21" s="4" t="b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customHeight="1" x14ac:dyDescent="0.4">
      <c r="A22" s="3">
        <v>4</v>
      </c>
      <c r="B22" s="3">
        <v>0</v>
      </c>
      <c r="C22" s="3">
        <v>0</v>
      </c>
      <c r="D22" s="4" t="b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4">
      <c r="A23" s="3">
        <v>5</v>
      </c>
      <c r="B23" s="3">
        <v>0</v>
      </c>
      <c r="C23" s="3">
        <v>0</v>
      </c>
      <c r="D23" s="4" t="b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4">
      <c r="A24" s="3">
        <v>6</v>
      </c>
      <c r="B24" s="3">
        <v>0</v>
      </c>
      <c r="C24" s="3">
        <v>0</v>
      </c>
      <c r="D24" s="4" t="b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4">
      <c r="A25" s="3">
        <v>7</v>
      </c>
      <c r="B25" s="3">
        <v>0</v>
      </c>
      <c r="C25" s="3">
        <v>0</v>
      </c>
      <c r="D25" s="4" t="b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4">
      <c r="A26" s="3">
        <v>8</v>
      </c>
      <c r="B26" s="3">
        <v>0</v>
      </c>
      <c r="C26" s="3">
        <v>0</v>
      </c>
      <c r="D26" s="4" t="b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4">
      <c r="A27" s="3">
        <v>9</v>
      </c>
      <c r="B27" s="3">
        <v>0</v>
      </c>
      <c r="C27" s="3">
        <v>0</v>
      </c>
      <c r="D27" s="4" t="b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4">
      <c r="A28" s="3">
        <v>10</v>
      </c>
      <c r="B28" s="3">
        <v>0</v>
      </c>
      <c r="C28" s="3">
        <v>0</v>
      </c>
      <c r="D28" s="4" t="b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3.9" x14ac:dyDescent="0.4">
      <c r="A29" s="3">
        <v>11</v>
      </c>
      <c r="B29" s="3">
        <v>0</v>
      </c>
      <c r="C29" s="3">
        <v>0</v>
      </c>
      <c r="D29" s="4" t="b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3.9" x14ac:dyDescent="0.4">
      <c r="A30" s="3">
        <v>12</v>
      </c>
      <c r="B30" s="3">
        <v>0</v>
      </c>
      <c r="C30" s="3">
        <v>0</v>
      </c>
      <c r="D30" s="4" t="b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3.9" x14ac:dyDescent="0.4">
      <c r="A31" s="3">
        <v>13</v>
      </c>
      <c r="B31" s="3">
        <v>0</v>
      </c>
      <c r="C31" s="3">
        <v>0</v>
      </c>
      <c r="D31" s="4" t="b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3.9" x14ac:dyDescent="0.4">
      <c r="A32" s="3">
        <v>14</v>
      </c>
      <c r="B32" s="3">
        <v>0</v>
      </c>
      <c r="C32" s="3">
        <v>0</v>
      </c>
      <c r="D32" s="4" t="b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3.9" x14ac:dyDescent="0.4">
      <c r="A33" s="3">
        <v>15</v>
      </c>
      <c r="B33" s="3">
        <v>0</v>
      </c>
      <c r="C33" s="3">
        <v>0</v>
      </c>
      <c r="D33" s="4" t="b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3.9" x14ac:dyDescent="0.4">
      <c r="A34" s="3">
        <v>16</v>
      </c>
      <c r="B34" s="3">
        <v>341.93889999999999</v>
      </c>
      <c r="C34" s="3">
        <v>0</v>
      </c>
      <c r="D34" s="4" t="b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3.9" x14ac:dyDescent="0.4">
      <c r="A35" s="3">
        <v>17</v>
      </c>
      <c r="B35" s="3">
        <v>341.93889999999999</v>
      </c>
      <c r="C35" s="3">
        <v>0</v>
      </c>
      <c r="D35" s="4" t="b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3.9" x14ac:dyDescent="0.4">
      <c r="A36" s="3">
        <v>18</v>
      </c>
      <c r="B36" s="3">
        <v>341.93889999999999</v>
      </c>
      <c r="C36" s="3">
        <v>0</v>
      </c>
      <c r="D36" s="4" t="b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3.9" x14ac:dyDescent="0.4">
      <c r="A37" s="3">
        <v>19</v>
      </c>
      <c r="B37" s="3">
        <v>341.93889999999999</v>
      </c>
      <c r="C37" s="3">
        <v>0</v>
      </c>
      <c r="D37" s="4" t="b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3.9" x14ac:dyDescent="0.4">
      <c r="A38" s="3">
        <v>20</v>
      </c>
      <c r="B38" s="3">
        <v>341.93889999999999</v>
      </c>
      <c r="C38" s="3">
        <v>0</v>
      </c>
      <c r="D38" s="4" t="b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3.9" x14ac:dyDescent="0.4">
      <c r="A39" s="3">
        <v>21</v>
      </c>
      <c r="B39" s="3">
        <v>341.93889999999999</v>
      </c>
      <c r="C39" s="3">
        <v>0</v>
      </c>
      <c r="D39" s="4" t="b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9" x14ac:dyDescent="0.4">
      <c r="A40" s="3">
        <v>22</v>
      </c>
      <c r="B40" s="3">
        <v>341.93889999999999</v>
      </c>
      <c r="C40" s="3">
        <v>0</v>
      </c>
      <c r="D40" s="4" t="b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3.9" x14ac:dyDescent="0.4">
      <c r="A41" s="3">
        <v>23</v>
      </c>
      <c r="B41" s="3">
        <v>341.93889999999999</v>
      </c>
      <c r="C41" s="3">
        <v>0</v>
      </c>
      <c r="D41" s="4" t="b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3.9" x14ac:dyDescent="0.4">
      <c r="A42" s="3">
        <v>24</v>
      </c>
      <c r="B42" s="3">
        <v>341.93889999999999</v>
      </c>
      <c r="C42" s="3">
        <v>0</v>
      </c>
      <c r="D42" s="4" t="b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3.9" x14ac:dyDescent="0.4">
      <c r="A43" s="3">
        <v>25</v>
      </c>
      <c r="B43" s="3">
        <v>341.93889999999999</v>
      </c>
      <c r="C43" s="3">
        <v>0</v>
      </c>
      <c r="D43" s="4" t="b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3.9" x14ac:dyDescent="0.4">
      <c r="A44" s="3">
        <v>26</v>
      </c>
      <c r="B44" s="3">
        <v>341.93889999999999</v>
      </c>
      <c r="C44" s="3">
        <v>0</v>
      </c>
      <c r="D44" s="4" t="b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3.9" x14ac:dyDescent="0.4">
      <c r="A45" s="3">
        <v>27</v>
      </c>
      <c r="B45" s="3">
        <v>341.93889999999999</v>
      </c>
      <c r="C45" s="3">
        <v>0</v>
      </c>
      <c r="D45" s="4" t="b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3.9" x14ac:dyDescent="0.4">
      <c r="A46" s="3">
        <v>28</v>
      </c>
      <c r="B46" s="3">
        <v>341.93889999999999</v>
      </c>
      <c r="C46" s="3">
        <v>0</v>
      </c>
      <c r="D46" s="4" t="b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3.9" x14ac:dyDescent="0.4">
      <c r="A47" s="3">
        <v>29</v>
      </c>
      <c r="B47" s="3">
        <v>341.93889999999999</v>
      </c>
      <c r="C47" s="3">
        <v>0</v>
      </c>
      <c r="D47" s="4" t="b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3.9" x14ac:dyDescent="0.4">
      <c r="A48" s="3">
        <v>30</v>
      </c>
      <c r="B48" s="3">
        <v>341.93889999999999</v>
      </c>
      <c r="C48" s="3">
        <v>0</v>
      </c>
      <c r="D48" s="4" t="b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3.9" x14ac:dyDescent="0.4">
      <c r="A49" s="3">
        <v>31</v>
      </c>
      <c r="B49" s="3">
        <v>341.93889999999999</v>
      </c>
      <c r="C49" s="3">
        <v>0</v>
      </c>
      <c r="D49" s="4" t="b"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3.9" x14ac:dyDescent="0.4">
      <c r="A50" s="3">
        <v>32</v>
      </c>
      <c r="B50" s="3">
        <v>673.0729</v>
      </c>
      <c r="C50" s="3">
        <v>0</v>
      </c>
      <c r="D50" s="4" t="b"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3.9" x14ac:dyDescent="0.4">
      <c r="A51" s="3">
        <v>33</v>
      </c>
      <c r="B51" s="3">
        <v>673.0729</v>
      </c>
      <c r="C51" s="3">
        <v>0</v>
      </c>
      <c r="D51" s="4" t="b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3.9" x14ac:dyDescent="0.4">
      <c r="A52" s="3">
        <v>34</v>
      </c>
      <c r="B52" s="3">
        <v>673.0729</v>
      </c>
      <c r="C52" s="3">
        <v>0</v>
      </c>
      <c r="D52" s="4" t="b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3.9" x14ac:dyDescent="0.4">
      <c r="A53" s="3">
        <v>35</v>
      </c>
      <c r="B53" s="3">
        <v>673.0729</v>
      </c>
      <c r="C53" s="3">
        <v>0</v>
      </c>
      <c r="D53" s="4" t="b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3.9" x14ac:dyDescent="0.4">
      <c r="A54" s="3">
        <v>36</v>
      </c>
      <c r="B54" s="3">
        <v>673.0729</v>
      </c>
      <c r="C54" s="3">
        <v>0</v>
      </c>
      <c r="D54" s="4" t="b"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3.9" x14ac:dyDescent="0.4">
      <c r="A55" s="3">
        <v>37</v>
      </c>
      <c r="B55" s="3">
        <v>673.0729</v>
      </c>
      <c r="C55" s="3">
        <v>0</v>
      </c>
      <c r="D55" s="4" t="b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3.9" x14ac:dyDescent="0.4">
      <c r="A56" s="3">
        <v>38</v>
      </c>
      <c r="B56" s="3">
        <v>673.0729</v>
      </c>
      <c r="C56" s="3">
        <v>0</v>
      </c>
      <c r="D56" s="4" t="b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3.9" x14ac:dyDescent="0.4">
      <c r="A57" s="3">
        <v>39</v>
      </c>
      <c r="B57" s="3">
        <v>673.0729</v>
      </c>
      <c r="C57" s="3">
        <v>0</v>
      </c>
      <c r="D57" s="4" t="b">
        <v>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3.9" x14ac:dyDescent="0.4">
      <c r="A58" s="3">
        <v>40</v>
      </c>
      <c r="B58" s="3">
        <v>673.0729</v>
      </c>
      <c r="C58" s="3">
        <v>0</v>
      </c>
      <c r="D58" s="4" t="b"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3.9" x14ac:dyDescent="0.4">
      <c r="A59" s="3">
        <v>41</v>
      </c>
      <c r="B59" s="3">
        <v>673.0729</v>
      </c>
      <c r="C59" s="3">
        <v>0</v>
      </c>
      <c r="D59" s="4" t="b"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3.9" x14ac:dyDescent="0.4">
      <c r="A60" s="3">
        <v>42</v>
      </c>
      <c r="B60" s="3">
        <v>673.0729</v>
      </c>
      <c r="C60" s="3">
        <v>0</v>
      </c>
      <c r="D60" s="4" t="b">
        <v>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3.9" x14ac:dyDescent="0.4">
      <c r="A61" s="3">
        <v>43</v>
      </c>
      <c r="B61" s="3">
        <v>673.0729</v>
      </c>
      <c r="C61" s="3">
        <v>0</v>
      </c>
      <c r="D61" s="4" t="b">
        <v>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3.9" x14ac:dyDescent="0.4">
      <c r="A62" s="3">
        <v>44</v>
      </c>
      <c r="B62" s="3">
        <v>673.0729</v>
      </c>
      <c r="C62" s="3">
        <v>0</v>
      </c>
      <c r="D62" s="4" t="b"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3.9" x14ac:dyDescent="0.4">
      <c r="A63" s="3">
        <v>45</v>
      </c>
      <c r="B63" s="3">
        <v>673.0729</v>
      </c>
      <c r="C63" s="3">
        <v>0</v>
      </c>
      <c r="D63" s="4" t="b">
        <v>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3.9" x14ac:dyDescent="0.4">
      <c r="A64" s="3">
        <v>46</v>
      </c>
      <c r="B64" s="3">
        <v>673.0729</v>
      </c>
      <c r="C64" s="3">
        <v>0</v>
      </c>
      <c r="D64" s="4" t="b">
        <v>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3.9" x14ac:dyDescent="0.4">
      <c r="A65" s="3">
        <v>47</v>
      </c>
      <c r="B65" s="3">
        <v>673.0729</v>
      </c>
      <c r="C65" s="3">
        <v>0</v>
      </c>
      <c r="D65" s="4" t="b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3.9" x14ac:dyDescent="0.4">
      <c r="A66" s="3">
        <v>48</v>
      </c>
      <c r="B66" s="3">
        <v>947.375</v>
      </c>
      <c r="C66" s="3">
        <v>0</v>
      </c>
      <c r="D66" s="4" t="b">
        <v>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3.9" x14ac:dyDescent="0.4">
      <c r="A67" s="3">
        <v>49</v>
      </c>
      <c r="B67" s="3">
        <v>947.375</v>
      </c>
      <c r="C67" s="3">
        <v>0</v>
      </c>
      <c r="D67" s="4" t="b">
        <v>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3.9" x14ac:dyDescent="0.4">
      <c r="A68" s="3">
        <v>50</v>
      </c>
      <c r="B68" s="3">
        <v>947.375</v>
      </c>
      <c r="C68" s="3">
        <v>0</v>
      </c>
      <c r="D68" s="4" t="b">
        <v>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3.9" x14ac:dyDescent="0.4">
      <c r="A69" s="3">
        <v>51</v>
      </c>
      <c r="B69" s="3">
        <v>947.375</v>
      </c>
      <c r="C69" s="3">
        <v>0</v>
      </c>
      <c r="D69" s="4" t="b"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3.9" x14ac:dyDescent="0.4">
      <c r="A70" s="3">
        <v>52</v>
      </c>
      <c r="B70" s="3">
        <v>947.375</v>
      </c>
      <c r="C70" s="3">
        <v>0</v>
      </c>
      <c r="D70" s="4" t="b">
        <v>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3.9" x14ac:dyDescent="0.4">
      <c r="A71" s="3">
        <v>53</v>
      </c>
      <c r="B71" s="3">
        <v>947.375</v>
      </c>
      <c r="C71" s="3">
        <v>0</v>
      </c>
      <c r="D71" s="4" t="b">
        <v>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3.9" x14ac:dyDescent="0.4">
      <c r="A72" s="3">
        <v>54</v>
      </c>
      <c r="B72" s="3">
        <v>947.375</v>
      </c>
      <c r="C72" s="3">
        <v>0</v>
      </c>
      <c r="D72" s="4" t="b">
        <v>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3.9" x14ac:dyDescent="0.4">
      <c r="A73" s="3">
        <v>55</v>
      </c>
      <c r="B73" s="3">
        <v>947.375</v>
      </c>
      <c r="C73" s="3">
        <v>0</v>
      </c>
      <c r="D73" s="4" t="b">
        <v>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3.9" x14ac:dyDescent="0.4">
      <c r="A74" s="3">
        <v>56</v>
      </c>
      <c r="B74" s="3">
        <v>947.375</v>
      </c>
      <c r="C74" s="3">
        <v>0</v>
      </c>
      <c r="D74" s="4" t="b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3.9" x14ac:dyDescent="0.4">
      <c r="A75" s="3">
        <v>57</v>
      </c>
      <c r="B75" s="3">
        <v>947.375</v>
      </c>
      <c r="C75" s="3">
        <v>0</v>
      </c>
      <c r="D75" s="4" t="b"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3.9" x14ac:dyDescent="0.4">
      <c r="A76" s="3">
        <v>58</v>
      </c>
      <c r="B76" s="3">
        <v>947.375</v>
      </c>
      <c r="C76" s="3">
        <v>0</v>
      </c>
      <c r="D76" s="4" t="b">
        <v>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3.9" x14ac:dyDescent="0.4">
      <c r="A77" s="3">
        <v>59</v>
      </c>
      <c r="B77" s="3">
        <v>947.375</v>
      </c>
      <c r="C77" s="3">
        <v>0</v>
      </c>
      <c r="D77" s="4" t="b">
        <v>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3.9" x14ac:dyDescent="0.4">
      <c r="A78" s="3">
        <v>60</v>
      </c>
      <c r="B78" s="3">
        <v>947.375</v>
      </c>
      <c r="C78" s="3">
        <v>0</v>
      </c>
      <c r="D78" s="4" t="b">
        <v>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3.9" x14ac:dyDescent="0.4">
      <c r="A79" s="3">
        <v>61</v>
      </c>
      <c r="B79" s="3">
        <v>947.375</v>
      </c>
      <c r="C79" s="3">
        <v>0</v>
      </c>
      <c r="D79" s="4" t="b">
        <v>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3.9" x14ac:dyDescent="0.4">
      <c r="A80" s="3">
        <v>62</v>
      </c>
      <c r="B80" s="3">
        <v>947.375</v>
      </c>
      <c r="C80" s="3">
        <v>0</v>
      </c>
      <c r="D80" s="4" t="b">
        <v>1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3.9" x14ac:dyDescent="0.4">
      <c r="A81" s="3">
        <v>63</v>
      </c>
      <c r="B81" s="3">
        <v>947.375</v>
      </c>
      <c r="C81" s="3">
        <v>0</v>
      </c>
      <c r="D81" s="4" t="b"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3.9" x14ac:dyDescent="0.4">
      <c r="A82" s="3">
        <v>64</v>
      </c>
      <c r="B82" s="3">
        <v>1281.33</v>
      </c>
      <c r="C82" s="3">
        <v>0</v>
      </c>
      <c r="D82" s="4" t="b">
        <v>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3.9" x14ac:dyDescent="0.4">
      <c r="A83" s="3">
        <v>65</v>
      </c>
      <c r="B83" s="3">
        <v>1281.33</v>
      </c>
      <c r="C83" s="3">
        <v>0</v>
      </c>
      <c r="D83" s="4" t="b">
        <v>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3.9" x14ac:dyDescent="0.4">
      <c r="A84" s="3">
        <v>66</v>
      </c>
      <c r="B84" s="3">
        <v>1281.33</v>
      </c>
      <c r="C84" s="3">
        <v>0</v>
      </c>
      <c r="D84" s="4" t="b">
        <v>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3.9" x14ac:dyDescent="0.4">
      <c r="A85" s="3">
        <v>67</v>
      </c>
      <c r="B85" s="3">
        <v>1281.33</v>
      </c>
      <c r="C85" s="3">
        <v>0</v>
      </c>
      <c r="D85" s="4" t="b"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3.9" x14ac:dyDescent="0.4">
      <c r="A86" s="3">
        <v>68</v>
      </c>
      <c r="B86" s="3">
        <v>1281.33</v>
      </c>
      <c r="C86" s="3">
        <v>0</v>
      </c>
      <c r="D86" s="4" t="b">
        <v>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3.9" x14ac:dyDescent="0.4">
      <c r="A87" s="3">
        <v>69</v>
      </c>
      <c r="B87" s="3">
        <v>1281.33</v>
      </c>
      <c r="C87" s="3">
        <v>0</v>
      </c>
      <c r="D87" s="4" t="b">
        <v>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3.9" x14ac:dyDescent="0.4">
      <c r="A88" s="3">
        <v>70</v>
      </c>
      <c r="B88" s="3">
        <v>1281.33</v>
      </c>
      <c r="C88" s="3">
        <v>0</v>
      </c>
      <c r="D88" s="4" t="b">
        <v>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3.9" x14ac:dyDescent="0.4">
      <c r="A89" s="3">
        <v>71</v>
      </c>
      <c r="B89" s="3">
        <v>1281.33</v>
      </c>
      <c r="C89" s="3">
        <v>0</v>
      </c>
      <c r="D89" s="4" t="b"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3.9" x14ac:dyDescent="0.4">
      <c r="A90" s="3">
        <v>72</v>
      </c>
      <c r="B90" s="3">
        <v>1281.33</v>
      </c>
      <c r="C90" s="3">
        <v>0</v>
      </c>
      <c r="D90" s="4" t="b">
        <v>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3.9" x14ac:dyDescent="0.4">
      <c r="A91" s="3">
        <v>73</v>
      </c>
      <c r="B91" s="3">
        <v>1281.33</v>
      </c>
      <c r="C91" s="3">
        <v>0</v>
      </c>
      <c r="D91" s="4" t="b">
        <v>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3.9" x14ac:dyDescent="0.4">
      <c r="A92" s="3">
        <v>74</v>
      </c>
      <c r="B92" s="3">
        <v>1281.33</v>
      </c>
      <c r="C92" s="3">
        <v>0</v>
      </c>
      <c r="D92" s="4" t="b">
        <v>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3.9" x14ac:dyDescent="0.4">
      <c r="A93" s="3">
        <v>75</v>
      </c>
      <c r="B93" s="3">
        <v>1281.33</v>
      </c>
      <c r="C93" s="3">
        <v>0</v>
      </c>
      <c r="D93" s="4" t="b">
        <v>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3.9" x14ac:dyDescent="0.4">
      <c r="A94" s="3">
        <v>76</v>
      </c>
      <c r="B94" s="3">
        <v>1281.33</v>
      </c>
      <c r="C94" s="3">
        <v>0</v>
      </c>
      <c r="D94" s="4" t="b">
        <v>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3.9" x14ac:dyDescent="0.4">
      <c r="A95" s="3">
        <v>77</v>
      </c>
      <c r="B95" s="3">
        <v>1281.33</v>
      </c>
      <c r="C95" s="3">
        <v>0</v>
      </c>
      <c r="D95" s="4" t="b">
        <v>1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3.9" x14ac:dyDescent="0.4">
      <c r="A96" s="3">
        <v>78</v>
      </c>
      <c r="B96" s="3">
        <v>1281.33</v>
      </c>
      <c r="C96" s="3">
        <v>0</v>
      </c>
      <c r="D96" s="4" t="b">
        <v>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3.9" x14ac:dyDescent="0.4">
      <c r="A97" s="3">
        <v>79</v>
      </c>
      <c r="B97" s="3">
        <v>1281.33</v>
      </c>
      <c r="C97" s="3">
        <v>0</v>
      </c>
      <c r="D97" s="4" t="b">
        <v>1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3.9" x14ac:dyDescent="0.4">
      <c r="A98" s="3">
        <v>80</v>
      </c>
      <c r="B98" s="3">
        <v>1596.3040000000001</v>
      </c>
      <c r="C98" s="3">
        <v>0</v>
      </c>
      <c r="D98" s="4" t="b">
        <v>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3.9" x14ac:dyDescent="0.4">
      <c r="A99" s="3">
        <v>81</v>
      </c>
      <c r="B99" s="3">
        <v>1596.3040000000001</v>
      </c>
      <c r="C99" s="3">
        <v>0</v>
      </c>
      <c r="D99" s="4" t="b">
        <v>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3.9" x14ac:dyDescent="0.4">
      <c r="A100" s="3">
        <v>82</v>
      </c>
      <c r="B100" s="3">
        <v>1596.3040000000001</v>
      </c>
      <c r="C100" s="3">
        <v>0</v>
      </c>
      <c r="D100" s="4" t="b">
        <v>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3.9" x14ac:dyDescent="0.4">
      <c r="A101" s="3">
        <v>83</v>
      </c>
      <c r="B101" s="3">
        <v>1596.3040000000001</v>
      </c>
      <c r="C101" s="3">
        <v>0</v>
      </c>
      <c r="D101" s="4" t="b">
        <v>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3.9" x14ac:dyDescent="0.4">
      <c r="A102" s="3">
        <v>84</v>
      </c>
      <c r="B102" s="3">
        <v>1596.3040000000001</v>
      </c>
      <c r="C102" s="3">
        <v>0</v>
      </c>
      <c r="D102" s="4" t="b">
        <v>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3.9" x14ac:dyDescent="0.4">
      <c r="A103" s="3">
        <v>85</v>
      </c>
      <c r="B103" s="3">
        <v>1596.3040000000001</v>
      </c>
      <c r="C103" s="3">
        <v>0</v>
      </c>
      <c r="D103" s="4" t="b">
        <v>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3.9" x14ac:dyDescent="0.4">
      <c r="A104" s="3">
        <v>86</v>
      </c>
      <c r="B104" s="3">
        <v>1596.3040000000001</v>
      </c>
      <c r="C104" s="3">
        <v>0</v>
      </c>
      <c r="D104" s="4" t="b">
        <v>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3.9" x14ac:dyDescent="0.4">
      <c r="A105" s="3">
        <v>87</v>
      </c>
      <c r="B105" s="3">
        <v>1596.3040000000001</v>
      </c>
      <c r="C105" s="3">
        <v>0</v>
      </c>
      <c r="D105" s="4" t="b">
        <v>1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9" x14ac:dyDescent="0.4">
      <c r="A106" s="3">
        <v>88</v>
      </c>
      <c r="B106" s="3">
        <v>1596.3040000000001</v>
      </c>
      <c r="C106" s="3">
        <v>0</v>
      </c>
      <c r="D106" s="4" t="b">
        <v>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9" x14ac:dyDescent="0.4">
      <c r="A107" s="3">
        <v>89</v>
      </c>
      <c r="B107" s="3">
        <v>1596.3040000000001</v>
      </c>
      <c r="C107" s="3">
        <v>0</v>
      </c>
      <c r="D107" s="4" t="b">
        <v>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9" x14ac:dyDescent="0.4">
      <c r="A108" s="3">
        <v>90</v>
      </c>
      <c r="B108" s="3">
        <v>1596.3040000000001</v>
      </c>
      <c r="C108" s="3">
        <v>0</v>
      </c>
      <c r="D108" s="4" t="b">
        <v>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9" x14ac:dyDescent="0.4">
      <c r="A109" s="3">
        <v>91</v>
      </c>
      <c r="B109" s="3">
        <v>1596.3040000000001</v>
      </c>
      <c r="C109" s="3">
        <v>0</v>
      </c>
      <c r="D109" s="4" t="b">
        <v>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9" x14ac:dyDescent="0.4">
      <c r="A110" s="3">
        <v>92</v>
      </c>
      <c r="B110" s="3">
        <v>1596.3040000000001</v>
      </c>
      <c r="C110" s="3">
        <v>0</v>
      </c>
      <c r="D110" s="4" t="b">
        <v>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9" x14ac:dyDescent="0.4">
      <c r="A111" s="3">
        <v>93</v>
      </c>
      <c r="B111" s="3">
        <v>1596.3040000000001</v>
      </c>
      <c r="C111" s="3">
        <v>0</v>
      </c>
      <c r="D111" s="4" t="b">
        <v>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9" x14ac:dyDescent="0.4">
      <c r="A112" s="3">
        <v>94</v>
      </c>
      <c r="B112" s="3">
        <v>1596.3040000000001</v>
      </c>
      <c r="C112" s="3">
        <v>0</v>
      </c>
      <c r="D112" s="4" t="b">
        <v>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9" x14ac:dyDescent="0.4">
      <c r="A113" s="3">
        <v>95</v>
      </c>
      <c r="B113" s="3">
        <v>1596.3040000000001</v>
      </c>
      <c r="C113" s="3">
        <v>0</v>
      </c>
      <c r="D113" s="4" t="b">
        <v>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9" x14ac:dyDescent="0.4">
      <c r="A114" s="3">
        <v>96</v>
      </c>
      <c r="B114" s="3">
        <v>1916.8389999999999</v>
      </c>
      <c r="C114" s="3">
        <v>0</v>
      </c>
      <c r="D114" s="4" t="b">
        <v>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9" x14ac:dyDescent="0.4">
      <c r="A115" s="3">
        <v>97</v>
      </c>
      <c r="B115" s="3">
        <v>1916.8389999999999</v>
      </c>
      <c r="C115" s="3">
        <v>0</v>
      </c>
      <c r="D115" s="4" t="b">
        <v>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9" x14ac:dyDescent="0.4">
      <c r="A116" s="3">
        <v>98</v>
      </c>
      <c r="B116" s="3">
        <v>1916.8389999999999</v>
      </c>
      <c r="C116" s="3">
        <v>0</v>
      </c>
      <c r="D116" s="4" t="b">
        <v>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9" x14ac:dyDescent="0.4">
      <c r="A117" s="3">
        <v>99</v>
      </c>
      <c r="B117" s="3">
        <v>1916.8389999999999</v>
      </c>
      <c r="C117" s="3">
        <v>0</v>
      </c>
      <c r="D117" s="4" t="b">
        <v>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9" x14ac:dyDescent="0.4">
      <c r="A118" s="3">
        <v>100</v>
      </c>
      <c r="B118" s="3">
        <v>1916.8389999999999</v>
      </c>
      <c r="C118" s="3">
        <v>0</v>
      </c>
      <c r="D118" s="4" t="b">
        <v>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9" x14ac:dyDescent="0.4">
      <c r="A119" s="3">
        <v>101</v>
      </c>
      <c r="B119" s="3">
        <v>1916.8389999999999</v>
      </c>
      <c r="C119" s="3">
        <v>0</v>
      </c>
      <c r="D119" s="4" t="b">
        <v>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9" x14ac:dyDescent="0.4">
      <c r="A120" s="3">
        <v>102</v>
      </c>
      <c r="B120" s="3">
        <v>1916.8389999999999</v>
      </c>
      <c r="C120" s="3">
        <v>0</v>
      </c>
      <c r="D120" s="4" t="b">
        <v>1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9" x14ac:dyDescent="0.4">
      <c r="A121" s="3">
        <v>103</v>
      </c>
      <c r="B121" s="3">
        <v>1916.8389999999999</v>
      </c>
      <c r="C121" s="3">
        <v>0</v>
      </c>
      <c r="D121" s="4" t="b">
        <v>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9" x14ac:dyDescent="0.4">
      <c r="A122" s="3">
        <v>104</v>
      </c>
      <c r="B122" s="3">
        <v>1916.8389999999999</v>
      </c>
      <c r="C122" s="3">
        <v>0</v>
      </c>
      <c r="D122" s="4" t="b">
        <v>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9" x14ac:dyDescent="0.4">
      <c r="A123" s="3">
        <v>105</v>
      </c>
      <c r="B123" s="3">
        <v>1916.8389999999999</v>
      </c>
      <c r="C123" s="3">
        <v>0</v>
      </c>
      <c r="D123" s="4" t="b">
        <v>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9" x14ac:dyDescent="0.4">
      <c r="A124" s="3">
        <v>106</v>
      </c>
      <c r="B124" s="3">
        <v>1916.8389999999999</v>
      </c>
      <c r="C124" s="3">
        <v>0</v>
      </c>
      <c r="D124" s="4" t="b">
        <v>1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9" x14ac:dyDescent="0.4">
      <c r="A125" s="3">
        <v>107</v>
      </c>
      <c r="B125" s="3">
        <v>1916.8389999999999</v>
      </c>
      <c r="C125" s="3">
        <v>0</v>
      </c>
      <c r="D125" s="4" t="b">
        <v>1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9" x14ac:dyDescent="0.4">
      <c r="A126" s="3">
        <v>108</v>
      </c>
      <c r="B126" s="3">
        <v>1916.8389999999999</v>
      </c>
      <c r="C126" s="3">
        <v>0</v>
      </c>
      <c r="D126" s="4" t="b">
        <v>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9" x14ac:dyDescent="0.4">
      <c r="A127" s="3">
        <v>109</v>
      </c>
      <c r="B127" s="3">
        <v>1916.8389999999999</v>
      </c>
      <c r="C127" s="3">
        <v>0</v>
      </c>
      <c r="D127" s="4" t="b">
        <v>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9" x14ac:dyDescent="0.4">
      <c r="A128" s="3">
        <v>110</v>
      </c>
      <c r="B128" s="3">
        <v>1916.8389999999999</v>
      </c>
      <c r="C128" s="3">
        <v>0</v>
      </c>
      <c r="D128" s="4" t="b">
        <v>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9" x14ac:dyDescent="0.4">
      <c r="A129" s="3">
        <v>111</v>
      </c>
      <c r="B129" s="3">
        <v>1916.8389999999999</v>
      </c>
      <c r="C129" s="3">
        <v>0</v>
      </c>
      <c r="D129" s="4" t="b">
        <v>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9" x14ac:dyDescent="0.4">
      <c r="A130" s="3">
        <v>112</v>
      </c>
      <c r="B130" s="3">
        <v>2205.7669999999998</v>
      </c>
      <c r="C130" s="3">
        <v>0</v>
      </c>
      <c r="D130" s="4" t="b">
        <v>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9" x14ac:dyDescent="0.4">
      <c r="A131" s="3">
        <v>113</v>
      </c>
      <c r="B131" s="3">
        <v>2205.7669999999998</v>
      </c>
      <c r="C131" s="3">
        <v>0</v>
      </c>
      <c r="D131" s="4" t="b">
        <v>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9" x14ac:dyDescent="0.4">
      <c r="A132" s="3">
        <v>114</v>
      </c>
      <c r="B132" s="3">
        <v>2205.7669999999998</v>
      </c>
      <c r="C132" s="3">
        <v>0</v>
      </c>
      <c r="D132" s="4" t="b">
        <v>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9" x14ac:dyDescent="0.4">
      <c r="A133" s="3">
        <v>115</v>
      </c>
      <c r="B133" s="3">
        <v>2205.7669999999998</v>
      </c>
      <c r="C133" s="3">
        <v>0</v>
      </c>
      <c r="D133" s="4" t="b">
        <v>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9" x14ac:dyDescent="0.4">
      <c r="A134" s="3">
        <v>116</v>
      </c>
      <c r="B134" s="3">
        <v>2205.7669999999998</v>
      </c>
      <c r="C134" s="3">
        <v>0</v>
      </c>
      <c r="D134" s="4" t="b">
        <v>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9" x14ac:dyDescent="0.4">
      <c r="A135" s="3">
        <v>117</v>
      </c>
      <c r="B135" s="3">
        <v>2205.7669999999998</v>
      </c>
      <c r="C135" s="3">
        <v>0</v>
      </c>
      <c r="D135" s="4" t="b">
        <v>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9" x14ac:dyDescent="0.4">
      <c r="A136" s="3">
        <v>118</v>
      </c>
      <c r="B136" s="3">
        <v>2205.7669999999998</v>
      </c>
      <c r="C136" s="3">
        <v>0</v>
      </c>
      <c r="D136" s="4" t="b">
        <v>1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9" x14ac:dyDescent="0.4">
      <c r="A137" s="3">
        <v>119</v>
      </c>
      <c r="B137" s="3">
        <v>2205.7669999999998</v>
      </c>
      <c r="C137" s="3">
        <v>0</v>
      </c>
      <c r="D137" s="4" t="b">
        <v>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9" x14ac:dyDescent="0.4">
      <c r="A138" s="3">
        <v>120</v>
      </c>
      <c r="B138" s="3">
        <v>2205.7669999999998</v>
      </c>
      <c r="C138" s="3">
        <v>0</v>
      </c>
      <c r="D138" s="4" t="b">
        <v>1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9" x14ac:dyDescent="0.4">
      <c r="A139" s="3">
        <v>121</v>
      </c>
      <c r="B139" s="3">
        <v>2205.7669999999998</v>
      </c>
      <c r="C139" s="3">
        <v>0</v>
      </c>
      <c r="D139" s="4" t="b">
        <v>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9" x14ac:dyDescent="0.4">
      <c r="A140" s="3">
        <v>122</v>
      </c>
      <c r="B140" s="3">
        <v>2205.7669999999998</v>
      </c>
      <c r="C140" s="3">
        <v>0</v>
      </c>
      <c r="D140" s="4" t="b">
        <v>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9" x14ac:dyDescent="0.4">
      <c r="A141" s="3">
        <v>123</v>
      </c>
      <c r="B141" s="3">
        <v>2205.7669999999998</v>
      </c>
      <c r="C141" s="3">
        <v>0</v>
      </c>
      <c r="D141" s="4" t="b">
        <v>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9" x14ac:dyDescent="0.4">
      <c r="A142" s="3">
        <v>124</v>
      </c>
      <c r="B142" s="3">
        <v>2205.7669999999998</v>
      </c>
      <c r="C142" s="3">
        <v>0</v>
      </c>
      <c r="D142" s="4" t="b">
        <v>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9" x14ac:dyDescent="0.4">
      <c r="A143" s="3">
        <v>125</v>
      </c>
      <c r="B143" s="3">
        <v>2205.7669999999998</v>
      </c>
      <c r="C143" s="3">
        <v>0</v>
      </c>
      <c r="D143" s="4" t="b">
        <v>1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9" x14ac:dyDescent="0.4">
      <c r="A144" s="3">
        <v>126</v>
      </c>
      <c r="B144" s="3">
        <v>2205.7669999999998</v>
      </c>
      <c r="C144" s="3">
        <v>0</v>
      </c>
      <c r="D144" s="4" t="b">
        <v>1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9" x14ac:dyDescent="0.4">
      <c r="A145" s="3">
        <v>127</v>
      </c>
      <c r="B145" s="3">
        <v>2205.7669999999998</v>
      </c>
      <c r="C145" s="3">
        <v>0</v>
      </c>
      <c r="D145" s="4" t="b">
        <v>1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9" x14ac:dyDescent="0.4">
      <c r="A146" s="3">
        <v>128</v>
      </c>
      <c r="B146" s="3">
        <v>2479.8009999999999</v>
      </c>
      <c r="C146" s="3">
        <v>0</v>
      </c>
      <c r="D146" s="4" t="b">
        <v>1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9" x14ac:dyDescent="0.4">
      <c r="A147" s="3">
        <v>129</v>
      </c>
      <c r="B147" s="3">
        <v>2479.8009999999999</v>
      </c>
      <c r="C147" s="3">
        <v>0</v>
      </c>
      <c r="D147" s="4" t="b">
        <v>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9" x14ac:dyDescent="0.4">
      <c r="A148" s="3">
        <v>130</v>
      </c>
      <c r="B148" s="3">
        <v>2479.8009999999999</v>
      </c>
      <c r="C148" s="3">
        <v>0</v>
      </c>
      <c r="D148" s="4" t="b">
        <v>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9" x14ac:dyDescent="0.4">
      <c r="A149" s="3">
        <v>131</v>
      </c>
      <c r="B149" s="3">
        <v>2479.8009999999999</v>
      </c>
      <c r="C149" s="3">
        <v>0</v>
      </c>
      <c r="D149" s="4" t="b">
        <v>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9" x14ac:dyDescent="0.4">
      <c r="A150" s="3">
        <v>132</v>
      </c>
      <c r="B150" s="3">
        <v>2479.8009999999999</v>
      </c>
      <c r="C150" s="3">
        <v>0</v>
      </c>
      <c r="D150" s="4" t="b">
        <v>1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9" x14ac:dyDescent="0.4">
      <c r="A151" s="3">
        <v>133</v>
      </c>
      <c r="B151" s="3">
        <v>2479.8009999999999</v>
      </c>
      <c r="C151" s="3">
        <v>0</v>
      </c>
      <c r="D151" s="4" t="b">
        <v>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9" x14ac:dyDescent="0.4">
      <c r="A152" s="3">
        <v>134</v>
      </c>
      <c r="B152" s="3">
        <v>2479.8009999999999</v>
      </c>
      <c r="C152" s="3">
        <v>0</v>
      </c>
      <c r="D152" s="4" t="b">
        <v>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3.9" x14ac:dyDescent="0.4">
      <c r="A153" s="3">
        <v>135</v>
      </c>
      <c r="B153" s="3">
        <v>2479.8009999999999</v>
      </c>
      <c r="C153" s="3">
        <v>0</v>
      </c>
      <c r="D153" s="4" t="b">
        <v>1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3.9" x14ac:dyDescent="0.4">
      <c r="A154" s="3">
        <v>136</v>
      </c>
      <c r="B154" s="3">
        <v>2479.8009999999999</v>
      </c>
      <c r="C154" s="3">
        <v>0</v>
      </c>
      <c r="D154" s="4" t="b">
        <v>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3.9" x14ac:dyDescent="0.4">
      <c r="A155" s="3">
        <v>137</v>
      </c>
      <c r="B155" s="3">
        <v>2479.8009999999999</v>
      </c>
      <c r="C155" s="3">
        <v>0</v>
      </c>
      <c r="D155" s="4" t="b">
        <v>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3.9" x14ac:dyDescent="0.4">
      <c r="A156" s="3">
        <v>138</v>
      </c>
      <c r="B156" s="3">
        <v>2479.8009999999999</v>
      </c>
      <c r="C156" s="3">
        <v>0</v>
      </c>
      <c r="D156" s="4" t="b">
        <v>1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3.9" x14ac:dyDescent="0.4">
      <c r="A157" s="3">
        <v>139</v>
      </c>
      <c r="B157" s="3">
        <v>2479.8009999999999</v>
      </c>
      <c r="C157" s="3">
        <v>0</v>
      </c>
      <c r="D157" s="4" t="b">
        <v>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3.9" x14ac:dyDescent="0.4">
      <c r="A158" s="3">
        <v>140</v>
      </c>
      <c r="B158" s="3">
        <v>2479.8009999999999</v>
      </c>
      <c r="C158" s="3">
        <v>0</v>
      </c>
      <c r="D158" s="4" t="b">
        <v>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3.9" x14ac:dyDescent="0.4">
      <c r="A159" s="3">
        <v>141</v>
      </c>
      <c r="B159" s="3">
        <v>2479.8009999999999</v>
      </c>
      <c r="C159" s="3">
        <v>0</v>
      </c>
      <c r="D159" s="4" t="b">
        <v>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3.9" x14ac:dyDescent="0.4">
      <c r="A160" s="3">
        <v>142</v>
      </c>
      <c r="B160" s="3">
        <v>2479.8009999999999</v>
      </c>
      <c r="C160" s="3">
        <v>0</v>
      </c>
      <c r="D160" s="4" t="b">
        <v>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3.9" x14ac:dyDescent="0.4">
      <c r="A161" s="3">
        <v>143</v>
      </c>
      <c r="B161" s="3">
        <v>2479.8009999999999</v>
      </c>
      <c r="C161" s="3">
        <v>0</v>
      </c>
      <c r="D161" s="4" t="b">
        <v>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3.9" x14ac:dyDescent="0.4">
      <c r="A162" s="3">
        <v>144</v>
      </c>
      <c r="B162" s="3">
        <v>2791.4740000000002</v>
      </c>
      <c r="C162" s="3">
        <v>0</v>
      </c>
      <c r="D162" s="4" t="b">
        <v>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3.9" x14ac:dyDescent="0.4">
      <c r="A163" s="3">
        <v>145</v>
      </c>
      <c r="B163" s="3">
        <v>2791.4740000000002</v>
      </c>
      <c r="C163" s="3">
        <v>0</v>
      </c>
      <c r="D163" s="4" t="b">
        <v>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3.9" x14ac:dyDescent="0.4">
      <c r="A164" s="3">
        <v>146</v>
      </c>
      <c r="B164" s="3">
        <v>2791.4740000000002</v>
      </c>
      <c r="C164" s="3">
        <v>0</v>
      </c>
      <c r="D164" s="4" t="b">
        <v>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3.9" x14ac:dyDescent="0.4">
      <c r="A165" s="3">
        <v>147</v>
      </c>
      <c r="B165" s="3">
        <v>2791.4740000000002</v>
      </c>
      <c r="C165" s="3">
        <v>0</v>
      </c>
      <c r="D165" s="4" t="b">
        <v>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3.9" x14ac:dyDescent="0.4">
      <c r="A166" s="3">
        <v>148</v>
      </c>
      <c r="B166" s="3">
        <v>2791.4740000000002</v>
      </c>
      <c r="C166" s="3">
        <v>0</v>
      </c>
      <c r="D166" s="4" t="b">
        <v>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3.9" x14ac:dyDescent="0.4">
      <c r="A167" s="3">
        <v>149</v>
      </c>
      <c r="B167" s="3">
        <v>2791.4740000000002</v>
      </c>
      <c r="C167" s="3">
        <v>0</v>
      </c>
      <c r="D167" s="4" t="b">
        <v>1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3.9" x14ac:dyDescent="0.4">
      <c r="A168" s="3">
        <v>150</v>
      </c>
      <c r="B168" s="3">
        <v>2791.4740000000002</v>
      </c>
      <c r="C168" s="3">
        <v>0</v>
      </c>
      <c r="D168" s="4" t="b">
        <v>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3.9" x14ac:dyDescent="0.4">
      <c r="A169" s="3">
        <v>151</v>
      </c>
      <c r="B169" s="3">
        <v>2791.4740000000002</v>
      </c>
      <c r="C169" s="3">
        <v>0</v>
      </c>
      <c r="D169" s="4" t="b">
        <v>1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3.9" x14ac:dyDescent="0.4">
      <c r="A170" s="3">
        <v>152</v>
      </c>
      <c r="B170" s="3">
        <v>2791.4740000000002</v>
      </c>
      <c r="C170" s="3">
        <v>0</v>
      </c>
      <c r="D170" s="4" t="b">
        <v>1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3.9" x14ac:dyDescent="0.4">
      <c r="A171" s="3">
        <v>153</v>
      </c>
      <c r="B171" s="3">
        <v>2791.4740000000002</v>
      </c>
      <c r="C171" s="3">
        <v>0</v>
      </c>
      <c r="D171" s="4" t="b">
        <v>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3.9" x14ac:dyDescent="0.4">
      <c r="A172" s="3">
        <v>154</v>
      </c>
      <c r="B172" s="3">
        <v>2791.4740000000002</v>
      </c>
      <c r="C172" s="3">
        <v>0</v>
      </c>
      <c r="D172" s="4" t="b">
        <v>1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3.9" x14ac:dyDescent="0.4">
      <c r="A173" s="3">
        <v>155</v>
      </c>
      <c r="B173" s="3">
        <v>2791.4740000000002</v>
      </c>
      <c r="C173" s="3">
        <v>0</v>
      </c>
      <c r="D173" s="4" t="b">
        <v>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3.9" x14ac:dyDescent="0.4">
      <c r="A174" s="3">
        <v>156</v>
      </c>
      <c r="B174" s="3">
        <v>2791.4740000000002</v>
      </c>
      <c r="C174" s="3">
        <v>0</v>
      </c>
      <c r="D174" s="4" t="b">
        <v>1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3.9" x14ac:dyDescent="0.4">
      <c r="A175" s="3">
        <v>157</v>
      </c>
      <c r="B175" s="3">
        <v>2791.4740000000002</v>
      </c>
      <c r="C175" s="3">
        <v>0</v>
      </c>
      <c r="D175" s="4" t="b">
        <v>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3.9" x14ac:dyDescent="0.4">
      <c r="A176" s="3">
        <v>158</v>
      </c>
      <c r="B176" s="3">
        <v>2791.4740000000002</v>
      </c>
      <c r="C176" s="3">
        <v>0</v>
      </c>
      <c r="D176" s="4" t="b">
        <v>1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3.9" x14ac:dyDescent="0.4">
      <c r="A177" s="3">
        <v>159</v>
      </c>
      <c r="B177" s="3">
        <v>2791.4740000000002</v>
      </c>
      <c r="C177" s="3">
        <v>0</v>
      </c>
      <c r="D177" s="4" t="b">
        <v>1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3.9" x14ac:dyDescent="0.4">
      <c r="A178" s="3">
        <v>160</v>
      </c>
      <c r="B178" s="3">
        <v>3065.6729999999998</v>
      </c>
      <c r="C178" s="3">
        <v>0</v>
      </c>
      <c r="D178" s="4" t="b">
        <v>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3.9" x14ac:dyDescent="0.4">
      <c r="A179" s="3">
        <v>161</v>
      </c>
      <c r="B179" s="3">
        <v>3065.6729999999998</v>
      </c>
      <c r="C179" s="3">
        <v>0</v>
      </c>
      <c r="D179" s="4" t="b">
        <v>1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3.9" x14ac:dyDescent="0.4">
      <c r="A180" s="3">
        <v>162</v>
      </c>
      <c r="B180" s="3">
        <v>3065.6729999999998</v>
      </c>
      <c r="C180" s="3">
        <v>0</v>
      </c>
      <c r="D180" s="4" t="b">
        <v>1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3.9" x14ac:dyDescent="0.4">
      <c r="A181" s="3">
        <v>163</v>
      </c>
      <c r="B181" s="3">
        <v>3065.6729999999998</v>
      </c>
      <c r="C181" s="3">
        <v>0</v>
      </c>
      <c r="D181" s="4" t="b">
        <v>1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3.9" x14ac:dyDescent="0.4">
      <c r="A182" s="3">
        <v>164</v>
      </c>
      <c r="B182" s="3">
        <v>3065.6729999999998</v>
      </c>
      <c r="C182" s="3">
        <v>0</v>
      </c>
      <c r="D182" s="4" t="b">
        <v>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3.9" x14ac:dyDescent="0.4">
      <c r="A183" s="3">
        <v>165</v>
      </c>
      <c r="B183" s="3">
        <v>3065.6729999999998</v>
      </c>
      <c r="C183" s="3">
        <v>0</v>
      </c>
      <c r="D183" s="4" t="b">
        <v>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3.9" x14ac:dyDescent="0.4">
      <c r="A184" s="3">
        <v>166</v>
      </c>
      <c r="B184" s="3">
        <v>3065.6729999999998</v>
      </c>
      <c r="C184" s="3">
        <v>0</v>
      </c>
      <c r="D184" s="4" t="b">
        <v>1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3.9" x14ac:dyDescent="0.4">
      <c r="A185" s="3">
        <v>167</v>
      </c>
      <c r="B185" s="3">
        <v>3065.6729999999998</v>
      </c>
      <c r="C185" s="3">
        <v>0</v>
      </c>
      <c r="D185" s="4" t="b">
        <v>1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3.9" x14ac:dyDescent="0.4">
      <c r="A186" s="3">
        <v>168</v>
      </c>
      <c r="B186" s="3">
        <v>3065.6729999999998</v>
      </c>
      <c r="C186" s="3">
        <v>0</v>
      </c>
      <c r="D186" s="4" t="b">
        <v>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3.9" x14ac:dyDescent="0.4">
      <c r="A187" s="3">
        <v>169</v>
      </c>
      <c r="B187" s="3">
        <v>3065.6729999999998</v>
      </c>
      <c r="C187" s="3">
        <v>0</v>
      </c>
      <c r="D187" s="4" t="b">
        <v>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3.9" x14ac:dyDescent="0.4">
      <c r="A188" s="3">
        <v>170</v>
      </c>
      <c r="B188" s="3">
        <v>3065.6729999999998</v>
      </c>
      <c r="C188" s="3">
        <v>0</v>
      </c>
      <c r="D188" s="4" t="b">
        <v>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3.9" x14ac:dyDescent="0.4">
      <c r="A189" s="3">
        <v>171</v>
      </c>
      <c r="B189" s="3">
        <v>3065.6729999999998</v>
      </c>
      <c r="C189" s="3">
        <v>0</v>
      </c>
      <c r="D189" s="4" t="b">
        <v>1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3.9" x14ac:dyDescent="0.4">
      <c r="A190" s="3">
        <v>172</v>
      </c>
      <c r="B190" s="3">
        <v>3065.6729999999998</v>
      </c>
      <c r="C190" s="3">
        <v>0</v>
      </c>
      <c r="D190" s="4" t="b">
        <v>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3.9" x14ac:dyDescent="0.4">
      <c r="A191" s="3">
        <v>173</v>
      </c>
      <c r="B191" s="3">
        <v>3065.6729999999998</v>
      </c>
      <c r="C191" s="3">
        <v>0</v>
      </c>
      <c r="D191" s="4" t="b">
        <v>1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3.9" x14ac:dyDescent="0.4">
      <c r="A192" s="3">
        <v>174</v>
      </c>
      <c r="B192" s="3">
        <v>3065.6729999999998</v>
      </c>
      <c r="C192" s="3">
        <v>0</v>
      </c>
      <c r="D192" s="4" t="b">
        <v>1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3.9" x14ac:dyDescent="0.4">
      <c r="A193" s="3">
        <v>175</v>
      </c>
      <c r="B193" s="3">
        <v>3065.6729999999998</v>
      </c>
      <c r="C193" s="3">
        <v>0</v>
      </c>
      <c r="D193" s="4" t="b">
        <v>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3.9" x14ac:dyDescent="0.4">
      <c r="A194" s="3">
        <v>176</v>
      </c>
      <c r="B194" s="3">
        <v>3396.1570000000002</v>
      </c>
      <c r="C194" s="3">
        <v>0</v>
      </c>
      <c r="D194" s="4" t="b">
        <v>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3.9" x14ac:dyDescent="0.4">
      <c r="A195" s="3">
        <v>177</v>
      </c>
      <c r="B195" s="3">
        <v>3396.1570000000002</v>
      </c>
      <c r="C195" s="3">
        <v>0</v>
      </c>
      <c r="D195" s="4" t="b">
        <v>1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3.9" x14ac:dyDescent="0.4">
      <c r="A196" s="3">
        <v>178</v>
      </c>
      <c r="B196" s="3">
        <v>3396.1570000000002</v>
      </c>
      <c r="C196" s="3">
        <v>0</v>
      </c>
      <c r="D196" s="4" t="b">
        <v>1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3.9" x14ac:dyDescent="0.4">
      <c r="A197" s="3">
        <v>179</v>
      </c>
      <c r="B197" s="3">
        <v>3396.1570000000002</v>
      </c>
      <c r="C197" s="3">
        <v>0</v>
      </c>
      <c r="D197" s="4" t="b">
        <v>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3.9" x14ac:dyDescent="0.4">
      <c r="A198" s="3">
        <v>180</v>
      </c>
      <c r="B198" s="3">
        <v>3396.1570000000002</v>
      </c>
      <c r="C198" s="3">
        <v>0</v>
      </c>
      <c r="D198" s="4" t="b">
        <v>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3.9" x14ac:dyDescent="0.4">
      <c r="A199" s="3">
        <v>181</v>
      </c>
      <c r="B199" s="3">
        <v>3396.1570000000002</v>
      </c>
      <c r="C199" s="3">
        <v>0</v>
      </c>
      <c r="D199" s="4" t="b">
        <v>1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3.9" x14ac:dyDescent="0.4">
      <c r="A200" s="3">
        <v>182</v>
      </c>
      <c r="B200" s="3">
        <v>3396.1570000000002</v>
      </c>
      <c r="C200" s="3">
        <v>0</v>
      </c>
      <c r="D200" s="4" t="b">
        <v>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3.9" x14ac:dyDescent="0.4">
      <c r="A201" s="3">
        <v>183</v>
      </c>
      <c r="B201" s="3">
        <v>3396.1570000000002</v>
      </c>
      <c r="C201" s="3">
        <v>0</v>
      </c>
      <c r="D201" s="4" t="b">
        <v>1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3.9" x14ac:dyDescent="0.4">
      <c r="A202" s="3">
        <v>184</v>
      </c>
      <c r="B202" s="3">
        <v>3396.1570000000002</v>
      </c>
      <c r="C202" s="3">
        <v>0</v>
      </c>
      <c r="D202" s="4" t="b">
        <v>1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3.9" x14ac:dyDescent="0.4">
      <c r="A203" s="3">
        <v>185</v>
      </c>
      <c r="B203" s="3">
        <v>3396.1570000000002</v>
      </c>
      <c r="C203" s="3">
        <v>0</v>
      </c>
      <c r="D203" s="4" t="b">
        <v>1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3.9" x14ac:dyDescent="0.4">
      <c r="A204" s="3">
        <v>186</v>
      </c>
      <c r="B204" s="3">
        <v>3396.1570000000002</v>
      </c>
      <c r="C204" s="3">
        <v>0</v>
      </c>
      <c r="D204" s="4" t="b">
        <v>1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3.9" x14ac:dyDescent="0.4">
      <c r="A205" s="3">
        <v>187</v>
      </c>
      <c r="B205" s="3">
        <v>3396.1570000000002</v>
      </c>
      <c r="C205" s="3">
        <v>0</v>
      </c>
      <c r="D205" s="4" t="b">
        <v>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3.9" x14ac:dyDescent="0.4">
      <c r="A206" s="3">
        <v>188</v>
      </c>
      <c r="B206" s="3">
        <v>3396.1570000000002</v>
      </c>
      <c r="C206" s="3">
        <v>0</v>
      </c>
      <c r="D206" s="4" t="b">
        <v>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3.9" x14ac:dyDescent="0.4">
      <c r="A207" s="3">
        <v>189</v>
      </c>
      <c r="B207" s="3">
        <v>3396.1570000000002</v>
      </c>
      <c r="C207" s="3">
        <v>0</v>
      </c>
      <c r="D207" s="4" t="b">
        <v>1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3.9" x14ac:dyDescent="0.4">
      <c r="A208" s="3">
        <v>190</v>
      </c>
      <c r="B208" s="3">
        <v>3396.1570000000002</v>
      </c>
      <c r="C208" s="3">
        <v>0</v>
      </c>
      <c r="D208" s="4" t="b">
        <v>1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3.9" x14ac:dyDescent="0.4">
      <c r="A209" s="3">
        <v>191</v>
      </c>
      <c r="B209" s="3">
        <v>3396.1570000000002</v>
      </c>
      <c r="C209" s="3">
        <v>0</v>
      </c>
      <c r="D209" s="4" t="b">
        <v>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3.9" x14ac:dyDescent="0.4">
      <c r="A210" s="3">
        <v>192</v>
      </c>
      <c r="B210" s="3">
        <v>3655.2260000000001</v>
      </c>
      <c r="C210" s="3">
        <v>0</v>
      </c>
      <c r="D210" s="4" t="b">
        <v>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3.9" x14ac:dyDescent="0.4">
      <c r="A211" s="3">
        <v>193</v>
      </c>
      <c r="B211" s="3">
        <v>3655.2260000000001</v>
      </c>
      <c r="C211" s="3">
        <v>0</v>
      </c>
      <c r="D211" s="4" t="b">
        <v>1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3.9" x14ac:dyDescent="0.4">
      <c r="A212" s="3">
        <v>194</v>
      </c>
      <c r="B212" s="3">
        <v>3655.2260000000001</v>
      </c>
      <c r="C212" s="3">
        <v>0</v>
      </c>
      <c r="D212" s="4" t="b">
        <v>1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3.9" x14ac:dyDescent="0.4">
      <c r="A213" s="3">
        <v>195</v>
      </c>
      <c r="B213" s="3">
        <v>3655.2260000000001</v>
      </c>
      <c r="C213" s="3">
        <v>0</v>
      </c>
      <c r="D213" s="4" t="b">
        <v>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3.9" x14ac:dyDescent="0.4">
      <c r="A214" s="3">
        <v>196</v>
      </c>
      <c r="B214" s="3">
        <v>3655.2260000000001</v>
      </c>
      <c r="C214" s="3">
        <v>0</v>
      </c>
      <c r="D214" s="4" t="b">
        <v>1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3.9" x14ac:dyDescent="0.4">
      <c r="A215" s="3">
        <v>197</v>
      </c>
      <c r="B215" s="3">
        <v>3655.2260000000001</v>
      </c>
      <c r="C215" s="3">
        <v>0</v>
      </c>
      <c r="D215" s="4" t="b">
        <v>1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3.9" x14ac:dyDescent="0.4">
      <c r="A216" s="3">
        <v>198</v>
      </c>
      <c r="B216" s="3">
        <v>3655.2260000000001</v>
      </c>
      <c r="C216" s="3">
        <v>0</v>
      </c>
      <c r="D216" s="4" t="b">
        <v>1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3.9" x14ac:dyDescent="0.4">
      <c r="A217" s="3">
        <v>199</v>
      </c>
      <c r="B217" s="3">
        <v>3655.2260000000001</v>
      </c>
      <c r="C217" s="3">
        <v>0</v>
      </c>
      <c r="D217" s="4" t="b">
        <v>1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3.9" x14ac:dyDescent="0.4">
      <c r="A218" s="3">
        <v>200</v>
      </c>
      <c r="B218" s="3">
        <v>3655.2260000000001</v>
      </c>
      <c r="C218" s="3">
        <v>0</v>
      </c>
      <c r="D218" s="4" t="b">
        <v>1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3.9" x14ac:dyDescent="0.4">
      <c r="A219" s="3">
        <v>201</v>
      </c>
      <c r="B219" s="3">
        <v>3655.2260000000001</v>
      </c>
      <c r="C219" s="3">
        <v>0</v>
      </c>
      <c r="D219" s="4" t="b">
        <v>1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3.9" x14ac:dyDescent="0.4">
      <c r="A220" s="3">
        <v>202</v>
      </c>
      <c r="B220" s="3">
        <v>3655.2260000000001</v>
      </c>
      <c r="C220" s="3">
        <v>0</v>
      </c>
      <c r="D220" s="4" t="b">
        <v>1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3.9" x14ac:dyDescent="0.4">
      <c r="A221" s="3">
        <v>203</v>
      </c>
      <c r="B221" s="3">
        <v>3655.2260000000001</v>
      </c>
      <c r="C221" s="3">
        <v>0</v>
      </c>
      <c r="D221" s="4" t="b">
        <v>1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3.9" x14ac:dyDescent="0.4">
      <c r="A222" s="3">
        <v>204</v>
      </c>
      <c r="B222" s="3">
        <v>3655.2260000000001</v>
      </c>
      <c r="C222" s="3">
        <v>0</v>
      </c>
      <c r="D222" s="4" t="b">
        <v>1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3.9" x14ac:dyDescent="0.4">
      <c r="A223" s="3">
        <v>205</v>
      </c>
      <c r="B223" s="3">
        <v>3655.2260000000001</v>
      </c>
      <c r="C223" s="3">
        <v>0</v>
      </c>
      <c r="D223" s="4" t="b">
        <v>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3.9" x14ac:dyDescent="0.4">
      <c r="A224" s="3">
        <v>206</v>
      </c>
      <c r="B224" s="3">
        <v>3655.2260000000001</v>
      </c>
      <c r="C224" s="3">
        <v>0</v>
      </c>
      <c r="D224" s="4" t="b">
        <v>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3.9" x14ac:dyDescent="0.4">
      <c r="A225" s="3">
        <v>207</v>
      </c>
      <c r="B225" s="3">
        <v>3655.2260000000001</v>
      </c>
      <c r="C225" s="3">
        <v>0</v>
      </c>
      <c r="D225" s="4" t="b">
        <v>1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3.9" x14ac:dyDescent="0.4">
      <c r="A226" s="3">
        <v>208</v>
      </c>
      <c r="B226" s="3">
        <v>3962.4029999999998</v>
      </c>
      <c r="C226" s="3">
        <v>0</v>
      </c>
      <c r="D226" s="4" t="b">
        <v>1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3.9" x14ac:dyDescent="0.4">
      <c r="A227" s="3">
        <v>209</v>
      </c>
      <c r="B227" s="3">
        <v>3962.4029999999998</v>
      </c>
      <c r="C227" s="3">
        <v>0</v>
      </c>
      <c r="D227" s="4" t="b">
        <v>1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</sheetData>
  <mergeCells count="8">
    <mergeCell ref="H10:I10"/>
    <mergeCell ref="A16:B16"/>
    <mergeCell ref="D17:E17"/>
    <mergeCell ref="A1:D1"/>
    <mergeCell ref="A2:E2"/>
    <mergeCell ref="A3:C3"/>
    <mergeCell ref="A5:B5"/>
    <mergeCell ref="A9:B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227"/>
  <sheetViews>
    <sheetView workbookViewId="0"/>
  </sheetViews>
  <sheetFormatPr defaultColWidth="14.3984375" defaultRowHeight="15.75" customHeight="1" x14ac:dyDescent="0.35"/>
  <sheetData>
    <row r="1" spans="1:17" ht="15.75" customHeight="1" x14ac:dyDescent="0.4">
      <c r="A1" s="7" t="s">
        <v>0</v>
      </c>
      <c r="B1" s="8"/>
      <c r="C1" s="8"/>
      <c r="D1" s="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4">
      <c r="A2" s="7" t="s">
        <v>1</v>
      </c>
      <c r="B2" s="8"/>
      <c r="C2" s="8"/>
      <c r="D2" s="8"/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.75" customHeight="1" x14ac:dyDescent="0.4">
      <c r="A3" s="7" t="s">
        <v>40</v>
      </c>
      <c r="B3" s="8"/>
      <c r="C3" s="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4">
      <c r="A5" s="7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4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</row>
    <row r="7" spans="1:17" ht="15.75" customHeight="1" x14ac:dyDescent="0.4">
      <c r="A7" s="3">
        <v>0.4</v>
      </c>
      <c r="B7" s="3">
        <v>5</v>
      </c>
      <c r="C7" s="4" t="b">
        <v>1</v>
      </c>
      <c r="D7" s="3">
        <v>0.25</v>
      </c>
      <c r="E7" s="1" t="s">
        <v>21</v>
      </c>
      <c r="F7" s="3">
        <v>100</v>
      </c>
      <c r="G7" s="3">
        <v>0.3</v>
      </c>
      <c r="H7" s="3">
        <v>0.25</v>
      </c>
      <c r="I7" s="3">
        <v>1000</v>
      </c>
      <c r="J7" s="3">
        <v>0.5</v>
      </c>
      <c r="K7" s="3">
        <v>1</v>
      </c>
      <c r="L7" s="3">
        <v>0.3</v>
      </c>
      <c r="M7" s="3">
        <v>10000000</v>
      </c>
      <c r="N7" s="3">
        <v>2</v>
      </c>
      <c r="O7" s="3">
        <v>10000</v>
      </c>
      <c r="P7" s="3">
        <v>2</v>
      </c>
      <c r="Q7" s="3">
        <v>10000</v>
      </c>
    </row>
    <row r="8" spans="1:17" ht="15.7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.75" customHeight="1" x14ac:dyDescent="0.4">
      <c r="A9" s="7" t="s">
        <v>22</v>
      </c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.75" customHeight="1" x14ac:dyDescent="0.4">
      <c r="A10" s="1" t="s">
        <v>23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28</v>
      </c>
      <c r="G10" s="1" t="s">
        <v>29</v>
      </c>
      <c r="H10" s="7" t="s">
        <v>30</v>
      </c>
      <c r="I10" s="8"/>
      <c r="J10" s="2"/>
      <c r="K10" s="2"/>
      <c r="L10" s="2"/>
      <c r="M10" s="2"/>
      <c r="N10" s="2"/>
      <c r="O10" s="2"/>
      <c r="P10" s="2"/>
      <c r="Q10" s="2"/>
    </row>
    <row r="11" spans="1:17" ht="15.75" customHeight="1" x14ac:dyDescent="0.4">
      <c r="A11" s="3">
        <v>0</v>
      </c>
      <c r="B11" s="3">
        <v>211</v>
      </c>
      <c r="C11" s="3">
        <v>0</v>
      </c>
      <c r="D11" s="3">
        <v>10000</v>
      </c>
      <c r="E11" s="4" t="b">
        <v>1</v>
      </c>
      <c r="F11" s="1" t="s">
        <v>31</v>
      </c>
      <c r="G11" s="4" t="b">
        <v>1</v>
      </c>
      <c r="H11" s="3">
        <v>1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15.7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.75" customHeight="1" x14ac:dyDescent="0.4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37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5.75" customHeight="1" x14ac:dyDescent="0.4">
      <c r="A14" s="1" t="s">
        <v>31</v>
      </c>
      <c r="B14" s="4" t="b">
        <v>1</v>
      </c>
      <c r="C14" s="3">
        <v>0</v>
      </c>
      <c r="D14" s="3">
        <v>1</v>
      </c>
      <c r="E14" s="3">
        <v>0</v>
      </c>
      <c r="F14" s="3">
        <v>209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.7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5.75" customHeight="1" x14ac:dyDescent="0.4">
      <c r="A16" s="7" t="s">
        <v>31</v>
      </c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.75" customHeight="1" x14ac:dyDescent="0.4">
      <c r="A17" s="1" t="s">
        <v>37</v>
      </c>
      <c r="B17" s="1" t="s">
        <v>38</v>
      </c>
      <c r="C17" s="1" t="s">
        <v>36</v>
      </c>
      <c r="D17" s="7" t="s">
        <v>33</v>
      </c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4">
      <c r="A18" s="3">
        <v>0</v>
      </c>
      <c r="B18" s="3">
        <v>0</v>
      </c>
      <c r="C18" s="3">
        <v>0</v>
      </c>
      <c r="D18" s="4" t="b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.75" customHeight="1" x14ac:dyDescent="0.4">
      <c r="A19" s="3">
        <v>1</v>
      </c>
      <c r="B19" s="3">
        <v>0</v>
      </c>
      <c r="C19" s="3">
        <v>0</v>
      </c>
      <c r="D19" s="4" t="b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.75" customHeight="1" x14ac:dyDescent="0.4">
      <c r="A20" s="3">
        <v>2</v>
      </c>
      <c r="B20" s="3">
        <v>0</v>
      </c>
      <c r="C20" s="3">
        <v>0</v>
      </c>
      <c r="D20" s="4" t="b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customHeight="1" x14ac:dyDescent="0.4">
      <c r="A21" s="3">
        <v>3</v>
      </c>
      <c r="B21" s="3">
        <v>0</v>
      </c>
      <c r="C21" s="3">
        <v>0</v>
      </c>
      <c r="D21" s="4" t="b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customHeight="1" x14ac:dyDescent="0.4">
      <c r="A22" s="3">
        <v>4</v>
      </c>
      <c r="B22" s="3">
        <v>0</v>
      </c>
      <c r="C22" s="3">
        <v>0</v>
      </c>
      <c r="D22" s="4" t="b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4">
      <c r="A23" s="3">
        <v>5</v>
      </c>
      <c r="B23" s="3">
        <v>0</v>
      </c>
      <c r="C23" s="3">
        <v>0</v>
      </c>
      <c r="D23" s="4" t="b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4">
      <c r="A24" s="3">
        <v>6</v>
      </c>
      <c r="B24" s="3">
        <v>0</v>
      </c>
      <c r="C24" s="3">
        <v>0</v>
      </c>
      <c r="D24" s="4" t="b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4">
      <c r="A25" s="3">
        <v>7</v>
      </c>
      <c r="B25" s="3">
        <v>0</v>
      </c>
      <c r="C25" s="3">
        <v>0</v>
      </c>
      <c r="D25" s="4" t="b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4">
      <c r="A26" s="3">
        <v>8</v>
      </c>
      <c r="B26" s="3">
        <v>0</v>
      </c>
      <c r="C26" s="3">
        <v>0</v>
      </c>
      <c r="D26" s="4" t="b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4">
      <c r="A27" s="3">
        <v>9</v>
      </c>
      <c r="B27" s="3">
        <v>0</v>
      </c>
      <c r="C27" s="3">
        <v>0</v>
      </c>
      <c r="D27" s="4" t="b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4">
      <c r="A28" s="3">
        <v>10</v>
      </c>
      <c r="B28" s="3">
        <v>0</v>
      </c>
      <c r="C28" s="3">
        <v>0</v>
      </c>
      <c r="D28" s="4" t="b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3.9" x14ac:dyDescent="0.4">
      <c r="A29" s="3">
        <v>11</v>
      </c>
      <c r="B29" s="3">
        <v>0</v>
      </c>
      <c r="C29" s="3">
        <v>0</v>
      </c>
      <c r="D29" s="4" t="b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3.9" x14ac:dyDescent="0.4">
      <c r="A30" s="3">
        <v>12</v>
      </c>
      <c r="B30" s="3">
        <v>0</v>
      </c>
      <c r="C30" s="3">
        <v>0</v>
      </c>
      <c r="D30" s="4" t="b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3.9" x14ac:dyDescent="0.4">
      <c r="A31" s="3">
        <v>13</v>
      </c>
      <c r="B31" s="3">
        <v>0</v>
      </c>
      <c r="C31" s="3">
        <v>0</v>
      </c>
      <c r="D31" s="4" t="b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3.9" x14ac:dyDescent="0.4">
      <c r="A32" s="3">
        <v>14</v>
      </c>
      <c r="B32" s="3">
        <v>0</v>
      </c>
      <c r="C32" s="3">
        <v>0</v>
      </c>
      <c r="D32" s="4" t="b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3.9" x14ac:dyDescent="0.4">
      <c r="A33" s="3">
        <v>15</v>
      </c>
      <c r="B33" s="3">
        <v>0</v>
      </c>
      <c r="C33" s="3">
        <v>0</v>
      </c>
      <c r="D33" s="4" t="b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3.9" x14ac:dyDescent="0.4">
      <c r="A34" s="3">
        <v>16</v>
      </c>
      <c r="B34" s="3">
        <v>308.92410000000001</v>
      </c>
      <c r="C34" s="3">
        <v>0</v>
      </c>
      <c r="D34" s="4" t="b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3.9" x14ac:dyDescent="0.4">
      <c r="A35" s="3">
        <v>17</v>
      </c>
      <c r="B35" s="3">
        <v>308.92410000000001</v>
      </c>
      <c r="C35" s="3">
        <v>0</v>
      </c>
      <c r="D35" s="4" t="b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3.9" x14ac:dyDescent="0.4">
      <c r="A36" s="3">
        <v>18</v>
      </c>
      <c r="B36" s="3">
        <v>308.92410000000001</v>
      </c>
      <c r="C36" s="3">
        <v>0</v>
      </c>
      <c r="D36" s="4" t="b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3.9" x14ac:dyDescent="0.4">
      <c r="A37" s="3">
        <v>19</v>
      </c>
      <c r="B37" s="3">
        <v>308.92410000000001</v>
      </c>
      <c r="C37" s="3">
        <v>0</v>
      </c>
      <c r="D37" s="4" t="b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3.9" x14ac:dyDescent="0.4">
      <c r="A38" s="3">
        <v>20</v>
      </c>
      <c r="B38" s="3">
        <v>308.92410000000001</v>
      </c>
      <c r="C38" s="3">
        <v>0</v>
      </c>
      <c r="D38" s="4" t="b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3.9" x14ac:dyDescent="0.4">
      <c r="A39" s="3">
        <v>21</v>
      </c>
      <c r="B39" s="3">
        <v>308.92410000000001</v>
      </c>
      <c r="C39" s="3">
        <v>0</v>
      </c>
      <c r="D39" s="4" t="b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9" x14ac:dyDescent="0.4">
      <c r="A40" s="3">
        <v>22</v>
      </c>
      <c r="B40" s="3">
        <v>308.92410000000001</v>
      </c>
      <c r="C40" s="3">
        <v>0</v>
      </c>
      <c r="D40" s="4" t="b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3.9" x14ac:dyDescent="0.4">
      <c r="A41" s="3">
        <v>23</v>
      </c>
      <c r="B41" s="3">
        <v>308.92410000000001</v>
      </c>
      <c r="C41" s="3">
        <v>0</v>
      </c>
      <c r="D41" s="4" t="b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3.9" x14ac:dyDescent="0.4">
      <c r="A42" s="3">
        <v>24</v>
      </c>
      <c r="B42" s="3">
        <v>308.92410000000001</v>
      </c>
      <c r="C42" s="3">
        <v>0</v>
      </c>
      <c r="D42" s="4" t="b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3.9" x14ac:dyDescent="0.4">
      <c r="A43" s="3">
        <v>25</v>
      </c>
      <c r="B43" s="3">
        <v>308.92410000000001</v>
      </c>
      <c r="C43" s="3">
        <v>0</v>
      </c>
      <c r="D43" s="4" t="b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3.9" x14ac:dyDescent="0.4">
      <c r="A44" s="3">
        <v>26</v>
      </c>
      <c r="B44" s="3">
        <v>308.92410000000001</v>
      </c>
      <c r="C44" s="3">
        <v>0</v>
      </c>
      <c r="D44" s="4" t="b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3.9" x14ac:dyDescent="0.4">
      <c r="A45" s="3">
        <v>27</v>
      </c>
      <c r="B45" s="3">
        <v>308.92410000000001</v>
      </c>
      <c r="C45" s="3">
        <v>0</v>
      </c>
      <c r="D45" s="4" t="b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3.9" x14ac:dyDescent="0.4">
      <c r="A46" s="3">
        <v>28</v>
      </c>
      <c r="B46" s="3">
        <v>308.92410000000001</v>
      </c>
      <c r="C46" s="3">
        <v>0</v>
      </c>
      <c r="D46" s="4" t="b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3.9" x14ac:dyDescent="0.4">
      <c r="A47" s="3">
        <v>29</v>
      </c>
      <c r="B47" s="3">
        <v>308.92410000000001</v>
      </c>
      <c r="C47" s="3">
        <v>0</v>
      </c>
      <c r="D47" s="4" t="b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3.9" x14ac:dyDescent="0.4">
      <c r="A48" s="3">
        <v>30</v>
      </c>
      <c r="B48" s="3">
        <v>308.92410000000001</v>
      </c>
      <c r="C48" s="3">
        <v>0</v>
      </c>
      <c r="D48" s="4" t="b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3.9" x14ac:dyDescent="0.4">
      <c r="A49" s="3">
        <v>31</v>
      </c>
      <c r="B49" s="3">
        <v>308.92410000000001</v>
      </c>
      <c r="C49" s="3">
        <v>0</v>
      </c>
      <c r="D49" s="4" t="b"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3.9" x14ac:dyDescent="0.4">
      <c r="A50" s="3">
        <v>32</v>
      </c>
      <c r="B50" s="3">
        <v>592.94029999999998</v>
      </c>
      <c r="C50" s="3">
        <v>0</v>
      </c>
      <c r="D50" s="4" t="b"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3.9" x14ac:dyDescent="0.4">
      <c r="A51" s="3">
        <v>33</v>
      </c>
      <c r="B51" s="3">
        <v>592.94029999999998</v>
      </c>
      <c r="C51" s="3">
        <v>0</v>
      </c>
      <c r="D51" s="4" t="b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3.9" x14ac:dyDescent="0.4">
      <c r="A52" s="3">
        <v>34</v>
      </c>
      <c r="B52" s="3">
        <v>592.94029999999998</v>
      </c>
      <c r="C52" s="3">
        <v>0</v>
      </c>
      <c r="D52" s="4" t="b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3.9" x14ac:dyDescent="0.4">
      <c r="A53" s="3">
        <v>35</v>
      </c>
      <c r="B53" s="3">
        <v>592.94029999999998</v>
      </c>
      <c r="C53" s="3">
        <v>0</v>
      </c>
      <c r="D53" s="4" t="b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3.9" x14ac:dyDescent="0.4">
      <c r="A54" s="3">
        <v>36</v>
      </c>
      <c r="B54" s="3">
        <v>592.94029999999998</v>
      </c>
      <c r="C54" s="3">
        <v>0</v>
      </c>
      <c r="D54" s="4" t="b"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3.9" x14ac:dyDescent="0.4">
      <c r="A55" s="3">
        <v>37</v>
      </c>
      <c r="B55" s="3">
        <v>592.94029999999998</v>
      </c>
      <c r="C55" s="3">
        <v>0</v>
      </c>
      <c r="D55" s="4" t="b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3.9" x14ac:dyDescent="0.4">
      <c r="A56" s="3">
        <v>38</v>
      </c>
      <c r="B56" s="3">
        <v>592.94029999999998</v>
      </c>
      <c r="C56" s="3">
        <v>0</v>
      </c>
      <c r="D56" s="4" t="b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3.9" x14ac:dyDescent="0.4">
      <c r="A57" s="3">
        <v>39</v>
      </c>
      <c r="B57" s="3">
        <v>592.94029999999998</v>
      </c>
      <c r="C57" s="3">
        <v>0</v>
      </c>
      <c r="D57" s="4" t="b">
        <v>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3.9" x14ac:dyDescent="0.4">
      <c r="A58" s="3">
        <v>40</v>
      </c>
      <c r="B58" s="3">
        <v>592.94029999999998</v>
      </c>
      <c r="C58" s="3">
        <v>0</v>
      </c>
      <c r="D58" s="4" t="b"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3.9" x14ac:dyDescent="0.4">
      <c r="A59" s="3">
        <v>41</v>
      </c>
      <c r="B59" s="3">
        <v>592.94029999999998</v>
      </c>
      <c r="C59" s="3">
        <v>0</v>
      </c>
      <c r="D59" s="4" t="b"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3.9" x14ac:dyDescent="0.4">
      <c r="A60" s="3">
        <v>42</v>
      </c>
      <c r="B60" s="3">
        <v>592.94029999999998</v>
      </c>
      <c r="C60" s="3">
        <v>0</v>
      </c>
      <c r="D60" s="4" t="b">
        <v>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3.9" x14ac:dyDescent="0.4">
      <c r="A61" s="3">
        <v>43</v>
      </c>
      <c r="B61" s="3">
        <v>592.94029999999998</v>
      </c>
      <c r="C61" s="3">
        <v>0</v>
      </c>
      <c r="D61" s="4" t="b">
        <v>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3.9" x14ac:dyDescent="0.4">
      <c r="A62" s="3">
        <v>44</v>
      </c>
      <c r="B62" s="3">
        <v>592.94029999999998</v>
      </c>
      <c r="C62" s="3">
        <v>0</v>
      </c>
      <c r="D62" s="4" t="b"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3.9" x14ac:dyDescent="0.4">
      <c r="A63" s="3">
        <v>45</v>
      </c>
      <c r="B63" s="3">
        <v>592.94029999999998</v>
      </c>
      <c r="C63" s="3">
        <v>0</v>
      </c>
      <c r="D63" s="4" t="b">
        <v>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3.9" x14ac:dyDescent="0.4">
      <c r="A64" s="3">
        <v>46</v>
      </c>
      <c r="B64" s="3">
        <v>592.94029999999998</v>
      </c>
      <c r="C64" s="3">
        <v>0</v>
      </c>
      <c r="D64" s="4" t="b">
        <v>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3.9" x14ac:dyDescent="0.4">
      <c r="A65" s="3">
        <v>47</v>
      </c>
      <c r="B65" s="3">
        <v>592.94029999999998</v>
      </c>
      <c r="C65" s="3">
        <v>0</v>
      </c>
      <c r="D65" s="4" t="b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3.9" x14ac:dyDescent="0.4">
      <c r="A66" s="3">
        <v>48</v>
      </c>
      <c r="B66" s="3">
        <v>891.53250000000003</v>
      </c>
      <c r="C66" s="3">
        <v>0</v>
      </c>
      <c r="D66" s="4" t="b">
        <v>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3.9" x14ac:dyDescent="0.4">
      <c r="A67" s="3">
        <v>49</v>
      </c>
      <c r="B67" s="3">
        <v>891.53250000000003</v>
      </c>
      <c r="C67" s="3">
        <v>0</v>
      </c>
      <c r="D67" s="4" t="b">
        <v>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3.9" x14ac:dyDescent="0.4">
      <c r="A68" s="3">
        <v>50</v>
      </c>
      <c r="B68" s="3">
        <v>891.53250000000003</v>
      </c>
      <c r="C68" s="3">
        <v>0</v>
      </c>
      <c r="D68" s="4" t="b">
        <v>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3.9" x14ac:dyDescent="0.4">
      <c r="A69" s="3">
        <v>51</v>
      </c>
      <c r="B69" s="3">
        <v>891.53250000000003</v>
      </c>
      <c r="C69" s="3">
        <v>0</v>
      </c>
      <c r="D69" s="4" t="b"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3.9" x14ac:dyDescent="0.4">
      <c r="A70" s="3">
        <v>52</v>
      </c>
      <c r="B70" s="3">
        <v>891.53250000000003</v>
      </c>
      <c r="C70" s="3">
        <v>0</v>
      </c>
      <c r="D70" s="4" t="b">
        <v>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3.9" x14ac:dyDescent="0.4">
      <c r="A71" s="3">
        <v>53</v>
      </c>
      <c r="B71" s="3">
        <v>891.53250000000003</v>
      </c>
      <c r="C71" s="3">
        <v>0</v>
      </c>
      <c r="D71" s="4" t="b">
        <v>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3.9" x14ac:dyDescent="0.4">
      <c r="A72" s="3">
        <v>54</v>
      </c>
      <c r="B72" s="3">
        <v>891.53250000000003</v>
      </c>
      <c r="C72" s="3">
        <v>0</v>
      </c>
      <c r="D72" s="4" t="b">
        <v>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3.9" x14ac:dyDescent="0.4">
      <c r="A73" s="3">
        <v>55</v>
      </c>
      <c r="B73" s="3">
        <v>891.53250000000003</v>
      </c>
      <c r="C73" s="3">
        <v>0</v>
      </c>
      <c r="D73" s="4" t="b">
        <v>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3.9" x14ac:dyDescent="0.4">
      <c r="A74" s="3">
        <v>56</v>
      </c>
      <c r="B74" s="3">
        <v>891.53250000000003</v>
      </c>
      <c r="C74" s="3">
        <v>0</v>
      </c>
      <c r="D74" s="4" t="b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3.9" x14ac:dyDescent="0.4">
      <c r="A75" s="3">
        <v>57</v>
      </c>
      <c r="B75" s="3">
        <v>891.53250000000003</v>
      </c>
      <c r="C75" s="3">
        <v>0</v>
      </c>
      <c r="D75" s="4" t="b"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3.9" x14ac:dyDescent="0.4">
      <c r="A76" s="3">
        <v>58</v>
      </c>
      <c r="B76" s="3">
        <v>891.53250000000003</v>
      </c>
      <c r="C76" s="3">
        <v>0</v>
      </c>
      <c r="D76" s="4" t="b">
        <v>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3.9" x14ac:dyDescent="0.4">
      <c r="A77" s="3">
        <v>59</v>
      </c>
      <c r="B77" s="3">
        <v>891.53250000000003</v>
      </c>
      <c r="C77" s="3">
        <v>0</v>
      </c>
      <c r="D77" s="4" t="b">
        <v>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3.9" x14ac:dyDescent="0.4">
      <c r="A78" s="3">
        <v>60</v>
      </c>
      <c r="B78" s="3">
        <v>891.53250000000003</v>
      </c>
      <c r="C78" s="3">
        <v>0</v>
      </c>
      <c r="D78" s="4" t="b">
        <v>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3.9" x14ac:dyDescent="0.4">
      <c r="A79" s="3">
        <v>61</v>
      </c>
      <c r="B79" s="3">
        <v>891.53250000000003</v>
      </c>
      <c r="C79" s="3">
        <v>0</v>
      </c>
      <c r="D79" s="4" t="b">
        <v>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3.9" x14ac:dyDescent="0.4">
      <c r="A80" s="3">
        <v>62</v>
      </c>
      <c r="B80" s="3">
        <v>891.53250000000003</v>
      </c>
      <c r="C80" s="3">
        <v>0</v>
      </c>
      <c r="D80" s="4" t="b">
        <v>1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3.9" x14ac:dyDescent="0.4">
      <c r="A81" s="3">
        <v>63</v>
      </c>
      <c r="B81" s="3">
        <v>891.53250000000003</v>
      </c>
      <c r="C81" s="3">
        <v>0</v>
      </c>
      <c r="D81" s="4" t="b"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3.9" x14ac:dyDescent="0.4">
      <c r="A82" s="3">
        <v>64</v>
      </c>
      <c r="B82" s="3">
        <v>1181.2090000000001</v>
      </c>
      <c r="C82" s="3">
        <v>0</v>
      </c>
      <c r="D82" s="4" t="b">
        <v>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3.9" x14ac:dyDescent="0.4">
      <c r="A83" s="3">
        <v>65</v>
      </c>
      <c r="B83" s="3">
        <v>1181.2090000000001</v>
      </c>
      <c r="C83" s="3">
        <v>0</v>
      </c>
      <c r="D83" s="4" t="b">
        <v>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3.9" x14ac:dyDescent="0.4">
      <c r="A84" s="3">
        <v>66</v>
      </c>
      <c r="B84" s="3">
        <v>1181.2090000000001</v>
      </c>
      <c r="C84" s="3">
        <v>0</v>
      </c>
      <c r="D84" s="4" t="b">
        <v>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3.9" x14ac:dyDescent="0.4">
      <c r="A85" s="3">
        <v>67</v>
      </c>
      <c r="B85" s="3">
        <v>1181.2090000000001</v>
      </c>
      <c r="C85" s="3">
        <v>0</v>
      </c>
      <c r="D85" s="4" t="b"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3.9" x14ac:dyDescent="0.4">
      <c r="A86" s="3">
        <v>68</v>
      </c>
      <c r="B86" s="3">
        <v>1181.2090000000001</v>
      </c>
      <c r="C86" s="3">
        <v>0</v>
      </c>
      <c r="D86" s="4" t="b">
        <v>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3.9" x14ac:dyDescent="0.4">
      <c r="A87" s="3">
        <v>69</v>
      </c>
      <c r="B87" s="3">
        <v>1181.2090000000001</v>
      </c>
      <c r="C87" s="3">
        <v>0</v>
      </c>
      <c r="D87" s="4" t="b">
        <v>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3.9" x14ac:dyDescent="0.4">
      <c r="A88" s="3">
        <v>70</v>
      </c>
      <c r="B88" s="3">
        <v>1181.2090000000001</v>
      </c>
      <c r="C88" s="3">
        <v>0</v>
      </c>
      <c r="D88" s="4" t="b">
        <v>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3.9" x14ac:dyDescent="0.4">
      <c r="A89" s="3">
        <v>71</v>
      </c>
      <c r="B89" s="3">
        <v>1181.2090000000001</v>
      </c>
      <c r="C89" s="3">
        <v>0</v>
      </c>
      <c r="D89" s="4" t="b"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3.9" x14ac:dyDescent="0.4">
      <c r="A90" s="3">
        <v>72</v>
      </c>
      <c r="B90" s="3">
        <v>1181.2090000000001</v>
      </c>
      <c r="C90" s="3">
        <v>0</v>
      </c>
      <c r="D90" s="4" t="b">
        <v>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3.9" x14ac:dyDescent="0.4">
      <c r="A91" s="3">
        <v>73</v>
      </c>
      <c r="B91" s="3">
        <v>1181.2090000000001</v>
      </c>
      <c r="C91" s="3">
        <v>0</v>
      </c>
      <c r="D91" s="4" t="b">
        <v>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3.9" x14ac:dyDescent="0.4">
      <c r="A92" s="3">
        <v>74</v>
      </c>
      <c r="B92" s="3">
        <v>1181.2090000000001</v>
      </c>
      <c r="C92" s="3">
        <v>0</v>
      </c>
      <c r="D92" s="4" t="b">
        <v>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3.9" x14ac:dyDescent="0.4">
      <c r="A93" s="3">
        <v>75</v>
      </c>
      <c r="B93" s="3">
        <v>1181.2090000000001</v>
      </c>
      <c r="C93" s="3">
        <v>0</v>
      </c>
      <c r="D93" s="4" t="b">
        <v>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3.9" x14ac:dyDescent="0.4">
      <c r="A94" s="3">
        <v>76</v>
      </c>
      <c r="B94" s="3">
        <v>1181.2090000000001</v>
      </c>
      <c r="C94" s="3">
        <v>0</v>
      </c>
      <c r="D94" s="4" t="b">
        <v>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3.9" x14ac:dyDescent="0.4">
      <c r="A95" s="3">
        <v>77</v>
      </c>
      <c r="B95" s="3">
        <v>1181.2090000000001</v>
      </c>
      <c r="C95" s="3">
        <v>0</v>
      </c>
      <c r="D95" s="4" t="b">
        <v>1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3.9" x14ac:dyDescent="0.4">
      <c r="A96" s="3">
        <v>78</v>
      </c>
      <c r="B96" s="3">
        <v>1181.2090000000001</v>
      </c>
      <c r="C96" s="3">
        <v>0</v>
      </c>
      <c r="D96" s="4" t="b">
        <v>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3.9" x14ac:dyDescent="0.4">
      <c r="A97" s="3">
        <v>79</v>
      </c>
      <c r="B97" s="3">
        <v>1181.2090000000001</v>
      </c>
      <c r="C97" s="3">
        <v>0</v>
      </c>
      <c r="D97" s="4" t="b">
        <v>1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3.9" x14ac:dyDescent="0.4">
      <c r="A98" s="3">
        <v>80</v>
      </c>
      <c r="B98" s="3">
        <v>1491.184</v>
      </c>
      <c r="C98" s="3">
        <v>0</v>
      </c>
      <c r="D98" s="4" t="b">
        <v>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3.9" x14ac:dyDescent="0.4">
      <c r="A99" s="3">
        <v>81</v>
      </c>
      <c r="B99" s="3">
        <v>1491.184</v>
      </c>
      <c r="C99" s="3">
        <v>0</v>
      </c>
      <c r="D99" s="4" t="b">
        <v>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3.9" x14ac:dyDescent="0.4">
      <c r="A100" s="3">
        <v>82</v>
      </c>
      <c r="B100" s="3">
        <v>1491.184</v>
      </c>
      <c r="C100" s="3">
        <v>0</v>
      </c>
      <c r="D100" s="4" t="b">
        <v>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3.9" x14ac:dyDescent="0.4">
      <c r="A101" s="3">
        <v>83</v>
      </c>
      <c r="B101" s="3">
        <v>1491.184</v>
      </c>
      <c r="C101" s="3">
        <v>0</v>
      </c>
      <c r="D101" s="4" t="b">
        <v>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3.9" x14ac:dyDescent="0.4">
      <c r="A102" s="3">
        <v>84</v>
      </c>
      <c r="B102" s="3">
        <v>1491.184</v>
      </c>
      <c r="C102" s="3">
        <v>0</v>
      </c>
      <c r="D102" s="4" t="b">
        <v>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3.9" x14ac:dyDescent="0.4">
      <c r="A103" s="3">
        <v>85</v>
      </c>
      <c r="B103" s="3">
        <v>1491.184</v>
      </c>
      <c r="C103" s="3">
        <v>0</v>
      </c>
      <c r="D103" s="4" t="b">
        <v>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3.9" x14ac:dyDescent="0.4">
      <c r="A104" s="3">
        <v>86</v>
      </c>
      <c r="B104" s="3">
        <v>1491.184</v>
      </c>
      <c r="C104" s="3">
        <v>0</v>
      </c>
      <c r="D104" s="4" t="b">
        <v>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3.9" x14ac:dyDescent="0.4">
      <c r="A105" s="3">
        <v>87</v>
      </c>
      <c r="B105" s="3">
        <v>1491.184</v>
      </c>
      <c r="C105" s="3">
        <v>0</v>
      </c>
      <c r="D105" s="4" t="b">
        <v>1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9" x14ac:dyDescent="0.4">
      <c r="A106" s="3">
        <v>88</v>
      </c>
      <c r="B106" s="3">
        <v>1491.184</v>
      </c>
      <c r="C106" s="3">
        <v>0</v>
      </c>
      <c r="D106" s="4" t="b">
        <v>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9" x14ac:dyDescent="0.4">
      <c r="A107" s="3">
        <v>89</v>
      </c>
      <c r="B107" s="3">
        <v>1491.184</v>
      </c>
      <c r="C107" s="3">
        <v>0</v>
      </c>
      <c r="D107" s="4" t="b">
        <v>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9" x14ac:dyDescent="0.4">
      <c r="A108" s="3">
        <v>90</v>
      </c>
      <c r="B108" s="3">
        <v>1491.184</v>
      </c>
      <c r="C108" s="3">
        <v>0</v>
      </c>
      <c r="D108" s="4" t="b">
        <v>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9" x14ac:dyDescent="0.4">
      <c r="A109" s="3">
        <v>91</v>
      </c>
      <c r="B109" s="3">
        <v>1491.184</v>
      </c>
      <c r="C109" s="3">
        <v>0</v>
      </c>
      <c r="D109" s="4" t="b">
        <v>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9" x14ac:dyDescent="0.4">
      <c r="A110" s="3">
        <v>92</v>
      </c>
      <c r="B110" s="3">
        <v>1491.184</v>
      </c>
      <c r="C110" s="3">
        <v>0</v>
      </c>
      <c r="D110" s="4" t="b">
        <v>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9" x14ac:dyDescent="0.4">
      <c r="A111" s="3">
        <v>93</v>
      </c>
      <c r="B111" s="3">
        <v>1491.184</v>
      </c>
      <c r="C111" s="3">
        <v>0</v>
      </c>
      <c r="D111" s="4" t="b">
        <v>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9" x14ac:dyDescent="0.4">
      <c r="A112" s="3">
        <v>94</v>
      </c>
      <c r="B112" s="3">
        <v>1491.184</v>
      </c>
      <c r="C112" s="3">
        <v>0</v>
      </c>
      <c r="D112" s="4" t="b">
        <v>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9" x14ac:dyDescent="0.4">
      <c r="A113" s="3">
        <v>95</v>
      </c>
      <c r="B113" s="3">
        <v>1491.184</v>
      </c>
      <c r="C113" s="3">
        <v>0</v>
      </c>
      <c r="D113" s="4" t="b">
        <v>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9" x14ac:dyDescent="0.4">
      <c r="A114" s="3">
        <v>96</v>
      </c>
      <c r="B114" s="3">
        <v>1756.6990000000001</v>
      </c>
      <c r="C114" s="3">
        <v>0</v>
      </c>
      <c r="D114" s="4" t="b">
        <v>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9" x14ac:dyDescent="0.4">
      <c r="A115" s="3">
        <v>97</v>
      </c>
      <c r="B115" s="3">
        <v>1756.6990000000001</v>
      </c>
      <c r="C115" s="3">
        <v>0</v>
      </c>
      <c r="D115" s="4" t="b">
        <v>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9" x14ac:dyDescent="0.4">
      <c r="A116" s="3">
        <v>98</v>
      </c>
      <c r="B116" s="3">
        <v>1756.6990000000001</v>
      </c>
      <c r="C116" s="3">
        <v>0</v>
      </c>
      <c r="D116" s="4" t="b">
        <v>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9" x14ac:dyDescent="0.4">
      <c r="A117" s="3">
        <v>99</v>
      </c>
      <c r="B117" s="3">
        <v>1756.6990000000001</v>
      </c>
      <c r="C117" s="3">
        <v>0</v>
      </c>
      <c r="D117" s="4" t="b">
        <v>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9" x14ac:dyDescent="0.4">
      <c r="A118" s="3">
        <v>100</v>
      </c>
      <c r="B118" s="3">
        <v>1756.6990000000001</v>
      </c>
      <c r="C118" s="3">
        <v>0</v>
      </c>
      <c r="D118" s="4" t="b">
        <v>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9" x14ac:dyDescent="0.4">
      <c r="A119" s="3">
        <v>101</v>
      </c>
      <c r="B119" s="3">
        <v>1756.6990000000001</v>
      </c>
      <c r="C119" s="3">
        <v>0</v>
      </c>
      <c r="D119" s="4" t="b">
        <v>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9" x14ac:dyDescent="0.4">
      <c r="A120" s="3">
        <v>102</v>
      </c>
      <c r="B120" s="3">
        <v>1756.6990000000001</v>
      </c>
      <c r="C120" s="3">
        <v>0</v>
      </c>
      <c r="D120" s="4" t="b">
        <v>1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9" x14ac:dyDescent="0.4">
      <c r="A121" s="3">
        <v>103</v>
      </c>
      <c r="B121" s="3">
        <v>1756.6990000000001</v>
      </c>
      <c r="C121" s="3">
        <v>0</v>
      </c>
      <c r="D121" s="4" t="b">
        <v>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9" x14ac:dyDescent="0.4">
      <c r="A122" s="3">
        <v>104</v>
      </c>
      <c r="B122" s="3">
        <v>1756.6990000000001</v>
      </c>
      <c r="C122" s="3">
        <v>0</v>
      </c>
      <c r="D122" s="4" t="b">
        <v>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9" x14ac:dyDescent="0.4">
      <c r="A123" s="3">
        <v>105</v>
      </c>
      <c r="B123" s="3">
        <v>1756.6990000000001</v>
      </c>
      <c r="C123" s="3">
        <v>0</v>
      </c>
      <c r="D123" s="4" t="b">
        <v>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9" x14ac:dyDescent="0.4">
      <c r="A124" s="3">
        <v>106</v>
      </c>
      <c r="B124" s="3">
        <v>1756.6990000000001</v>
      </c>
      <c r="C124" s="3">
        <v>0</v>
      </c>
      <c r="D124" s="4" t="b">
        <v>1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9" x14ac:dyDescent="0.4">
      <c r="A125" s="3">
        <v>107</v>
      </c>
      <c r="B125" s="3">
        <v>1756.6990000000001</v>
      </c>
      <c r="C125" s="3">
        <v>0</v>
      </c>
      <c r="D125" s="4" t="b">
        <v>1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9" x14ac:dyDescent="0.4">
      <c r="A126" s="3">
        <v>108</v>
      </c>
      <c r="B126" s="3">
        <v>1756.6990000000001</v>
      </c>
      <c r="C126" s="3">
        <v>0</v>
      </c>
      <c r="D126" s="4" t="b">
        <v>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9" x14ac:dyDescent="0.4">
      <c r="A127" s="3">
        <v>109</v>
      </c>
      <c r="B127" s="3">
        <v>1756.6990000000001</v>
      </c>
      <c r="C127" s="3">
        <v>0</v>
      </c>
      <c r="D127" s="4" t="b">
        <v>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9" x14ac:dyDescent="0.4">
      <c r="A128" s="3">
        <v>110</v>
      </c>
      <c r="B128" s="3">
        <v>1756.6990000000001</v>
      </c>
      <c r="C128" s="3">
        <v>0</v>
      </c>
      <c r="D128" s="4" t="b">
        <v>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9" x14ac:dyDescent="0.4">
      <c r="A129" s="3">
        <v>111</v>
      </c>
      <c r="B129" s="3">
        <v>1756.6990000000001</v>
      </c>
      <c r="C129" s="3">
        <v>0</v>
      </c>
      <c r="D129" s="4" t="b">
        <v>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9" x14ac:dyDescent="0.4">
      <c r="A130" s="3">
        <v>112</v>
      </c>
      <c r="B130" s="3">
        <v>2072.9839999999999</v>
      </c>
      <c r="C130" s="3">
        <v>0</v>
      </c>
      <c r="D130" s="4" t="b">
        <v>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9" x14ac:dyDescent="0.4">
      <c r="A131" s="3">
        <v>113</v>
      </c>
      <c r="B131" s="3">
        <v>2072.9839999999999</v>
      </c>
      <c r="C131" s="3">
        <v>0</v>
      </c>
      <c r="D131" s="4" t="b">
        <v>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9" x14ac:dyDescent="0.4">
      <c r="A132" s="3">
        <v>114</v>
      </c>
      <c r="B132" s="3">
        <v>2072.9839999999999</v>
      </c>
      <c r="C132" s="3">
        <v>0</v>
      </c>
      <c r="D132" s="4" t="b">
        <v>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9" x14ac:dyDescent="0.4">
      <c r="A133" s="3">
        <v>115</v>
      </c>
      <c r="B133" s="3">
        <v>2072.9839999999999</v>
      </c>
      <c r="C133" s="3">
        <v>0</v>
      </c>
      <c r="D133" s="4" t="b">
        <v>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9" x14ac:dyDescent="0.4">
      <c r="A134" s="3">
        <v>116</v>
      </c>
      <c r="B134" s="3">
        <v>2072.9839999999999</v>
      </c>
      <c r="C134" s="3">
        <v>0</v>
      </c>
      <c r="D134" s="4" t="b">
        <v>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9" x14ac:dyDescent="0.4">
      <c r="A135" s="3">
        <v>117</v>
      </c>
      <c r="B135" s="3">
        <v>2072.9839999999999</v>
      </c>
      <c r="C135" s="3">
        <v>0</v>
      </c>
      <c r="D135" s="4" t="b">
        <v>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9" x14ac:dyDescent="0.4">
      <c r="A136" s="3">
        <v>118</v>
      </c>
      <c r="B136" s="3">
        <v>2072.9839999999999</v>
      </c>
      <c r="C136" s="3">
        <v>0</v>
      </c>
      <c r="D136" s="4" t="b">
        <v>1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9" x14ac:dyDescent="0.4">
      <c r="A137" s="3">
        <v>119</v>
      </c>
      <c r="B137" s="3">
        <v>2072.9839999999999</v>
      </c>
      <c r="C137" s="3">
        <v>0</v>
      </c>
      <c r="D137" s="4" t="b">
        <v>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9" x14ac:dyDescent="0.4">
      <c r="A138" s="3">
        <v>120</v>
      </c>
      <c r="B138" s="3">
        <v>2072.9839999999999</v>
      </c>
      <c r="C138" s="3">
        <v>0</v>
      </c>
      <c r="D138" s="4" t="b">
        <v>1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9" x14ac:dyDescent="0.4">
      <c r="A139" s="3">
        <v>121</v>
      </c>
      <c r="B139" s="3">
        <v>2072.9839999999999</v>
      </c>
      <c r="C139" s="3">
        <v>0</v>
      </c>
      <c r="D139" s="4" t="b">
        <v>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9" x14ac:dyDescent="0.4">
      <c r="A140" s="3">
        <v>122</v>
      </c>
      <c r="B140" s="3">
        <v>2072.9839999999999</v>
      </c>
      <c r="C140" s="3">
        <v>0</v>
      </c>
      <c r="D140" s="4" t="b">
        <v>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9" x14ac:dyDescent="0.4">
      <c r="A141" s="3">
        <v>123</v>
      </c>
      <c r="B141" s="3">
        <v>2072.9839999999999</v>
      </c>
      <c r="C141" s="3">
        <v>0</v>
      </c>
      <c r="D141" s="4" t="b">
        <v>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9" x14ac:dyDescent="0.4">
      <c r="A142" s="3">
        <v>124</v>
      </c>
      <c r="B142" s="3">
        <v>2072.9839999999999</v>
      </c>
      <c r="C142" s="3">
        <v>0</v>
      </c>
      <c r="D142" s="4" t="b">
        <v>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9" x14ac:dyDescent="0.4">
      <c r="A143" s="3">
        <v>125</v>
      </c>
      <c r="B143" s="3">
        <v>2072.9839999999999</v>
      </c>
      <c r="C143" s="3">
        <v>0</v>
      </c>
      <c r="D143" s="4" t="b">
        <v>1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9" x14ac:dyDescent="0.4">
      <c r="A144" s="3">
        <v>126</v>
      </c>
      <c r="B144" s="3">
        <v>2072.9839999999999</v>
      </c>
      <c r="C144" s="3">
        <v>0</v>
      </c>
      <c r="D144" s="4" t="b">
        <v>1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9" x14ac:dyDescent="0.4">
      <c r="A145" s="3">
        <v>127</v>
      </c>
      <c r="B145" s="3">
        <v>2072.9839999999999</v>
      </c>
      <c r="C145" s="3">
        <v>0</v>
      </c>
      <c r="D145" s="4" t="b">
        <v>1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9" x14ac:dyDescent="0.4">
      <c r="A146" s="3">
        <v>128</v>
      </c>
      <c r="B146" s="3">
        <v>2425.643</v>
      </c>
      <c r="C146" s="3">
        <v>0</v>
      </c>
      <c r="D146" s="4" t="b">
        <v>1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9" x14ac:dyDescent="0.4">
      <c r="A147" s="3">
        <v>129</v>
      </c>
      <c r="B147" s="3">
        <v>2425.643</v>
      </c>
      <c r="C147" s="3">
        <v>0</v>
      </c>
      <c r="D147" s="4" t="b">
        <v>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9" x14ac:dyDescent="0.4">
      <c r="A148" s="3">
        <v>130</v>
      </c>
      <c r="B148" s="3">
        <v>2425.643</v>
      </c>
      <c r="C148" s="3">
        <v>0</v>
      </c>
      <c r="D148" s="4" t="b">
        <v>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9" x14ac:dyDescent="0.4">
      <c r="A149" s="3">
        <v>131</v>
      </c>
      <c r="B149" s="3">
        <v>2425.643</v>
      </c>
      <c r="C149" s="3">
        <v>0</v>
      </c>
      <c r="D149" s="4" t="b">
        <v>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9" x14ac:dyDescent="0.4">
      <c r="A150" s="3">
        <v>132</v>
      </c>
      <c r="B150" s="3">
        <v>2425.643</v>
      </c>
      <c r="C150" s="3">
        <v>0</v>
      </c>
      <c r="D150" s="4" t="b">
        <v>1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9" x14ac:dyDescent="0.4">
      <c r="A151" s="3">
        <v>133</v>
      </c>
      <c r="B151" s="3">
        <v>2425.643</v>
      </c>
      <c r="C151" s="3">
        <v>0</v>
      </c>
      <c r="D151" s="4" t="b">
        <v>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9" x14ac:dyDescent="0.4">
      <c r="A152" s="3">
        <v>134</v>
      </c>
      <c r="B152" s="3">
        <v>2425.643</v>
      </c>
      <c r="C152" s="3">
        <v>0</v>
      </c>
      <c r="D152" s="4" t="b">
        <v>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3.9" x14ac:dyDescent="0.4">
      <c r="A153" s="3">
        <v>135</v>
      </c>
      <c r="B153" s="3">
        <v>2425.643</v>
      </c>
      <c r="C153" s="3">
        <v>0</v>
      </c>
      <c r="D153" s="4" t="b">
        <v>1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3.9" x14ac:dyDescent="0.4">
      <c r="A154" s="3">
        <v>136</v>
      </c>
      <c r="B154" s="3">
        <v>2425.643</v>
      </c>
      <c r="C154" s="3">
        <v>0</v>
      </c>
      <c r="D154" s="4" t="b">
        <v>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3.9" x14ac:dyDescent="0.4">
      <c r="A155" s="3">
        <v>137</v>
      </c>
      <c r="B155" s="3">
        <v>2425.643</v>
      </c>
      <c r="C155" s="3">
        <v>0</v>
      </c>
      <c r="D155" s="4" t="b">
        <v>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3.9" x14ac:dyDescent="0.4">
      <c r="A156" s="3">
        <v>138</v>
      </c>
      <c r="B156" s="3">
        <v>2425.643</v>
      </c>
      <c r="C156" s="3">
        <v>0</v>
      </c>
      <c r="D156" s="4" t="b">
        <v>1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3.9" x14ac:dyDescent="0.4">
      <c r="A157" s="3">
        <v>139</v>
      </c>
      <c r="B157" s="3">
        <v>2425.643</v>
      </c>
      <c r="C157" s="3">
        <v>0</v>
      </c>
      <c r="D157" s="4" t="b">
        <v>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3.9" x14ac:dyDescent="0.4">
      <c r="A158" s="3">
        <v>140</v>
      </c>
      <c r="B158" s="3">
        <v>2425.643</v>
      </c>
      <c r="C158" s="3">
        <v>0</v>
      </c>
      <c r="D158" s="4" t="b">
        <v>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3.9" x14ac:dyDescent="0.4">
      <c r="A159" s="3">
        <v>141</v>
      </c>
      <c r="B159" s="3">
        <v>2425.643</v>
      </c>
      <c r="C159" s="3">
        <v>0</v>
      </c>
      <c r="D159" s="4" t="b">
        <v>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3.9" x14ac:dyDescent="0.4">
      <c r="A160" s="3">
        <v>142</v>
      </c>
      <c r="B160" s="3">
        <v>2425.643</v>
      </c>
      <c r="C160" s="3">
        <v>0</v>
      </c>
      <c r="D160" s="4" t="b">
        <v>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3.9" x14ac:dyDescent="0.4">
      <c r="A161" s="3">
        <v>143</v>
      </c>
      <c r="B161" s="3">
        <v>2425.643</v>
      </c>
      <c r="C161" s="3">
        <v>0</v>
      </c>
      <c r="D161" s="4" t="b">
        <v>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3.9" x14ac:dyDescent="0.4">
      <c r="A162" s="3">
        <v>144</v>
      </c>
      <c r="B162" s="3">
        <v>2720.433</v>
      </c>
      <c r="C162" s="3">
        <v>0</v>
      </c>
      <c r="D162" s="4" t="b">
        <v>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3.9" x14ac:dyDescent="0.4">
      <c r="A163" s="3">
        <v>145</v>
      </c>
      <c r="B163" s="3">
        <v>2720.433</v>
      </c>
      <c r="C163" s="3">
        <v>0</v>
      </c>
      <c r="D163" s="4" t="b">
        <v>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3.9" x14ac:dyDescent="0.4">
      <c r="A164" s="3">
        <v>146</v>
      </c>
      <c r="B164" s="3">
        <v>2720.433</v>
      </c>
      <c r="C164" s="3">
        <v>0</v>
      </c>
      <c r="D164" s="4" t="b">
        <v>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3.9" x14ac:dyDescent="0.4">
      <c r="A165" s="3">
        <v>147</v>
      </c>
      <c r="B165" s="3">
        <v>2720.433</v>
      </c>
      <c r="C165" s="3">
        <v>0</v>
      </c>
      <c r="D165" s="4" t="b">
        <v>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3.9" x14ac:dyDescent="0.4">
      <c r="A166" s="3">
        <v>148</v>
      </c>
      <c r="B166" s="3">
        <v>2720.433</v>
      </c>
      <c r="C166" s="3">
        <v>0</v>
      </c>
      <c r="D166" s="4" t="b">
        <v>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3.9" x14ac:dyDescent="0.4">
      <c r="A167" s="3">
        <v>149</v>
      </c>
      <c r="B167" s="3">
        <v>2720.433</v>
      </c>
      <c r="C167" s="3">
        <v>0</v>
      </c>
      <c r="D167" s="4" t="b">
        <v>1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3.9" x14ac:dyDescent="0.4">
      <c r="A168" s="3">
        <v>150</v>
      </c>
      <c r="B168" s="3">
        <v>2720.433</v>
      </c>
      <c r="C168" s="3">
        <v>0</v>
      </c>
      <c r="D168" s="4" t="b">
        <v>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3.9" x14ac:dyDescent="0.4">
      <c r="A169" s="3">
        <v>151</v>
      </c>
      <c r="B169" s="3">
        <v>2720.433</v>
      </c>
      <c r="C169" s="3">
        <v>0</v>
      </c>
      <c r="D169" s="4" t="b">
        <v>1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3.9" x14ac:dyDescent="0.4">
      <c r="A170" s="3">
        <v>152</v>
      </c>
      <c r="B170" s="3">
        <v>2720.433</v>
      </c>
      <c r="C170" s="3">
        <v>0</v>
      </c>
      <c r="D170" s="4" t="b">
        <v>1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3.9" x14ac:dyDescent="0.4">
      <c r="A171" s="3">
        <v>153</v>
      </c>
      <c r="B171" s="3">
        <v>2720.433</v>
      </c>
      <c r="C171" s="3">
        <v>0</v>
      </c>
      <c r="D171" s="4" t="b">
        <v>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3.9" x14ac:dyDescent="0.4">
      <c r="A172" s="3">
        <v>154</v>
      </c>
      <c r="B172" s="3">
        <v>2720.433</v>
      </c>
      <c r="C172" s="3">
        <v>0</v>
      </c>
      <c r="D172" s="4" t="b">
        <v>1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3.9" x14ac:dyDescent="0.4">
      <c r="A173" s="3">
        <v>155</v>
      </c>
      <c r="B173" s="3">
        <v>2720.433</v>
      </c>
      <c r="C173" s="3">
        <v>0</v>
      </c>
      <c r="D173" s="4" t="b">
        <v>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3.9" x14ac:dyDescent="0.4">
      <c r="A174" s="3">
        <v>156</v>
      </c>
      <c r="B174" s="3">
        <v>2720.433</v>
      </c>
      <c r="C174" s="3">
        <v>0</v>
      </c>
      <c r="D174" s="4" t="b">
        <v>1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3.9" x14ac:dyDescent="0.4">
      <c r="A175" s="3">
        <v>157</v>
      </c>
      <c r="B175" s="3">
        <v>2720.433</v>
      </c>
      <c r="C175" s="3">
        <v>0</v>
      </c>
      <c r="D175" s="4" t="b">
        <v>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3.9" x14ac:dyDescent="0.4">
      <c r="A176" s="3">
        <v>158</v>
      </c>
      <c r="B176" s="3">
        <v>2720.433</v>
      </c>
      <c r="C176" s="3">
        <v>0</v>
      </c>
      <c r="D176" s="4" t="b">
        <v>1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3.9" x14ac:dyDescent="0.4">
      <c r="A177" s="3">
        <v>159</v>
      </c>
      <c r="B177" s="3">
        <v>2720.433</v>
      </c>
      <c r="C177" s="3">
        <v>0</v>
      </c>
      <c r="D177" s="4" t="b">
        <v>1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3.9" x14ac:dyDescent="0.4">
      <c r="A178" s="3">
        <v>160</v>
      </c>
      <c r="B178" s="3">
        <v>3023.57</v>
      </c>
      <c r="C178" s="3">
        <v>0</v>
      </c>
      <c r="D178" s="4" t="b">
        <v>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3.9" x14ac:dyDescent="0.4">
      <c r="A179" s="3">
        <v>161</v>
      </c>
      <c r="B179" s="3">
        <v>3023.57</v>
      </c>
      <c r="C179" s="3">
        <v>0</v>
      </c>
      <c r="D179" s="4" t="b">
        <v>1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3.9" x14ac:dyDescent="0.4">
      <c r="A180" s="3">
        <v>162</v>
      </c>
      <c r="B180" s="3">
        <v>3023.57</v>
      </c>
      <c r="C180" s="3">
        <v>0</v>
      </c>
      <c r="D180" s="4" t="b">
        <v>1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3.9" x14ac:dyDescent="0.4">
      <c r="A181" s="3">
        <v>163</v>
      </c>
      <c r="B181" s="3">
        <v>3023.57</v>
      </c>
      <c r="C181" s="3">
        <v>0</v>
      </c>
      <c r="D181" s="4" t="b">
        <v>1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3.9" x14ac:dyDescent="0.4">
      <c r="A182" s="3">
        <v>164</v>
      </c>
      <c r="B182" s="3">
        <v>3023.57</v>
      </c>
      <c r="C182" s="3">
        <v>0</v>
      </c>
      <c r="D182" s="4" t="b">
        <v>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3.9" x14ac:dyDescent="0.4">
      <c r="A183" s="3">
        <v>165</v>
      </c>
      <c r="B183" s="3">
        <v>3023.57</v>
      </c>
      <c r="C183" s="3">
        <v>0</v>
      </c>
      <c r="D183" s="4" t="b">
        <v>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3.9" x14ac:dyDescent="0.4">
      <c r="A184" s="3">
        <v>166</v>
      </c>
      <c r="B184" s="3">
        <v>3023.57</v>
      </c>
      <c r="C184" s="3">
        <v>0</v>
      </c>
      <c r="D184" s="4" t="b">
        <v>1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3.9" x14ac:dyDescent="0.4">
      <c r="A185" s="3">
        <v>167</v>
      </c>
      <c r="B185" s="3">
        <v>3023.57</v>
      </c>
      <c r="C185" s="3">
        <v>0</v>
      </c>
      <c r="D185" s="4" t="b">
        <v>1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3.9" x14ac:dyDescent="0.4">
      <c r="A186" s="3">
        <v>168</v>
      </c>
      <c r="B186" s="3">
        <v>3023.57</v>
      </c>
      <c r="C186" s="3">
        <v>0</v>
      </c>
      <c r="D186" s="4" t="b">
        <v>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3.9" x14ac:dyDescent="0.4">
      <c r="A187" s="3">
        <v>169</v>
      </c>
      <c r="B187" s="3">
        <v>3023.57</v>
      </c>
      <c r="C187" s="3">
        <v>0</v>
      </c>
      <c r="D187" s="4" t="b">
        <v>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3.9" x14ac:dyDescent="0.4">
      <c r="A188" s="3">
        <v>170</v>
      </c>
      <c r="B188" s="3">
        <v>3023.57</v>
      </c>
      <c r="C188" s="3">
        <v>0</v>
      </c>
      <c r="D188" s="4" t="b">
        <v>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3.9" x14ac:dyDescent="0.4">
      <c r="A189" s="3">
        <v>171</v>
      </c>
      <c r="B189" s="3">
        <v>3023.57</v>
      </c>
      <c r="C189" s="3">
        <v>0</v>
      </c>
      <c r="D189" s="4" t="b">
        <v>1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3.9" x14ac:dyDescent="0.4">
      <c r="A190" s="3">
        <v>172</v>
      </c>
      <c r="B190" s="3">
        <v>3023.57</v>
      </c>
      <c r="C190" s="3">
        <v>0</v>
      </c>
      <c r="D190" s="4" t="b">
        <v>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3.9" x14ac:dyDescent="0.4">
      <c r="A191" s="3">
        <v>173</v>
      </c>
      <c r="B191" s="3">
        <v>3023.57</v>
      </c>
      <c r="C191" s="3">
        <v>0</v>
      </c>
      <c r="D191" s="4" t="b">
        <v>1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3.9" x14ac:dyDescent="0.4">
      <c r="A192" s="3">
        <v>174</v>
      </c>
      <c r="B192" s="3">
        <v>3023.57</v>
      </c>
      <c r="C192" s="3">
        <v>0</v>
      </c>
      <c r="D192" s="4" t="b">
        <v>1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3.9" x14ac:dyDescent="0.4">
      <c r="A193" s="3">
        <v>175</v>
      </c>
      <c r="B193" s="3">
        <v>3023.57</v>
      </c>
      <c r="C193" s="3">
        <v>0</v>
      </c>
      <c r="D193" s="4" t="b">
        <v>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3.9" x14ac:dyDescent="0.4">
      <c r="A194" s="3">
        <v>176</v>
      </c>
      <c r="B194" s="3">
        <v>3278.8440000000001</v>
      </c>
      <c r="C194" s="3">
        <v>0</v>
      </c>
      <c r="D194" s="4" t="b">
        <v>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3.9" x14ac:dyDescent="0.4">
      <c r="A195" s="3">
        <v>177</v>
      </c>
      <c r="B195" s="3">
        <v>3278.8440000000001</v>
      </c>
      <c r="C195" s="3">
        <v>0</v>
      </c>
      <c r="D195" s="4" t="b">
        <v>1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3.9" x14ac:dyDescent="0.4">
      <c r="A196" s="3">
        <v>178</v>
      </c>
      <c r="B196" s="3">
        <v>3278.8440000000001</v>
      </c>
      <c r="C196" s="3">
        <v>0</v>
      </c>
      <c r="D196" s="4" t="b">
        <v>1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3.9" x14ac:dyDescent="0.4">
      <c r="A197" s="3">
        <v>179</v>
      </c>
      <c r="B197" s="3">
        <v>3278.8440000000001</v>
      </c>
      <c r="C197" s="3">
        <v>0</v>
      </c>
      <c r="D197" s="4" t="b">
        <v>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3.9" x14ac:dyDescent="0.4">
      <c r="A198" s="3">
        <v>180</v>
      </c>
      <c r="B198" s="3">
        <v>3278.8440000000001</v>
      </c>
      <c r="C198" s="3">
        <v>0</v>
      </c>
      <c r="D198" s="4" t="b">
        <v>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3.9" x14ac:dyDescent="0.4">
      <c r="A199" s="3">
        <v>181</v>
      </c>
      <c r="B199" s="3">
        <v>3278.8440000000001</v>
      </c>
      <c r="C199" s="3">
        <v>0</v>
      </c>
      <c r="D199" s="4" t="b">
        <v>1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3.9" x14ac:dyDescent="0.4">
      <c r="A200" s="3">
        <v>182</v>
      </c>
      <c r="B200" s="3">
        <v>3278.8440000000001</v>
      </c>
      <c r="C200" s="3">
        <v>0</v>
      </c>
      <c r="D200" s="4" t="b">
        <v>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3.9" x14ac:dyDescent="0.4">
      <c r="A201" s="3">
        <v>183</v>
      </c>
      <c r="B201" s="3">
        <v>3278.8440000000001</v>
      </c>
      <c r="C201" s="3">
        <v>0</v>
      </c>
      <c r="D201" s="4" t="b">
        <v>1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3.9" x14ac:dyDescent="0.4">
      <c r="A202" s="3">
        <v>184</v>
      </c>
      <c r="B202" s="3">
        <v>3278.8440000000001</v>
      </c>
      <c r="C202" s="3">
        <v>0</v>
      </c>
      <c r="D202" s="4" t="b">
        <v>1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3.9" x14ac:dyDescent="0.4">
      <c r="A203" s="3">
        <v>185</v>
      </c>
      <c r="B203" s="3">
        <v>3278.8440000000001</v>
      </c>
      <c r="C203" s="3">
        <v>0</v>
      </c>
      <c r="D203" s="4" t="b">
        <v>1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3.9" x14ac:dyDescent="0.4">
      <c r="A204" s="3">
        <v>186</v>
      </c>
      <c r="B204" s="3">
        <v>3278.8440000000001</v>
      </c>
      <c r="C204" s="3">
        <v>0</v>
      </c>
      <c r="D204" s="4" t="b">
        <v>1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3.9" x14ac:dyDescent="0.4">
      <c r="A205" s="3">
        <v>187</v>
      </c>
      <c r="B205" s="3">
        <v>3278.8440000000001</v>
      </c>
      <c r="C205" s="3">
        <v>0</v>
      </c>
      <c r="D205" s="4" t="b">
        <v>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3.9" x14ac:dyDescent="0.4">
      <c r="A206" s="3">
        <v>188</v>
      </c>
      <c r="B206" s="3">
        <v>3278.8440000000001</v>
      </c>
      <c r="C206" s="3">
        <v>0</v>
      </c>
      <c r="D206" s="4" t="b">
        <v>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3.9" x14ac:dyDescent="0.4">
      <c r="A207" s="3">
        <v>189</v>
      </c>
      <c r="B207" s="3">
        <v>3278.8440000000001</v>
      </c>
      <c r="C207" s="3">
        <v>0</v>
      </c>
      <c r="D207" s="4" t="b">
        <v>1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3.9" x14ac:dyDescent="0.4">
      <c r="A208" s="3">
        <v>190</v>
      </c>
      <c r="B208" s="3">
        <v>3278.8440000000001</v>
      </c>
      <c r="C208" s="3">
        <v>0</v>
      </c>
      <c r="D208" s="4" t="b">
        <v>1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3.9" x14ac:dyDescent="0.4">
      <c r="A209" s="3">
        <v>191</v>
      </c>
      <c r="B209" s="3">
        <v>3278.8440000000001</v>
      </c>
      <c r="C209" s="3">
        <v>0</v>
      </c>
      <c r="D209" s="4" t="b">
        <v>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3.9" x14ac:dyDescent="0.4">
      <c r="A210" s="3">
        <v>192</v>
      </c>
      <c r="B210" s="3">
        <v>3558.4639999999999</v>
      </c>
      <c r="C210" s="3">
        <v>0</v>
      </c>
      <c r="D210" s="4" t="b">
        <v>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3.9" x14ac:dyDescent="0.4">
      <c r="A211" s="3">
        <v>193</v>
      </c>
      <c r="B211" s="3">
        <v>3558.4639999999999</v>
      </c>
      <c r="C211" s="3">
        <v>0</v>
      </c>
      <c r="D211" s="4" t="b">
        <v>1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3.9" x14ac:dyDescent="0.4">
      <c r="A212" s="3">
        <v>194</v>
      </c>
      <c r="B212" s="3">
        <v>3558.4639999999999</v>
      </c>
      <c r="C212" s="3">
        <v>0</v>
      </c>
      <c r="D212" s="4" t="b">
        <v>1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3.9" x14ac:dyDescent="0.4">
      <c r="A213" s="3">
        <v>195</v>
      </c>
      <c r="B213" s="3">
        <v>3558.4639999999999</v>
      </c>
      <c r="C213" s="3">
        <v>0</v>
      </c>
      <c r="D213" s="4" t="b">
        <v>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3.9" x14ac:dyDescent="0.4">
      <c r="A214" s="3">
        <v>196</v>
      </c>
      <c r="B214" s="3">
        <v>3558.4639999999999</v>
      </c>
      <c r="C214" s="3">
        <v>0</v>
      </c>
      <c r="D214" s="4" t="b">
        <v>1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3.9" x14ac:dyDescent="0.4">
      <c r="A215" s="3">
        <v>197</v>
      </c>
      <c r="B215" s="3">
        <v>3558.4639999999999</v>
      </c>
      <c r="C215" s="3">
        <v>0</v>
      </c>
      <c r="D215" s="4" t="b">
        <v>1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3.9" x14ac:dyDescent="0.4">
      <c r="A216" s="3">
        <v>198</v>
      </c>
      <c r="B216" s="3">
        <v>3558.4639999999999</v>
      </c>
      <c r="C216" s="3">
        <v>0</v>
      </c>
      <c r="D216" s="4" t="b">
        <v>1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3.9" x14ac:dyDescent="0.4">
      <c r="A217" s="3">
        <v>199</v>
      </c>
      <c r="B217" s="3">
        <v>3558.4639999999999</v>
      </c>
      <c r="C217" s="3">
        <v>0</v>
      </c>
      <c r="D217" s="4" t="b">
        <v>1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3.9" x14ac:dyDescent="0.4">
      <c r="A218" s="3">
        <v>200</v>
      </c>
      <c r="B218" s="3">
        <v>3558.4639999999999</v>
      </c>
      <c r="C218" s="3">
        <v>0</v>
      </c>
      <c r="D218" s="4" t="b">
        <v>1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3.9" x14ac:dyDescent="0.4">
      <c r="A219" s="3">
        <v>201</v>
      </c>
      <c r="B219" s="3">
        <v>3558.4639999999999</v>
      </c>
      <c r="C219" s="3">
        <v>0</v>
      </c>
      <c r="D219" s="4" t="b">
        <v>1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3.9" x14ac:dyDescent="0.4">
      <c r="A220" s="3">
        <v>202</v>
      </c>
      <c r="B220" s="3">
        <v>3558.4639999999999</v>
      </c>
      <c r="C220" s="3">
        <v>0</v>
      </c>
      <c r="D220" s="4" t="b">
        <v>1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3.9" x14ac:dyDescent="0.4">
      <c r="A221" s="3">
        <v>203</v>
      </c>
      <c r="B221" s="3">
        <v>3558.4639999999999</v>
      </c>
      <c r="C221" s="3">
        <v>0</v>
      </c>
      <c r="D221" s="4" t="b">
        <v>1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3.9" x14ac:dyDescent="0.4">
      <c r="A222" s="3">
        <v>204</v>
      </c>
      <c r="B222" s="3">
        <v>3558.4639999999999</v>
      </c>
      <c r="C222" s="3">
        <v>0</v>
      </c>
      <c r="D222" s="4" t="b">
        <v>1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3.9" x14ac:dyDescent="0.4">
      <c r="A223" s="3">
        <v>205</v>
      </c>
      <c r="B223" s="3">
        <v>3558.4639999999999</v>
      </c>
      <c r="C223" s="3">
        <v>0</v>
      </c>
      <c r="D223" s="4" t="b">
        <v>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3.9" x14ac:dyDescent="0.4">
      <c r="A224" s="3">
        <v>206</v>
      </c>
      <c r="B224" s="3">
        <v>3558.4639999999999</v>
      </c>
      <c r="C224" s="3">
        <v>0</v>
      </c>
      <c r="D224" s="4" t="b">
        <v>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3.9" x14ac:dyDescent="0.4">
      <c r="A225" s="3">
        <v>207</v>
      </c>
      <c r="B225" s="3">
        <v>3558.4639999999999</v>
      </c>
      <c r="C225" s="3">
        <v>0</v>
      </c>
      <c r="D225" s="4" t="b">
        <v>1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3.9" x14ac:dyDescent="0.4">
      <c r="A226" s="3">
        <v>208</v>
      </c>
      <c r="B226" s="3">
        <v>3850.7240000000002</v>
      </c>
      <c r="C226" s="3">
        <v>0</v>
      </c>
      <c r="D226" s="4" t="b">
        <v>1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3.9" x14ac:dyDescent="0.4">
      <c r="A227" s="3">
        <v>209</v>
      </c>
      <c r="B227" s="3">
        <v>3850.7240000000002</v>
      </c>
      <c r="C227" s="3">
        <v>0</v>
      </c>
      <c r="D227" s="4" t="b">
        <v>1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</sheetData>
  <mergeCells count="8">
    <mergeCell ref="H10:I10"/>
    <mergeCell ref="A16:B16"/>
    <mergeCell ref="D17:E17"/>
    <mergeCell ref="A1:D1"/>
    <mergeCell ref="A2:E2"/>
    <mergeCell ref="A3:C3"/>
    <mergeCell ref="A5:B5"/>
    <mergeCell ref="A9:B9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227"/>
  <sheetViews>
    <sheetView topLeftCell="A31" workbookViewId="0">
      <selection sqref="A1:D1"/>
    </sheetView>
  </sheetViews>
  <sheetFormatPr defaultColWidth="14.3984375" defaultRowHeight="15.75" customHeight="1" x14ac:dyDescent="0.35"/>
  <sheetData>
    <row r="1" spans="1:17" ht="15.75" customHeight="1" x14ac:dyDescent="0.4">
      <c r="A1" s="7" t="s">
        <v>0</v>
      </c>
      <c r="B1" s="8"/>
      <c r="C1" s="8"/>
      <c r="D1" s="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4">
      <c r="A2" s="7" t="s">
        <v>1</v>
      </c>
      <c r="B2" s="8"/>
      <c r="C2" s="8"/>
      <c r="D2" s="8"/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.75" customHeight="1" x14ac:dyDescent="0.4">
      <c r="A3" s="7" t="s">
        <v>41</v>
      </c>
      <c r="B3" s="8"/>
      <c r="C3" s="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4">
      <c r="A5" s="7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4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</row>
    <row r="7" spans="1:17" ht="15.75" customHeight="1" x14ac:dyDescent="0.4">
      <c r="A7" s="3">
        <v>0.4</v>
      </c>
      <c r="B7" s="3">
        <v>5</v>
      </c>
      <c r="C7" s="4" t="b">
        <v>1</v>
      </c>
      <c r="D7" s="3">
        <v>0.25</v>
      </c>
      <c r="E7" s="1" t="s">
        <v>21</v>
      </c>
      <c r="F7" s="3">
        <v>100</v>
      </c>
      <c r="G7" s="3">
        <v>0.3</v>
      </c>
      <c r="H7" s="3">
        <v>0.25</v>
      </c>
      <c r="I7" s="3">
        <v>1000</v>
      </c>
      <c r="J7" s="3">
        <v>0.5</v>
      </c>
      <c r="K7" s="3">
        <v>1</v>
      </c>
      <c r="L7" s="3">
        <v>0.3</v>
      </c>
      <c r="M7" s="3">
        <v>10000000</v>
      </c>
      <c r="N7" s="3">
        <v>2</v>
      </c>
      <c r="O7" s="3">
        <v>10000</v>
      </c>
      <c r="P7" s="3">
        <v>2</v>
      </c>
      <c r="Q7" s="3">
        <v>10000</v>
      </c>
    </row>
    <row r="8" spans="1:17" ht="15.7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.75" customHeight="1" x14ac:dyDescent="0.4">
      <c r="A9" s="7" t="s">
        <v>22</v>
      </c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.75" customHeight="1" x14ac:dyDescent="0.4">
      <c r="A10" s="1" t="s">
        <v>23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28</v>
      </c>
      <c r="G10" s="1" t="s">
        <v>29</v>
      </c>
      <c r="H10" s="7" t="s">
        <v>30</v>
      </c>
      <c r="I10" s="8"/>
      <c r="J10" s="2"/>
      <c r="K10" s="2"/>
      <c r="L10" s="2"/>
      <c r="M10" s="2"/>
      <c r="N10" s="2"/>
      <c r="O10" s="2"/>
      <c r="P10" s="2"/>
      <c r="Q10" s="2"/>
    </row>
    <row r="11" spans="1:17" ht="15.75" customHeight="1" x14ac:dyDescent="0.4">
      <c r="A11" s="3">
        <v>0</v>
      </c>
      <c r="B11" s="3">
        <v>211</v>
      </c>
      <c r="C11" s="3">
        <v>0</v>
      </c>
      <c r="D11" s="3">
        <v>10000</v>
      </c>
      <c r="E11" s="4" t="b">
        <v>1</v>
      </c>
      <c r="F11" s="1" t="s">
        <v>31</v>
      </c>
      <c r="G11" s="4" t="b">
        <v>1</v>
      </c>
      <c r="H11" s="3">
        <v>1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15.7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.75" customHeight="1" x14ac:dyDescent="0.4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37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5.75" customHeight="1" x14ac:dyDescent="0.4">
      <c r="A14" s="1" t="s">
        <v>31</v>
      </c>
      <c r="B14" s="4" t="b">
        <v>1</v>
      </c>
      <c r="C14" s="3">
        <v>0</v>
      </c>
      <c r="D14" s="3">
        <v>1</v>
      </c>
      <c r="E14" s="3">
        <v>0</v>
      </c>
      <c r="F14" s="3">
        <v>209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.7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5.75" customHeight="1" x14ac:dyDescent="0.4">
      <c r="A16" s="7" t="s">
        <v>31</v>
      </c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.75" customHeight="1" x14ac:dyDescent="0.4">
      <c r="A17" s="1" t="s">
        <v>37</v>
      </c>
      <c r="B17" s="1" t="s">
        <v>38</v>
      </c>
      <c r="C17" s="1" t="s">
        <v>36</v>
      </c>
      <c r="D17" s="7" t="s">
        <v>33</v>
      </c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4">
      <c r="A18" s="3">
        <v>0</v>
      </c>
      <c r="B18" s="3">
        <v>0</v>
      </c>
      <c r="C18" s="3">
        <v>0</v>
      </c>
      <c r="D18" s="4" t="b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.75" customHeight="1" x14ac:dyDescent="0.4">
      <c r="A19" s="3">
        <v>1</v>
      </c>
      <c r="B19" s="3">
        <v>0</v>
      </c>
      <c r="C19" s="3">
        <v>0</v>
      </c>
      <c r="D19" s="4" t="b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.75" customHeight="1" x14ac:dyDescent="0.4">
      <c r="A20" s="3">
        <v>2</v>
      </c>
      <c r="B20" s="3">
        <v>0</v>
      </c>
      <c r="C20" s="3">
        <v>0</v>
      </c>
      <c r="D20" s="4" t="b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customHeight="1" x14ac:dyDescent="0.4">
      <c r="A21" s="3">
        <v>3</v>
      </c>
      <c r="B21" s="3">
        <v>0</v>
      </c>
      <c r="C21" s="3">
        <v>0</v>
      </c>
      <c r="D21" s="4" t="b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customHeight="1" x14ac:dyDescent="0.4">
      <c r="A22" s="3">
        <v>4</v>
      </c>
      <c r="B22" s="3">
        <v>0</v>
      </c>
      <c r="C22" s="3">
        <v>0</v>
      </c>
      <c r="D22" s="4" t="b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4">
      <c r="A23" s="3">
        <v>5</v>
      </c>
      <c r="B23" s="3">
        <v>0</v>
      </c>
      <c r="C23" s="3">
        <v>0</v>
      </c>
      <c r="D23" s="4" t="b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4">
      <c r="A24" s="3">
        <v>6</v>
      </c>
      <c r="B24" s="3">
        <v>0</v>
      </c>
      <c r="C24" s="3">
        <v>0</v>
      </c>
      <c r="D24" s="4" t="b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4">
      <c r="A25" s="3">
        <v>7</v>
      </c>
      <c r="B25" s="3">
        <v>0</v>
      </c>
      <c r="C25" s="3">
        <v>0</v>
      </c>
      <c r="D25" s="4" t="b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4">
      <c r="A26" s="3">
        <v>8</v>
      </c>
      <c r="B26" s="3">
        <v>0</v>
      </c>
      <c r="C26" s="3">
        <v>0</v>
      </c>
      <c r="D26" s="4" t="b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4">
      <c r="A27" s="3">
        <v>9</v>
      </c>
      <c r="B27" s="3">
        <v>0</v>
      </c>
      <c r="C27" s="3">
        <v>0</v>
      </c>
      <c r="D27" s="4" t="b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4">
      <c r="A28" s="3">
        <v>10</v>
      </c>
      <c r="B28" s="3">
        <v>0</v>
      </c>
      <c r="C28" s="3">
        <v>0</v>
      </c>
      <c r="D28" s="4" t="b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3.9" x14ac:dyDescent="0.4">
      <c r="A29" s="3">
        <v>11</v>
      </c>
      <c r="B29" s="3">
        <v>0</v>
      </c>
      <c r="C29" s="3">
        <v>0</v>
      </c>
      <c r="D29" s="4" t="b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3.9" x14ac:dyDescent="0.4">
      <c r="A30" s="3">
        <v>12</v>
      </c>
      <c r="B30" s="3">
        <v>0</v>
      </c>
      <c r="C30" s="3">
        <v>0</v>
      </c>
      <c r="D30" s="4" t="b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3.9" x14ac:dyDescent="0.4">
      <c r="A31" s="3">
        <v>13</v>
      </c>
      <c r="B31" s="3">
        <v>0</v>
      </c>
      <c r="C31" s="3">
        <v>0</v>
      </c>
      <c r="D31" s="4" t="b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3.9" x14ac:dyDescent="0.4">
      <c r="A32" s="3">
        <v>14</v>
      </c>
      <c r="B32" s="3">
        <v>0</v>
      </c>
      <c r="C32" s="3">
        <v>0</v>
      </c>
      <c r="D32" s="4" t="b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3.9" x14ac:dyDescent="0.4">
      <c r="A33" s="3">
        <v>15</v>
      </c>
      <c r="B33" s="3">
        <v>0</v>
      </c>
      <c r="C33" s="3">
        <v>0</v>
      </c>
      <c r="D33" s="4" t="b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3.9" x14ac:dyDescent="0.4">
      <c r="A34" s="3">
        <v>16</v>
      </c>
      <c r="B34" s="3">
        <v>373.1773</v>
      </c>
      <c r="C34" s="3">
        <v>0</v>
      </c>
      <c r="D34" s="4" t="b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3.9" x14ac:dyDescent="0.4">
      <c r="A35" s="3">
        <v>17</v>
      </c>
      <c r="B35" s="3">
        <v>373.1773</v>
      </c>
      <c r="C35" s="3">
        <v>0</v>
      </c>
      <c r="D35" s="4" t="b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3.9" x14ac:dyDescent="0.4">
      <c r="A36" s="3">
        <v>18</v>
      </c>
      <c r="B36" s="3">
        <v>373.1773</v>
      </c>
      <c r="C36" s="3">
        <v>0</v>
      </c>
      <c r="D36" s="4" t="b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3.9" x14ac:dyDescent="0.4">
      <c r="A37" s="3">
        <v>19</v>
      </c>
      <c r="B37" s="3">
        <v>373.1773</v>
      </c>
      <c r="C37" s="3">
        <v>0</v>
      </c>
      <c r="D37" s="4" t="b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3.9" x14ac:dyDescent="0.4">
      <c r="A38" s="3">
        <v>20</v>
      </c>
      <c r="B38" s="3">
        <v>373.1773</v>
      </c>
      <c r="C38" s="3">
        <v>0</v>
      </c>
      <c r="D38" s="4" t="b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3.9" x14ac:dyDescent="0.4">
      <c r="A39" s="3">
        <v>21</v>
      </c>
      <c r="B39" s="3">
        <v>373.1773</v>
      </c>
      <c r="C39" s="3">
        <v>0</v>
      </c>
      <c r="D39" s="4" t="b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9" x14ac:dyDescent="0.4">
      <c r="A40" s="3">
        <v>22</v>
      </c>
      <c r="B40" s="3">
        <v>373.1773</v>
      </c>
      <c r="C40" s="3">
        <v>0</v>
      </c>
      <c r="D40" s="4" t="b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3.9" x14ac:dyDescent="0.4">
      <c r="A41" s="3">
        <v>23</v>
      </c>
      <c r="B41" s="3">
        <v>373.1773</v>
      </c>
      <c r="C41" s="3">
        <v>0</v>
      </c>
      <c r="D41" s="4" t="b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3.9" x14ac:dyDescent="0.4">
      <c r="A42" s="3">
        <v>24</v>
      </c>
      <c r="B42" s="3">
        <v>373.1773</v>
      </c>
      <c r="C42" s="3">
        <v>0</v>
      </c>
      <c r="D42" s="4" t="b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3.9" x14ac:dyDescent="0.4">
      <c r="A43" s="3">
        <v>25</v>
      </c>
      <c r="B43" s="3">
        <v>373.1773</v>
      </c>
      <c r="C43" s="3">
        <v>0</v>
      </c>
      <c r="D43" s="4" t="b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3.9" x14ac:dyDescent="0.4">
      <c r="A44" s="3">
        <v>26</v>
      </c>
      <c r="B44" s="3">
        <v>373.1773</v>
      </c>
      <c r="C44" s="3">
        <v>0</v>
      </c>
      <c r="D44" s="4" t="b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3.9" x14ac:dyDescent="0.4">
      <c r="A45" s="3">
        <v>27</v>
      </c>
      <c r="B45" s="3">
        <v>373.1773</v>
      </c>
      <c r="C45" s="3">
        <v>0</v>
      </c>
      <c r="D45" s="4" t="b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3.9" x14ac:dyDescent="0.4">
      <c r="A46" s="3">
        <v>28</v>
      </c>
      <c r="B46" s="3">
        <v>373.1773</v>
      </c>
      <c r="C46" s="3">
        <v>0</v>
      </c>
      <c r="D46" s="4" t="b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3.9" x14ac:dyDescent="0.4">
      <c r="A47" s="3">
        <v>29</v>
      </c>
      <c r="B47" s="3">
        <v>373.1773</v>
      </c>
      <c r="C47" s="3">
        <v>0</v>
      </c>
      <c r="D47" s="4" t="b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3.9" x14ac:dyDescent="0.4">
      <c r="A48" s="3">
        <v>30</v>
      </c>
      <c r="B48" s="3">
        <v>373.1773</v>
      </c>
      <c r="C48" s="3">
        <v>0</v>
      </c>
      <c r="D48" s="4" t="b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3.9" x14ac:dyDescent="0.4">
      <c r="A49" s="3">
        <v>31</v>
      </c>
      <c r="B49" s="3">
        <v>373.1773</v>
      </c>
      <c r="C49" s="3">
        <v>0</v>
      </c>
      <c r="D49" s="4" t="b"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3.9" x14ac:dyDescent="0.4">
      <c r="A50" s="3">
        <v>32</v>
      </c>
      <c r="B50" s="3">
        <v>697.87130000000002</v>
      </c>
      <c r="C50" s="3">
        <v>0</v>
      </c>
      <c r="D50" s="4" t="b"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3.9" x14ac:dyDescent="0.4">
      <c r="A51" s="3">
        <v>33</v>
      </c>
      <c r="B51" s="3">
        <v>697.87130000000002</v>
      </c>
      <c r="C51" s="3">
        <v>0</v>
      </c>
      <c r="D51" s="4" t="b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3.9" x14ac:dyDescent="0.4">
      <c r="A52" s="3">
        <v>34</v>
      </c>
      <c r="B52" s="3">
        <v>697.87130000000002</v>
      </c>
      <c r="C52" s="3">
        <v>0</v>
      </c>
      <c r="D52" s="4" t="b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3.9" x14ac:dyDescent="0.4">
      <c r="A53" s="3">
        <v>35</v>
      </c>
      <c r="B53" s="3">
        <v>697.87130000000002</v>
      </c>
      <c r="C53" s="3">
        <v>0</v>
      </c>
      <c r="D53" s="4" t="b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3.9" x14ac:dyDescent="0.4">
      <c r="A54" s="3">
        <v>36</v>
      </c>
      <c r="B54" s="3">
        <v>697.87130000000002</v>
      </c>
      <c r="C54" s="3">
        <v>0</v>
      </c>
      <c r="D54" s="4" t="b"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3.9" x14ac:dyDescent="0.4">
      <c r="A55" s="3">
        <v>37</v>
      </c>
      <c r="B55" s="3">
        <v>697.87130000000002</v>
      </c>
      <c r="C55" s="3">
        <v>0</v>
      </c>
      <c r="D55" s="4" t="b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3.9" x14ac:dyDescent="0.4">
      <c r="A56" s="3">
        <v>38</v>
      </c>
      <c r="B56" s="3">
        <v>697.87130000000002</v>
      </c>
      <c r="C56" s="3">
        <v>0</v>
      </c>
      <c r="D56" s="4" t="b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3.9" x14ac:dyDescent="0.4">
      <c r="A57" s="3">
        <v>39</v>
      </c>
      <c r="B57" s="3">
        <v>697.87130000000002</v>
      </c>
      <c r="C57" s="3">
        <v>0</v>
      </c>
      <c r="D57" s="4" t="b">
        <v>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3.9" x14ac:dyDescent="0.4">
      <c r="A58" s="3">
        <v>40</v>
      </c>
      <c r="B58" s="3">
        <v>697.87130000000002</v>
      </c>
      <c r="C58" s="3">
        <v>0</v>
      </c>
      <c r="D58" s="4" t="b"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3.9" x14ac:dyDescent="0.4">
      <c r="A59" s="3">
        <v>41</v>
      </c>
      <c r="B59" s="3">
        <v>697.87130000000002</v>
      </c>
      <c r="C59" s="3">
        <v>0</v>
      </c>
      <c r="D59" s="4" t="b"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3.9" x14ac:dyDescent="0.4">
      <c r="A60" s="3">
        <v>42</v>
      </c>
      <c r="B60" s="3">
        <v>697.87130000000002</v>
      </c>
      <c r="C60" s="3">
        <v>0</v>
      </c>
      <c r="D60" s="4" t="b">
        <v>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3.9" x14ac:dyDescent="0.4">
      <c r="A61" s="3">
        <v>43</v>
      </c>
      <c r="B61" s="3">
        <v>697.87130000000002</v>
      </c>
      <c r="C61" s="3">
        <v>0</v>
      </c>
      <c r="D61" s="4" t="b">
        <v>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3.9" x14ac:dyDescent="0.4">
      <c r="A62" s="3">
        <v>44</v>
      </c>
      <c r="B62" s="3">
        <v>697.87130000000002</v>
      </c>
      <c r="C62" s="3">
        <v>0</v>
      </c>
      <c r="D62" s="4" t="b"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3.9" x14ac:dyDescent="0.4">
      <c r="A63" s="3">
        <v>45</v>
      </c>
      <c r="B63" s="3">
        <v>697.87130000000002</v>
      </c>
      <c r="C63" s="3">
        <v>0</v>
      </c>
      <c r="D63" s="4" t="b">
        <v>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3.9" x14ac:dyDescent="0.4">
      <c r="A64" s="3">
        <v>46</v>
      </c>
      <c r="B64" s="3">
        <v>697.87130000000002</v>
      </c>
      <c r="C64" s="3">
        <v>0</v>
      </c>
      <c r="D64" s="4" t="b">
        <v>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3.9" x14ac:dyDescent="0.4">
      <c r="A65" s="3">
        <v>47</v>
      </c>
      <c r="B65" s="3">
        <v>697.87130000000002</v>
      </c>
      <c r="C65" s="3">
        <v>0</v>
      </c>
      <c r="D65" s="4" t="b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3.9" x14ac:dyDescent="0.4">
      <c r="A66" s="3">
        <v>48</v>
      </c>
      <c r="B66" s="3">
        <v>954.61519999999996</v>
      </c>
      <c r="C66" s="3">
        <v>0</v>
      </c>
      <c r="D66" s="4" t="b">
        <v>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3.9" x14ac:dyDescent="0.4">
      <c r="A67" s="3">
        <v>49</v>
      </c>
      <c r="B67" s="3">
        <v>954.61519999999996</v>
      </c>
      <c r="C67" s="3">
        <v>0</v>
      </c>
      <c r="D67" s="4" t="b">
        <v>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3.9" x14ac:dyDescent="0.4">
      <c r="A68" s="3">
        <v>50</v>
      </c>
      <c r="B68" s="3">
        <v>954.61519999999996</v>
      </c>
      <c r="C68" s="3">
        <v>0</v>
      </c>
      <c r="D68" s="4" t="b">
        <v>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3.9" x14ac:dyDescent="0.4">
      <c r="A69" s="3">
        <v>51</v>
      </c>
      <c r="B69" s="3">
        <v>954.61519999999996</v>
      </c>
      <c r="C69" s="3">
        <v>0</v>
      </c>
      <c r="D69" s="4" t="b"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3.9" x14ac:dyDescent="0.4">
      <c r="A70" s="3">
        <v>52</v>
      </c>
      <c r="B70" s="3">
        <v>954.61519999999996</v>
      </c>
      <c r="C70" s="3">
        <v>0</v>
      </c>
      <c r="D70" s="4" t="b">
        <v>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3.9" x14ac:dyDescent="0.4">
      <c r="A71" s="3">
        <v>53</v>
      </c>
      <c r="B71" s="3">
        <v>954.61519999999996</v>
      </c>
      <c r="C71" s="3">
        <v>0</v>
      </c>
      <c r="D71" s="4" t="b">
        <v>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3.9" x14ac:dyDescent="0.4">
      <c r="A72" s="3">
        <v>54</v>
      </c>
      <c r="B72" s="3">
        <v>954.61519999999996</v>
      </c>
      <c r="C72" s="3">
        <v>0</v>
      </c>
      <c r="D72" s="4" t="b">
        <v>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3.9" x14ac:dyDescent="0.4">
      <c r="A73" s="3">
        <v>55</v>
      </c>
      <c r="B73" s="3">
        <v>954.61519999999996</v>
      </c>
      <c r="C73" s="3">
        <v>0</v>
      </c>
      <c r="D73" s="4" t="b">
        <v>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3.9" x14ac:dyDescent="0.4">
      <c r="A74" s="3">
        <v>56</v>
      </c>
      <c r="B74" s="3">
        <v>954.61519999999996</v>
      </c>
      <c r="C74" s="3">
        <v>0</v>
      </c>
      <c r="D74" s="4" t="b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3.9" x14ac:dyDescent="0.4">
      <c r="A75" s="3">
        <v>57</v>
      </c>
      <c r="B75" s="3">
        <v>954.61519999999996</v>
      </c>
      <c r="C75" s="3">
        <v>0</v>
      </c>
      <c r="D75" s="4" t="b"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3.9" x14ac:dyDescent="0.4">
      <c r="A76" s="3">
        <v>58</v>
      </c>
      <c r="B76" s="3">
        <v>954.61519999999996</v>
      </c>
      <c r="C76" s="3">
        <v>0</v>
      </c>
      <c r="D76" s="4" t="b">
        <v>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3.9" x14ac:dyDescent="0.4">
      <c r="A77" s="3">
        <v>59</v>
      </c>
      <c r="B77" s="3">
        <v>954.61519999999996</v>
      </c>
      <c r="C77" s="3">
        <v>0</v>
      </c>
      <c r="D77" s="4" t="b">
        <v>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3.9" x14ac:dyDescent="0.4">
      <c r="A78" s="3">
        <v>60</v>
      </c>
      <c r="B78" s="3">
        <v>954.61519999999996</v>
      </c>
      <c r="C78" s="3">
        <v>0</v>
      </c>
      <c r="D78" s="4" t="b">
        <v>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3.9" x14ac:dyDescent="0.4">
      <c r="A79" s="3">
        <v>61</v>
      </c>
      <c r="B79" s="3">
        <v>954.61519999999996</v>
      </c>
      <c r="C79" s="3">
        <v>0</v>
      </c>
      <c r="D79" s="4" t="b">
        <v>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3.9" x14ac:dyDescent="0.4">
      <c r="A80" s="3">
        <v>62</v>
      </c>
      <c r="B80" s="3">
        <v>954.61519999999996</v>
      </c>
      <c r="C80" s="3">
        <v>0</v>
      </c>
      <c r="D80" s="4" t="b">
        <v>1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3.9" x14ac:dyDescent="0.4">
      <c r="A81" s="3">
        <v>63</v>
      </c>
      <c r="B81" s="3">
        <v>954.61519999999996</v>
      </c>
      <c r="C81" s="3">
        <v>0</v>
      </c>
      <c r="D81" s="4" t="b"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3.9" x14ac:dyDescent="0.4">
      <c r="A82" s="3">
        <v>64</v>
      </c>
      <c r="B82" s="3">
        <v>1313.951</v>
      </c>
      <c r="C82" s="3">
        <v>0</v>
      </c>
      <c r="D82" s="4" t="b">
        <v>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3.9" x14ac:dyDescent="0.4">
      <c r="A83" s="3">
        <v>65</v>
      </c>
      <c r="B83" s="3">
        <v>1313.951</v>
      </c>
      <c r="C83" s="3">
        <v>0</v>
      </c>
      <c r="D83" s="4" t="b">
        <v>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3.9" x14ac:dyDescent="0.4">
      <c r="A84" s="3">
        <v>66</v>
      </c>
      <c r="B84" s="3">
        <v>1313.951</v>
      </c>
      <c r="C84" s="3">
        <v>0</v>
      </c>
      <c r="D84" s="4" t="b">
        <v>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3.9" x14ac:dyDescent="0.4">
      <c r="A85" s="3">
        <v>67</v>
      </c>
      <c r="B85" s="3">
        <v>1313.951</v>
      </c>
      <c r="C85" s="3">
        <v>0</v>
      </c>
      <c r="D85" s="4" t="b"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3.9" x14ac:dyDescent="0.4">
      <c r="A86" s="3">
        <v>68</v>
      </c>
      <c r="B86" s="3">
        <v>1313.951</v>
      </c>
      <c r="C86" s="3">
        <v>0</v>
      </c>
      <c r="D86" s="4" t="b">
        <v>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3.9" x14ac:dyDescent="0.4">
      <c r="A87" s="3">
        <v>69</v>
      </c>
      <c r="B87" s="3">
        <v>1313.951</v>
      </c>
      <c r="C87" s="3">
        <v>0</v>
      </c>
      <c r="D87" s="4" t="b">
        <v>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3.9" x14ac:dyDescent="0.4">
      <c r="A88" s="3">
        <v>70</v>
      </c>
      <c r="B88" s="3">
        <v>1313.951</v>
      </c>
      <c r="C88" s="3">
        <v>0</v>
      </c>
      <c r="D88" s="4" t="b">
        <v>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3.9" x14ac:dyDescent="0.4">
      <c r="A89" s="3">
        <v>71</v>
      </c>
      <c r="B89" s="3">
        <v>1313.951</v>
      </c>
      <c r="C89" s="3">
        <v>0</v>
      </c>
      <c r="D89" s="4" t="b"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3.9" x14ac:dyDescent="0.4">
      <c r="A90" s="3">
        <v>72</v>
      </c>
      <c r="B90" s="3">
        <v>1313.951</v>
      </c>
      <c r="C90" s="3">
        <v>0</v>
      </c>
      <c r="D90" s="4" t="b">
        <v>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3.9" x14ac:dyDescent="0.4">
      <c r="A91" s="3">
        <v>73</v>
      </c>
      <c r="B91" s="3">
        <v>1313.951</v>
      </c>
      <c r="C91" s="3">
        <v>0</v>
      </c>
      <c r="D91" s="4" t="b">
        <v>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3.9" x14ac:dyDescent="0.4">
      <c r="A92" s="3">
        <v>74</v>
      </c>
      <c r="B92" s="3">
        <v>1313.951</v>
      </c>
      <c r="C92" s="3">
        <v>0</v>
      </c>
      <c r="D92" s="4" t="b">
        <v>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3.9" x14ac:dyDescent="0.4">
      <c r="A93" s="3">
        <v>75</v>
      </c>
      <c r="B93" s="3">
        <v>1313.951</v>
      </c>
      <c r="C93" s="3">
        <v>0</v>
      </c>
      <c r="D93" s="4" t="b">
        <v>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3.9" x14ac:dyDescent="0.4">
      <c r="A94" s="3">
        <v>76</v>
      </c>
      <c r="B94" s="3">
        <v>1313.951</v>
      </c>
      <c r="C94" s="3">
        <v>0</v>
      </c>
      <c r="D94" s="4" t="b">
        <v>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3.9" x14ac:dyDescent="0.4">
      <c r="A95" s="3">
        <v>77</v>
      </c>
      <c r="B95" s="3">
        <v>1313.951</v>
      </c>
      <c r="C95" s="3">
        <v>0</v>
      </c>
      <c r="D95" s="4" t="b">
        <v>1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3.9" x14ac:dyDescent="0.4">
      <c r="A96" s="3">
        <v>78</v>
      </c>
      <c r="B96" s="3">
        <v>1313.951</v>
      </c>
      <c r="C96" s="3">
        <v>0</v>
      </c>
      <c r="D96" s="4" t="b">
        <v>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3.9" x14ac:dyDescent="0.4">
      <c r="A97" s="3">
        <v>79</v>
      </c>
      <c r="B97" s="3">
        <v>1313.951</v>
      </c>
      <c r="C97" s="3">
        <v>0</v>
      </c>
      <c r="D97" s="4" t="b">
        <v>1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3.9" x14ac:dyDescent="0.4">
      <c r="A98" s="3">
        <v>80</v>
      </c>
      <c r="B98" s="3">
        <v>1631.933</v>
      </c>
      <c r="C98" s="3">
        <v>0</v>
      </c>
      <c r="D98" s="4" t="b">
        <v>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3.9" x14ac:dyDescent="0.4">
      <c r="A99" s="3">
        <v>81</v>
      </c>
      <c r="B99" s="3">
        <v>1631.933</v>
      </c>
      <c r="C99" s="3">
        <v>0</v>
      </c>
      <c r="D99" s="4" t="b">
        <v>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3.9" x14ac:dyDescent="0.4">
      <c r="A100" s="3">
        <v>82</v>
      </c>
      <c r="B100" s="3">
        <v>1631.933</v>
      </c>
      <c r="C100" s="3">
        <v>0</v>
      </c>
      <c r="D100" s="4" t="b">
        <v>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3.9" x14ac:dyDescent="0.4">
      <c r="A101" s="3">
        <v>83</v>
      </c>
      <c r="B101" s="3">
        <v>1631.933</v>
      </c>
      <c r="C101" s="3">
        <v>0</v>
      </c>
      <c r="D101" s="4" t="b">
        <v>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3.9" x14ac:dyDescent="0.4">
      <c r="A102" s="3">
        <v>84</v>
      </c>
      <c r="B102" s="3">
        <v>1631.933</v>
      </c>
      <c r="C102" s="3">
        <v>0</v>
      </c>
      <c r="D102" s="4" t="b">
        <v>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3.9" x14ac:dyDescent="0.4">
      <c r="A103" s="3">
        <v>85</v>
      </c>
      <c r="B103" s="3">
        <v>1631.933</v>
      </c>
      <c r="C103" s="3">
        <v>0</v>
      </c>
      <c r="D103" s="4" t="b">
        <v>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3.9" x14ac:dyDescent="0.4">
      <c r="A104" s="3">
        <v>86</v>
      </c>
      <c r="B104" s="3">
        <v>1631.933</v>
      </c>
      <c r="C104" s="3">
        <v>0</v>
      </c>
      <c r="D104" s="4" t="b">
        <v>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3.9" x14ac:dyDescent="0.4">
      <c r="A105" s="3">
        <v>87</v>
      </c>
      <c r="B105" s="3">
        <v>1631.933</v>
      </c>
      <c r="C105" s="3">
        <v>0</v>
      </c>
      <c r="D105" s="4" t="b">
        <v>1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9" x14ac:dyDescent="0.4">
      <c r="A106" s="3">
        <v>88</v>
      </c>
      <c r="B106" s="3">
        <v>1631.933</v>
      </c>
      <c r="C106" s="3">
        <v>0</v>
      </c>
      <c r="D106" s="4" t="b">
        <v>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9" x14ac:dyDescent="0.4">
      <c r="A107" s="3">
        <v>89</v>
      </c>
      <c r="B107" s="3">
        <v>1631.933</v>
      </c>
      <c r="C107" s="3">
        <v>0</v>
      </c>
      <c r="D107" s="4" t="b">
        <v>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9" x14ac:dyDescent="0.4">
      <c r="A108" s="3">
        <v>90</v>
      </c>
      <c r="B108" s="3">
        <v>1631.933</v>
      </c>
      <c r="C108" s="3">
        <v>0</v>
      </c>
      <c r="D108" s="4" t="b">
        <v>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9" x14ac:dyDescent="0.4">
      <c r="A109" s="3">
        <v>91</v>
      </c>
      <c r="B109" s="3">
        <v>1631.933</v>
      </c>
      <c r="C109" s="3">
        <v>0</v>
      </c>
      <c r="D109" s="4" t="b">
        <v>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9" x14ac:dyDescent="0.4">
      <c r="A110" s="3">
        <v>92</v>
      </c>
      <c r="B110" s="3">
        <v>1631.933</v>
      </c>
      <c r="C110" s="3">
        <v>0</v>
      </c>
      <c r="D110" s="4" t="b">
        <v>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9" x14ac:dyDescent="0.4">
      <c r="A111" s="3">
        <v>93</v>
      </c>
      <c r="B111" s="3">
        <v>1631.933</v>
      </c>
      <c r="C111" s="3">
        <v>0</v>
      </c>
      <c r="D111" s="4" t="b">
        <v>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9" x14ac:dyDescent="0.4">
      <c r="A112" s="3">
        <v>94</v>
      </c>
      <c r="B112" s="3">
        <v>1631.933</v>
      </c>
      <c r="C112" s="3">
        <v>0</v>
      </c>
      <c r="D112" s="4" t="b">
        <v>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9" x14ac:dyDescent="0.4">
      <c r="A113" s="3">
        <v>95</v>
      </c>
      <c r="B113" s="3">
        <v>1631.933</v>
      </c>
      <c r="C113" s="3">
        <v>0</v>
      </c>
      <c r="D113" s="4" t="b">
        <v>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9" x14ac:dyDescent="0.4">
      <c r="A114" s="3">
        <v>96</v>
      </c>
      <c r="B114" s="3">
        <v>2025.885</v>
      </c>
      <c r="C114" s="3">
        <v>0</v>
      </c>
      <c r="D114" s="4" t="b">
        <v>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9" x14ac:dyDescent="0.4">
      <c r="A115" s="3">
        <v>97</v>
      </c>
      <c r="B115" s="3">
        <v>2025.885</v>
      </c>
      <c r="C115" s="3">
        <v>0</v>
      </c>
      <c r="D115" s="4" t="b">
        <v>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9" x14ac:dyDescent="0.4">
      <c r="A116" s="3">
        <v>98</v>
      </c>
      <c r="B116" s="3">
        <v>2025.885</v>
      </c>
      <c r="C116" s="3">
        <v>0</v>
      </c>
      <c r="D116" s="4" t="b">
        <v>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9" x14ac:dyDescent="0.4">
      <c r="A117" s="3">
        <v>99</v>
      </c>
      <c r="B117" s="3">
        <v>2025.885</v>
      </c>
      <c r="C117" s="3">
        <v>0</v>
      </c>
      <c r="D117" s="4" t="b">
        <v>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9" x14ac:dyDescent="0.4">
      <c r="A118" s="3">
        <v>100</v>
      </c>
      <c r="B118" s="3">
        <v>2025.885</v>
      </c>
      <c r="C118" s="3">
        <v>0</v>
      </c>
      <c r="D118" s="4" t="b">
        <v>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9" x14ac:dyDescent="0.4">
      <c r="A119" s="3">
        <v>101</v>
      </c>
      <c r="B119" s="3">
        <v>2025.885</v>
      </c>
      <c r="C119" s="3">
        <v>0</v>
      </c>
      <c r="D119" s="4" t="b">
        <v>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9" x14ac:dyDescent="0.4">
      <c r="A120" s="3">
        <v>102</v>
      </c>
      <c r="B120" s="3">
        <v>2025.885</v>
      </c>
      <c r="C120" s="3">
        <v>0</v>
      </c>
      <c r="D120" s="4" t="b">
        <v>1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9" x14ac:dyDescent="0.4">
      <c r="A121" s="3">
        <v>103</v>
      </c>
      <c r="B121" s="3">
        <v>2025.885</v>
      </c>
      <c r="C121" s="3">
        <v>0</v>
      </c>
      <c r="D121" s="4" t="b">
        <v>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9" x14ac:dyDescent="0.4">
      <c r="A122" s="3">
        <v>104</v>
      </c>
      <c r="B122" s="3">
        <v>2025.885</v>
      </c>
      <c r="C122" s="3">
        <v>0</v>
      </c>
      <c r="D122" s="4" t="b">
        <v>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9" x14ac:dyDescent="0.4">
      <c r="A123" s="3">
        <v>105</v>
      </c>
      <c r="B123" s="3">
        <v>2025.885</v>
      </c>
      <c r="C123" s="3">
        <v>0</v>
      </c>
      <c r="D123" s="4" t="b">
        <v>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9" x14ac:dyDescent="0.4">
      <c r="A124" s="3">
        <v>106</v>
      </c>
      <c r="B124" s="3">
        <v>2025.885</v>
      </c>
      <c r="C124" s="3">
        <v>0</v>
      </c>
      <c r="D124" s="4" t="b">
        <v>1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9" x14ac:dyDescent="0.4">
      <c r="A125" s="3">
        <v>107</v>
      </c>
      <c r="B125" s="3">
        <v>2025.885</v>
      </c>
      <c r="C125" s="3">
        <v>0</v>
      </c>
      <c r="D125" s="4" t="b">
        <v>1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9" x14ac:dyDescent="0.4">
      <c r="A126" s="3">
        <v>108</v>
      </c>
      <c r="B126" s="3">
        <v>2025.885</v>
      </c>
      <c r="C126" s="3">
        <v>0</v>
      </c>
      <c r="D126" s="4" t="b">
        <v>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9" x14ac:dyDescent="0.4">
      <c r="A127" s="3">
        <v>109</v>
      </c>
      <c r="B127" s="3">
        <v>2025.885</v>
      </c>
      <c r="C127" s="3">
        <v>0</v>
      </c>
      <c r="D127" s="4" t="b">
        <v>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9" x14ac:dyDescent="0.4">
      <c r="A128" s="3">
        <v>110</v>
      </c>
      <c r="B128" s="3">
        <v>2025.885</v>
      </c>
      <c r="C128" s="3">
        <v>0</v>
      </c>
      <c r="D128" s="4" t="b">
        <v>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9" x14ac:dyDescent="0.4">
      <c r="A129" s="3">
        <v>111</v>
      </c>
      <c r="B129" s="3">
        <v>2025.885</v>
      </c>
      <c r="C129" s="3">
        <v>0</v>
      </c>
      <c r="D129" s="4" t="b">
        <v>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9" x14ac:dyDescent="0.4">
      <c r="A130" s="3">
        <v>112</v>
      </c>
      <c r="B130" s="3">
        <v>2333.415</v>
      </c>
      <c r="C130" s="3">
        <v>0</v>
      </c>
      <c r="D130" s="4" t="b">
        <v>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9" x14ac:dyDescent="0.4">
      <c r="A131" s="3">
        <v>113</v>
      </c>
      <c r="B131" s="3">
        <v>2333.415</v>
      </c>
      <c r="C131" s="3">
        <v>0</v>
      </c>
      <c r="D131" s="4" t="b">
        <v>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9" x14ac:dyDescent="0.4">
      <c r="A132" s="3">
        <v>114</v>
      </c>
      <c r="B132" s="3">
        <v>2333.415</v>
      </c>
      <c r="C132" s="3">
        <v>0</v>
      </c>
      <c r="D132" s="4" t="b">
        <v>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9" x14ac:dyDescent="0.4">
      <c r="A133" s="3">
        <v>115</v>
      </c>
      <c r="B133" s="3">
        <v>2333.415</v>
      </c>
      <c r="C133" s="3">
        <v>0</v>
      </c>
      <c r="D133" s="4" t="b">
        <v>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9" x14ac:dyDescent="0.4">
      <c r="A134" s="3">
        <v>116</v>
      </c>
      <c r="B134" s="3">
        <v>2333.415</v>
      </c>
      <c r="C134" s="3">
        <v>0</v>
      </c>
      <c r="D134" s="4" t="b">
        <v>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9" x14ac:dyDescent="0.4">
      <c r="A135" s="3">
        <v>117</v>
      </c>
      <c r="B135" s="3">
        <v>2333.415</v>
      </c>
      <c r="C135" s="3">
        <v>0</v>
      </c>
      <c r="D135" s="4" t="b">
        <v>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9" x14ac:dyDescent="0.4">
      <c r="A136" s="3">
        <v>118</v>
      </c>
      <c r="B136" s="3">
        <v>2333.415</v>
      </c>
      <c r="C136" s="3">
        <v>0</v>
      </c>
      <c r="D136" s="4" t="b">
        <v>1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9" x14ac:dyDescent="0.4">
      <c r="A137" s="3">
        <v>119</v>
      </c>
      <c r="B137" s="3">
        <v>2333.415</v>
      </c>
      <c r="C137" s="3">
        <v>0</v>
      </c>
      <c r="D137" s="4" t="b">
        <v>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9" x14ac:dyDescent="0.4">
      <c r="A138" s="3">
        <v>120</v>
      </c>
      <c r="B138" s="3">
        <v>2333.415</v>
      </c>
      <c r="C138" s="3">
        <v>0</v>
      </c>
      <c r="D138" s="4" t="b">
        <v>1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9" x14ac:dyDescent="0.4">
      <c r="A139" s="3">
        <v>121</v>
      </c>
      <c r="B139" s="3">
        <v>2333.415</v>
      </c>
      <c r="C139" s="3">
        <v>0</v>
      </c>
      <c r="D139" s="4" t="b">
        <v>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9" x14ac:dyDescent="0.4">
      <c r="A140" s="3">
        <v>122</v>
      </c>
      <c r="B140" s="3">
        <v>2333.415</v>
      </c>
      <c r="C140" s="3">
        <v>0</v>
      </c>
      <c r="D140" s="4" t="b">
        <v>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9" x14ac:dyDescent="0.4">
      <c r="A141" s="3">
        <v>123</v>
      </c>
      <c r="B141" s="3">
        <v>2333.415</v>
      </c>
      <c r="C141" s="3">
        <v>0</v>
      </c>
      <c r="D141" s="4" t="b">
        <v>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9" x14ac:dyDescent="0.4">
      <c r="A142" s="3">
        <v>124</v>
      </c>
      <c r="B142" s="3">
        <v>2333.415</v>
      </c>
      <c r="C142" s="3">
        <v>0</v>
      </c>
      <c r="D142" s="4" t="b">
        <v>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9" x14ac:dyDescent="0.4">
      <c r="A143" s="3">
        <v>125</v>
      </c>
      <c r="B143" s="3">
        <v>2333.415</v>
      </c>
      <c r="C143" s="3">
        <v>0</v>
      </c>
      <c r="D143" s="4" t="b">
        <v>1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9" x14ac:dyDescent="0.4">
      <c r="A144" s="3">
        <v>126</v>
      </c>
      <c r="B144" s="3">
        <v>2333.415</v>
      </c>
      <c r="C144" s="3">
        <v>0</v>
      </c>
      <c r="D144" s="4" t="b">
        <v>1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9" x14ac:dyDescent="0.4">
      <c r="A145" s="3">
        <v>127</v>
      </c>
      <c r="B145" s="3">
        <v>2333.415</v>
      </c>
      <c r="C145" s="3">
        <v>0</v>
      </c>
      <c r="D145" s="4" t="b">
        <v>1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9" x14ac:dyDescent="0.4">
      <c r="A146" s="3">
        <v>128</v>
      </c>
      <c r="B146" s="3">
        <v>2676.279</v>
      </c>
      <c r="C146" s="3">
        <v>0</v>
      </c>
      <c r="D146" s="4" t="b">
        <v>1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9" x14ac:dyDescent="0.4">
      <c r="A147" s="3">
        <v>129</v>
      </c>
      <c r="B147" s="3">
        <v>2676.279</v>
      </c>
      <c r="C147" s="3">
        <v>0</v>
      </c>
      <c r="D147" s="4" t="b">
        <v>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9" x14ac:dyDescent="0.4">
      <c r="A148" s="3">
        <v>130</v>
      </c>
      <c r="B148" s="3">
        <v>2676.279</v>
      </c>
      <c r="C148" s="3">
        <v>0</v>
      </c>
      <c r="D148" s="4" t="b">
        <v>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9" x14ac:dyDescent="0.4">
      <c r="A149" s="3">
        <v>131</v>
      </c>
      <c r="B149" s="3">
        <v>2676.279</v>
      </c>
      <c r="C149" s="3">
        <v>0</v>
      </c>
      <c r="D149" s="4" t="b">
        <v>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9" x14ac:dyDescent="0.4">
      <c r="A150" s="3">
        <v>132</v>
      </c>
      <c r="B150" s="3">
        <v>2676.279</v>
      </c>
      <c r="C150" s="3">
        <v>0</v>
      </c>
      <c r="D150" s="4" t="b">
        <v>1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9" x14ac:dyDescent="0.4">
      <c r="A151" s="3">
        <v>133</v>
      </c>
      <c r="B151" s="3">
        <v>2676.279</v>
      </c>
      <c r="C151" s="3">
        <v>0</v>
      </c>
      <c r="D151" s="4" t="b">
        <v>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9" x14ac:dyDescent="0.4">
      <c r="A152" s="3">
        <v>134</v>
      </c>
      <c r="B152" s="3">
        <v>2676.279</v>
      </c>
      <c r="C152" s="3">
        <v>0</v>
      </c>
      <c r="D152" s="4" t="b">
        <v>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3.9" x14ac:dyDescent="0.4">
      <c r="A153" s="3">
        <v>135</v>
      </c>
      <c r="B153" s="3">
        <v>2676.279</v>
      </c>
      <c r="C153" s="3">
        <v>0</v>
      </c>
      <c r="D153" s="4" t="b">
        <v>1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3.9" x14ac:dyDescent="0.4">
      <c r="A154" s="3">
        <v>136</v>
      </c>
      <c r="B154" s="3">
        <v>2676.279</v>
      </c>
      <c r="C154" s="3">
        <v>0</v>
      </c>
      <c r="D154" s="4" t="b">
        <v>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3.9" x14ac:dyDescent="0.4">
      <c r="A155" s="3">
        <v>137</v>
      </c>
      <c r="B155" s="3">
        <v>2676.279</v>
      </c>
      <c r="C155" s="3">
        <v>0</v>
      </c>
      <c r="D155" s="4" t="b">
        <v>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3.9" x14ac:dyDescent="0.4">
      <c r="A156" s="3">
        <v>138</v>
      </c>
      <c r="B156" s="3">
        <v>2676.279</v>
      </c>
      <c r="C156" s="3">
        <v>0</v>
      </c>
      <c r="D156" s="4" t="b">
        <v>1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3.9" x14ac:dyDescent="0.4">
      <c r="A157" s="3">
        <v>139</v>
      </c>
      <c r="B157" s="3">
        <v>2676.279</v>
      </c>
      <c r="C157" s="3">
        <v>0</v>
      </c>
      <c r="D157" s="4" t="b">
        <v>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3.9" x14ac:dyDescent="0.4">
      <c r="A158" s="3">
        <v>140</v>
      </c>
      <c r="B158" s="3">
        <v>2676.279</v>
      </c>
      <c r="C158" s="3">
        <v>0</v>
      </c>
      <c r="D158" s="4" t="b">
        <v>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3.9" x14ac:dyDescent="0.4">
      <c r="A159" s="3">
        <v>141</v>
      </c>
      <c r="B159" s="3">
        <v>2676.279</v>
      </c>
      <c r="C159" s="3">
        <v>0</v>
      </c>
      <c r="D159" s="4" t="b">
        <v>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3.9" x14ac:dyDescent="0.4">
      <c r="A160" s="3">
        <v>142</v>
      </c>
      <c r="B160" s="3">
        <v>2676.279</v>
      </c>
      <c r="C160" s="3">
        <v>0</v>
      </c>
      <c r="D160" s="4" t="b">
        <v>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3.9" x14ac:dyDescent="0.4">
      <c r="A161" s="3">
        <v>143</v>
      </c>
      <c r="B161" s="3">
        <v>2676.279</v>
      </c>
      <c r="C161" s="3">
        <v>0</v>
      </c>
      <c r="D161" s="4" t="b">
        <v>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3.9" x14ac:dyDescent="0.4">
      <c r="A162" s="3">
        <v>144</v>
      </c>
      <c r="B162" s="3">
        <v>2995.29</v>
      </c>
      <c r="C162" s="3">
        <v>0</v>
      </c>
      <c r="D162" s="4" t="b">
        <v>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3.9" x14ac:dyDescent="0.4">
      <c r="A163" s="3">
        <v>145</v>
      </c>
      <c r="B163" s="3">
        <v>2995.29</v>
      </c>
      <c r="C163" s="3">
        <v>0</v>
      </c>
      <c r="D163" s="4" t="b">
        <v>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3.9" x14ac:dyDescent="0.4">
      <c r="A164" s="3">
        <v>146</v>
      </c>
      <c r="B164" s="3">
        <v>2995.29</v>
      </c>
      <c r="C164" s="3">
        <v>0</v>
      </c>
      <c r="D164" s="4" t="b">
        <v>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3.9" x14ac:dyDescent="0.4">
      <c r="A165" s="3">
        <v>147</v>
      </c>
      <c r="B165" s="3">
        <v>2995.29</v>
      </c>
      <c r="C165" s="3">
        <v>0</v>
      </c>
      <c r="D165" s="4" t="b">
        <v>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3.9" x14ac:dyDescent="0.4">
      <c r="A166" s="3">
        <v>148</v>
      </c>
      <c r="B166" s="3">
        <v>2995.29</v>
      </c>
      <c r="C166" s="3">
        <v>0</v>
      </c>
      <c r="D166" s="4" t="b">
        <v>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3.9" x14ac:dyDescent="0.4">
      <c r="A167" s="3">
        <v>149</v>
      </c>
      <c r="B167" s="3">
        <v>2995.29</v>
      </c>
      <c r="C167" s="3">
        <v>0</v>
      </c>
      <c r="D167" s="4" t="b">
        <v>1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3.9" x14ac:dyDescent="0.4">
      <c r="A168" s="3">
        <v>150</v>
      </c>
      <c r="B168" s="3">
        <v>2995.29</v>
      </c>
      <c r="C168" s="3">
        <v>0</v>
      </c>
      <c r="D168" s="4" t="b">
        <v>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3.9" x14ac:dyDescent="0.4">
      <c r="A169" s="3">
        <v>151</v>
      </c>
      <c r="B169" s="3">
        <v>2995.29</v>
      </c>
      <c r="C169" s="3">
        <v>0</v>
      </c>
      <c r="D169" s="4" t="b">
        <v>1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3.9" x14ac:dyDescent="0.4">
      <c r="A170" s="3">
        <v>152</v>
      </c>
      <c r="B170" s="3">
        <v>2995.29</v>
      </c>
      <c r="C170" s="3">
        <v>0</v>
      </c>
      <c r="D170" s="4" t="b">
        <v>1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3.9" x14ac:dyDescent="0.4">
      <c r="A171" s="3">
        <v>153</v>
      </c>
      <c r="B171" s="3">
        <v>2995.29</v>
      </c>
      <c r="C171" s="3">
        <v>0</v>
      </c>
      <c r="D171" s="4" t="b">
        <v>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3.9" x14ac:dyDescent="0.4">
      <c r="A172" s="3">
        <v>154</v>
      </c>
      <c r="B172" s="3">
        <v>2995.29</v>
      </c>
      <c r="C172" s="3">
        <v>0</v>
      </c>
      <c r="D172" s="4" t="b">
        <v>1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3.9" x14ac:dyDescent="0.4">
      <c r="A173" s="3">
        <v>155</v>
      </c>
      <c r="B173" s="3">
        <v>2995.29</v>
      </c>
      <c r="C173" s="3">
        <v>0</v>
      </c>
      <c r="D173" s="4" t="b">
        <v>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3.9" x14ac:dyDescent="0.4">
      <c r="A174" s="3">
        <v>156</v>
      </c>
      <c r="B174" s="3">
        <v>2995.29</v>
      </c>
      <c r="C174" s="3">
        <v>0</v>
      </c>
      <c r="D174" s="4" t="b">
        <v>1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3.9" x14ac:dyDescent="0.4">
      <c r="A175" s="3">
        <v>157</v>
      </c>
      <c r="B175" s="3">
        <v>2995.29</v>
      </c>
      <c r="C175" s="3">
        <v>0</v>
      </c>
      <c r="D175" s="4" t="b">
        <v>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3.9" x14ac:dyDescent="0.4">
      <c r="A176" s="3">
        <v>158</v>
      </c>
      <c r="B176" s="3">
        <v>2995.29</v>
      </c>
      <c r="C176" s="3">
        <v>0</v>
      </c>
      <c r="D176" s="4" t="b">
        <v>1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3.9" x14ac:dyDescent="0.4">
      <c r="A177" s="3">
        <v>159</v>
      </c>
      <c r="B177" s="3">
        <v>2995.29</v>
      </c>
      <c r="C177" s="3">
        <v>0</v>
      </c>
      <c r="D177" s="4" t="b">
        <v>1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3.9" x14ac:dyDescent="0.4">
      <c r="A178" s="3">
        <v>160</v>
      </c>
      <c r="B178" s="3">
        <v>3331.8020000000001</v>
      </c>
      <c r="C178" s="3">
        <v>0</v>
      </c>
      <c r="D178" s="4" t="b">
        <v>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3.9" x14ac:dyDescent="0.4">
      <c r="A179" s="3">
        <v>161</v>
      </c>
      <c r="B179" s="3">
        <v>3331.8020000000001</v>
      </c>
      <c r="C179" s="3">
        <v>0</v>
      </c>
      <c r="D179" s="4" t="b">
        <v>1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3.9" x14ac:dyDescent="0.4">
      <c r="A180" s="3">
        <v>162</v>
      </c>
      <c r="B180" s="3">
        <v>3331.8020000000001</v>
      </c>
      <c r="C180" s="3">
        <v>0</v>
      </c>
      <c r="D180" s="4" t="b">
        <v>1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3.9" x14ac:dyDescent="0.4">
      <c r="A181" s="3">
        <v>163</v>
      </c>
      <c r="B181" s="3">
        <v>3331.8020000000001</v>
      </c>
      <c r="C181" s="3">
        <v>0</v>
      </c>
      <c r="D181" s="4" t="b">
        <v>1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3.9" x14ac:dyDescent="0.4">
      <c r="A182" s="3">
        <v>164</v>
      </c>
      <c r="B182" s="3">
        <v>3331.8020000000001</v>
      </c>
      <c r="C182" s="3">
        <v>0</v>
      </c>
      <c r="D182" s="4" t="b">
        <v>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3.9" x14ac:dyDescent="0.4">
      <c r="A183" s="3">
        <v>165</v>
      </c>
      <c r="B183" s="3">
        <v>3331.8020000000001</v>
      </c>
      <c r="C183" s="3">
        <v>0</v>
      </c>
      <c r="D183" s="4" t="b">
        <v>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3.9" x14ac:dyDescent="0.4">
      <c r="A184" s="3">
        <v>166</v>
      </c>
      <c r="B184" s="3">
        <v>3331.8020000000001</v>
      </c>
      <c r="C184" s="3">
        <v>0</v>
      </c>
      <c r="D184" s="4" t="b">
        <v>1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3.9" x14ac:dyDescent="0.4">
      <c r="A185" s="3">
        <v>167</v>
      </c>
      <c r="B185" s="3">
        <v>3331.8020000000001</v>
      </c>
      <c r="C185" s="3">
        <v>0</v>
      </c>
      <c r="D185" s="4" t="b">
        <v>1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3.9" x14ac:dyDescent="0.4">
      <c r="A186" s="3">
        <v>168</v>
      </c>
      <c r="B186" s="3">
        <v>3331.8020000000001</v>
      </c>
      <c r="C186" s="3">
        <v>0</v>
      </c>
      <c r="D186" s="4" t="b">
        <v>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3.9" x14ac:dyDescent="0.4">
      <c r="A187" s="3">
        <v>169</v>
      </c>
      <c r="B187" s="3">
        <v>3331.8020000000001</v>
      </c>
      <c r="C187" s="3">
        <v>0</v>
      </c>
      <c r="D187" s="4" t="b">
        <v>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3.9" x14ac:dyDescent="0.4">
      <c r="A188" s="3">
        <v>170</v>
      </c>
      <c r="B188" s="3">
        <v>3331.8020000000001</v>
      </c>
      <c r="C188" s="3">
        <v>0</v>
      </c>
      <c r="D188" s="4" t="b">
        <v>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3.9" x14ac:dyDescent="0.4">
      <c r="A189" s="3">
        <v>171</v>
      </c>
      <c r="B189" s="3">
        <v>3331.8020000000001</v>
      </c>
      <c r="C189" s="3">
        <v>0</v>
      </c>
      <c r="D189" s="4" t="b">
        <v>1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3.9" x14ac:dyDescent="0.4">
      <c r="A190" s="3">
        <v>172</v>
      </c>
      <c r="B190" s="3">
        <v>3331.8020000000001</v>
      </c>
      <c r="C190" s="3">
        <v>0</v>
      </c>
      <c r="D190" s="4" t="b">
        <v>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3.9" x14ac:dyDescent="0.4">
      <c r="A191" s="3">
        <v>173</v>
      </c>
      <c r="B191" s="3">
        <v>3331.8020000000001</v>
      </c>
      <c r="C191" s="3">
        <v>0</v>
      </c>
      <c r="D191" s="4" t="b">
        <v>1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3.9" x14ac:dyDescent="0.4">
      <c r="A192" s="3">
        <v>174</v>
      </c>
      <c r="B192" s="3">
        <v>3331.8020000000001</v>
      </c>
      <c r="C192" s="3">
        <v>0</v>
      </c>
      <c r="D192" s="4" t="b">
        <v>1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3.9" x14ac:dyDescent="0.4">
      <c r="A193" s="3">
        <v>175</v>
      </c>
      <c r="B193" s="3">
        <v>3331.8020000000001</v>
      </c>
      <c r="C193" s="3">
        <v>0</v>
      </c>
      <c r="D193" s="4" t="b">
        <v>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3.9" x14ac:dyDescent="0.4">
      <c r="A194" s="3">
        <v>176</v>
      </c>
      <c r="B194" s="3">
        <v>3637.0549999999998</v>
      </c>
      <c r="C194" s="3">
        <v>0</v>
      </c>
      <c r="D194" s="4" t="b">
        <v>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3.9" x14ac:dyDescent="0.4">
      <c r="A195" s="3">
        <v>177</v>
      </c>
      <c r="B195" s="3">
        <v>3637.0549999999998</v>
      </c>
      <c r="C195" s="3">
        <v>0</v>
      </c>
      <c r="D195" s="4" t="b">
        <v>1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3.9" x14ac:dyDescent="0.4">
      <c r="A196" s="3">
        <v>178</v>
      </c>
      <c r="B196" s="3">
        <v>3637.0549999999998</v>
      </c>
      <c r="C196" s="3">
        <v>0</v>
      </c>
      <c r="D196" s="4" t="b">
        <v>1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3.9" x14ac:dyDescent="0.4">
      <c r="A197" s="3">
        <v>179</v>
      </c>
      <c r="B197" s="3">
        <v>3637.0549999999998</v>
      </c>
      <c r="C197" s="3">
        <v>0</v>
      </c>
      <c r="D197" s="4" t="b">
        <v>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3.9" x14ac:dyDescent="0.4">
      <c r="A198" s="3">
        <v>180</v>
      </c>
      <c r="B198" s="3">
        <v>3637.0549999999998</v>
      </c>
      <c r="C198" s="3">
        <v>0</v>
      </c>
      <c r="D198" s="4" t="b">
        <v>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3.9" x14ac:dyDescent="0.4">
      <c r="A199" s="3">
        <v>181</v>
      </c>
      <c r="B199" s="3">
        <v>3637.0549999999998</v>
      </c>
      <c r="C199" s="3">
        <v>0</v>
      </c>
      <c r="D199" s="4" t="b">
        <v>1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3.9" x14ac:dyDescent="0.4">
      <c r="A200" s="3">
        <v>182</v>
      </c>
      <c r="B200" s="3">
        <v>3637.0549999999998</v>
      </c>
      <c r="C200" s="3">
        <v>0</v>
      </c>
      <c r="D200" s="4" t="b">
        <v>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3.9" x14ac:dyDescent="0.4">
      <c r="A201" s="3">
        <v>183</v>
      </c>
      <c r="B201" s="3">
        <v>3637.0549999999998</v>
      </c>
      <c r="C201" s="3">
        <v>0</v>
      </c>
      <c r="D201" s="4" t="b">
        <v>1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3.9" x14ac:dyDescent="0.4">
      <c r="A202" s="3">
        <v>184</v>
      </c>
      <c r="B202" s="3">
        <v>3637.0549999999998</v>
      </c>
      <c r="C202" s="3">
        <v>0</v>
      </c>
      <c r="D202" s="4" t="b">
        <v>1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3.9" x14ac:dyDescent="0.4">
      <c r="A203" s="3">
        <v>185</v>
      </c>
      <c r="B203" s="3">
        <v>3637.0549999999998</v>
      </c>
      <c r="C203" s="3">
        <v>0</v>
      </c>
      <c r="D203" s="4" t="b">
        <v>1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3.9" x14ac:dyDescent="0.4">
      <c r="A204" s="3">
        <v>186</v>
      </c>
      <c r="B204" s="3">
        <v>3637.0549999999998</v>
      </c>
      <c r="C204" s="3">
        <v>0</v>
      </c>
      <c r="D204" s="4" t="b">
        <v>1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3.9" x14ac:dyDescent="0.4">
      <c r="A205" s="3">
        <v>187</v>
      </c>
      <c r="B205" s="3">
        <v>3637.0549999999998</v>
      </c>
      <c r="C205" s="3">
        <v>0</v>
      </c>
      <c r="D205" s="4" t="b">
        <v>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3.9" x14ac:dyDescent="0.4">
      <c r="A206" s="3">
        <v>188</v>
      </c>
      <c r="B206" s="3">
        <v>3637.0549999999998</v>
      </c>
      <c r="C206" s="3">
        <v>0</v>
      </c>
      <c r="D206" s="4" t="b">
        <v>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3.9" x14ac:dyDescent="0.4">
      <c r="A207" s="3">
        <v>189</v>
      </c>
      <c r="B207" s="3">
        <v>3637.0549999999998</v>
      </c>
      <c r="C207" s="3">
        <v>0</v>
      </c>
      <c r="D207" s="4" t="b">
        <v>1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3.9" x14ac:dyDescent="0.4">
      <c r="A208" s="3">
        <v>190</v>
      </c>
      <c r="B208" s="3">
        <v>3637.0549999999998</v>
      </c>
      <c r="C208" s="3">
        <v>0</v>
      </c>
      <c r="D208" s="4" t="b">
        <v>1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3.9" x14ac:dyDescent="0.4">
      <c r="A209" s="3">
        <v>191</v>
      </c>
      <c r="B209" s="3">
        <v>3637.0549999999998</v>
      </c>
      <c r="C209" s="3">
        <v>0</v>
      </c>
      <c r="D209" s="4" t="b">
        <v>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3.9" x14ac:dyDescent="0.4">
      <c r="A210" s="3">
        <v>192</v>
      </c>
      <c r="B210" s="3">
        <v>3962.654</v>
      </c>
      <c r="C210" s="3">
        <v>0</v>
      </c>
      <c r="D210" s="4" t="b">
        <v>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3.9" x14ac:dyDescent="0.4">
      <c r="A211" s="3">
        <v>193</v>
      </c>
      <c r="B211" s="3">
        <v>3962.654</v>
      </c>
      <c r="C211" s="3">
        <v>0</v>
      </c>
      <c r="D211" s="4" t="b">
        <v>1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3.9" x14ac:dyDescent="0.4">
      <c r="A212" s="3">
        <v>194</v>
      </c>
      <c r="B212" s="3">
        <v>3962.654</v>
      </c>
      <c r="C212" s="3">
        <v>0</v>
      </c>
      <c r="D212" s="4" t="b">
        <v>1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3.9" x14ac:dyDescent="0.4">
      <c r="A213" s="3">
        <v>195</v>
      </c>
      <c r="B213" s="3">
        <v>3962.654</v>
      </c>
      <c r="C213" s="3">
        <v>0</v>
      </c>
      <c r="D213" s="4" t="b">
        <v>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3.9" x14ac:dyDescent="0.4">
      <c r="A214" s="3">
        <v>196</v>
      </c>
      <c r="B214" s="3">
        <v>3962.654</v>
      </c>
      <c r="C214" s="3">
        <v>0</v>
      </c>
      <c r="D214" s="4" t="b">
        <v>1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3.9" x14ac:dyDescent="0.4">
      <c r="A215" s="3">
        <v>197</v>
      </c>
      <c r="B215" s="3">
        <v>3962.654</v>
      </c>
      <c r="C215" s="3">
        <v>0</v>
      </c>
      <c r="D215" s="4" t="b">
        <v>1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3.9" x14ac:dyDescent="0.4">
      <c r="A216" s="3">
        <v>198</v>
      </c>
      <c r="B216" s="3">
        <v>3962.654</v>
      </c>
      <c r="C216" s="3">
        <v>0</v>
      </c>
      <c r="D216" s="4" t="b">
        <v>1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3.9" x14ac:dyDescent="0.4">
      <c r="A217" s="3">
        <v>199</v>
      </c>
      <c r="B217" s="3">
        <v>3962.654</v>
      </c>
      <c r="C217" s="3">
        <v>0</v>
      </c>
      <c r="D217" s="4" t="b">
        <v>1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3.9" x14ac:dyDescent="0.4">
      <c r="A218" s="3">
        <v>200</v>
      </c>
      <c r="B218" s="3">
        <v>3962.654</v>
      </c>
      <c r="C218" s="3">
        <v>0</v>
      </c>
      <c r="D218" s="4" t="b">
        <v>1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3.9" x14ac:dyDescent="0.4">
      <c r="A219" s="3">
        <v>201</v>
      </c>
      <c r="B219" s="3">
        <v>3962.654</v>
      </c>
      <c r="C219" s="3">
        <v>0</v>
      </c>
      <c r="D219" s="4" t="b">
        <v>1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3.9" x14ac:dyDescent="0.4">
      <c r="A220" s="3">
        <v>202</v>
      </c>
      <c r="B220" s="3">
        <v>3962.654</v>
      </c>
      <c r="C220" s="3">
        <v>0</v>
      </c>
      <c r="D220" s="4" t="b">
        <v>1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3.9" x14ac:dyDescent="0.4">
      <c r="A221" s="3">
        <v>203</v>
      </c>
      <c r="B221" s="3">
        <v>3962.654</v>
      </c>
      <c r="C221" s="3">
        <v>0</v>
      </c>
      <c r="D221" s="4" t="b">
        <v>1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3.9" x14ac:dyDescent="0.4">
      <c r="A222" s="3">
        <v>204</v>
      </c>
      <c r="B222" s="3">
        <v>3962.654</v>
      </c>
      <c r="C222" s="3">
        <v>0</v>
      </c>
      <c r="D222" s="4" t="b">
        <v>1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3.9" x14ac:dyDescent="0.4">
      <c r="A223" s="3">
        <v>205</v>
      </c>
      <c r="B223" s="3">
        <v>3962.654</v>
      </c>
      <c r="C223" s="3">
        <v>0</v>
      </c>
      <c r="D223" s="4" t="b">
        <v>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3.9" x14ac:dyDescent="0.4">
      <c r="A224" s="3">
        <v>206</v>
      </c>
      <c r="B224" s="3">
        <v>3962.654</v>
      </c>
      <c r="C224" s="3">
        <v>0</v>
      </c>
      <c r="D224" s="4" t="b">
        <v>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3.9" x14ac:dyDescent="0.4">
      <c r="A225" s="3">
        <v>207</v>
      </c>
      <c r="B225" s="3">
        <v>3962.654</v>
      </c>
      <c r="C225" s="3">
        <v>0</v>
      </c>
      <c r="D225" s="4" t="b">
        <v>1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3.9" x14ac:dyDescent="0.4">
      <c r="A226" s="3">
        <v>208</v>
      </c>
      <c r="B226" s="3">
        <v>4304.3630000000003</v>
      </c>
      <c r="C226" s="3">
        <v>0</v>
      </c>
      <c r="D226" s="4" t="b">
        <v>1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3.9" x14ac:dyDescent="0.4">
      <c r="A227" s="3">
        <v>209</v>
      </c>
      <c r="B227" s="3">
        <v>4304.3630000000003</v>
      </c>
      <c r="C227" s="3">
        <v>0</v>
      </c>
      <c r="D227" s="4" t="b">
        <v>1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</sheetData>
  <mergeCells count="8">
    <mergeCell ref="H10:I10"/>
    <mergeCell ref="A16:B16"/>
    <mergeCell ref="D17:E17"/>
    <mergeCell ref="A1:D1"/>
    <mergeCell ref="A2:E2"/>
    <mergeCell ref="A3:C3"/>
    <mergeCell ref="A5:B5"/>
    <mergeCell ref="A9:B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227"/>
  <sheetViews>
    <sheetView topLeftCell="A31" workbookViewId="0">
      <selection sqref="A1:D1"/>
    </sheetView>
  </sheetViews>
  <sheetFormatPr defaultColWidth="14.3984375" defaultRowHeight="15.75" customHeight="1" x14ac:dyDescent="0.35"/>
  <sheetData>
    <row r="1" spans="1:17" ht="15.75" customHeight="1" x14ac:dyDescent="0.4">
      <c r="A1" s="7" t="s">
        <v>0</v>
      </c>
      <c r="B1" s="8"/>
      <c r="C1" s="8"/>
      <c r="D1" s="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4">
      <c r="A2" s="7" t="s">
        <v>1</v>
      </c>
      <c r="B2" s="8"/>
      <c r="C2" s="8"/>
      <c r="D2" s="8"/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.75" customHeight="1" x14ac:dyDescent="0.4">
      <c r="A3" s="7" t="s">
        <v>42</v>
      </c>
      <c r="B3" s="8"/>
      <c r="C3" s="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4">
      <c r="A5" s="7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4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</row>
    <row r="7" spans="1:17" ht="15.75" customHeight="1" x14ac:dyDescent="0.4">
      <c r="A7" s="3">
        <v>0.4</v>
      </c>
      <c r="B7" s="3">
        <v>5</v>
      </c>
      <c r="C7" s="4" t="b">
        <v>1</v>
      </c>
      <c r="D7" s="3">
        <v>0.25</v>
      </c>
      <c r="E7" s="1" t="s">
        <v>21</v>
      </c>
      <c r="F7" s="3">
        <v>100</v>
      </c>
      <c r="G7" s="3">
        <v>0.3</v>
      </c>
      <c r="H7" s="3">
        <v>0.25</v>
      </c>
      <c r="I7" s="3">
        <v>1000</v>
      </c>
      <c r="J7" s="3">
        <v>0.5</v>
      </c>
      <c r="K7" s="3">
        <v>1</v>
      </c>
      <c r="L7" s="3">
        <v>0.3</v>
      </c>
      <c r="M7" s="3">
        <v>10000000</v>
      </c>
      <c r="N7" s="3">
        <v>2</v>
      </c>
      <c r="O7" s="3">
        <v>10000</v>
      </c>
      <c r="P7" s="3">
        <v>2</v>
      </c>
      <c r="Q7" s="3">
        <v>10000</v>
      </c>
    </row>
    <row r="8" spans="1:17" ht="15.7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.75" customHeight="1" x14ac:dyDescent="0.4">
      <c r="A9" s="7" t="s">
        <v>22</v>
      </c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.75" customHeight="1" x14ac:dyDescent="0.4">
      <c r="A10" s="1" t="s">
        <v>23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28</v>
      </c>
      <c r="G10" s="1" t="s">
        <v>29</v>
      </c>
      <c r="H10" s="7" t="s">
        <v>30</v>
      </c>
      <c r="I10" s="8"/>
      <c r="J10" s="2"/>
      <c r="K10" s="2"/>
      <c r="L10" s="2"/>
      <c r="M10" s="2"/>
      <c r="N10" s="2"/>
      <c r="O10" s="2"/>
      <c r="P10" s="2"/>
      <c r="Q10" s="2"/>
    </row>
    <row r="11" spans="1:17" ht="15.75" customHeight="1" x14ac:dyDescent="0.4">
      <c r="A11" s="3">
        <v>0</v>
      </c>
      <c r="B11" s="3">
        <v>211</v>
      </c>
      <c r="C11" s="3">
        <v>0</v>
      </c>
      <c r="D11" s="3">
        <v>10000</v>
      </c>
      <c r="E11" s="4" t="b">
        <v>1</v>
      </c>
      <c r="F11" s="1" t="s">
        <v>31</v>
      </c>
      <c r="G11" s="4" t="b">
        <v>1</v>
      </c>
      <c r="H11" s="3">
        <v>1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15.7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.75" customHeight="1" x14ac:dyDescent="0.4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37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5.75" customHeight="1" x14ac:dyDescent="0.4">
      <c r="A14" s="1" t="s">
        <v>31</v>
      </c>
      <c r="B14" s="4" t="b">
        <v>1</v>
      </c>
      <c r="C14" s="3">
        <v>0</v>
      </c>
      <c r="D14" s="3">
        <v>1</v>
      </c>
      <c r="E14" s="3">
        <v>0</v>
      </c>
      <c r="F14" s="3">
        <v>209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.7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5.75" customHeight="1" x14ac:dyDescent="0.4">
      <c r="A16" s="7" t="s">
        <v>31</v>
      </c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.75" customHeight="1" x14ac:dyDescent="0.4">
      <c r="A17" s="1" t="s">
        <v>37</v>
      </c>
      <c r="B17" s="1" t="s">
        <v>38</v>
      </c>
      <c r="C17" s="1" t="s">
        <v>36</v>
      </c>
      <c r="D17" s="7" t="s">
        <v>33</v>
      </c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4">
      <c r="A18" s="3">
        <v>0</v>
      </c>
      <c r="B18" s="3">
        <v>0</v>
      </c>
      <c r="C18" s="3">
        <v>0</v>
      </c>
      <c r="D18" s="4" t="b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.75" customHeight="1" x14ac:dyDescent="0.4">
      <c r="A19" s="3">
        <v>1</v>
      </c>
      <c r="B19" s="3">
        <v>0</v>
      </c>
      <c r="C19" s="3">
        <v>0</v>
      </c>
      <c r="D19" s="4" t="b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.75" customHeight="1" x14ac:dyDescent="0.4">
      <c r="A20" s="3">
        <v>2</v>
      </c>
      <c r="B20" s="3">
        <v>0</v>
      </c>
      <c r="C20" s="3">
        <v>0</v>
      </c>
      <c r="D20" s="4" t="b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customHeight="1" x14ac:dyDescent="0.4">
      <c r="A21" s="3">
        <v>3</v>
      </c>
      <c r="B21" s="3">
        <v>0</v>
      </c>
      <c r="C21" s="3">
        <v>0</v>
      </c>
      <c r="D21" s="4" t="b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customHeight="1" x14ac:dyDescent="0.4">
      <c r="A22" s="3">
        <v>4</v>
      </c>
      <c r="B22" s="3">
        <v>0</v>
      </c>
      <c r="C22" s="3">
        <v>0</v>
      </c>
      <c r="D22" s="4" t="b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4">
      <c r="A23" s="3">
        <v>5</v>
      </c>
      <c r="B23" s="3">
        <v>0</v>
      </c>
      <c r="C23" s="3">
        <v>0</v>
      </c>
      <c r="D23" s="4" t="b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4">
      <c r="A24" s="3">
        <v>6</v>
      </c>
      <c r="B24" s="3">
        <v>0</v>
      </c>
      <c r="C24" s="3">
        <v>0</v>
      </c>
      <c r="D24" s="4" t="b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4">
      <c r="A25" s="3">
        <v>7</v>
      </c>
      <c r="B25" s="3">
        <v>0</v>
      </c>
      <c r="C25" s="3">
        <v>0</v>
      </c>
      <c r="D25" s="4" t="b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4">
      <c r="A26" s="3">
        <v>8</v>
      </c>
      <c r="B26" s="3">
        <v>0</v>
      </c>
      <c r="C26" s="3">
        <v>0</v>
      </c>
      <c r="D26" s="4" t="b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4">
      <c r="A27" s="3">
        <v>9</v>
      </c>
      <c r="B27" s="3">
        <v>0</v>
      </c>
      <c r="C27" s="3">
        <v>0</v>
      </c>
      <c r="D27" s="4" t="b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4">
      <c r="A28" s="3">
        <v>10</v>
      </c>
      <c r="B28" s="3">
        <v>0</v>
      </c>
      <c r="C28" s="3">
        <v>0</v>
      </c>
      <c r="D28" s="4" t="b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3.9" x14ac:dyDescent="0.4">
      <c r="A29" s="3">
        <v>11</v>
      </c>
      <c r="B29" s="3">
        <v>0</v>
      </c>
      <c r="C29" s="3">
        <v>0</v>
      </c>
      <c r="D29" s="4" t="b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3.9" x14ac:dyDescent="0.4">
      <c r="A30" s="3">
        <v>12</v>
      </c>
      <c r="B30" s="3">
        <v>0</v>
      </c>
      <c r="C30" s="3">
        <v>0</v>
      </c>
      <c r="D30" s="4" t="b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3.9" x14ac:dyDescent="0.4">
      <c r="A31" s="3">
        <v>13</v>
      </c>
      <c r="B31" s="3">
        <v>0</v>
      </c>
      <c r="C31" s="3">
        <v>0</v>
      </c>
      <c r="D31" s="4" t="b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3.9" x14ac:dyDescent="0.4">
      <c r="A32" s="3">
        <v>14</v>
      </c>
      <c r="B32" s="3">
        <v>0</v>
      </c>
      <c r="C32" s="3">
        <v>0</v>
      </c>
      <c r="D32" s="4" t="b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3.9" x14ac:dyDescent="0.4">
      <c r="A33" s="3">
        <v>15</v>
      </c>
      <c r="B33" s="3">
        <v>0</v>
      </c>
      <c r="C33" s="3">
        <v>0</v>
      </c>
      <c r="D33" s="4" t="b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3.9" x14ac:dyDescent="0.4">
      <c r="A34" s="3">
        <v>16</v>
      </c>
      <c r="B34" s="3">
        <v>321.3646</v>
      </c>
      <c r="C34" s="3">
        <v>0</v>
      </c>
      <c r="D34" s="4" t="b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3.9" x14ac:dyDescent="0.4">
      <c r="A35" s="3">
        <v>17</v>
      </c>
      <c r="B35" s="3">
        <v>321.3646</v>
      </c>
      <c r="C35" s="3">
        <v>0</v>
      </c>
      <c r="D35" s="4" t="b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3.9" x14ac:dyDescent="0.4">
      <c r="A36" s="3">
        <v>18</v>
      </c>
      <c r="B36" s="3">
        <v>321.3646</v>
      </c>
      <c r="C36" s="3">
        <v>0</v>
      </c>
      <c r="D36" s="4" t="b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3.9" x14ac:dyDescent="0.4">
      <c r="A37" s="3">
        <v>19</v>
      </c>
      <c r="B37" s="3">
        <v>321.3646</v>
      </c>
      <c r="C37" s="3">
        <v>0</v>
      </c>
      <c r="D37" s="4" t="b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3.9" x14ac:dyDescent="0.4">
      <c r="A38" s="3">
        <v>20</v>
      </c>
      <c r="B38" s="3">
        <v>321.3646</v>
      </c>
      <c r="C38" s="3">
        <v>0</v>
      </c>
      <c r="D38" s="4" t="b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3.9" x14ac:dyDescent="0.4">
      <c r="A39" s="3">
        <v>21</v>
      </c>
      <c r="B39" s="3">
        <v>321.3646</v>
      </c>
      <c r="C39" s="3">
        <v>0</v>
      </c>
      <c r="D39" s="4" t="b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3.9" x14ac:dyDescent="0.4">
      <c r="A40" s="3">
        <v>22</v>
      </c>
      <c r="B40" s="3">
        <v>321.3646</v>
      </c>
      <c r="C40" s="3">
        <v>0</v>
      </c>
      <c r="D40" s="4" t="b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3.9" x14ac:dyDescent="0.4">
      <c r="A41" s="3">
        <v>23</v>
      </c>
      <c r="B41" s="3">
        <v>321.3646</v>
      </c>
      <c r="C41" s="3">
        <v>0</v>
      </c>
      <c r="D41" s="4" t="b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3.9" x14ac:dyDescent="0.4">
      <c r="A42" s="3">
        <v>24</v>
      </c>
      <c r="B42" s="3">
        <v>321.3646</v>
      </c>
      <c r="C42" s="3">
        <v>0</v>
      </c>
      <c r="D42" s="4" t="b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3.9" x14ac:dyDescent="0.4">
      <c r="A43" s="3">
        <v>25</v>
      </c>
      <c r="B43" s="3">
        <v>321.3646</v>
      </c>
      <c r="C43" s="3">
        <v>0</v>
      </c>
      <c r="D43" s="4" t="b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3.9" x14ac:dyDescent="0.4">
      <c r="A44" s="3">
        <v>26</v>
      </c>
      <c r="B44" s="3">
        <v>321.3646</v>
      </c>
      <c r="C44" s="3">
        <v>0</v>
      </c>
      <c r="D44" s="4" t="b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3.9" x14ac:dyDescent="0.4">
      <c r="A45" s="3">
        <v>27</v>
      </c>
      <c r="B45" s="3">
        <v>321.3646</v>
      </c>
      <c r="C45" s="3">
        <v>0</v>
      </c>
      <c r="D45" s="4" t="b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3.9" x14ac:dyDescent="0.4">
      <c r="A46" s="3">
        <v>28</v>
      </c>
      <c r="B46" s="3">
        <v>321.3646</v>
      </c>
      <c r="C46" s="3">
        <v>0</v>
      </c>
      <c r="D46" s="4" t="b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3.9" x14ac:dyDescent="0.4">
      <c r="A47" s="3">
        <v>29</v>
      </c>
      <c r="B47" s="3">
        <v>321.3646</v>
      </c>
      <c r="C47" s="3">
        <v>0</v>
      </c>
      <c r="D47" s="4" t="b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3.9" x14ac:dyDescent="0.4">
      <c r="A48" s="3">
        <v>30</v>
      </c>
      <c r="B48" s="3">
        <v>321.3646</v>
      </c>
      <c r="C48" s="3">
        <v>0</v>
      </c>
      <c r="D48" s="4" t="b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3.9" x14ac:dyDescent="0.4">
      <c r="A49" s="3">
        <v>31</v>
      </c>
      <c r="B49" s="3">
        <v>321.3646</v>
      </c>
      <c r="C49" s="3">
        <v>0</v>
      </c>
      <c r="D49" s="4" t="b"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3.9" x14ac:dyDescent="0.4">
      <c r="A50" s="3">
        <v>32</v>
      </c>
      <c r="B50" s="3">
        <v>609.56129999999996</v>
      </c>
      <c r="C50" s="3">
        <v>0</v>
      </c>
      <c r="D50" s="4" t="b"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3.9" x14ac:dyDescent="0.4">
      <c r="A51" s="3">
        <v>33</v>
      </c>
      <c r="B51" s="3">
        <v>609.56129999999996</v>
      </c>
      <c r="C51" s="3">
        <v>0</v>
      </c>
      <c r="D51" s="4" t="b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3.9" x14ac:dyDescent="0.4">
      <c r="A52" s="3">
        <v>34</v>
      </c>
      <c r="B52" s="3">
        <v>609.56129999999996</v>
      </c>
      <c r="C52" s="3">
        <v>0</v>
      </c>
      <c r="D52" s="4" t="b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3.9" x14ac:dyDescent="0.4">
      <c r="A53" s="3">
        <v>35</v>
      </c>
      <c r="B53" s="3">
        <v>609.56129999999996</v>
      </c>
      <c r="C53" s="3">
        <v>0</v>
      </c>
      <c r="D53" s="4" t="b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3.9" x14ac:dyDescent="0.4">
      <c r="A54" s="3">
        <v>36</v>
      </c>
      <c r="B54" s="3">
        <v>609.56129999999996</v>
      </c>
      <c r="C54" s="3">
        <v>0</v>
      </c>
      <c r="D54" s="4" t="b"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3.9" x14ac:dyDescent="0.4">
      <c r="A55" s="3">
        <v>37</v>
      </c>
      <c r="B55" s="3">
        <v>609.56129999999996</v>
      </c>
      <c r="C55" s="3">
        <v>0</v>
      </c>
      <c r="D55" s="4" t="b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3.9" x14ac:dyDescent="0.4">
      <c r="A56" s="3">
        <v>38</v>
      </c>
      <c r="B56" s="3">
        <v>609.56129999999996</v>
      </c>
      <c r="C56" s="3">
        <v>0</v>
      </c>
      <c r="D56" s="4" t="b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3.9" x14ac:dyDescent="0.4">
      <c r="A57" s="3">
        <v>39</v>
      </c>
      <c r="B57" s="3">
        <v>609.56129999999996</v>
      </c>
      <c r="C57" s="3">
        <v>0</v>
      </c>
      <c r="D57" s="4" t="b">
        <v>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3.9" x14ac:dyDescent="0.4">
      <c r="A58" s="3">
        <v>40</v>
      </c>
      <c r="B58" s="3">
        <v>609.56129999999996</v>
      </c>
      <c r="C58" s="3">
        <v>0</v>
      </c>
      <c r="D58" s="4" t="b"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3.9" x14ac:dyDescent="0.4">
      <c r="A59" s="3">
        <v>41</v>
      </c>
      <c r="B59" s="3">
        <v>609.56129999999996</v>
      </c>
      <c r="C59" s="3">
        <v>0</v>
      </c>
      <c r="D59" s="4" t="b"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3.9" x14ac:dyDescent="0.4">
      <c r="A60" s="3">
        <v>42</v>
      </c>
      <c r="B60" s="3">
        <v>609.56129999999996</v>
      </c>
      <c r="C60" s="3">
        <v>0</v>
      </c>
      <c r="D60" s="4" t="b">
        <v>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3.9" x14ac:dyDescent="0.4">
      <c r="A61" s="3">
        <v>43</v>
      </c>
      <c r="B61" s="3">
        <v>609.56129999999996</v>
      </c>
      <c r="C61" s="3">
        <v>0</v>
      </c>
      <c r="D61" s="4" t="b">
        <v>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3.9" x14ac:dyDescent="0.4">
      <c r="A62" s="3">
        <v>44</v>
      </c>
      <c r="B62" s="3">
        <v>609.56129999999996</v>
      </c>
      <c r="C62" s="3">
        <v>0</v>
      </c>
      <c r="D62" s="4" t="b"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3.9" x14ac:dyDescent="0.4">
      <c r="A63" s="3">
        <v>45</v>
      </c>
      <c r="B63" s="3">
        <v>609.56129999999996</v>
      </c>
      <c r="C63" s="3">
        <v>0</v>
      </c>
      <c r="D63" s="4" t="b">
        <v>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3.9" x14ac:dyDescent="0.4">
      <c r="A64" s="3">
        <v>46</v>
      </c>
      <c r="B64" s="3">
        <v>609.56129999999996</v>
      </c>
      <c r="C64" s="3">
        <v>0</v>
      </c>
      <c r="D64" s="4" t="b">
        <v>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3.9" x14ac:dyDescent="0.4">
      <c r="A65" s="3">
        <v>47</v>
      </c>
      <c r="B65" s="3">
        <v>609.56129999999996</v>
      </c>
      <c r="C65" s="3">
        <v>0</v>
      </c>
      <c r="D65" s="4" t="b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3.9" x14ac:dyDescent="0.4">
      <c r="A66" s="3">
        <v>48</v>
      </c>
      <c r="B66" s="3">
        <v>939.12689999999998</v>
      </c>
      <c r="C66" s="3">
        <v>0</v>
      </c>
      <c r="D66" s="4" t="b">
        <v>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3.9" x14ac:dyDescent="0.4">
      <c r="A67" s="3">
        <v>49</v>
      </c>
      <c r="B67" s="3">
        <v>939.12689999999998</v>
      </c>
      <c r="C67" s="3">
        <v>0</v>
      </c>
      <c r="D67" s="4" t="b">
        <v>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3.9" x14ac:dyDescent="0.4">
      <c r="A68" s="3">
        <v>50</v>
      </c>
      <c r="B68" s="3">
        <v>939.12689999999998</v>
      </c>
      <c r="C68" s="3">
        <v>0</v>
      </c>
      <c r="D68" s="4" t="b">
        <v>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3.9" x14ac:dyDescent="0.4">
      <c r="A69" s="3">
        <v>51</v>
      </c>
      <c r="B69" s="3">
        <v>939.12689999999998</v>
      </c>
      <c r="C69" s="3">
        <v>0</v>
      </c>
      <c r="D69" s="4" t="b"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3.9" x14ac:dyDescent="0.4">
      <c r="A70" s="3">
        <v>52</v>
      </c>
      <c r="B70" s="3">
        <v>939.12689999999998</v>
      </c>
      <c r="C70" s="3">
        <v>0</v>
      </c>
      <c r="D70" s="4" t="b">
        <v>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3.9" x14ac:dyDescent="0.4">
      <c r="A71" s="3">
        <v>53</v>
      </c>
      <c r="B71" s="3">
        <v>939.12689999999998</v>
      </c>
      <c r="C71" s="3">
        <v>0</v>
      </c>
      <c r="D71" s="4" t="b">
        <v>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3.9" x14ac:dyDescent="0.4">
      <c r="A72" s="3">
        <v>54</v>
      </c>
      <c r="B72" s="3">
        <v>939.12689999999998</v>
      </c>
      <c r="C72" s="3">
        <v>0</v>
      </c>
      <c r="D72" s="4" t="b">
        <v>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3.9" x14ac:dyDescent="0.4">
      <c r="A73" s="3">
        <v>55</v>
      </c>
      <c r="B73" s="3">
        <v>939.12689999999998</v>
      </c>
      <c r="C73" s="3">
        <v>0</v>
      </c>
      <c r="D73" s="4" t="b">
        <v>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3.9" x14ac:dyDescent="0.4">
      <c r="A74" s="3">
        <v>56</v>
      </c>
      <c r="B74" s="3">
        <v>939.12689999999998</v>
      </c>
      <c r="C74" s="3">
        <v>0</v>
      </c>
      <c r="D74" s="4" t="b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3.9" x14ac:dyDescent="0.4">
      <c r="A75" s="3">
        <v>57</v>
      </c>
      <c r="B75" s="3">
        <v>939.12689999999998</v>
      </c>
      <c r="C75" s="3">
        <v>0</v>
      </c>
      <c r="D75" s="4" t="b"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3.9" x14ac:dyDescent="0.4">
      <c r="A76" s="3">
        <v>58</v>
      </c>
      <c r="B76" s="3">
        <v>939.12689999999998</v>
      </c>
      <c r="C76" s="3">
        <v>0</v>
      </c>
      <c r="D76" s="4" t="b">
        <v>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3.9" x14ac:dyDescent="0.4">
      <c r="A77" s="3">
        <v>59</v>
      </c>
      <c r="B77" s="3">
        <v>939.12689999999998</v>
      </c>
      <c r="C77" s="3">
        <v>0</v>
      </c>
      <c r="D77" s="4" t="b">
        <v>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3.9" x14ac:dyDescent="0.4">
      <c r="A78" s="3">
        <v>60</v>
      </c>
      <c r="B78" s="3">
        <v>939.12689999999998</v>
      </c>
      <c r="C78" s="3">
        <v>0</v>
      </c>
      <c r="D78" s="4" t="b">
        <v>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3.9" x14ac:dyDescent="0.4">
      <c r="A79" s="3">
        <v>61</v>
      </c>
      <c r="B79" s="3">
        <v>939.12689999999998</v>
      </c>
      <c r="C79" s="3">
        <v>0</v>
      </c>
      <c r="D79" s="4" t="b">
        <v>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3.9" x14ac:dyDescent="0.4">
      <c r="A80" s="3">
        <v>62</v>
      </c>
      <c r="B80" s="3">
        <v>939.12689999999998</v>
      </c>
      <c r="C80" s="3">
        <v>0</v>
      </c>
      <c r="D80" s="4" t="b">
        <v>1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3.9" x14ac:dyDescent="0.4">
      <c r="A81" s="3">
        <v>63</v>
      </c>
      <c r="B81" s="3">
        <v>939.12689999999998</v>
      </c>
      <c r="C81" s="3">
        <v>0</v>
      </c>
      <c r="D81" s="4" t="b"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3.9" x14ac:dyDescent="0.4">
      <c r="A82" s="3">
        <v>64</v>
      </c>
      <c r="B82" s="3">
        <v>1222.8889999999999</v>
      </c>
      <c r="C82" s="3">
        <v>0</v>
      </c>
      <c r="D82" s="4" t="b">
        <v>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3.9" x14ac:dyDescent="0.4">
      <c r="A83" s="3">
        <v>65</v>
      </c>
      <c r="B83" s="3">
        <v>1222.8889999999999</v>
      </c>
      <c r="C83" s="3">
        <v>0</v>
      </c>
      <c r="D83" s="4" t="b">
        <v>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3.9" x14ac:dyDescent="0.4">
      <c r="A84" s="3">
        <v>66</v>
      </c>
      <c r="B84" s="3">
        <v>1222.8889999999999</v>
      </c>
      <c r="C84" s="3">
        <v>0</v>
      </c>
      <c r="D84" s="4" t="b">
        <v>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3.9" x14ac:dyDescent="0.4">
      <c r="A85" s="3">
        <v>67</v>
      </c>
      <c r="B85" s="3">
        <v>1222.8889999999999</v>
      </c>
      <c r="C85" s="3">
        <v>0</v>
      </c>
      <c r="D85" s="4" t="b"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3.9" x14ac:dyDescent="0.4">
      <c r="A86" s="3">
        <v>68</v>
      </c>
      <c r="B86" s="3">
        <v>1222.8889999999999</v>
      </c>
      <c r="C86" s="3">
        <v>0</v>
      </c>
      <c r="D86" s="4" t="b">
        <v>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3.9" x14ac:dyDescent="0.4">
      <c r="A87" s="3">
        <v>69</v>
      </c>
      <c r="B87" s="3">
        <v>1222.8889999999999</v>
      </c>
      <c r="C87" s="3">
        <v>0</v>
      </c>
      <c r="D87" s="4" t="b">
        <v>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3.9" x14ac:dyDescent="0.4">
      <c r="A88" s="3">
        <v>70</v>
      </c>
      <c r="B88" s="3">
        <v>1222.8889999999999</v>
      </c>
      <c r="C88" s="3">
        <v>0</v>
      </c>
      <c r="D88" s="4" t="b">
        <v>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3.9" x14ac:dyDescent="0.4">
      <c r="A89" s="3">
        <v>71</v>
      </c>
      <c r="B89" s="3">
        <v>1222.8889999999999</v>
      </c>
      <c r="C89" s="3">
        <v>0</v>
      </c>
      <c r="D89" s="4" t="b"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3.9" x14ac:dyDescent="0.4">
      <c r="A90" s="3">
        <v>72</v>
      </c>
      <c r="B90" s="3">
        <v>1222.8889999999999</v>
      </c>
      <c r="C90" s="3">
        <v>0</v>
      </c>
      <c r="D90" s="4" t="b">
        <v>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3.9" x14ac:dyDescent="0.4">
      <c r="A91" s="3">
        <v>73</v>
      </c>
      <c r="B91" s="3">
        <v>1222.8889999999999</v>
      </c>
      <c r="C91" s="3">
        <v>0</v>
      </c>
      <c r="D91" s="4" t="b">
        <v>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3.9" x14ac:dyDescent="0.4">
      <c r="A92" s="3">
        <v>74</v>
      </c>
      <c r="B92" s="3">
        <v>1222.8889999999999</v>
      </c>
      <c r="C92" s="3">
        <v>0</v>
      </c>
      <c r="D92" s="4" t="b">
        <v>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3.9" x14ac:dyDescent="0.4">
      <c r="A93" s="3">
        <v>75</v>
      </c>
      <c r="B93" s="3">
        <v>1222.8889999999999</v>
      </c>
      <c r="C93" s="3">
        <v>0</v>
      </c>
      <c r="D93" s="4" t="b">
        <v>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3.9" x14ac:dyDescent="0.4">
      <c r="A94" s="3">
        <v>76</v>
      </c>
      <c r="B94" s="3">
        <v>1222.8889999999999</v>
      </c>
      <c r="C94" s="3">
        <v>0</v>
      </c>
      <c r="D94" s="4" t="b">
        <v>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3.9" x14ac:dyDescent="0.4">
      <c r="A95" s="3">
        <v>77</v>
      </c>
      <c r="B95" s="3">
        <v>1222.8889999999999</v>
      </c>
      <c r="C95" s="3">
        <v>0</v>
      </c>
      <c r="D95" s="4" t="b">
        <v>1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3.9" x14ac:dyDescent="0.4">
      <c r="A96" s="3">
        <v>78</v>
      </c>
      <c r="B96" s="3">
        <v>1222.8889999999999</v>
      </c>
      <c r="C96" s="3">
        <v>0</v>
      </c>
      <c r="D96" s="4" t="b">
        <v>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3.9" x14ac:dyDescent="0.4">
      <c r="A97" s="3">
        <v>79</v>
      </c>
      <c r="B97" s="3">
        <v>1222.8889999999999</v>
      </c>
      <c r="C97" s="3">
        <v>0</v>
      </c>
      <c r="D97" s="4" t="b">
        <v>1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3.9" x14ac:dyDescent="0.4">
      <c r="A98" s="3">
        <v>80</v>
      </c>
      <c r="B98" s="3">
        <v>1548.501</v>
      </c>
      <c r="C98" s="3">
        <v>0</v>
      </c>
      <c r="D98" s="4" t="b">
        <v>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3.9" x14ac:dyDescent="0.4">
      <c r="A99" s="3">
        <v>81</v>
      </c>
      <c r="B99" s="3">
        <v>1548.501</v>
      </c>
      <c r="C99" s="3">
        <v>0</v>
      </c>
      <c r="D99" s="4" t="b">
        <v>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3.9" x14ac:dyDescent="0.4">
      <c r="A100" s="3">
        <v>82</v>
      </c>
      <c r="B100" s="3">
        <v>1548.501</v>
      </c>
      <c r="C100" s="3">
        <v>0</v>
      </c>
      <c r="D100" s="4" t="b">
        <v>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3.9" x14ac:dyDescent="0.4">
      <c r="A101" s="3">
        <v>83</v>
      </c>
      <c r="B101" s="3">
        <v>1548.501</v>
      </c>
      <c r="C101" s="3">
        <v>0</v>
      </c>
      <c r="D101" s="4" t="b">
        <v>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3.9" x14ac:dyDescent="0.4">
      <c r="A102" s="3">
        <v>84</v>
      </c>
      <c r="B102" s="3">
        <v>1548.501</v>
      </c>
      <c r="C102" s="3">
        <v>0</v>
      </c>
      <c r="D102" s="4" t="b">
        <v>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3.9" x14ac:dyDescent="0.4">
      <c r="A103" s="3">
        <v>85</v>
      </c>
      <c r="B103" s="3">
        <v>1548.501</v>
      </c>
      <c r="C103" s="3">
        <v>0</v>
      </c>
      <c r="D103" s="4" t="b">
        <v>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3.9" x14ac:dyDescent="0.4">
      <c r="A104" s="3">
        <v>86</v>
      </c>
      <c r="B104" s="3">
        <v>1548.501</v>
      </c>
      <c r="C104" s="3">
        <v>0</v>
      </c>
      <c r="D104" s="4" t="b">
        <v>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3.9" x14ac:dyDescent="0.4">
      <c r="A105" s="3">
        <v>87</v>
      </c>
      <c r="B105" s="3">
        <v>1548.501</v>
      </c>
      <c r="C105" s="3">
        <v>0</v>
      </c>
      <c r="D105" s="4" t="b">
        <v>1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9" x14ac:dyDescent="0.4">
      <c r="A106" s="3">
        <v>88</v>
      </c>
      <c r="B106" s="3">
        <v>1548.501</v>
      </c>
      <c r="C106" s="3">
        <v>0</v>
      </c>
      <c r="D106" s="4" t="b">
        <v>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9" x14ac:dyDescent="0.4">
      <c r="A107" s="3">
        <v>89</v>
      </c>
      <c r="B107" s="3">
        <v>1548.501</v>
      </c>
      <c r="C107" s="3">
        <v>0</v>
      </c>
      <c r="D107" s="4" t="b">
        <v>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9" x14ac:dyDescent="0.4">
      <c r="A108" s="3">
        <v>90</v>
      </c>
      <c r="B108" s="3">
        <v>1548.501</v>
      </c>
      <c r="C108" s="3">
        <v>0</v>
      </c>
      <c r="D108" s="4" t="b">
        <v>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9" x14ac:dyDescent="0.4">
      <c r="A109" s="3">
        <v>91</v>
      </c>
      <c r="B109" s="3">
        <v>1548.501</v>
      </c>
      <c r="C109" s="3">
        <v>0</v>
      </c>
      <c r="D109" s="4" t="b">
        <v>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9" x14ac:dyDescent="0.4">
      <c r="A110" s="3">
        <v>92</v>
      </c>
      <c r="B110" s="3">
        <v>1548.501</v>
      </c>
      <c r="C110" s="3">
        <v>0</v>
      </c>
      <c r="D110" s="4" t="b">
        <v>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9" x14ac:dyDescent="0.4">
      <c r="A111" s="3">
        <v>93</v>
      </c>
      <c r="B111" s="3">
        <v>1548.501</v>
      </c>
      <c r="C111" s="3">
        <v>0</v>
      </c>
      <c r="D111" s="4" t="b">
        <v>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9" x14ac:dyDescent="0.4">
      <c r="A112" s="3">
        <v>94</v>
      </c>
      <c r="B112" s="3">
        <v>1548.501</v>
      </c>
      <c r="C112" s="3">
        <v>0</v>
      </c>
      <c r="D112" s="4" t="b">
        <v>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9" x14ac:dyDescent="0.4">
      <c r="A113" s="3">
        <v>95</v>
      </c>
      <c r="B113" s="3">
        <v>1548.501</v>
      </c>
      <c r="C113" s="3">
        <v>0</v>
      </c>
      <c r="D113" s="4" t="b">
        <v>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9" x14ac:dyDescent="0.4">
      <c r="A114" s="3">
        <v>96</v>
      </c>
      <c r="B114" s="3">
        <v>1834.4880000000001</v>
      </c>
      <c r="C114" s="3">
        <v>0</v>
      </c>
      <c r="D114" s="4" t="b">
        <v>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9" x14ac:dyDescent="0.4">
      <c r="A115" s="3">
        <v>97</v>
      </c>
      <c r="B115" s="3">
        <v>1834.4880000000001</v>
      </c>
      <c r="C115" s="3">
        <v>0</v>
      </c>
      <c r="D115" s="4" t="b">
        <v>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9" x14ac:dyDescent="0.4">
      <c r="A116" s="3">
        <v>98</v>
      </c>
      <c r="B116" s="3">
        <v>1834.4880000000001</v>
      </c>
      <c r="C116" s="3">
        <v>0</v>
      </c>
      <c r="D116" s="4" t="b">
        <v>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9" x14ac:dyDescent="0.4">
      <c r="A117" s="3">
        <v>99</v>
      </c>
      <c r="B117" s="3">
        <v>1834.4880000000001</v>
      </c>
      <c r="C117" s="3">
        <v>0</v>
      </c>
      <c r="D117" s="4" t="b">
        <v>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9" x14ac:dyDescent="0.4">
      <c r="A118" s="3">
        <v>100</v>
      </c>
      <c r="B118" s="3">
        <v>1834.4880000000001</v>
      </c>
      <c r="C118" s="3">
        <v>0</v>
      </c>
      <c r="D118" s="4" t="b">
        <v>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9" x14ac:dyDescent="0.4">
      <c r="A119" s="3">
        <v>101</v>
      </c>
      <c r="B119" s="3">
        <v>1834.4880000000001</v>
      </c>
      <c r="C119" s="3">
        <v>0</v>
      </c>
      <c r="D119" s="4" t="b">
        <v>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9" x14ac:dyDescent="0.4">
      <c r="A120" s="3">
        <v>102</v>
      </c>
      <c r="B120" s="3">
        <v>1834.4880000000001</v>
      </c>
      <c r="C120" s="3">
        <v>0</v>
      </c>
      <c r="D120" s="4" t="b">
        <v>1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9" x14ac:dyDescent="0.4">
      <c r="A121" s="3">
        <v>103</v>
      </c>
      <c r="B121" s="3">
        <v>1834.4880000000001</v>
      </c>
      <c r="C121" s="3">
        <v>0</v>
      </c>
      <c r="D121" s="4" t="b">
        <v>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9" x14ac:dyDescent="0.4">
      <c r="A122" s="3">
        <v>104</v>
      </c>
      <c r="B122" s="3">
        <v>1834.4880000000001</v>
      </c>
      <c r="C122" s="3">
        <v>0</v>
      </c>
      <c r="D122" s="4" t="b">
        <v>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9" x14ac:dyDescent="0.4">
      <c r="A123" s="3">
        <v>105</v>
      </c>
      <c r="B123" s="3">
        <v>1834.4880000000001</v>
      </c>
      <c r="C123" s="3">
        <v>0</v>
      </c>
      <c r="D123" s="4" t="b">
        <v>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9" x14ac:dyDescent="0.4">
      <c r="A124" s="3">
        <v>106</v>
      </c>
      <c r="B124" s="3">
        <v>1834.4880000000001</v>
      </c>
      <c r="C124" s="3">
        <v>0</v>
      </c>
      <c r="D124" s="4" t="b">
        <v>1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9" x14ac:dyDescent="0.4">
      <c r="A125" s="3">
        <v>107</v>
      </c>
      <c r="B125" s="3">
        <v>1834.4880000000001</v>
      </c>
      <c r="C125" s="3">
        <v>0</v>
      </c>
      <c r="D125" s="4" t="b">
        <v>1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9" x14ac:dyDescent="0.4">
      <c r="A126" s="3">
        <v>108</v>
      </c>
      <c r="B126" s="3">
        <v>1834.4880000000001</v>
      </c>
      <c r="C126" s="3">
        <v>0</v>
      </c>
      <c r="D126" s="4" t="b">
        <v>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9" x14ac:dyDescent="0.4">
      <c r="A127" s="3">
        <v>109</v>
      </c>
      <c r="B127" s="3">
        <v>1834.4880000000001</v>
      </c>
      <c r="C127" s="3">
        <v>0</v>
      </c>
      <c r="D127" s="4" t="b">
        <v>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9" x14ac:dyDescent="0.4">
      <c r="A128" s="3">
        <v>110</v>
      </c>
      <c r="B128" s="3">
        <v>1834.4880000000001</v>
      </c>
      <c r="C128" s="3">
        <v>0</v>
      </c>
      <c r="D128" s="4" t="b">
        <v>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9" x14ac:dyDescent="0.4">
      <c r="A129" s="3">
        <v>111</v>
      </c>
      <c r="B129" s="3">
        <v>1834.4880000000001</v>
      </c>
      <c r="C129" s="3">
        <v>0</v>
      </c>
      <c r="D129" s="4" t="b">
        <v>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9" x14ac:dyDescent="0.4">
      <c r="A130" s="3">
        <v>112</v>
      </c>
      <c r="B130" s="3">
        <v>2162.3389999999999</v>
      </c>
      <c r="C130" s="3">
        <v>0</v>
      </c>
      <c r="D130" s="4" t="b">
        <v>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9" x14ac:dyDescent="0.4">
      <c r="A131" s="3">
        <v>113</v>
      </c>
      <c r="B131" s="3">
        <v>2162.3389999999999</v>
      </c>
      <c r="C131" s="3">
        <v>0</v>
      </c>
      <c r="D131" s="4" t="b">
        <v>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9" x14ac:dyDescent="0.4">
      <c r="A132" s="3">
        <v>114</v>
      </c>
      <c r="B132" s="3">
        <v>2162.3389999999999</v>
      </c>
      <c r="C132" s="3">
        <v>0</v>
      </c>
      <c r="D132" s="4" t="b">
        <v>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9" x14ac:dyDescent="0.4">
      <c r="A133" s="3">
        <v>115</v>
      </c>
      <c r="B133" s="3">
        <v>2162.3389999999999</v>
      </c>
      <c r="C133" s="3">
        <v>0</v>
      </c>
      <c r="D133" s="4" t="b">
        <v>1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9" x14ac:dyDescent="0.4">
      <c r="A134" s="3">
        <v>116</v>
      </c>
      <c r="B134" s="3">
        <v>2162.3389999999999</v>
      </c>
      <c r="C134" s="3">
        <v>0</v>
      </c>
      <c r="D134" s="4" t="b">
        <v>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9" x14ac:dyDescent="0.4">
      <c r="A135" s="3">
        <v>117</v>
      </c>
      <c r="B135" s="3">
        <v>2162.3389999999999</v>
      </c>
      <c r="C135" s="3">
        <v>0</v>
      </c>
      <c r="D135" s="4" t="b">
        <v>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9" x14ac:dyDescent="0.4">
      <c r="A136" s="3">
        <v>118</v>
      </c>
      <c r="B136" s="3">
        <v>2162.3389999999999</v>
      </c>
      <c r="C136" s="3">
        <v>0</v>
      </c>
      <c r="D136" s="4" t="b">
        <v>1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9" x14ac:dyDescent="0.4">
      <c r="A137" s="3">
        <v>119</v>
      </c>
      <c r="B137" s="3">
        <v>2162.3389999999999</v>
      </c>
      <c r="C137" s="3">
        <v>0</v>
      </c>
      <c r="D137" s="4" t="b">
        <v>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9" x14ac:dyDescent="0.4">
      <c r="A138" s="3">
        <v>120</v>
      </c>
      <c r="B138" s="3">
        <v>2162.3389999999999</v>
      </c>
      <c r="C138" s="3">
        <v>0</v>
      </c>
      <c r="D138" s="4" t="b">
        <v>1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9" x14ac:dyDescent="0.4">
      <c r="A139" s="3">
        <v>121</v>
      </c>
      <c r="B139" s="3">
        <v>2162.3389999999999</v>
      </c>
      <c r="C139" s="3">
        <v>0</v>
      </c>
      <c r="D139" s="4" t="b">
        <v>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9" x14ac:dyDescent="0.4">
      <c r="A140" s="3">
        <v>122</v>
      </c>
      <c r="B140" s="3">
        <v>2162.3389999999999</v>
      </c>
      <c r="C140" s="3">
        <v>0</v>
      </c>
      <c r="D140" s="4" t="b">
        <v>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9" x14ac:dyDescent="0.4">
      <c r="A141" s="3">
        <v>123</v>
      </c>
      <c r="B141" s="3">
        <v>2162.3389999999999</v>
      </c>
      <c r="C141" s="3">
        <v>0</v>
      </c>
      <c r="D141" s="4" t="b">
        <v>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9" x14ac:dyDescent="0.4">
      <c r="A142" s="3">
        <v>124</v>
      </c>
      <c r="B142" s="3">
        <v>2162.3389999999999</v>
      </c>
      <c r="C142" s="3">
        <v>0</v>
      </c>
      <c r="D142" s="4" t="b">
        <v>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9" x14ac:dyDescent="0.4">
      <c r="A143" s="3">
        <v>125</v>
      </c>
      <c r="B143" s="3">
        <v>2162.3389999999999</v>
      </c>
      <c r="C143" s="3">
        <v>0</v>
      </c>
      <c r="D143" s="4" t="b">
        <v>1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9" x14ac:dyDescent="0.4">
      <c r="A144" s="3">
        <v>126</v>
      </c>
      <c r="B144" s="3">
        <v>2162.3389999999999</v>
      </c>
      <c r="C144" s="3">
        <v>0</v>
      </c>
      <c r="D144" s="4" t="b">
        <v>1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9" x14ac:dyDescent="0.4">
      <c r="A145" s="3">
        <v>127</v>
      </c>
      <c r="B145" s="3">
        <v>2162.3389999999999</v>
      </c>
      <c r="C145" s="3">
        <v>0</v>
      </c>
      <c r="D145" s="4" t="b">
        <v>1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9" x14ac:dyDescent="0.4">
      <c r="A146" s="3">
        <v>128</v>
      </c>
      <c r="B146" s="3">
        <v>2452.7869999999998</v>
      </c>
      <c r="C146" s="3">
        <v>0</v>
      </c>
      <c r="D146" s="4" t="b">
        <v>1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9" x14ac:dyDescent="0.4">
      <c r="A147" s="3">
        <v>129</v>
      </c>
      <c r="B147" s="3">
        <v>2452.7869999999998</v>
      </c>
      <c r="C147" s="3">
        <v>0</v>
      </c>
      <c r="D147" s="4" t="b">
        <v>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9" x14ac:dyDescent="0.4">
      <c r="A148" s="3">
        <v>130</v>
      </c>
      <c r="B148" s="3">
        <v>2452.7869999999998</v>
      </c>
      <c r="C148" s="3">
        <v>0</v>
      </c>
      <c r="D148" s="4" t="b">
        <v>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9" x14ac:dyDescent="0.4">
      <c r="A149" s="3">
        <v>131</v>
      </c>
      <c r="B149" s="3">
        <v>2452.7869999999998</v>
      </c>
      <c r="C149" s="3">
        <v>0</v>
      </c>
      <c r="D149" s="4" t="b">
        <v>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9" x14ac:dyDescent="0.4">
      <c r="A150" s="3">
        <v>132</v>
      </c>
      <c r="B150" s="3">
        <v>2452.7869999999998</v>
      </c>
      <c r="C150" s="3">
        <v>0</v>
      </c>
      <c r="D150" s="4" t="b">
        <v>1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9" x14ac:dyDescent="0.4">
      <c r="A151" s="3">
        <v>133</v>
      </c>
      <c r="B151" s="3">
        <v>2452.7869999999998</v>
      </c>
      <c r="C151" s="3">
        <v>0</v>
      </c>
      <c r="D151" s="4" t="b">
        <v>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9" x14ac:dyDescent="0.4">
      <c r="A152" s="3">
        <v>134</v>
      </c>
      <c r="B152" s="3">
        <v>2452.7869999999998</v>
      </c>
      <c r="C152" s="3">
        <v>0</v>
      </c>
      <c r="D152" s="4" t="b">
        <v>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3.9" x14ac:dyDescent="0.4">
      <c r="A153" s="3">
        <v>135</v>
      </c>
      <c r="B153" s="3">
        <v>2452.7869999999998</v>
      </c>
      <c r="C153" s="3">
        <v>0</v>
      </c>
      <c r="D153" s="4" t="b">
        <v>1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3.9" x14ac:dyDescent="0.4">
      <c r="A154" s="3">
        <v>136</v>
      </c>
      <c r="B154" s="3">
        <v>2452.7869999999998</v>
      </c>
      <c r="C154" s="3">
        <v>0</v>
      </c>
      <c r="D154" s="4" t="b">
        <v>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3.9" x14ac:dyDescent="0.4">
      <c r="A155" s="3">
        <v>137</v>
      </c>
      <c r="B155" s="3">
        <v>2452.7869999999998</v>
      </c>
      <c r="C155" s="3">
        <v>0</v>
      </c>
      <c r="D155" s="4" t="b">
        <v>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3.9" x14ac:dyDescent="0.4">
      <c r="A156" s="3">
        <v>138</v>
      </c>
      <c r="B156" s="3">
        <v>2452.7869999999998</v>
      </c>
      <c r="C156" s="3">
        <v>0</v>
      </c>
      <c r="D156" s="4" t="b">
        <v>1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3.9" x14ac:dyDescent="0.4">
      <c r="A157" s="3">
        <v>139</v>
      </c>
      <c r="B157" s="3">
        <v>2452.7869999999998</v>
      </c>
      <c r="C157" s="3">
        <v>0</v>
      </c>
      <c r="D157" s="4" t="b">
        <v>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3.9" x14ac:dyDescent="0.4">
      <c r="A158" s="3">
        <v>140</v>
      </c>
      <c r="B158" s="3">
        <v>2452.7869999999998</v>
      </c>
      <c r="C158" s="3">
        <v>0</v>
      </c>
      <c r="D158" s="4" t="b">
        <v>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3.9" x14ac:dyDescent="0.4">
      <c r="A159" s="3">
        <v>141</v>
      </c>
      <c r="B159" s="3">
        <v>2452.7869999999998</v>
      </c>
      <c r="C159" s="3">
        <v>0</v>
      </c>
      <c r="D159" s="4" t="b">
        <v>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3.9" x14ac:dyDescent="0.4">
      <c r="A160" s="3">
        <v>142</v>
      </c>
      <c r="B160" s="3">
        <v>2452.7869999999998</v>
      </c>
      <c r="C160" s="3">
        <v>0</v>
      </c>
      <c r="D160" s="4" t="b">
        <v>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3.9" x14ac:dyDescent="0.4">
      <c r="A161" s="3">
        <v>143</v>
      </c>
      <c r="B161" s="3">
        <v>2452.7869999999998</v>
      </c>
      <c r="C161" s="3">
        <v>0</v>
      </c>
      <c r="D161" s="4" t="b">
        <v>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3.9" x14ac:dyDescent="0.4">
      <c r="A162" s="3">
        <v>144</v>
      </c>
      <c r="B162" s="3">
        <v>2754.386</v>
      </c>
      <c r="C162" s="3">
        <v>0</v>
      </c>
      <c r="D162" s="4" t="b">
        <v>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3.9" x14ac:dyDescent="0.4">
      <c r="A163" s="3">
        <v>145</v>
      </c>
      <c r="B163" s="3">
        <v>2754.386</v>
      </c>
      <c r="C163" s="3">
        <v>0</v>
      </c>
      <c r="D163" s="4" t="b">
        <v>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3.9" x14ac:dyDescent="0.4">
      <c r="A164" s="3">
        <v>146</v>
      </c>
      <c r="B164" s="3">
        <v>2754.386</v>
      </c>
      <c r="C164" s="3">
        <v>0</v>
      </c>
      <c r="D164" s="4" t="b">
        <v>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3.9" x14ac:dyDescent="0.4">
      <c r="A165" s="3">
        <v>147</v>
      </c>
      <c r="B165" s="3">
        <v>2754.386</v>
      </c>
      <c r="C165" s="3">
        <v>0</v>
      </c>
      <c r="D165" s="4" t="b">
        <v>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3.9" x14ac:dyDescent="0.4">
      <c r="A166" s="3">
        <v>148</v>
      </c>
      <c r="B166" s="3">
        <v>2754.386</v>
      </c>
      <c r="C166" s="3">
        <v>0</v>
      </c>
      <c r="D166" s="4" t="b">
        <v>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3.9" x14ac:dyDescent="0.4">
      <c r="A167" s="3">
        <v>149</v>
      </c>
      <c r="B167" s="3">
        <v>2754.386</v>
      </c>
      <c r="C167" s="3">
        <v>0</v>
      </c>
      <c r="D167" s="4" t="b">
        <v>1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3.9" x14ac:dyDescent="0.4">
      <c r="A168" s="3">
        <v>150</v>
      </c>
      <c r="B168" s="3">
        <v>2754.386</v>
      </c>
      <c r="C168" s="3">
        <v>0</v>
      </c>
      <c r="D168" s="4" t="b">
        <v>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3.9" x14ac:dyDescent="0.4">
      <c r="A169" s="3">
        <v>151</v>
      </c>
      <c r="B169" s="3">
        <v>2754.386</v>
      </c>
      <c r="C169" s="3">
        <v>0</v>
      </c>
      <c r="D169" s="4" t="b">
        <v>1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3.9" x14ac:dyDescent="0.4">
      <c r="A170" s="3">
        <v>152</v>
      </c>
      <c r="B170" s="3">
        <v>2754.386</v>
      </c>
      <c r="C170" s="3">
        <v>0</v>
      </c>
      <c r="D170" s="4" t="b">
        <v>1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3.9" x14ac:dyDescent="0.4">
      <c r="A171" s="3">
        <v>153</v>
      </c>
      <c r="B171" s="3">
        <v>2754.386</v>
      </c>
      <c r="C171" s="3">
        <v>0</v>
      </c>
      <c r="D171" s="4" t="b">
        <v>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3.9" x14ac:dyDescent="0.4">
      <c r="A172" s="3">
        <v>154</v>
      </c>
      <c r="B172" s="3">
        <v>2754.386</v>
      </c>
      <c r="C172" s="3">
        <v>0</v>
      </c>
      <c r="D172" s="4" t="b">
        <v>1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3.9" x14ac:dyDescent="0.4">
      <c r="A173" s="3">
        <v>155</v>
      </c>
      <c r="B173" s="3">
        <v>2754.386</v>
      </c>
      <c r="C173" s="3">
        <v>0</v>
      </c>
      <c r="D173" s="4" t="b">
        <v>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3.9" x14ac:dyDescent="0.4">
      <c r="A174" s="3">
        <v>156</v>
      </c>
      <c r="B174" s="3">
        <v>2754.386</v>
      </c>
      <c r="C174" s="3">
        <v>0</v>
      </c>
      <c r="D174" s="4" t="b">
        <v>1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3.9" x14ac:dyDescent="0.4">
      <c r="A175" s="3">
        <v>157</v>
      </c>
      <c r="B175" s="3">
        <v>2754.386</v>
      </c>
      <c r="C175" s="3">
        <v>0</v>
      </c>
      <c r="D175" s="4" t="b">
        <v>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3.9" x14ac:dyDescent="0.4">
      <c r="A176" s="3">
        <v>158</v>
      </c>
      <c r="B176" s="3">
        <v>2754.386</v>
      </c>
      <c r="C176" s="3">
        <v>0</v>
      </c>
      <c r="D176" s="4" t="b">
        <v>1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3.9" x14ac:dyDescent="0.4">
      <c r="A177" s="3">
        <v>159</v>
      </c>
      <c r="B177" s="3">
        <v>2754.386</v>
      </c>
      <c r="C177" s="3">
        <v>0</v>
      </c>
      <c r="D177" s="4" t="b">
        <v>1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3.9" x14ac:dyDescent="0.4">
      <c r="A178" s="3">
        <v>160</v>
      </c>
      <c r="B178" s="3">
        <v>3045.0740000000001</v>
      </c>
      <c r="C178" s="3">
        <v>0</v>
      </c>
      <c r="D178" s="4" t="b">
        <v>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3.9" x14ac:dyDescent="0.4">
      <c r="A179" s="3">
        <v>161</v>
      </c>
      <c r="B179" s="3">
        <v>3045.0740000000001</v>
      </c>
      <c r="C179" s="3">
        <v>0</v>
      </c>
      <c r="D179" s="4" t="b">
        <v>1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3.9" x14ac:dyDescent="0.4">
      <c r="A180" s="3">
        <v>162</v>
      </c>
      <c r="B180" s="3">
        <v>3045.0740000000001</v>
      </c>
      <c r="C180" s="3">
        <v>0</v>
      </c>
      <c r="D180" s="4" t="b">
        <v>1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3.9" x14ac:dyDescent="0.4">
      <c r="A181" s="3">
        <v>163</v>
      </c>
      <c r="B181" s="3">
        <v>3045.0740000000001</v>
      </c>
      <c r="C181" s="3">
        <v>0</v>
      </c>
      <c r="D181" s="4" t="b">
        <v>1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3.9" x14ac:dyDescent="0.4">
      <c r="A182" s="3">
        <v>164</v>
      </c>
      <c r="B182" s="3">
        <v>3045.0740000000001</v>
      </c>
      <c r="C182" s="3">
        <v>0</v>
      </c>
      <c r="D182" s="4" t="b">
        <v>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3.9" x14ac:dyDescent="0.4">
      <c r="A183" s="3">
        <v>165</v>
      </c>
      <c r="B183" s="3">
        <v>3045.0740000000001</v>
      </c>
      <c r="C183" s="3">
        <v>0</v>
      </c>
      <c r="D183" s="4" t="b">
        <v>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3.9" x14ac:dyDescent="0.4">
      <c r="A184" s="3">
        <v>166</v>
      </c>
      <c r="B184" s="3">
        <v>3045.0740000000001</v>
      </c>
      <c r="C184" s="3">
        <v>0</v>
      </c>
      <c r="D184" s="4" t="b">
        <v>1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3.9" x14ac:dyDescent="0.4">
      <c r="A185" s="3">
        <v>167</v>
      </c>
      <c r="B185" s="3">
        <v>3045.0740000000001</v>
      </c>
      <c r="C185" s="3">
        <v>0</v>
      </c>
      <c r="D185" s="4" t="b">
        <v>1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3.9" x14ac:dyDescent="0.4">
      <c r="A186" s="3">
        <v>168</v>
      </c>
      <c r="B186" s="3">
        <v>3045.0740000000001</v>
      </c>
      <c r="C186" s="3">
        <v>0</v>
      </c>
      <c r="D186" s="4" t="b">
        <v>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3.9" x14ac:dyDescent="0.4">
      <c r="A187" s="3">
        <v>169</v>
      </c>
      <c r="B187" s="3">
        <v>3045.0740000000001</v>
      </c>
      <c r="C187" s="3">
        <v>0</v>
      </c>
      <c r="D187" s="4" t="b">
        <v>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3.9" x14ac:dyDescent="0.4">
      <c r="A188" s="3">
        <v>170</v>
      </c>
      <c r="B188" s="3">
        <v>3045.0740000000001</v>
      </c>
      <c r="C188" s="3">
        <v>0</v>
      </c>
      <c r="D188" s="4" t="b">
        <v>1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3.9" x14ac:dyDescent="0.4">
      <c r="A189" s="3">
        <v>171</v>
      </c>
      <c r="B189" s="3">
        <v>3045.0740000000001</v>
      </c>
      <c r="C189" s="3">
        <v>0</v>
      </c>
      <c r="D189" s="4" t="b">
        <v>1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3.9" x14ac:dyDescent="0.4">
      <c r="A190" s="3">
        <v>172</v>
      </c>
      <c r="B190" s="3">
        <v>3045.0740000000001</v>
      </c>
      <c r="C190" s="3">
        <v>0</v>
      </c>
      <c r="D190" s="4" t="b">
        <v>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3.9" x14ac:dyDescent="0.4">
      <c r="A191" s="3">
        <v>173</v>
      </c>
      <c r="B191" s="3">
        <v>3045.0740000000001</v>
      </c>
      <c r="C191" s="3">
        <v>0</v>
      </c>
      <c r="D191" s="4" t="b">
        <v>1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3.9" x14ac:dyDescent="0.4">
      <c r="A192" s="3">
        <v>174</v>
      </c>
      <c r="B192" s="3">
        <v>3045.0740000000001</v>
      </c>
      <c r="C192" s="3">
        <v>0</v>
      </c>
      <c r="D192" s="4" t="b">
        <v>1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3.9" x14ac:dyDescent="0.4">
      <c r="A193" s="3">
        <v>175</v>
      </c>
      <c r="B193" s="3">
        <v>3045.0740000000001</v>
      </c>
      <c r="C193" s="3">
        <v>0</v>
      </c>
      <c r="D193" s="4" t="b">
        <v>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3.9" x14ac:dyDescent="0.4">
      <c r="A194" s="3">
        <v>176</v>
      </c>
      <c r="B194" s="3">
        <v>3347.4050000000002</v>
      </c>
      <c r="C194" s="3">
        <v>0</v>
      </c>
      <c r="D194" s="4" t="b">
        <v>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3.9" x14ac:dyDescent="0.4">
      <c r="A195" s="3">
        <v>177</v>
      </c>
      <c r="B195" s="3">
        <v>3347.4050000000002</v>
      </c>
      <c r="C195" s="3">
        <v>0</v>
      </c>
      <c r="D195" s="4" t="b">
        <v>1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3.9" x14ac:dyDescent="0.4">
      <c r="A196" s="3">
        <v>178</v>
      </c>
      <c r="B196" s="3">
        <v>3347.4050000000002</v>
      </c>
      <c r="C196" s="3">
        <v>0</v>
      </c>
      <c r="D196" s="4" t="b">
        <v>1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3.9" x14ac:dyDescent="0.4">
      <c r="A197" s="3">
        <v>179</v>
      </c>
      <c r="B197" s="3">
        <v>3347.4050000000002</v>
      </c>
      <c r="C197" s="3">
        <v>0</v>
      </c>
      <c r="D197" s="4" t="b">
        <v>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3.9" x14ac:dyDescent="0.4">
      <c r="A198" s="3">
        <v>180</v>
      </c>
      <c r="B198" s="3">
        <v>3347.4050000000002</v>
      </c>
      <c r="C198" s="3">
        <v>0</v>
      </c>
      <c r="D198" s="4" t="b">
        <v>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3.9" x14ac:dyDescent="0.4">
      <c r="A199" s="3">
        <v>181</v>
      </c>
      <c r="B199" s="3">
        <v>3347.4050000000002</v>
      </c>
      <c r="C199" s="3">
        <v>0</v>
      </c>
      <c r="D199" s="4" t="b">
        <v>1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3.9" x14ac:dyDescent="0.4">
      <c r="A200" s="3">
        <v>182</v>
      </c>
      <c r="B200" s="3">
        <v>3347.4050000000002</v>
      </c>
      <c r="C200" s="3">
        <v>0</v>
      </c>
      <c r="D200" s="4" t="b">
        <v>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3.9" x14ac:dyDescent="0.4">
      <c r="A201" s="3">
        <v>183</v>
      </c>
      <c r="B201" s="3">
        <v>3347.4050000000002</v>
      </c>
      <c r="C201" s="3">
        <v>0</v>
      </c>
      <c r="D201" s="4" t="b">
        <v>1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3.9" x14ac:dyDescent="0.4">
      <c r="A202" s="3">
        <v>184</v>
      </c>
      <c r="B202" s="3">
        <v>3347.4050000000002</v>
      </c>
      <c r="C202" s="3">
        <v>0</v>
      </c>
      <c r="D202" s="4" t="b">
        <v>1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3.9" x14ac:dyDescent="0.4">
      <c r="A203" s="3">
        <v>185</v>
      </c>
      <c r="B203" s="3">
        <v>3347.4050000000002</v>
      </c>
      <c r="C203" s="3">
        <v>0</v>
      </c>
      <c r="D203" s="4" t="b">
        <v>1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3.9" x14ac:dyDescent="0.4">
      <c r="A204" s="3">
        <v>186</v>
      </c>
      <c r="B204" s="3">
        <v>3347.4050000000002</v>
      </c>
      <c r="C204" s="3">
        <v>0</v>
      </c>
      <c r="D204" s="4" t="b">
        <v>1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3.9" x14ac:dyDescent="0.4">
      <c r="A205" s="3">
        <v>187</v>
      </c>
      <c r="B205" s="3">
        <v>3347.4050000000002</v>
      </c>
      <c r="C205" s="3">
        <v>0</v>
      </c>
      <c r="D205" s="4" t="b">
        <v>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3.9" x14ac:dyDescent="0.4">
      <c r="A206" s="3">
        <v>188</v>
      </c>
      <c r="B206" s="3">
        <v>3347.4050000000002</v>
      </c>
      <c r="C206" s="3">
        <v>0</v>
      </c>
      <c r="D206" s="4" t="b">
        <v>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3.9" x14ac:dyDescent="0.4">
      <c r="A207" s="3">
        <v>189</v>
      </c>
      <c r="B207" s="3">
        <v>3347.4050000000002</v>
      </c>
      <c r="C207" s="3">
        <v>0</v>
      </c>
      <c r="D207" s="4" t="b">
        <v>1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3.9" x14ac:dyDescent="0.4">
      <c r="A208" s="3">
        <v>190</v>
      </c>
      <c r="B208" s="3">
        <v>3347.4050000000002</v>
      </c>
      <c r="C208" s="3">
        <v>0</v>
      </c>
      <c r="D208" s="4" t="b">
        <v>1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3.9" x14ac:dyDescent="0.4">
      <c r="A209" s="3">
        <v>191</v>
      </c>
      <c r="B209" s="3">
        <v>3347.4050000000002</v>
      </c>
      <c r="C209" s="3">
        <v>0</v>
      </c>
      <c r="D209" s="4" t="b">
        <v>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3.9" x14ac:dyDescent="0.4">
      <c r="A210" s="3">
        <v>192</v>
      </c>
      <c r="B210" s="3">
        <v>3623.991</v>
      </c>
      <c r="C210" s="3">
        <v>0</v>
      </c>
      <c r="D210" s="4" t="b">
        <v>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3.9" x14ac:dyDescent="0.4">
      <c r="A211" s="3">
        <v>193</v>
      </c>
      <c r="B211" s="3">
        <v>3623.991</v>
      </c>
      <c r="C211" s="3">
        <v>0</v>
      </c>
      <c r="D211" s="4" t="b">
        <v>1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3.9" x14ac:dyDescent="0.4">
      <c r="A212" s="3">
        <v>194</v>
      </c>
      <c r="B212" s="3">
        <v>3623.991</v>
      </c>
      <c r="C212" s="3">
        <v>0</v>
      </c>
      <c r="D212" s="4" t="b">
        <v>1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3.9" x14ac:dyDescent="0.4">
      <c r="A213" s="3">
        <v>195</v>
      </c>
      <c r="B213" s="3">
        <v>3623.991</v>
      </c>
      <c r="C213" s="3">
        <v>0</v>
      </c>
      <c r="D213" s="4" t="b">
        <v>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3.9" x14ac:dyDescent="0.4">
      <c r="A214" s="3">
        <v>196</v>
      </c>
      <c r="B214" s="3">
        <v>3623.991</v>
      </c>
      <c r="C214" s="3">
        <v>0</v>
      </c>
      <c r="D214" s="4" t="b">
        <v>1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3.9" x14ac:dyDescent="0.4">
      <c r="A215" s="3">
        <v>197</v>
      </c>
      <c r="B215" s="3">
        <v>3623.991</v>
      </c>
      <c r="C215" s="3">
        <v>0</v>
      </c>
      <c r="D215" s="4" t="b">
        <v>1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3.9" x14ac:dyDescent="0.4">
      <c r="A216" s="3">
        <v>198</v>
      </c>
      <c r="B216" s="3">
        <v>3623.991</v>
      </c>
      <c r="C216" s="3">
        <v>0</v>
      </c>
      <c r="D216" s="4" t="b">
        <v>1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3.9" x14ac:dyDescent="0.4">
      <c r="A217" s="3">
        <v>199</v>
      </c>
      <c r="B217" s="3">
        <v>3623.991</v>
      </c>
      <c r="C217" s="3">
        <v>0</v>
      </c>
      <c r="D217" s="4" t="b">
        <v>1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3.9" x14ac:dyDescent="0.4">
      <c r="A218" s="3">
        <v>200</v>
      </c>
      <c r="B218" s="3">
        <v>3623.991</v>
      </c>
      <c r="C218" s="3">
        <v>0</v>
      </c>
      <c r="D218" s="4" t="b">
        <v>1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3.9" x14ac:dyDescent="0.4">
      <c r="A219" s="3">
        <v>201</v>
      </c>
      <c r="B219" s="3">
        <v>3623.991</v>
      </c>
      <c r="C219" s="3">
        <v>0</v>
      </c>
      <c r="D219" s="4" t="b">
        <v>1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3.9" x14ac:dyDescent="0.4">
      <c r="A220" s="3">
        <v>202</v>
      </c>
      <c r="B220" s="3">
        <v>3623.991</v>
      </c>
      <c r="C220" s="3">
        <v>0</v>
      </c>
      <c r="D220" s="4" t="b">
        <v>1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3.9" x14ac:dyDescent="0.4">
      <c r="A221" s="3">
        <v>203</v>
      </c>
      <c r="B221" s="3">
        <v>3623.991</v>
      </c>
      <c r="C221" s="3">
        <v>0</v>
      </c>
      <c r="D221" s="4" t="b">
        <v>1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3.9" x14ac:dyDescent="0.4">
      <c r="A222" s="3">
        <v>204</v>
      </c>
      <c r="B222" s="3">
        <v>3623.991</v>
      </c>
      <c r="C222" s="3">
        <v>0</v>
      </c>
      <c r="D222" s="4" t="b">
        <v>1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3.9" x14ac:dyDescent="0.4">
      <c r="A223" s="3">
        <v>205</v>
      </c>
      <c r="B223" s="3">
        <v>3623.991</v>
      </c>
      <c r="C223" s="3">
        <v>0</v>
      </c>
      <c r="D223" s="4" t="b">
        <v>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3.9" x14ac:dyDescent="0.4">
      <c r="A224" s="3">
        <v>206</v>
      </c>
      <c r="B224" s="3">
        <v>3623.991</v>
      </c>
      <c r="C224" s="3">
        <v>0</v>
      </c>
      <c r="D224" s="4" t="b">
        <v>1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3.9" x14ac:dyDescent="0.4">
      <c r="A225" s="3">
        <v>207</v>
      </c>
      <c r="B225" s="3">
        <v>3623.991</v>
      </c>
      <c r="C225" s="3">
        <v>0</v>
      </c>
      <c r="D225" s="4" t="b">
        <v>1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3.9" x14ac:dyDescent="0.4">
      <c r="A226" s="3">
        <v>208</v>
      </c>
      <c r="B226" s="3">
        <v>3898.3780000000002</v>
      </c>
      <c r="C226" s="3">
        <v>0</v>
      </c>
      <c r="D226" s="4" t="b">
        <v>1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3.9" x14ac:dyDescent="0.4">
      <c r="A227" s="3">
        <v>209</v>
      </c>
      <c r="B227" s="3">
        <v>3898.3780000000002</v>
      </c>
      <c r="C227" s="3">
        <v>0</v>
      </c>
      <c r="D227" s="4" t="b">
        <v>1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</sheetData>
  <mergeCells count="8">
    <mergeCell ref="H10:I10"/>
    <mergeCell ref="A16:B16"/>
    <mergeCell ref="D17:E17"/>
    <mergeCell ref="A1:D1"/>
    <mergeCell ref="A2:E2"/>
    <mergeCell ref="A3:C3"/>
    <mergeCell ref="A5:B5"/>
    <mergeCell ref="A9:B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5"/>
  <sheetViews>
    <sheetView tabSelected="1" workbookViewId="0">
      <selection activeCell="F25" sqref="F25"/>
    </sheetView>
  </sheetViews>
  <sheetFormatPr defaultColWidth="14.3984375" defaultRowHeight="15.75" customHeight="1" x14ac:dyDescent="0.35"/>
  <sheetData>
    <row r="1" spans="1:6" x14ac:dyDescent="0.35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</row>
    <row r="2" spans="1:6" x14ac:dyDescent="0.35">
      <c r="A2" s="6">
        <f ca="1">IFERROR(__xludf.DUMMYFUNCTION("UNIQUE('50_1'!B18:B227)"),0)</f>
        <v>0</v>
      </c>
      <c r="B2" s="6">
        <f ca="1">IFERROR(__xludf.DUMMYFUNCTION("UNIQUE('50_2'!B18:B227)"),0)</f>
        <v>0</v>
      </c>
      <c r="C2" s="6">
        <f ca="1">IFERROR(__xludf.DUMMYFUNCTION("UNIQUE('50_3'!B18:B227)"),0)</f>
        <v>0</v>
      </c>
      <c r="D2" s="6">
        <f ca="1">IFERROR(__xludf.DUMMYFUNCTION("UNIQUE('50_4'!B18:B227)"),0)</f>
        <v>0</v>
      </c>
      <c r="E2" s="6">
        <f ca="1">IFERROR(__xludf.DUMMYFUNCTION("UNIQUE('50_5'!B18:B227)"),0)</f>
        <v>0</v>
      </c>
      <c r="F2" s="6">
        <f t="shared" ref="F2:F15" ca="1" si="0">AVERAGE(A2:E2)</f>
        <v>0</v>
      </c>
    </row>
    <row r="3" spans="1:6" x14ac:dyDescent="0.35">
      <c r="A3" s="6">
        <f ca="1">IFERROR(__xludf.DUMMYFUNCTION("""COMPUTED_VALUE"""),274.164)</f>
        <v>274.16399999999999</v>
      </c>
      <c r="B3" s="6">
        <f ca="1">IFERROR(__xludf.DUMMYFUNCTION("""COMPUTED_VALUE"""),341.9389)</f>
        <v>341.93889999999999</v>
      </c>
      <c r="C3" s="6">
        <f ca="1">IFERROR(__xludf.DUMMYFUNCTION("""COMPUTED_VALUE"""),308.9241)</f>
        <v>308.92410000000001</v>
      </c>
      <c r="D3" s="6">
        <f ca="1">IFERROR(__xludf.DUMMYFUNCTION("""COMPUTED_VALUE"""),373.1773)</f>
        <v>373.1773</v>
      </c>
      <c r="E3" s="6">
        <f ca="1">IFERROR(__xludf.DUMMYFUNCTION("""COMPUTED_VALUE"""),321.3646)</f>
        <v>321.3646</v>
      </c>
      <c r="F3" s="6">
        <f t="shared" ca="1" si="0"/>
        <v>323.91378000000003</v>
      </c>
    </row>
    <row r="4" spans="1:6" x14ac:dyDescent="0.35">
      <c r="A4" s="6">
        <f ca="1">IFERROR(__xludf.DUMMYFUNCTION("""COMPUTED_VALUE"""),505.162)</f>
        <v>505.16199999999998</v>
      </c>
      <c r="B4" s="6">
        <f ca="1">IFERROR(__xludf.DUMMYFUNCTION("""COMPUTED_VALUE"""),673.0729)</f>
        <v>673.0729</v>
      </c>
      <c r="C4" s="6">
        <f ca="1">IFERROR(__xludf.DUMMYFUNCTION("""COMPUTED_VALUE"""),592.9403)</f>
        <v>592.94029999999998</v>
      </c>
      <c r="D4" s="6">
        <f ca="1">IFERROR(__xludf.DUMMYFUNCTION("""COMPUTED_VALUE"""),697.8713)</f>
        <v>697.87130000000002</v>
      </c>
      <c r="E4" s="6">
        <f ca="1">IFERROR(__xludf.DUMMYFUNCTION("""COMPUTED_VALUE"""),609.5613)</f>
        <v>609.56129999999996</v>
      </c>
      <c r="F4" s="6">
        <f t="shared" ca="1" si="0"/>
        <v>615.72155999999995</v>
      </c>
    </row>
    <row r="5" spans="1:6" x14ac:dyDescent="0.35">
      <c r="A5" s="6">
        <f ca="1">IFERROR(__xludf.DUMMYFUNCTION("""COMPUTED_VALUE"""),767.7499)</f>
        <v>767.74990000000003</v>
      </c>
      <c r="B5" s="6">
        <f ca="1">IFERROR(__xludf.DUMMYFUNCTION("""COMPUTED_VALUE"""),947.375)</f>
        <v>947.375</v>
      </c>
      <c r="C5" s="6">
        <f ca="1">IFERROR(__xludf.DUMMYFUNCTION("""COMPUTED_VALUE"""),891.5325)</f>
        <v>891.53250000000003</v>
      </c>
      <c r="D5" s="6">
        <f ca="1">IFERROR(__xludf.DUMMYFUNCTION("""COMPUTED_VALUE"""),954.6152)</f>
        <v>954.61519999999996</v>
      </c>
      <c r="E5" s="6">
        <f ca="1">IFERROR(__xludf.DUMMYFUNCTION("""COMPUTED_VALUE"""),939.1269)</f>
        <v>939.12689999999998</v>
      </c>
      <c r="F5" s="6">
        <f t="shared" ca="1" si="0"/>
        <v>900.07990000000007</v>
      </c>
    </row>
    <row r="6" spans="1:6" x14ac:dyDescent="0.35">
      <c r="A6" s="6">
        <f ca="1">IFERROR(__xludf.DUMMYFUNCTION("""COMPUTED_VALUE"""),1033.241)</f>
        <v>1033.241</v>
      </c>
      <c r="B6" s="6">
        <f ca="1">IFERROR(__xludf.DUMMYFUNCTION("""COMPUTED_VALUE"""),1281.33)</f>
        <v>1281.33</v>
      </c>
      <c r="C6" s="6">
        <f ca="1">IFERROR(__xludf.DUMMYFUNCTION("""COMPUTED_VALUE"""),1181.209)</f>
        <v>1181.2090000000001</v>
      </c>
      <c r="D6" s="6">
        <f ca="1">IFERROR(__xludf.DUMMYFUNCTION("""COMPUTED_VALUE"""),1313.951)</f>
        <v>1313.951</v>
      </c>
      <c r="E6" s="6">
        <f ca="1">IFERROR(__xludf.DUMMYFUNCTION("""COMPUTED_VALUE"""),1222.889)</f>
        <v>1222.8889999999999</v>
      </c>
      <c r="F6" s="6">
        <f t="shared" ca="1" si="0"/>
        <v>1206.5239999999999</v>
      </c>
    </row>
    <row r="7" spans="1:6" x14ac:dyDescent="0.35">
      <c r="A7" s="6">
        <f ca="1">IFERROR(__xludf.DUMMYFUNCTION("""COMPUTED_VALUE"""),1274.022)</f>
        <v>1274.0219999999999</v>
      </c>
      <c r="B7" s="6">
        <f ca="1">IFERROR(__xludf.DUMMYFUNCTION("""COMPUTED_VALUE"""),1596.304)</f>
        <v>1596.3040000000001</v>
      </c>
      <c r="C7" s="6">
        <f ca="1">IFERROR(__xludf.DUMMYFUNCTION("""COMPUTED_VALUE"""),1491.184)</f>
        <v>1491.184</v>
      </c>
      <c r="D7" s="6">
        <f ca="1">IFERROR(__xludf.DUMMYFUNCTION("""COMPUTED_VALUE"""),1631.933)</f>
        <v>1631.933</v>
      </c>
      <c r="E7" s="6">
        <f ca="1">IFERROR(__xludf.DUMMYFUNCTION("""COMPUTED_VALUE"""),1548.501)</f>
        <v>1548.501</v>
      </c>
      <c r="F7" s="6">
        <f t="shared" ca="1" si="0"/>
        <v>1508.3888000000002</v>
      </c>
    </row>
    <row r="8" spans="1:6" x14ac:dyDescent="0.35">
      <c r="A8" s="6">
        <f ca="1">IFERROR(__xludf.DUMMYFUNCTION("""COMPUTED_VALUE"""),1555.995)</f>
        <v>1555.9949999999999</v>
      </c>
      <c r="B8" s="6">
        <f ca="1">IFERROR(__xludf.DUMMYFUNCTION("""COMPUTED_VALUE"""),1916.839)</f>
        <v>1916.8389999999999</v>
      </c>
      <c r="C8" s="6">
        <f ca="1">IFERROR(__xludf.DUMMYFUNCTION("""COMPUTED_VALUE"""),1756.699)</f>
        <v>1756.6990000000001</v>
      </c>
      <c r="D8" s="6">
        <f ca="1">IFERROR(__xludf.DUMMYFUNCTION("""COMPUTED_VALUE"""),2025.885)</f>
        <v>2025.885</v>
      </c>
      <c r="E8" s="6">
        <f ca="1">IFERROR(__xludf.DUMMYFUNCTION("""COMPUTED_VALUE"""),1834.488)</f>
        <v>1834.4880000000001</v>
      </c>
      <c r="F8" s="6">
        <f t="shared" ca="1" si="0"/>
        <v>1817.9811999999997</v>
      </c>
    </row>
    <row r="9" spans="1:6" x14ac:dyDescent="0.35">
      <c r="A9" s="6">
        <f ca="1">IFERROR(__xludf.DUMMYFUNCTION("""COMPUTED_VALUE"""),1795.269)</f>
        <v>1795.269</v>
      </c>
      <c r="B9" s="6">
        <f ca="1">IFERROR(__xludf.DUMMYFUNCTION("""COMPUTED_VALUE"""),2205.767)</f>
        <v>2205.7669999999998</v>
      </c>
      <c r="C9" s="6">
        <f ca="1">IFERROR(__xludf.DUMMYFUNCTION("""COMPUTED_VALUE"""),2072.984)</f>
        <v>2072.9839999999999</v>
      </c>
      <c r="D9" s="6">
        <f ca="1">IFERROR(__xludf.DUMMYFUNCTION("""COMPUTED_VALUE"""),2333.415)</f>
        <v>2333.415</v>
      </c>
      <c r="E9" s="6">
        <f ca="1">IFERROR(__xludf.DUMMYFUNCTION("""COMPUTED_VALUE"""),2162.339)</f>
        <v>2162.3389999999999</v>
      </c>
      <c r="F9" s="6">
        <f t="shared" ca="1" si="0"/>
        <v>2113.9548000000004</v>
      </c>
    </row>
    <row r="10" spans="1:6" x14ac:dyDescent="0.35">
      <c r="A10" s="6">
        <f ca="1">IFERROR(__xludf.DUMMYFUNCTION("""COMPUTED_VALUE"""),2041.8)</f>
        <v>2041.8</v>
      </c>
      <c r="B10" s="6">
        <f ca="1">IFERROR(__xludf.DUMMYFUNCTION("""COMPUTED_VALUE"""),2479.801)</f>
        <v>2479.8009999999999</v>
      </c>
      <c r="C10" s="6">
        <f ca="1">IFERROR(__xludf.DUMMYFUNCTION("""COMPUTED_VALUE"""),2425.643)</f>
        <v>2425.643</v>
      </c>
      <c r="D10" s="6">
        <f ca="1">IFERROR(__xludf.DUMMYFUNCTION("""COMPUTED_VALUE"""),2676.279)</f>
        <v>2676.279</v>
      </c>
      <c r="E10" s="6">
        <f ca="1">IFERROR(__xludf.DUMMYFUNCTION("""COMPUTED_VALUE"""),2452.787)</f>
        <v>2452.7869999999998</v>
      </c>
      <c r="F10" s="6">
        <f t="shared" ca="1" si="0"/>
        <v>2415.2619999999997</v>
      </c>
    </row>
    <row r="11" spans="1:6" x14ac:dyDescent="0.35">
      <c r="A11" s="6">
        <f ca="1">IFERROR(__xludf.DUMMYFUNCTION("""COMPUTED_VALUE"""),2307.458)</f>
        <v>2307.4580000000001</v>
      </c>
      <c r="B11" s="6">
        <f ca="1">IFERROR(__xludf.DUMMYFUNCTION("""COMPUTED_VALUE"""),2791.474)</f>
        <v>2791.4740000000002</v>
      </c>
      <c r="C11" s="6">
        <f ca="1">IFERROR(__xludf.DUMMYFUNCTION("""COMPUTED_VALUE"""),2720.433)</f>
        <v>2720.433</v>
      </c>
      <c r="D11" s="6">
        <f ca="1">IFERROR(__xludf.DUMMYFUNCTION("""COMPUTED_VALUE"""),2995.29)</f>
        <v>2995.29</v>
      </c>
      <c r="E11" s="6">
        <f ca="1">IFERROR(__xludf.DUMMYFUNCTION("""COMPUTED_VALUE"""),2754.386)</f>
        <v>2754.386</v>
      </c>
      <c r="F11" s="6">
        <f t="shared" ca="1" si="0"/>
        <v>2713.8082000000004</v>
      </c>
    </row>
    <row r="12" spans="1:6" x14ac:dyDescent="0.35">
      <c r="A12" s="6">
        <f ca="1">IFERROR(__xludf.DUMMYFUNCTION("""COMPUTED_VALUE"""),2545.226)</f>
        <v>2545.2260000000001</v>
      </c>
      <c r="B12" s="6">
        <f ca="1">IFERROR(__xludf.DUMMYFUNCTION("""COMPUTED_VALUE"""),3065.673)</f>
        <v>3065.6729999999998</v>
      </c>
      <c r="C12" s="6">
        <f ca="1">IFERROR(__xludf.DUMMYFUNCTION("""COMPUTED_VALUE"""),3023.57)</f>
        <v>3023.57</v>
      </c>
      <c r="D12" s="6">
        <f ca="1">IFERROR(__xludf.DUMMYFUNCTION("""COMPUTED_VALUE"""),3331.802)</f>
        <v>3331.8020000000001</v>
      </c>
      <c r="E12" s="6">
        <f ca="1">IFERROR(__xludf.DUMMYFUNCTION("""COMPUTED_VALUE"""),3045.074)</f>
        <v>3045.0740000000001</v>
      </c>
      <c r="F12" s="6">
        <f t="shared" ca="1" si="0"/>
        <v>3002.2689999999998</v>
      </c>
    </row>
    <row r="13" spans="1:6" x14ac:dyDescent="0.35">
      <c r="A13" s="6">
        <f ca="1">IFERROR(__xludf.DUMMYFUNCTION("""COMPUTED_VALUE"""),2813.757)</f>
        <v>2813.7570000000001</v>
      </c>
      <c r="B13" s="6">
        <f ca="1">IFERROR(__xludf.DUMMYFUNCTION("""COMPUTED_VALUE"""),3396.157)</f>
        <v>3396.1570000000002</v>
      </c>
      <c r="C13" s="6">
        <f ca="1">IFERROR(__xludf.DUMMYFUNCTION("""COMPUTED_VALUE"""),3278.844)</f>
        <v>3278.8440000000001</v>
      </c>
      <c r="D13" s="6">
        <f ca="1">IFERROR(__xludf.DUMMYFUNCTION("""COMPUTED_VALUE"""),3637.055)</f>
        <v>3637.0549999999998</v>
      </c>
      <c r="E13" s="6">
        <f ca="1">IFERROR(__xludf.DUMMYFUNCTION("""COMPUTED_VALUE"""),3347.405)</f>
        <v>3347.4050000000002</v>
      </c>
      <c r="F13" s="6">
        <f t="shared" ca="1" si="0"/>
        <v>3294.6436000000003</v>
      </c>
    </row>
    <row r="14" spans="1:6" x14ac:dyDescent="0.35">
      <c r="A14" s="6">
        <f ca="1">IFERROR(__xludf.DUMMYFUNCTION("""COMPUTED_VALUE"""),3065.845)</f>
        <v>3065.8449999999998</v>
      </c>
      <c r="B14" s="6">
        <f ca="1">IFERROR(__xludf.DUMMYFUNCTION("""COMPUTED_VALUE"""),3655.226)</f>
        <v>3655.2260000000001</v>
      </c>
      <c r="C14" s="6">
        <f ca="1">IFERROR(__xludf.DUMMYFUNCTION("""COMPUTED_VALUE"""),3558.464)</f>
        <v>3558.4639999999999</v>
      </c>
      <c r="D14" s="6">
        <f ca="1">IFERROR(__xludf.DUMMYFUNCTION("""COMPUTED_VALUE"""),3962.654)</f>
        <v>3962.654</v>
      </c>
      <c r="E14" s="6">
        <f ca="1">IFERROR(__xludf.DUMMYFUNCTION("""COMPUTED_VALUE"""),3623.991)</f>
        <v>3623.991</v>
      </c>
      <c r="F14" s="6">
        <f t="shared" ca="1" si="0"/>
        <v>3573.2359999999999</v>
      </c>
    </row>
    <row r="15" spans="1:6" x14ac:dyDescent="0.35">
      <c r="A15" s="6">
        <f ca="1">IFERROR(__xludf.DUMMYFUNCTION("""COMPUTED_VALUE"""),3331.893)</f>
        <v>3331.893</v>
      </c>
      <c r="B15" s="6">
        <f ca="1">IFERROR(__xludf.DUMMYFUNCTION("""COMPUTED_VALUE"""),3962.403)</f>
        <v>3962.4029999999998</v>
      </c>
      <c r="C15" s="6">
        <f ca="1">IFERROR(__xludf.DUMMYFUNCTION("""COMPUTED_VALUE"""),3850.724)</f>
        <v>3850.7240000000002</v>
      </c>
      <c r="D15" s="6">
        <f ca="1">IFERROR(__xludf.DUMMYFUNCTION("""COMPUTED_VALUE"""),4304.363)</f>
        <v>4304.3630000000003</v>
      </c>
      <c r="E15" s="6">
        <f ca="1">IFERROR(__xludf.DUMMYFUNCTION("""COMPUTED_VALUE"""),3898.378)</f>
        <v>3898.3780000000002</v>
      </c>
      <c r="F15" s="6">
        <f t="shared" ca="1" si="0"/>
        <v>3869.5522000000005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50_1</vt:lpstr>
      <vt:lpstr>50_2</vt:lpstr>
      <vt:lpstr>50_3</vt:lpstr>
      <vt:lpstr>50_4</vt:lpstr>
      <vt:lpstr>50_5</vt:lpstr>
      <vt:lpstr>50_COMBINED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Sybil</cp:lastModifiedBy>
  <dcterms:modified xsi:type="dcterms:W3CDTF">2022-01-22T03:21:48Z</dcterms:modified>
</cp:coreProperties>
</file>