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RIPSI\"/>
    </mc:Choice>
  </mc:AlternateContent>
  <xr:revisionPtr revIDLastSave="0" documentId="13_ncr:1_{CB754C17-2AA4-4F61-8803-22C189877040}" xr6:coauthVersionLast="47" xr6:coauthVersionMax="47" xr10:uidLastSave="{00000000-0000-0000-0000-000000000000}"/>
  <bookViews>
    <workbookView xWindow="0" yWindow="0" windowWidth="10245" windowHeight="10920" activeTab="1" xr2:uid="{204938CF-0984-440D-97FB-7D0080130912}"/>
  </bookViews>
  <sheets>
    <sheet name="Normalisasi" sheetId="1" r:id="rId1"/>
    <sheet name="Lembar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" i="2" l="1"/>
  <c r="AT22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3" i="2"/>
  <c r="AT24" i="2"/>
  <c r="AT25" i="2"/>
  <c r="AT26" i="2"/>
  <c r="AT27" i="2"/>
  <c r="AT28" i="2"/>
  <c r="AT29" i="2"/>
  <c r="AT30" i="2"/>
  <c r="AT7" i="2"/>
  <c r="AS28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9" i="2"/>
  <c r="AS30" i="2"/>
  <c r="AS7" i="2"/>
  <c r="AR30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7" i="2"/>
  <c r="AF7" i="2"/>
  <c r="AQ30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7" i="2"/>
  <c r="S9" i="2"/>
  <c r="AE7" i="2"/>
  <c r="AM8" i="2"/>
  <c r="AM7" i="2"/>
  <c r="AM6" i="2"/>
  <c r="AL6" i="2"/>
  <c r="AL7" i="2"/>
  <c r="D31" i="2"/>
  <c r="C31" i="2"/>
  <c r="J30" i="2"/>
  <c r="I30" i="2"/>
  <c r="E30" i="2"/>
  <c r="J29" i="2"/>
  <c r="I29" i="2"/>
  <c r="E29" i="2"/>
  <c r="J28" i="2"/>
  <c r="I28" i="2"/>
  <c r="E28" i="2"/>
  <c r="J27" i="2"/>
  <c r="I27" i="2"/>
  <c r="E27" i="2"/>
  <c r="J26" i="2"/>
  <c r="I26" i="2"/>
  <c r="E26" i="2"/>
  <c r="J25" i="2"/>
  <c r="I25" i="2"/>
  <c r="E25" i="2"/>
  <c r="J24" i="2"/>
  <c r="I24" i="2"/>
  <c r="E24" i="2"/>
  <c r="J23" i="2"/>
  <c r="I23" i="2"/>
  <c r="E23" i="2"/>
  <c r="J22" i="2"/>
  <c r="I22" i="2"/>
  <c r="E22" i="2"/>
  <c r="J21" i="2"/>
  <c r="I21" i="2"/>
  <c r="E21" i="2"/>
  <c r="J20" i="2"/>
  <c r="I20" i="2"/>
  <c r="E20" i="2"/>
  <c r="J19" i="2"/>
  <c r="I19" i="2"/>
  <c r="E19" i="2"/>
  <c r="J18" i="2"/>
  <c r="O6" i="2" s="1"/>
  <c r="I18" i="2"/>
  <c r="N6" i="2" s="1"/>
  <c r="S22" i="2" s="1"/>
  <c r="E18" i="2"/>
  <c r="J17" i="2"/>
  <c r="I17" i="2"/>
  <c r="E17" i="2"/>
  <c r="J16" i="2"/>
  <c r="I16" i="2"/>
  <c r="E16" i="2"/>
  <c r="J15" i="2"/>
  <c r="I15" i="2"/>
  <c r="E15" i="2"/>
  <c r="J14" i="2"/>
  <c r="O8" i="2" s="1"/>
  <c r="I14" i="2"/>
  <c r="N8" i="2" s="1"/>
  <c r="U22" i="2" s="1"/>
  <c r="E14" i="2"/>
  <c r="J13" i="2"/>
  <c r="O7" i="2" s="1"/>
  <c r="I13" i="2"/>
  <c r="N7" i="2" s="1"/>
  <c r="E13" i="2"/>
  <c r="J12" i="2"/>
  <c r="I12" i="2"/>
  <c r="E12" i="2"/>
  <c r="J11" i="2"/>
  <c r="I11" i="2"/>
  <c r="E11" i="2"/>
  <c r="J10" i="2"/>
  <c r="I10" i="2"/>
  <c r="S10" i="2" s="1"/>
  <c r="E10" i="2"/>
  <c r="J9" i="2"/>
  <c r="I9" i="2"/>
  <c r="E9" i="2"/>
  <c r="J8" i="2"/>
  <c r="I8" i="2"/>
  <c r="E8" i="2"/>
  <c r="J7" i="2"/>
  <c r="AA7" i="2" s="1"/>
  <c r="I7" i="2"/>
  <c r="E7" i="2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1" i="1"/>
  <c r="L12" i="1"/>
  <c r="L13" i="1"/>
  <c r="L14" i="1"/>
  <c r="L10" i="1"/>
  <c r="L9" i="1"/>
  <c r="L8" i="1"/>
  <c r="L7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G30" i="1"/>
  <c r="G21" i="1"/>
  <c r="G22" i="1"/>
  <c r="G23" i="1"/>
  <c r="G24" i="1"/>
  <c r="G25" i="1"/>
  <c r="G26" i="1"/>
  <c r="G27" i="1"/>
  <c r="G28" i="1"/>
  <c r="G29" i="1"/>
  <c r="G12" i="1"/>
  <c r="G13" i="1"/>
  <c r="G14" i="1"/>
  <c r="G15" i="1"/>
  <c r="G16" i="1"/>
  <c r="G17" i="1"/>
  <c r="G18" i="1"/>
  <c r="G19" i="1"/>
  <c r="G20" i="1"/>
  <c r="G9" i="1"/>
  <c r="G10" i="1"/>
  <c r="G11" i="1"/>
  <c r="G8" i="1"/>
  <c r="G7" i="1"/>
  <c r="F31" i="1"/>
  <c r="E31" i="1"/>
  <c r="E32" i="1" s="1"/>
  <c r="D31" i="1"/>
  <c r="C31" i="1"/>
  <c r="C32" i="1" s="1"/>
  <c r="S7" i="2" l="1"/>
  <c r="AA6" i="2"/>
  <c r="Z8" i="2"/>
  <c r="AA8" i="2"/>
  <c r="AG30" i="2" s="1"/>
  <c r="Z7" i="2"/>
  <c r="AF26" i="2" s="1"/>
  <c r="Z6" i="2"/>
  <c r="AE23" i="2" s="1"/>
  <c r="AE28" i="2"/>
  <c r="AE16" i="2"/>
  <c r="AE12" i="2"/>
  <c r="AF18" i="2"/>
  <c r="U7" i="2"/>
  <c r="U8" i="2"/>
  <c r="U11" i="2"/>
  <c r="U12" i="2"/>
  <c r="U15" i="2"/>
  <c r="U16" i="2"/>
  <c r="U19" i="2"/>
  <c r="U20" i="2"/>
  <c r="U23" i="2"/>
  <c r="U24" i="2"/>
  <c r="U27" i="2"/>
  <c r="U28" i="2"/>
  <c r="T22" i="2"/>
  <c r="V22" i="2" s="1"/>
  <c r="T26" i="2"/>
  <c r="T30" i="2"/>
  <c r="T9" i="2"/>
  <c r="T8" i="2"/>
  <c r="U17" i="2"/>
  <c r="U21" i="2"/>
  <c r="U25" i="2"/>
  <c r="U29" i="2"/>
  <c r="S8" i="2"/>
  <c r="T12" i="2"/>
  <c r="T16" i="2"/>
  <c r="T20" i="2"/>
  <c r="T24" i="2"/>
  <c r="T28" i="2"/>
  <c r="S28" i="2"/>
  <c r="S24" i="2"/>
  <c r="S20" i="2"/>
  <c r="S16" i="2"/>
  <c r="S12" i="2"/>
  <c r="T7" i="2"/>
  <c r="T27" i="2"/>
  <c r="T23" i="2"/>
  <c r="T19" i="2"/>
  <c r="T15" i="2"/>
  <c r="T11" i="2"/>
  <c r="S11" i="2"/>
  <c r="S30" i="2"/>
  <c r="S26" i="2"/>
  <c r="S18" i="2"/>
  <c r="S14" i="2"/>
  <c r="T29" i="2"/>
  <c r="T25" i="2"/>
  <c r="T21" i="2"/>
  <c r="T17" i="2"/>
  <c r="T13" i="2"/>
  <c r="U30" i="2"/>
  <c r="U26" i="2"/>
  <c r="U18" i="2"/>
  <c r="U14" i="2"/>
  <c r="U10" i="2"/>
  <c r="S29" i="2"/>
  <c r="S25" i="2"/>
  <c r="S21" i="2"/>
  <c r="S17" i="2"/>
  <c r="S13" i="2"/>
  <c r="T10" i="2"/>
  <c r="U13" i="2"/>
  <c r="U9" i="2"/>
  <c r="S27" i="2"/>
  <c r="S23" i="2"/>
  <c r="S19" i="2"/>
  <c r="S15" i="2"/>
  <c r="T18" i="2"/>
  <c r="T14" i="2"/>
  <c r="C32" i="2"/>
  <c r="AF30" i="2" l="1"/>
  <c r="AH30" i="2" s="1"/>
  <c r="AF10" i="2"/>
  <c r="AE20" i="2"/>
  <c r="AE10" i="2"/>
  <c r="AH10" i="2" s="1"/>
  <c r="AE19" i="2"/>
  <c r="AE22" i="2"/>
  <c r="AF13" i="2"/>
  <c r="AF14" i="2"/>
  <c r="AE11" i="2"/>
  <c r="AE8" i="2"/>
  <c r="AE24" i="2"/>
  <c r="AE18" i="2"/>
  <c r="AF21" i="2"/>
  <c r="AE30" i="2"/>
  <c r="AF29" i="2"/>
  <c r="AF9" i="2"/>
  <c r="AG9" i="2"/>
  <c r="V8" i="2"/>
  <c r="AG10" i="2"/>
  <c r="AF25" i="2"/>
  <c r="AE17" i="2"/>
  <c r="AF15" i="2"/>
  <c r="AG19" i="2"/>
  <c r="AG15" i="2"/>
  <c r="AG20" i="2"/>
  <c r="AG18" i="2"/>
  <c r="AE21" i="2"/>
  <c r="AG14" i="2"/>
  <c r="AE26" i="2"/>
  <c r="AG27" i="2"/>
  <c r="AF27" i="2"/>
  <c r="AF11" i="2"/>
  <c r="AG16" i="2"/>
  <c r="AG21" i="2"/>
  <c r="AG25" i="2"/>
  <c r="AG22" i="2"/>
  <c r="AE27" i="2"/>
  <c r="AE9" i="2"/>
  <c r="AE25" i="2"/>
  <c r="AG26" i="2"/>
  <c r="AG7" i="2"/>
  <c r="AE15" i="2"/>
  <c r="AG23" i="2"/>
  <c r="AG28" i="2"/>
  <c r="AG12" i="2"/>
  <c r="AG17" i="2"/>
  <c r="AG29" i="2"/>
  <c r="AF24" i="2"/>
  <c r="AF16" i="2"/>
  <c r="AH16" i="2" s="1"/>
  <c r="AF8" i="2"/>
  <c r="AF28" i="2"/>
  <c r="AH28" i="2" s="1"/>
  <c r="AF20" i="2"/>
  <c r="AF12" i="2"/>
  <c r="AG13" i="2"/>
  <c r="AF17" i="2"/>
  <c r="AE13" i="2"/>
  <c r="AE29" i="2"/>
  <c r="AE14" i="2"/>
  <c r="AG11" i="2"/>
  <c r="AF23" i="2"/>
  <c r="AF19" i="2"/>
  <c r="AH19" i="2" s="1"/>
  <c r="AG24" i="2"/>
  <c r="AG8" i="2"/>
  <c r="AF22" i="2"/>
  <c r="V24" i="2"/>
  <c r="V20" i="2"/>
  <c r="V27" i="2"/>
  <c r="V10" i="2"/>
  <c r="V25" i="2"/>
  <c r="V9" i="2"/>
  <c r="V30" i="2"/>
  <c r="V12" i="2"/>
  <c r="V28" i="2"/>
  <c r="V15" i="2"/>
  <c r="V7" i="2"/>
  <c r="V13" i="2"/>
  <c r="V29" i="2"/>
  <c r="V14" i="2"/>
  <c r="V11" i="2"/>
  <c r="V16" i="2"/>
  <c r="V19" i="2"/>
  <c r="V17" i="2"/>
  <c r="V18" i="2"/>
  <c r="V23" i="2"/>
  <c r="V21" i="2"/>
  <c r="V26" i="2"/>
  <c r="AH18" i="2" l="1"/>
  <c r="AH17" i="2"/>
  <c r="AH29" i="2"/>
  <c r="AH23" i="2"/>
  <c r="AH24" i="2"/>
  <c r="AH12" i="2"/>
  <c r="AH27" i="2"/>
  <c r="AH9" i="2"/>
  <c r="AH22" i="2"/>
  <c r="AH20" i="2"/>
  <c r="AH11" i="2"/>
  <c r="AH14" i="2"/>
  <c r="AH8" i="2"/>
  <c r="AH7" i="2"/>
  <c r="AH21" i="2"/>
  <c r="AH13" i="2"/>
  <c r="AH25" i="2"/>
  <c r="AH15" i="2"/>
  <c r="AH26" i="2"/>
</calcChain>
</file>

<file path=xl/sharedStrings.xml><?xml version="1.0" encoding="utf-8"?>
<sst xmlns="http://schemas.openxmlformats.org/spreadsheetml/2006/main" count="375" uniqueCount="56">
  <si>
    <t>DATA CURAS DAN CURANMOR KAB PROBOLINGGO 2021 - 2022</t>
  </si>
  <si>
    <t xml:space="preserve">Kecamatan </t>
  </si>
  <si>
    <t>Curas</t>
  </si>
  <si>
    <t>Curanmor</t>
  </si>
  <si>
    <t>Bantaran</t>
  </si>
  <si>
    <t>Banyuanyar</t>
  </si>
  <si>
    <t>Besuk</t>
  </si>
  <si>
    <t>Dringu</t>
  </si>
  <si>
    <t>Gading</t>
  </si>
  <si>
    <t>Gending</t>
  </si>
  <si>
    <t>Kotaanyar</t>
  </si>
  <si>
    <t>Kraksaan</t>
  </si>
  <si>
    <t xml:space="preserve">Krenjengan </t>
  </si>
  <si>
    <t>Krucil</t>
  </si>
  <si>
    <t>Kuripan</t>
  </si>
  <si>
    <t>Leces</t>
  </si>
  <si>
    <t>Lumbang</t>
  </si>
  <si>
    <t>Maron</t>
  </si>
  <si>
    <t>Paiton</t>
  </si>
  <si>
    <t>Pakuniran</t>
  </si>
  <si>
    <t>Pajarakan</t>
  </si>
  <si>
    <t>Sukapura</t>
  </si>
  <si>
    <t>Sumber</t>
  </si>
  <si>
    <t>Sumberasih</t>
  </si>
  <si>
    <t>Tegalsiwalan</t>
  </si>
  <si>
    <t>Tiris</t>
  </si>
  <si>
    <t>Tongas</t>
  </si>
  <si>
    <t>Wonomerto</t>
  </si>
  <si>
    <t>TOTAL</t>
  </si>
  <si>
    <t>Grand TOTAL</t>
  </si>
  <si>
    <t>NORMALISASI</t>
  </si>
  <si>
    <t>Nilai K</t>
  </si>
  <si>
    <t>Nilai Centroid</t>
  </si>
  <si>
    <t>C1</t>
  </si>
  <si>
    <t>C2</t>
  </si>
  <si>
    <t>C3</t>
  </si>
  <si>
    <t>Jumlah C</t>
  </si>
  <si>
    <t>Kecamatan</t>
  </si>
  <si>
    <t>Curas 2021</t>
  </si>
  <si>
    <t>Curanmor 2021</t>
  </si>
  <si>
    <t>Hasil</t>
  </si>
  <si>
    <t>Warna</t>
  </si>
  <si>
    <t>Anggota Cluster</t>
  </si>
  <si>
    <t>Kraksan</t>
  </si>
  <si>
    <t>Wonomerto Tiris Tegalsiwalan Sumber Sukapura Pakuniran Lumbang Kuripan Krucil Kotaanyar Gading Besuk Banyuanyar Bantaran</t>
  </si>
  <si>
    <t xml:space="preserve">Tongas, Sumberasih, Pajarakan, Paiton, Maron, Leces, Krenjengan, Gending, Dringu </t>
  </si>
  <si>
    <t>ITERASI 1</t>
  </si>
  <si>
    <t>Centroid Part 2</t>
  </si>
  <si>
    <t>ITERASI 2</t>
  </si>
  <si>
    <t>Gading, Gending, Paiton, Sumberasih, Tongas</t>
  </si>
  <si>
    <t>Bantaran, Banyuayar, Besuk, Kotaanyar, Krenjengan, Krucil, Kuripan, Leces, Lumbang, Pakuniran, Pajarakan, Sukapura, Sumber, Tegalsiwalan, tiris, Wonomerto</t>
  </si>
  <si>
    <t>Dringu, Kraksaan, Maron</t>
  </si>
  <si>
    <t>Centroid Part 3</t>
  </si>
  <si>
    <t>ITERASI 3</t>
  </si>
  <si>
    <t>Centroid Part 4</t>
  </si>
  <si>
    <t>ITERASI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</si>
</sst>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applyNumberFormat="1" applyFill="1"/>
    <xf numFmtId="0" fontId="0" fillId="6" borderId="0" xfId="0" applyFill="1" applyAlignment="1">
      <alignment horizontal="left" vertical="center"/>
    </xf>
    <xf numFmtId="164" fontId="0" fillId="6" borderId="0" xfId="0" applyNumberFormat="1" applyFill="1" applyAlignment="1">
      <alignment horizontal="center" vertical="center"/>
    </xf>
    <xf numFmtId="164" fontId="0" fillId="6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116E-ACF8-4D24-A716-5F382767243F}">
  <dimension ref="B2:R41"/>
  <sheetViews>
    <sheetView topLeftCell="A2" workbookViewId="0">
      <selection activeCell="A2" sqref="A1:XFD1048576"/>
    </sheetView>
  </sheetViews>
  <sheetFormatPr defaultRowHeight="15" x14ac:dyDescent="0.25"/>
  <cols>
    <col min="2" max="2" width="15.7109375" customWidth="1"/>
    <col min="4" max="4" width="12.28515625" customWidth="1"/>
    <col min="9" max="9" width="11.42578125" customWidth="1"/>
    <col min="10" max="10" width="12.42578125" bestFit="1" customWidth="1"/>
    <col min="11" max="11" width="6.5703125" bestFit="1" customWidth="1"/>
    <col min="12" max="12" width="9.7109375" bestFit="1" customWidth="1"/>
    <col min="13" max="13" width="5.85546875" bestFit="1" customWidth="1"/>
    <col min="14" max="14" width="9.7109375" bestFit="1" customWidth="1"/>
  </cols>
  <sheetData>
    <row r="2" spans="2:14" x14ac:dyDescent="0.25">
      <c r="C2" s="34" t="s">
        <v>0</v>
      </c>
      <c r="D2" s="34"/>
      <c r="E2" s="34"/>
      <c r="F2" s="34"/>
      <c r="G2" s="34"/>
      <c r="H2" s="34"/>
    </row>
    <row r="3" spans="2:14" x14ac:dyDescent="0.25">
      <c r="J3" s="34" t="s">
        <v>30</v>
      </c>
      <c r="K3" s="34"/>
      <c r="L3" s="34"/>
      <c r="M3" s="34"/>
      <c r="N3" s="34"/>
    </row>
    <row r="5" spans="2:14" x14ac:dyDescent="0.25">
      <c r="B5" s="33" t="s">
        <v>1</v>
      </c>
      <c r="C5" s="33">
        <v>2021</v>
      </c>
      <c r="D5" s="33"/>
      <c r="E5" s="33">
        <v>2022</v>
      </c>
      <c r="F5" s="33"/>
      <c r="G5" s="33" t="s">
        <v>28</v>
      </c>
      <c r="J5" s="33" t="s">
        <v>1</v>
      </c>
      <c r="K5" s="33">
        <v>2021</v>
      </c>
      <c r="L5" s="33"/>
      <c r="M5" s="33">
        <v>2022</v>
      </c>
      <c r="N5" s="33"/>
    </row>
    <row r="6" spans="2:14" x14ac:dyDescent="0.25">
      <c r="B6" s="33"/>
      <c r="C6" s="2" t="s">
        <v>2</v>
      </c>
      <c r="D6" s="2" t="s">
        <v>3</v>
      </c>
      <c r="E6" s="2" t="s">
        <v>2</v>
      </c>
      <c r="F6" s="2" t="s">
        <v>3</v>
      </c>
      <c r="G6" s="33"/>
      <c r="J6" s="33"/>
      <c r="K6" s="2" t="s">
        <v>2</v>
      </c>
      <c r="L6" s="2" t="s">
        <v>3</v>
      </c>
      <c r="M6" s="2" t="s">
        <v>2</v>
      </c>
      <c r="N6" s="2" t="s">
        <v>3</v>
      </c>
    </row>
    <row r="7" spans="2:14" x14ac:dyDescent="0.25">
      <c r="B7" s="3" t="s">
        <v>4</v>
      </c>
      <c r="C7" s="2">
        <v>2</v>
      </c>
      <c r="D7" s="2">
        <v>2</v>
      </c>
      <c r="E7" s="2">
        <v>0</v>
      </c>
      <c r="F7" s="2">
        <v>4</v>
      </c>
      <c r="G7">
        <f>SUM(C7:F7)</f>
        <v>8</v>
      </c>
      <c r="H7" s="2"/>
      <c r="J7" s="3" t="s">
        <v>4</v>
      </c>
      <c r="K7" s="5">
        <f>(C7-MIN(C7:C30))/(MAX(C7:C30)-MIN(C7:C30))</f>
        <v>0.33333333333333331</v>
      </c>
      <c r="L7" s="5">
        <f>(D7-MIN(D7:D30))/(MAX(D7:D30)-MIN(D7:D30))</f>
        <v>2.5974025974025976E-2</v>
      </c>
      <c r="M7" s="5">
        <f>(E7-MIN(E7:E30))/(MAX(E7:E30)-MIN(E7:E30))</f>
        <v>0</v>
      </c>
      <c r="N7" s="5">
        <f>(F7-MIN(F7:F30))/(MAX(F7:F30)-MIN(F7:F30))</f>
        <v>4.0404040404040407E-2</v>
      </c>
    </row>
    <row r="8" spans="2:14" x14ac:dyDescent="0.25">
      <c r="B8" s="3" t="s">
        <v>5</v>
      </c>
      <c r="C8" s="2">
        <v>0</v>
      </c>
      <c r="D8" s="2">
        <v>3</v>
      </c>
      <c r="E8" s="2">
        <v>0</v>
      </c>
      <c r="F8" s="2">
        <v>0</v>
      </c>
      <c r="G8">
        <f>SUM(C8:F8)</f>
        <v>3</v>
      </c>
      <c r="H8" s="2"/>
      <c r="J8" s="3" t="s">
        <v>5</v>
      </c>
      <c r="K8" s="5">
        <f>(C8-MIN(C7:C30))/(MAX(C7:C30)-MIN(C7:C30))</f>
        <v>0</v>
      </c>
      <c r="L8" s="5">
        <f>(D8-MIN(D7:D30))/(MAX(D7:D30)-MIN(D7:D30))</f>
        <v>3.896103896103896E-2</v>
      </c>
      <c r="M8" s="5">
        <f>(E8-MIN(E7:E30))/(MAX(E7:E30)-MIN(E7:E30))</f>
        <v>0</v>
      </c>
      <c r="N8" s="5">
        <f>(F8-MIN(F7:F30))/(MAX(F7:F30)-MIN(F7:F30))</f>
        <v>0</v>
      </c>
    </row>
    <row r="9" spans="2:14" x14ac:dyDescent="0.25">
      <c r="B9" s="3" t="s">
        <v>6</v>
      </c>
      <c r="C9" s="2">
        <v>6</v>
      </c>
      <c r="D9" s="2">
        <v>6</v>
      </c>
      <c r="E9" s="2">
        <v>0</v>
      </c>
      <c r="F9" s="2">
        <v>18</v>
      </c>
      <c r="G9">
        <f t="shared" ref="G9:G20" si="0">SUM(C9:F9)</f>
        <v>30</v>
      </c>
      <c r="H9" s="2"/>
      <c r="J9" s="3" t="s">
        <v>6</v>
      </c>
      <c r="K9" s="5">
        <f>(C9-MIN(C7:C30))/(MAX(C7:C30)-MIN(C7:C30))</f>
        <v>1</v>
      </c>
      <c r="L9" s="5">
        <f>(D9-MIN(D7:D30))/(MAX(D7:D30)-MIN(D7:D30))</f>
        <v>7.792207792207792E-2</v>
      </c>
      <c r="M9" s="5">
        <f>(E9-MIN(E7:E30))/(MAX(E7:E30)-MIN(E7:E30))</f>
        <v>0</v>
      </c>
      <c r="N9" s="5">
        <f>(F9-MIN(F7:F30))/(MAX(F7:F30)-MIN(F7:F30))</f>
        <v>0.18181818181818182</v>
      </c>
    </row>
    <row r="10" spans="2:14" x14ac:dyDescent="0.25">
      <c r="B10" s="3" t="s">
        <v>7</v>
      </c>
      <c r="C10" s="2">
        <v>0</v>
      </c>
      <c r="D10" s="2">
        <v>12</v>
      </c>
      <c r="E10" s="2">
        <v>0</v>
      </c>
      <c r="F10" s="2">
        <v>0</v>
      </c>
      <c r="G10">
        <f t="shared" si="0"/>
        <v>12</v>
      </c>
      <c r="H10" s="2"/>
      <c r="J10" s="3" t="s">
        <v>7</v>
      </c>
      <c r="K10" s="5">
        <f>(C10-MIN(C7:C30))/(MAX(C7:C30)-MIN(C7:C30))</f>
        <v>0</v>
      </c>
      <c r="L10" s="5">
        <f>(D10-MIN(D7:D30))/(MAX(D7:D30)-MIN(D7:D30))</f>
        <v>0.15584415584415584</v>
      </c>
      <c r="M10" s="5">
        <f>(E10-MIN(E7:E30))/(MAX(E7:E30)-MIN(E7:E30))</f>
        <v>0</v>
      </c>
      <c r="N10" s="5">
        <f>(F10-MIN(F7:F30))/(MAX(F7:F30)-MIN(F7:F30))</f>
        <v>0</v>
      </c>
    </row>
    <row r="11" spans="2:14" x14ac:dyDescent="0.25">
      <c r="B11" s="3" t="s">
        <v>8</v>
      </c>
      <c r="C11" s="2">
        <v>0</v>
      </c>
      <c r="D11" s="2">
        <v>8</v>
      </c>
      <c r="E11" s="2">
        <v>0</v>
      </c>
      <c r="F11" s="2">
        <v>0</v>
      </c>
      <c r="G11">
        <f t="shared" si="0"/>
        <v>8</v>
      </c>
      <c r="H11" s="2"/>
      <c r="J11" s="3" t="s">
        <v>8</v>
      </c>
      <c r="K11" s="5">
        <f>(C11-MIN(C7:C30))/(MAX(C7:C30)-MIN(C7:C30))</f>
        <v>0</v>
      </c>
      <c r="L11" s="5">
        <f>(D11-MIN(D7:D30))/(MAX(D7:D30)-MIN(D7:D30))</f>
        <v>0.1038961038961039</v>
      </c>
      <c r="M11" s="5">
        <f>(E11-MIN(E7:E30))/(MAX(E7:E30)-MIN(E7:E30))</f>
        <v>0</v>
      </c>
      <c r="N11" s="5">
        <f>(F11-MIN(F7:F30))/(MAX(F7:F30)-MIN(F7:F30))</f>
        <v>0</v>
      </c>
    </row>
    <row r="12" spans="2:14" x14ac:dyDescent="0.25">
      <c r="B12" s="3" t="s">
        <v>9</v>
      </c>
      <c r="C12" s="2">
        <v>0</v>
      </c>
      <c r="D12" s="2">
        <v>5</v>
      </c>
      <c r="E12" s="2">
        <v>0</v>
      </c>
      <c r="F12" s="2">
        <v>8</v>
      </c>
      <c r="G12">
        <f t="shared" si="0"/>
        <v>13</v>
      </c>
      <c r="H12" s="2"/>
      <c r="J12" s="3" t="s">
        <v>9</v>
      </c>
      <c r="K12" s="5">
        <f>(C12-MIN(C7:C30))/(MAX(C7:C30)-MIN(C7:C30))</f>
        <v>0</v>
      </c>
      <c r="L12" s="5">
        <f>(D12-MIN(D7:D30))/(MAX(D7:D30)-MIN(D7:D30))</f>
        <v>6.4935064935064929E-2</v>
      </c>
      <c r="M12" s="5">
        <f>(E12-MIN(E7:E30))/(MAX(E7:E30)-MIN(E7:E30))</f>
        <v>0</v>
      </c>
      <c r="N12" s="5">
        <f>(F12-MIN(F7:F30))/(MAX(F7:F30)-MIN(F7:F30))</f>
        <v>8.0808080808080815E-2</v>
      </c>
    </row>
    <row r="13" spans="2:14" x14ac:dyDescent="0.25">
      <c r="B13" s="3" t="s">
        <v>10</v>
      </c>
      <c r="C13" s="2">
        <v>1</v>
      </c>
      <c r="D13" s="2">
        <v>7</v>
      </c>
      <c r="E13" s="2">
        <v>0</v>
      </c>
      <c r="F13" s="2">
        <v>1</v>
      </c>
      <c r="G13">
        <f t="shared" si="0"/>
        <v>9</v>
      </c>
      <c r="H13" s="2"/>
      <c r="J13" s="3" t="s">
        <v>10</v>
      </c>
      <c r="K13" s="5">
        <f>(C13-MIN(C7:C30))/(MAX(C7:C30)-MIN(C7:C30))</f>
        <v>0.16666666666666666</v>
      </c>
      <c r="L13" s="5">
        <f>(D13-MIN(D7:D30))/(MAX(D7:D30)-MIN(D7:D30))</f>
        <v>9.0909090909090912E-2</v>
      </c>
      <c r="M13" s="5">
        <f>(E13-MIN(E7:E30))/(MAX(E7:E30)-MIN(E7:E30))</f>
        <v>0</v>
      </c>
      <c r="N13" s="5">
        <f>(F13-MIN(F7:F30))/(MAX(F7:F30)-MIN(F7:F30))</f>
        <v>1.0101010101010102E-2</v>
      </c>
    </row>
    <row r="14" spans="2:14" x14ac:dyDescent="0.25">
      <c r="B14" s="3" t="s">
        <v>11</v>
      </c>
      <c r="C14" s="2">
        <v>1</v>
      </c>
      <c r="D14" s="2">
        <v>77</v>
      </c>
      <c r="E14" s="2">
        <v>1</v>
      </c>
      <c r="F14" s="2">
        <v>99</v>
      </c>
      <c r="G14">
        <f t="shared" si="0"/>
        <v>178</v>
      </c>
      <c r="H14" s="2"/>
      <c r="J14" s="3" t="s">
        <v>11</v>
      </c>
      <c r="K14" s="5">
        <f>(C14-MIN(C7:C30))/(MAX(C7:C30)-MIN(C7:C30))</f>
        <v>0.16666666666666666</v>
      </c>
      <c r="L14" s="5">
        <f>(D14-MIN(D7:D30))/(MAX(D7:D30)-MIN(D7:D30))</f>
        <v>1</v>
      </c>
      <c r="M14" s="5">
        <f>(E14-MIN(E7:E30))/(MAX(E7:E30)-MIN(E7:E30))</f>
        <v>0.5</v>
      </c>
      <c r="N14" s="5">
        <f>(F14-MIN(F7:F30))/(MAX(F7:F30)-MIN(F7:F30))</f>
        <v>1</v>
      </c>
    </row>
    <row r="15" spans="2:14" x14ac:dyDescent="0.25">
      <c r="B15" s="3" t="s">
        <v>12</v>
      </c>
      <c r="C15" s="2">
        <v>0</v>
      </c>
      <c r="D15" s="2">
        <v>2</v>
      </c>
      <c r="E15" s="2">
        <v>0</v>
      </c>
      <c r="F15" s="2">
        <v>2</v>
      </c>
      <c r="G15">
        <f t="shared" si="0"/>
        <v>4</v>
      </c>
      <c r="H15" s="2"/>
      <c r="J15" s="3" t="s">
        <v>12</v>
      </c>
      <c r="K15" s="5">
        <f>(C15-MIN(C7:C30))/(MAX(C7:C30)-MIN(C7:C30))</f>
        <v>0</v>
      </c>
      <c r="L15" s="5">
        <f>(D15-MIN(D7:D30))/(MAX(D7:D30)-MIN(D7:D30))</f>
        <v>2.5974025974025976E-2</v>
      </c>
      <c r="M15" s="5">
        <f>(E15-MIN(E7:E30))/(MAX(E7:E30)-MIN(E7:E30))</f>
        <v>0</v>
      </c>
      <c r="N15" s="5">
        <f>(F15-MIN(F7:F30))/(MAX(F7:F30)-MIN(F7:F30))</f>
        <v>2.0202020202020204E-2</v>
      </c>
    </row>
    <row r="16" spans="2:14" x14ac:dyDescent="0.25">
      <c r="B16" s="3" t="s">
        <v>13</v>
      </c>
      <c r="C16" s="2">
        <v>0</v>
      </c>
      <c r="D16" s="2">
        <v>4</v>
      </c>
      <c r="E16" s="2">
        <v>0</v>
      </c>
      <c r="F16" s="2">
        <v>0</v>
      </c>
      <c r="G16">
        <f t="shared" si="0"/>
        <v>4</v>
      </c>
      <c r="H16" s="2"/>
      <c r="J16" s="3" t="s">
        <v>13</v>
      </c>
      <c r="K16" s="6">
        <f>(C16-MIN(C7:C30))/(MAX(C7:C30)-MIN(C7:C30))</f>
        <v>0</v>
      </c>
      <c r="L16" s="6">
        <f>(D16-MIN(D7:D30))/(MAX(D7:D30)-MIN(D7:D30))</f>
        <v>5.1948051948051951E-2</v>
      </c>
      <c r="M16" s="6">
        <f>(E16-MIN(E7:E30))/(MAX(E7:E30)-MIN(E7:E30))</f>
        <v>0</v>
      </c>
      <c r="N16" s="6">
        <f>(F16-MIN(F7:F30))/(MAX(F7:F30)-MIN(F7:F30))</f>
        <v>0</v>
      </c>
    </row>
    <row r="17" spans="2:14" x14ac:dyDescent="0.25">
      <c r="B17" s="3" t="s">
        <v>14</v>
      </c>
      <c r="C17" s="2">
        <v>4</v>
      </c>
      <c r="D17" s="2">
        <v>0</v>
      </c>
      <c r="E17" s="2">
        <v>0</v>
      </c>
      <c r="F17" s="2">
        <v>0</v>
      </c>
      <c r="G17">
        <f t="shared" si="0"/>
        <v>4</v>
      </c>
      <c r="H17" s="2"/>
      <c r="J17" s="3" t="s">
        <v>14</v>
      </c>
      <c r="K17" s="5">
        <f>(C17-MIN(C7:C30))/(MAX(C7:C30)-MIN(C7:C30))</f>
        <v>0.66666666666666663</v>
      </c>
      <c r="L17" s="5">
        <f>(D17-MIN(D7:D30))/(MAX(D7:D30)-MIN(D7:D30))</f>
        <v>0</v>
      </c>
      <c r="M17" s="5">
        <f>(E17-MIN(E7:E30))/(MAX(E7:E30)-MIN(E7:E30))</f>
        <v>0</v>
      </c>
      <c r="N17" s="5">
        <f>(F17-MIN(F7:F30))/(MAX(F7:F30)-MIN(F7:F30))</f>
        <v>0</v>
      </c>
    </row>
    <row r="18" spans="2:14" x14ac:dyDescent="0.25">
      <c r="B18" s="3" t="s">
        <v>15</v>
      </c>
      <c r="C18" s="2">
        <v>0</v>
      </c>
      <c r="D18" s="2">
        <v>3</v>
      </c>
      <c r="E18" s="2">
        <v>0</v>
      </c>
      <c r="F18" s="2">
        <v>0</v>
      </c>
      <c r="G18">
        <f t="shared" si="0"/>
        <v>3</v>
      </c>
      <c r="H18" s="2"/>
      <c r="J18" s="3" t="s">
        <v>15</v>
      </c>
      <c r="K18" s="5">
        <f>(C18-MIN(C7:C30))/(MAX(C7:C30)-MIN(C7:C30))</f>
        <v>0</v>
      </c>
      <c r="L18" s="5">
        <f>(D18-MIN(D7:D30))/(MAX(D7:D30)-MIN(D7:D30))</f>
        <v>3.896103896103896E-2</v>
      </c>
      <c r="M18" s="5">
        <f>(E18-MIN(E7:E30))/(MAX(E7:E30)-MIN(E7:E30))</f>
        <v>0</v>
      </c>
      <c r="N18" s="5">
        <f>(F18-MIN(F7:F30))/(MAX(F7:F30)-MIN(F7:F30))</f>
        <v>0</v>
      </c>
    </row>
    <row r="19" spans="2:14" x14ac:dyDescent="0.25">
      <c r="B19" s="3" t="s">
        <v>16</v>
      </c>
      <c r="C19" s="2">
        <v>1</v>
      </c>
      <c r="D19" s="2">
        <v>1</v>
      </c>
      <c r="E19" s="2">
        <v>0</v>
      </c>
      <c r="F19" s="2">
        <v>0</v>
      </c>
      <c r="G19">
        <f t="shared" si="0"/>
        <v>2</v>
      </c>
      <c r="H19" s="2"/>
      <c r="J19" s="3" t="s">
        <v>16</v>
      </c>
      <c r="K19" s="5">
        <f>(C19-MIN(C7:C30))/(MAX(C7:C30)-MIN(C7:C30))</f>
        <v>0.16666666666666666</v>
      </c>
      <c r="L19" s="5">
        <f>(D19-MIN(D7:D30))/(MAX(D7:D30)-MIN(D7:D30))</f>
        <v>1.2987012987012988E-2</v>
      </c>
      <c r="M19" s="5">
        <f>(E19-MIN(E7:E30))/(MAX(E7:E30)-MIN(E7:E30))</f>
        <v>0</v>
      </c>
      <c r="N19" s="5">
        <f>(F19-MIN(F7:F30))/(MAX(F7:F30)-MIN(F7:F30))</f>
        <v>0</v>
      </c>
    </row>
    <row r="20" spans="2:14" x14ac:dyDescent="0.25">
      <c r="B20" s="3" t="s">
        <v>17</v>
      </c>
      <c r="C20" s="2">
        <v>1</v>
      </c>
      <c r="D20" s="2">
        <v>5</v>
      </c>
      <c r="E20" s="2">
        <v>1</v>
      </c>
      <c r="F20" s="2">
        <v>21</v>
      </c>
      <c r="G20">
        <f t="shared" si="0"/>
        <v>28</v>
      </c>
      <c r="H20" s="2"/>
      <c r="J20" s="3" t="s">
        <v>17</v>
      </c>
      <c r="K20" s="5">
        <f>(C20-MIN(C7:C30))/(MAX(C7:C30)-MIN(C7:C30))</f>
        <v>0.16666666666666666</v>
      </c>
      <c r="L20" s="5">
        <f>(D20-MIN(D7:D30))/(MAX(D7:D30)-MIN(D7:D30))</f>
        <v>6.4935064935064929E-2</v>
      </c>
      <c r="M20" s="5">
        <f>(E20-MIN(E7:E30))/(MAX(E7:E30)-MIN(E7:E30))</f>
        <v>0.5</v>
      </c>
      <c r="N20" s="5">
        <f>(F20-MIN(F7:F30))/(MAX(F7:F30)-MIN(F7:F30))</f>
        <v>0.21212121212121213</v>
      </c>
    </row>
    <row r="21" spans="2:14" x14ac:dyDescent="0.25">
      <c r="B21" s="3" t="s">
        <v>18</v>
      </c>
      <c r="C21" s="2">
        <v>0</v>
      </c>
      <c r="D21" s="2">
        <v>2</v>
      </c>
      <c r="E21" s="2">
        <v>1</v>
      </c>
      <c r="F21" s="2">
        <v>9</v>
      </c>
      <c r="G21">
        <f>SUM(C21:F21)</f>
        <v>12</v>
      </c>
      <c r="H21" s="2"/>
      <c r="J21" s="3" t="s">
        <v>18</v>
      </c>
      <c r="K21" s="5">
        <f>(C21-MIN(C7:C30))/(MAX(C7:C30)-MIN(C7:C30))</f>
        <v>0</v>
      </c>
      <c r="L21" s="5">
        <f>(D21-MIN(D7:D30))/(MAX(D7:D30)-MIN(D7:D30))</f>
        <v>2.5974025974025976E-2</v>
      </c>
      <c r="M21" s="5">
        <f>(E21-MIN(E7:E30))/(MAX(E7:E30)-MIN(E7:E30))</f>
        <v>0.5</v>
      </c>
      <c r="N21" s="5">
        <f>(F21-MIN(F7:F30))/(MAX(F7:F30)-MIN(F7:F30))</f>
        <v>9.0909090909090912E-2</v>
      </c>
    </row>
    <row r="22" spans="2:14" x14ac:dyDescent="0.25">
      <c r="B22" s="3" t="s">
        <v>19</v>
      </c>
      <c r="C22" s="2">
        <v>0</v>
      </c>
      <c r="D22" s="2">
        <v>1</v>
      </c>
      <c r="E22" s="2">
        <v>0</v>
      </c>
      <c r="F22" s="2">
        <v>5</v>
      </c>
      <c r="G22">
        <f>SUM(C22:F22)</f>
        <v>6</v>
      </c>
      <c r="H22" s="2"/>
      <c r="J22" s="3" t="s">
        <v>19</v>
      </c>
      <c r="K22" s="5">
        <f>(C22-MIN(C7:C30))/(MAX(C7:C30)-MIN(C7:C30))</f>
        <v>0</v>
      </c>
      <c r="L22" s="5">
        <f>(D22-MIN(D7:D30))/(MAX(D7:D30)-MIN(D7:D30))</f>
        <v>1.2987012987012988E-2</v>
      </c>
      <c r="M22" s="5">
        <f>(E22-MIN(E7:E30))/(MAX(E7:E30)-MIN(E7:E30))</f>
        <v>0</v>
      </c>
      <c r="N22" s="5">
        <f>(F22-MIN(F7:F30))/(MAX(F7:F30)-MIN(F7:F30))</f>
        <v>5.0505050505050504E-2</v>
      </c>
    </row>
    <row r="23" spans="2:14" x14ac:dyDescent="0.25">
      <c r="B23" s="3" t="s">
        <v>20</v>
      </c>
      <c r="C23" s="2">
        <v>0</v>
      </c>
      <c r="D23" s="2">
        <v>6</v>
      </c>
      <c r="E23" s="2">
        <v>0</v>
      </c>
      <c r="F23" s="2">
        <v>3</v>
      </c>
      <c r="G23">
        <f t="shared" ref="G23:G29" si="1">SUM(C23:F23)</f>
        <v>9</v>
      </c>
      <c r="H23" s="2"/>
      <c r="J23" s="3" t="s">
        <v>20</v>
      </c>
      <c r="K23" s="5">
        <f>(C23-MIN(C7:C30))/(MAX(C7:C30)-MIN(C7:C30))</f>
        <v>0</v>
      </c>
      <c r="L23" s="5">
        <f>(D23-MIN(D7:D30))/(MAX(D7:D30)-MIN(D7:D30))</f>
        <v>7.792207792207792E-2</v>
      </c>
      <c r="M23" s="5">
        <f>(E23-MIN(E7:E30))/(MAX(E7:E30)-MIN(E7:E30))</f>
        <v>0</v>
      </c>
      <c r="N23" s="5">
        <f>(F23-MIN(F7:F30))/(MAX(F7:F30)-MIN(F7:F30))</f>
        <v>3.0303030303030304E-2</v>
      </c>
    </row>
    <row r="24" spans="2:14" x14ac:dyDescent="0.25">
      <c r="B24" s="3" t="s">
        <v>21</v>
      </c>
      <c r="C24" s="2">
        <v>0</v>
      </c>
      <c r="D24" s="2">
        <v>1</v>
      </c>
      <c r="E24" s="2">
        <v>0</v>
      </c>
      <c r="F24" s="2">
        <v>0</v>
      </c>
      <c r="G24">
        <f t="shared" si="1"/>
        <v>1</v>
      </c>
      <c r="H24" s="2"/>
      <c r="J24" s="3" t="s">
        <v>21</v>
      </c>
      <c r="K24" s="5">
        <f>(C24-MIN(C7:C30))/(MAX(C7:C30)-MIN(C7:C30))</f>
        <v>0</v>
      </c>
      <c r="L24" s="5">
        <f>(D24-MIN(D7:D30))/(MAX(D7:D30)-MIN(D7:D30))</f>
        <v>1.2987012987012988E-2</v>
      </c>
      <c r="M24" s="5">
        <f>(E24-MIN(E7:E30))/(MAX(E7:E30)-MIN(E7:E30))</f>
        <v>0</v>
      </c>
      <c r="N24" s="5">
        <f>(F24-MIN(F7:F30))/(MAX(F7:F30)-MIN(F7:F30))</f>
        <v>0</v>
      </c>
    </row>
    <row r="25" spans="2:14" x14ac:dyDescent="0.25">
      <c r="B25" s="3" t="s">
        <v>22</v>
      </c>
      <c r="C25" s="2">
        <v>1</v>
      </c>
      <c r="D25" s="2">
        <v>1</v>
      </c>
      <c r="E25" s="2">
        <v>0</v>
      </c>
      <c r="F25" s="2">
        <v>0</v>
      </c>
      <c r="G25">
        <f t="shared" si="1"/>
        <v>2</v>
      </c>
      <c r="H25" s="2"/>
      <c r="J25" s="3" t="s">
        <v>22</v>
      </c>
      <c r="K25" s="5">
        <f>(C25-MIN(C7:C30))/(MAX(C7:C30)-MIN(C7:C30))</f>
        <v>0.16666666666666666</v>
      </c>
      <c r="L25" s="5">
        <f>(D25-MIN(D7:D30))/(MAX(D7:D30)-MIN(D7:D30))</f>
        <v>1.2987012987012988E-2</v>
      </c>
      <c r="M25" s="5">
        <f>(E25-MIN(E7:E30))/(MAX(E7:E30)-MIN(E7:E30))</f>
        <v>0</v>
      </c>
      <c r="N25" s="5">
        <f>(F25-MIN(F7:F30))/(MAX(F7:F30)-MIN(F7:F30))</f>
        <v>0</v>
      </c>
    </row>
    <row r="26" spans="2:14" x14ac:dyDescent="0.25">
      <c r="B26" s="3" t="s">
        <v>23</v>
      </c>
      <c r="C26" s="2">
        <v>1</v>
      </c>
      <c r="D26" s="2">
        <v>10</v>
      </c>
      <c r="E26" s="2">
        <v>0</v>
      </c>
      <c r="F26" s="2">
        <v>0</v>
      </c>
      <c r="G26">
        <f t="shared" si="1"/>
        <v>11</v>
      </c>
      <c r="H26" s="2"/>
      <c r="J26" s="3" t="s">
        <v>23</v>
      </c>
      <c r="K26" s="5">
        <f>(C26-MIN(C7:C30))/(MAX(C7:C30)-MIN(C7:C30))</f>
        <v>0.16666666666666666</v>
      </c>
      <c r="L26" s="5">
        <f>(D26-MIN(D7:D30))/(MAX(D7:D30)-MIN(D7:D30))</f>
        <v>0.12987012987012986</v>
      </c>
      <c r="M26" s="5">
        <f>(E26-MIN(E7:E30))/(MAX(E7:E30)-MIN(E7:E30))</f>
        <v>0</v>
      </c>
      <c r="N26" s="5">
        <f>(F26-MIN(F7:F30))/(MAX(F7:F30)-MIN(F7:F30))</f>
        <v>0</v>
      </c>
    </row>
    <row r="27" spans="2:14" x14ac:dyDescent="0.25">
      <c r="B27" s="3" t="s">
        <v>24</v>
      </c>
      <c r="C27" s="2">
        <v>4</v>
      </c>
      <c r="D27" s="2">
        <v>2</v>
      </c>
      <c r="E27" s="2">
        <v>2</v>
      </c>
      <c r="F27" s="2">
        <v>0</v>
      </c>
      <c r="G27">
        <f t="shared" si="1"/>
        <v>8</v>
      </c>
      <c r="H27" s="2"/>
      <c r="J27" s="3" t="s">
        <v>24</v>
      </c>
      <c r="K27" s="5">
        <f>(C27-MIN(C7:C30))/(MAX(C7:C30)-MIN(C7:C30))</f>
        <v>0.66666666666666663</v>
      </c>
      <c r="L27" s="5">
        <f>(D27-MIN(D7:D30))/(MAX(D7:D30)-MIN(D7:D30))</f>
        <v>2.5974025974025976E-2</v>
      </c>
      <c r="M27" s="5">
        <f>(E27-MIN(E7:E30))/(MAX(E7:E30)-MIN(E7:E30))</f>
        <v>1</v>
      </c>
      <c r="N27" s="5">
        <f>(F27-MIN(F7:F30))/(MAX(F7:F30)-MIN(F7:F30))</f>
        <v>0</v>
      </c>
    </row>
    <row r="28" spans="2:14" x14ac:dyDescent="0.25">
      <c r="B28" s="3" t="s">
        <v>25</v>
      </c>
      <c r="C28" s="2">
        <v>4</v>
      </c>
      <c r="D28" s="2">
        <v>15</v>
      </c>
      <c r="E28" s="2">
        <v>0</v>
      </c>
      <c r="F28" s="2">
        <v>2</v>
      </c>
      <c r="G28">
        <f t="shared" si="1"/>
        <v>21</v>
      </c>
      <c r="H28" s="2"/>
      <c r="J28" s="3" t="s">
        <v>25</v>
      </c>
      <c r="K28" s="5">
        <f>(C28-MIN(C7:C30))/(MAX(C7:C30)-MIN(C7:C30))</f>
        <v>0.66666666666666663</v>
      </c>
      <c r="L28" s="5">
        <f>(D28-MIN(D7:D30))/(MAX(D7:D30)-MIN(D7:D30))</f>
        <v>0.19480519480519481</v>
      </c>
      <c r="M28" s="5">
        <f>(E28-MIN(E7:E30))/(MAX(E7:E30)-MIN(E7:E30))</f>
        <v>0</v>
      </c>
      <c r="N28" s="5">
        <f>(F28-MIN(F7:F30))/(MAX(F7:F30)-MIN(F7:F30))</f>
        <v>2.0202020202020204E-2</v>
      </c>
    </row>
    <row r="29" spans="2:14" x14ac:dyDescent="0.25">
      <c r="B29" s="3" t="s">
        <v>26</v>
      </c>
      <c r="C29" s="2">
        <v>1</v>
      </c>
      <c r="D29" s="2">
        <v>15</v>
      </c>
      <c r="E29" s="2">
        <v>0</v>
      </c>
      <c r="F29" s="2">
        <v>1</v>
      </c>
      <c r="G29">
        <f t="shared" si="1"/>
        <v>17</v>
      </c>
      <c r="H29" s="2"/>
      <c r="J29" s="3" t="s">
        <v>26</v>
      </c>
      <c r="K29" s="5">
        <f>(C29-MIN(C7:C30))/(MAX(C7:C30)-MIN(C7:C30))</f>
        <v>0.16666666666666666</v>
      </c>
      <c r="L29" s="5">
        <f>(D29-MIN(D7:D30))/(MAX(D7:D30)-MIN(D7:D30))</f>
        <v>0.19480519480519481</v>
      </c>
      <c r="M29" s="5">
        <f>(E29-MIN(E7:E30))/(MAX(E7:E30)-MIN(E7:E30))</f>
        <v>0</v>
      </c>
      <c r="N29" s="5">
        <f>(F29-MIN(F7:F30))/(MAX(F7:F30)-MIN(F7:F30))</f>
        <v>1.0101010101010102E-2</v>
      </c>
    </row>
    <row r="30" spans="2:14" x14ac:dyDescent="0.25">
      <c r="B30" s="3" t="s">
        <v>27</v>
      </c>
      <c r="C30" s="4">
        <v>0</v>
      </c>
      <c r="D30" s="2">
        <v>4</v>
      </c>
      <c r="E30" s="2">
        <v>0</v>
      </c>
      <c r="F30" s="2">
        <v>0</v>
      </c>
      <c r="G30">
        <f>SUM(C30:F30)</f>
        <v>4</v>
      </c>
      <c r="H30" s="2"/>
      <c r="J30" s="3" t="s">
        <v>27</v>
      </c>
      <c r="K30" s="2">
        <f>(C30-MIN(C7:C30))/(MAX(C7:C30)-MIN(C7:C30))</f>
        <v>0</v>
      </c>
      <c r="L30" s="5">
        <f>(D30-MIN(D7:D30))/(MAX(D7:D30)-MIN(D7:D30))</f>
        <v>5.1948051948051951E-2</v>
      </c>
      <c r="M30" s="2">
        <f>(E30-MIN(E7:E30))/(MAX(E7:E30)-MIN(E7:E30))</f>
        <v>0</v>
      </c>
      <c r="N30" s="5">
        <f>(F30-MIN(F7:F30))/(MAX(F7:F30)-MIN(F7:F30))</f>
        <v>0</v>
      </c>
    </row>
    <row r="31" spans="2:14" x14ac:dyDescent="0.25">
      <c r="B31" s="3" t="s">
        <v>28</v>
      </c>
      <c r="C31" s="4">
        <f>SUM(C7:C30)</f>
        <v>27</v>
      </c>
      <c r="D31" s="4">
        <f t="shared" ref="D31:F31" si="2">SUM(D7:D30)</f>
        <v>192</v>
      </c>
      <c r="E31" s="4">
        <f t="shared" si="2"/>
        <v>5</v>
      </c>
      <c r="F31" s="4">
        <f t="shared" si="2"/>
        <v>173</v>
      </c>
      <c r="J31" s="3" t="s">
        <v>28</v>
      </c>
      <c r="K31" s="4"/>
      <c r="L31" s="4"/>
      <c r="M31" s="4"/>
      <c r="N31" s="4"/>
    </row>
    <row r="32" spans="2:14" x14ac:dyDescent="0.25">
      <c r="B32" s="3" t="s">
        <v>29</v>
      </c>
      <c r="C32" s="33">
        <f>C31+D31</f>
        <v>219</v>
      </c>
      <c r="D32" s="33"/>
      <c r="E32" s="33">
        <f>E31+F31</f>
        <v>178</v>
      </c>
      <c r="F32" s="33"/>
      <c r="J32" s="3" t="s">
        <v>29</v>
      </c>
      <c r="K32" s="33"/>
      <c r="L32" s="33"/>
      <c r="M32" s="33"/>
      <c r="N32" s="33"/>
    </row>
    <row r="33" spans="3:18" x14ac:dyDescent="0.25">
      <c r="C33" s="4"/>
      <c r="D33" s="4"/>
      <c r="E33" s="4"/>
      <c r="F33" s="4"/>
      <c r="O33" s="4"/>
      <c r="P33" s="4"/>
      <c r="Q33" s="4"/>
      <c r="R33" s="4"/>
    </row>
    <row r="34" spans="3:18" x14ac:dyDescent="0.25">
      <c r="C34" s="4"/>
      <c r="D34" s="4"/>
      <c r="E34" s="4"/>
      <c r="F34" s="4"/>
    </row>
    <row r="35" spans="3:18" x14ac:dyDescent="0.25">
      <c r="C35" s="4"/>
      <c r="D35" s="4"/>
      <c r="E35" s="4"/>
      <c r="F35" s="4"/>
    </row>
    <row r="36" spans="3:18" x14ac:dyDescent="0.25">
      <c r="C36" s="4"/>
      <c r="D36" s="4"/>
      <c r="E36" s="4"/>
      <c r="F36" s="4"/>
    </row>
    <row r="37" spans="3:18" x14ac:dyDescent="0.25">
      <c r="C37" s="4"/>
      <c r="D37" s="4"/>
      <c r="E37" s="4"/>
      <c r="F37" s="4"/>
    </row>
    <row r="38" spans="3:18" x14ac:dyDescent="0.25">
      <c r="C38" s="4"/>
      <c r="D38" s="4"/>
      <c r="E38" s="4"/>
      <c r="F38" s="4"/>
    </row>
    <row r="39" spans="3:18" x14ac:dyDescent="0.25">
      <c r="C39" s="4"/>
      <c r="D39" s="4"/>
      <c r="E39" s="4"/>
      <c r="F39" s="4"/>
    </row>
    <row r="40" spans="3:18" x14ac:dyDescent="0.25">
      <c r="C40" s="4"/>
      <c r="D40" s="4"/>
      <c r="E40" s="4"/>
      <c r="F40" s="4"/>
    </row>
    <row r="41" spans="3:18" x14ac:dyDescent="0.25">
      <c r="C41" s="4"/>
      <c r="D41" s="4"/>
      <c r="E41" s="4"/>
      <c r="F41" s="4"/>
    </row>
  </sheetData>
  <mergeCells count="13">
    <mergeCell ref="C32:D32"/>
    <mergeCell ref="E32:F32"/>
    <mergeCell ref="G5:G6"/>
    <mergeCell ref="J3:N3"/>
    <mergeCell ref="C2:H2"/>
    <mergeCell ref="M5:N5"/>
    <mergeCell ref="K32:L32"/>
    <mergeCell ref="M32:N32"/>
    <mergeCell ref="B5:B6"/>
    <mergeCell ref="C5:D5"/>
    <mergeCell ref="E5:F5"/>
    <mergeCell ref="J5:J6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E6DF-B0EA-412D-A038-6A6854FA028B}">
  <dimension ref="B2:BG59"/>
  <sheetViews>
    <sheetView tabSelected="1" topLeftCell="A7" zoomScaleNormal="100" workbookViewId="0">
      <selection activeCell="A7" sqref="A7"/>
    </sheetView>
  </sheetViews>
  <sheetFormatPr defaultRowHeight="15" x14ac:dyDescent="0.25"/>
  <cols>
    <col min="2" max="2" width="15.7109375" customWidth="1"/>
    <col min="4" max="4" width="12.28515625" customWidth="1"/>
    <col min="7" max="7" width="11.42578125" customWidth="1"/>
    <col min="8" max="8" width="12.42578125" bestFit="1" customWidth="1"/>
    <col min="9" max="9" width="6.5703125" bestFit="1" customWidth="1"/>
    <col min="10" max="10" width="9.7109375" bestFit="1" customWidth="1"/>
    <col min="18" max="18" width="14.140625" customWidth="1"/>
    <col min="19" max="20" width="9.140625" customWidth="1"/>
    <col min="30" max="30" width="15" customWidth="1"/>
  </cols>
  <sheetData>
    <row r="2" spans="2:59" x14ac:dyDescent="0.25">
      <c r="C2" s="34" t="s">
        <v>0</v>
      </c>
      <c r="D2" s="34"/>
      <c r="E2" s="34"/>
      <c r="F2" s="34"/>
    </row>
    <row r="3" spans="2:59" x14ac:dyDescent="0.25">
      <c r="H3" s="34" t="s">
        <v>30</v>
      </c>
      <c r="I3" s="34"/>
      <c r="J3" s="34"/>
      <c r="L3" t="s">
        <v>31</v>
      </c>
      <c r="M3" s="1">
        <v>3</v>
      </c>
    </row>
    <row r="4" spans="2:59" x14ac:dyDescent="0.25">
      <c r="L4" s="34" t="s">
        <v>32</v>
      </c>
      <c r="M4" s="34"/>
      <c r="N4" s="34"/>
      <c r="O4" s="34"/>
      <c r="R4" s="27" t="s">
        <v>46</v>
      </c>
      <c r="S4" s="27"/>
      <c r="T4" s="27"/>
      <c r="U4" s="27"/>
      <c r="V4" s="27"/>
      <c r="W4" s="27"/>
      <c r="Y4" s="27" t="s">
        <v>47</v>
      </c>
      <c r="AD4" s="27" t="s">
        <v>48</v>
      </c>
      <c r="AE4" s="27"/>
      <c r="AF4" s="27"/>
      <c r="AG4" s="27"/>
      <c r="AH4" s="27"/>
      <c r="AI4" s="27"/>
      <c r="AK4" s="27" t="s">
        <v>52</v>
      </c>
      <c r="AP4" s="27" t="s">
        <v>53</v>
      </c>
      <c r="AQ4" s="27"/>
      <c r="AR4" s="27"/>
      <c r="AS4" s="27"/>
      <c r="AT4" s="27"/>
      <c r="AU4" s="27"/>
      <c r="AW4" s="27" t="s">
        <v>54</v>
      </c>
      <c r="BB4" s="27" t="s">
        <v>55</v>
      </c>
      <c r="BC4" s="27"/>
      <c r="BD4" s="27"/>
      <c r="BE4" s="27"/>
      <c r="BF4" s="27"/>
      <c r="BG4" s="27"/>
    </row>
    <row r="5" spans="2:59" x14ac:dyDescent="0.25">
      <c r="B5" s="33" t="s">
        <v>1</v>
      </c>
      <c r="C5" s="33">
        <v>2024</v>
      </c>
      <c r="D5" s="33"/>
      <c r="E5" s="33" t="s">
        <v>28</v>
      </c>
      <c r="H5" s="4"/>
      <c r="I5" s="4"/>
      <c r="J5" s="4"/>
      <c r="L5" t="s">
        <v>36</v>
      </c>
      <c r="M5" t="s">
        <v>37</v>
      </c>
      <c r="N5" s="2" t="s">
        <v>2</v>
      </c>
      <c r="O5" s="2" t="s">
        <v>3</v>
      </c>
      <c r="P5" t="s">
        <v>41</v>
      </c>
      <c r="R5" s="27"/>
      <c r="S5" s="27"/>
      <c r="T5" s="27"/>
      <c r="U5" s="27"/>
      <c r="V5" s="27"/>
      <c r="W5" s="27"/>
      <c r="Y5" t="s">
        <v>36</v>
      </c>
      <c r="Z5" s="2" t="s">
        <v>2</v>
      </c>
      <c r="AA5" s="2" t="s">
        <v>3</v>
      </c>
      <c r="AB5" t="s">
        <v>41</v>
      </c>
      <c r="AD5" s="27"/>
      <c r="AE5" s="27"/>
      <c r="AF5" s="27"/>
      <c r="AG5" s="27"/>
      <c r="AH5" s="27"/>
      <c r="AI5" s="27"/>
      <c r="AK5" t="s">
        <v>36</v>
      </c>
      <c r="AL5" s="2" t="s">
        <v>2</v>
      </c>
      <c r="AM5" s="2" t="s">
        <v>3</v>
      </c>
      <c r="AN5" t="s">
        <v>41</v>
      </c>
      <c r="AP5" s="27"/>
      <c r="AQ5" s="27"/>
      <c r="AR5" s="27"/>
      <c r="AS5" s="27"/>
      <c r="AT5" s="27"/>
      <c r="AU5" s="27"/>
      <c r="AW5" t="s">
        <v>36</v>
      </c>
      <c r="AX5" s="2" t="s">
        <v>2</v>
      </c>
      <c r="AY5" s="2" t="s">
        <v>3</v>
      </c>
      <c r="AZ5" t="s">
        <v>41</v>
      </c>
      <c r="BB5" s="27"/>
      <c r="BC5" s="27"/>
      <c r="BD5" s="27"/>
      <c r="BE5" s="27"/>
      <c r="BF5" s="27"/>
      <c r="BG5" s="27"/>
    </row>
    <row r="6" spans="2:59" x14ac:dyDescent="0.25">
      <c r="B6" s="33"/>
      <c r="C6" s="2" t="s">
        <v>2</v>
      </c>
      <c r="D6" s="2" t="s">
        <v>3</v>
      </c>
      <c r="E6" s="33"/>
      <c r="H6" s="4" t="s">
        <v>1</v>
      </c>
      <c r="I6" s="2" t="s">
        <v>38</v>
      </c>
      <c r="J6" s="2" t="s">
        <v>39</v>
      </c>
      <c r="L6" s="2" t="s">
        <v>33</v>
      </c>
      <c r="M6" t="s">
        <v>15</v>
      </c>
      <c r="N6" s="7">
        <f>I18</f>
        <v>0</v>
      </c>
      <c r="O6" s="7">
        <f>J18</f>
        <v>0.35135135135135137</v>
      </c>
      <c r="P6" s="11"/>
      <c r="R6" s="28" t="s">
        <v>1</v>
      </c>
      <c r="S6" s="29" t="s">
        <v>33</v>
      </c>
      <c r="T6" s="29" t="s">
        <v>34</v>
      </c>
      <c r="U6" s="30" t="s">
        <v>35</v>
      </c>
      <c r="V6" s="35" t="s">
        <v>40</v>
      </c>
      <c r="W6" s="35"/>
      <c r="Y6" s="2" t="s">
        <v>33</v>
      </c>
      <c r="Z6" s="9">
        <f>(I10+I12+I15+I18+I20+I21+I23+I26+I29)/9</f>
        <v>0.33333333333333331</v>
      </c>
      <c r="AA6" s="9">
        <f>(J10+J12+J15+J18+J20+J21+J23+J26+J29)/9</f>
        <v>0.39639639639639634</v>
      </c>
      <c r="AB6" s="11"/>
      <c r="AD6" s="28" t="s">
        <v>1</v>
      </c>
      <c r="AE6" s="29" t="s">
        <v>33</v>
      </c>
      <c r="AF6" s="29" t="s">
        <v>34</v>
      </c>
      <c r="AG6" s="30" t="s">
        <v>35</v>
      </c>
      <c r="AH6" s="35" t="s">
        <v>40</v>
      </c>
      <c r="AI6" s="35"/>
      <c r="AK6" s="2" t="s">
        <v>33</v>
      </c>
      <c r="AL6" s="9">
        <f>(I11+I12+I21+I26+I29)/5</f>
        <v>0.8</v>
      </c>
      <c r="AM6" s="9">
        <f>(J11+J12+J21+J26+J29)/5</f>
        <v>0.3297297297297298</v>
      </c>
      <c r="AN6" s="11"/>
      <c r="AP6" s="28" t="s">
        <v>1</v>
      </c>
      <c r="AQ6" s="29" t="s">
        <v>33</v>
      </c>
      <c r="AR6" s="29" t="s">
        <v>34</v>
      </c>
      <c r="AS6" s="30" t="s">
        <v>35</v>
      </c>
      <c r="AT6" s="35" t="s">
        <v>40</v>
      </c>
      <c r="AU6" s="35"/>
      <c r="AW6" s="2" t="s">
        <v>33</v>
      </c>
      <c r="AY6" s="9"/>
      <c r="AZ6" s="11"/>
      <c r="BB6" s="28" t="s">
        <v>1</v>
      </c>
      <c r="BC6" s="29" t="s">
        <v>33</v>
      </c>
      <c r="BD6" s="29" t="s">
        <v>34</v>
      </c>
      <c r="BE6" s="30" t="s">
        <v>35</v>
      </c>
      <c r="BF6" s="35" t="s">
        <v>40</v>
      </c>
      <c r="BG6" s="35"/>
    </row>
    <row r="7" spans="2:59" x14ac:dyDescent="0.25">
      <c r="B7" s="3" t="s">
        <v>4</v>
      </c>
      <c r="C7" s="2">
        <v>0</v>
      </c>
      <c r="D7" s="2">
        <v>5</v>
      </c>
      <c r="E7">
        <f t="shared" ref="E7:E30" si="0">SUM(C7:D7)</f>
        <v>5</v>
      </c>
      <c r="F7" s="2"/>
      <c r="H7" s="3" t="s">
        <v>4</v>
      </c>
      <c r="I7" s="5">
        <f>(C7-MIN(C7:C30))/(MAX(C7:C30)-MIN(C7:C30))</f>
        <v>0</v>
      </c>
      <c r="J7" s="5">
        <f>(D7-MIN(D7:D30))/(MAX(D7:D30)-MIN(D7:D30))</f>
        <v>0.13513513513513514</v>
      </c>
      <c r="L7" s="2" t="s">
        <v>34</v>
      </c>
      <c r="M7" s="3" t="s">
        <v>10</v>
      </c>
      <c r="N7" s="7">
        <f>I13</f>
        <v>0</v>
      </c>
      <c r="O7" s="7">
        <f>J13</f>
        <v>0</v>
      </c>
      <c r="P7" s="12"/>
      <c r="R7" s="12" t="s">
        <v>4</v>
      </c>
      <c r="S7" s="13">
        <f>ABS(I7-N$6)+ABS(J7-O$6)</f>
        <v>0.21621621621621623</v>
      </c>
      <c r="T7" s="13">
        <f>ABS(I7-N$7)+ABS(J7-O$7)</f>
        <v>0.13513513513513514</v>
      </c>
      <c r="U7" s="14">
        <f>ABS(I7-N$8)+ABS(J7-O$8)</f>
        <v>0.86486486486486491</v>
      </c>
      <c r="V7" s="14">
        <f>MIN(S7:U7)</f>
        <v>0.13513513513513514</v>
      </c>
      <c r="W7" s="18" t="s">
        <v>34</v>
      </c>
      <c r="Y7" s="2" t="s">
        <v>34</v>
      </c>
      <c r="Z7" s="9">
        <f>(I7+I8+I9+I11+I13+I16+I17+I19+I22+I24+I25+I27+I28+I30)/14</f>
        <v>7.1428571428571425E-2</v>
      </c>
      <c r="AA7" s="9">
        <f>(J7+J8+J9+J11+J13+J16+J17+J19+J22+J24+J25+J27+J28+J30)/14</f>
        <v>6.3706563706563704E-2</v>
      </c>
      <c r="AB7" s="12"/>
      <c r="AD7" s="12" t="s">
        <v>4</v>
      </c>
      <c r="AE7" s="13">
        <f>ABS(I7-Z$6)+ABS(J7-AA$6)</f>
        <v>0.59459459459459452</v>
      </c>
      <c r="AF7" s="13">
        <f>ABS(I7-Z$7)+ABS(J7-AA$7)</f>
        <v>0.14285714285714285</v>
      </c>
      <c r="AG7" s="13">
        <f t="shared" ref="AG7:AG30" si="1">ABS(I7-Z$8)+ABS(J7-AA$8)</f>
        <v>0.86486486486486491</v>
      </c>
      <c r="AH7" s="14">
        <f>MIN(AE7:AG7)</f>
        <v>0.14285714285714285</v>
      </c>
      <c r="AI7" s="18" t="s">
        <v>34</v>
      </c>
      <c r="AK7" s="2" t="s">
        <v>34</v>
      </c>
      <c r="AL7" s="9">
        <f>(I7+I8+I9+I13+I15+I16+I17+I18+I19+I22+I23+I24+I25+I27+I28+I30)/16</f>
        <v>0</v>
      </c>
      <c r="AM7" s="9">
        <f>(J7+J8+J9+J13+J15+J16+J17+J18+J19+J22+J23+J24+J25+J27+J28+J30)/16</f>
        <v>0.10304054054054053</v>
      </c>
      <c r="AN7" s="12"/>
      <c r="AP7" s="12" t="s">
        <v>4</v>
      </c>
      <c r="AQ7" s="13">
        <f>ABS(I7-AL$6)+ABS(J7-AM$6)</f>
        <v>0.99459459459459465</v>
      </c>
      <c r="AR7" s="13">
        <f>ABS(I7-AL$7)+ABS(J7-AM$7)</f>
        <v>3.2094594594594614E-2</v>
      </c>
      <c r="AS7" s="13">
        <f>ABS(I7-AL$8)+ABS(J7-AM$8)</f>
        <v>0.5855855855855856</v>
      </c>
      <c r="AT7" s="14">
        <f>MIN(AQ7:AS7)</f>
        <v>3.2094594594594614E-2</v>
      </c>
      <c r="AU7" s="18" t="s">
        <v>34</v>
      </c>
      <c r="AW7" s="2" t="s">
        <v>34</v>
      </c>
      <c r="AX7" s="9"/>
      <c r="AY7" s="9"/>
      <c r="AZ7" s="12"/>
      <c r="BB7" s="15" t="s">
        <v>4</v>
      </c>
      <c r="BC7" s="16"/>
      <c r="BD7" s="16"/>
      <c r="BE7" s="16"/>
      <c r="BF7" s="17"/>
      <c r="BG7" s="32"/>
    </row>
    <row r="8" spans="2:59" x14ac:dyDescent="0.25">
      <c r="B8" s="3" t="s">
        <v>5</v>
      </c>
      <c r="C8" s="2">
        <v>0</v>
      </c>
      <c r="D8" s="2">
        <v>4</v>
      </c>
      <c r="E8">
        <f t="shared" si="0"/>
        <v>4</v>
      </c>
      <c r="F8" s="2"/>
      <c r="H8" s="3" t="s">
        <v>5</v>
      </c>
      <c r="I8" s="5">
        <f>(C8-MIN(C7:C30))/(MAX(C7:C30)-MIN(C7:C30))</f>
        <v>0</v>
      </c>
      <c r="J8" s="5">
        <f>(D8-MIN(D7:D30))/(MAX(D7:D30)-MIN(D7:D30))</f>
        <v>0.10810810810810811</v>
      </c>
      <c r="L8" s="2" t="s">
        <v>35</v>
      </c>
      <c r="M8" s="3" t="s">
        <v>11</v>
      </c>
      <c r="N8" s="7">
        <f>I14</f>
        <v>0</v>
      </c>
      <c r="O8" s="7">
        <f>J14</f>
        <v>1</v>
      </c>
      <c r="P8" s="10"/>
      <c r="R8" s="12" t="s">
        <v>5</v>
      </c>
      <c r="S8" s="13">
        <f t="shared" ref="S8:S30" si="2">ABS(I8-N$6)+ABS(J8-O$6)</f>
        <v>0.24324324324324326</v>
      </c>
      <c r="T8" s="13">
        <f t="shared" ref="T8:T30" si="3">ABS(I8-N$7)+ABS(J8-O$7)</f>
        <v>0.10810810810810811</v>
      </c>
      <c r="U8" s="14">
        <f t="shared" ref="U8:U30" si="4">ABS(I8-N$8)+ABS(J8-O$8)</f>
        <v>0.89189189189189189</v>
      </c>
      <c r="V8" s="14">
        <f t="shared" ref="V8:V30" si="5">MIN(S8:U8)</f>
        <v>0.10810810810810811</v>
      </c>
      <c r="W8" s="18" t="s">
        <v>34</v>
      </c>
      <c r="Y8" s="2" t="s">
        <v>35</v>
      </c>
      <c r="Z8" s="9">
        <f>I14</f>
        <v>0</v>
      </c>
      <c r="AA8" s="9">
        <f>J14</f>
        <v>1</v>
      </c>
      <c r="AB8" s="10"/>
      <c r="AD8" s="12" t="s">
        <v>5</v>
      </c>
      <c r="AE8" s="13">
        <f t="shared" ref="AE8:AE30" si="6">ABS(I8-Z$6)+ABS(J8-AA$6)</f>
        <v>0.62162162162162149</v>
      </c>
      <c r="AF8" s="13">
        <f t="shared" ref="AF8:AF30" si="7">ABS(I8-Z$7)+ABS(J8-AA$7)</f>
        <v>0.11583011583011583</v>
      </c>
      <c r="AG8" s="13">
        <f t="shared" si="1"/>
        <v>0.89189189189189189</v>
      </c>
      <c r="AH8" s="14">
        <f t="shared" ref="AH8:AH30" si="8">MIN(AE8:AG8)</f>
        <v>0.11583011583011583</v>
      </c>
      <c r="AI8" s="18" t="s">
        <v>34</v>
      </c>
      <c r="AK8" s="2" t="s">
        <v>35</v>
      </c>
      <c r="AL8" s="9">
        <f>(I10+I14+I20)/3</f>
        <v>0</v>
      </c>
      <c r="AM8" s="9">
        <f>(J10+J14+J20)/3</f>
        <v>0.7207207207207208</v>
      </c>
      <c r="AN8" s="10"/>
      <c r="AP8" s="12" t="s">
        <v>5</v>
      </c>
      <c r="AQ8" s="13">
        <f t="shared" ref="AQ8:AQ29" si="9">ABS(I8-AL$6)+ABS(J8-AM$6)</f>
        <v>1.0216216216216218</v>
      </c>
      <c r="AR8" s="13">
        <f t="shared" ref="AR8:AR29" si="10">ABS(I8-AL$7)+ABS(J8-AM$7)</f>
        <v>5.0675675675675852E-3</v>
      </c>
      <c r="AS8" s="13">
        <f t="shared" ref="AS8:AS30" si="11">ABS(I8-AL$8)+ABS(J8-AM$8)</f>
        <v>0.61261261261261268</v>
      </c>
      <c r="AT8" s="14">
        <f t="shared" ref="AT8:AT30" si="12">MIN(AQ8:AS8)</f>
        <v>5.0675675675675852E-3</v>
      </c>
      <c r="AU8" s="18" t="s">
        <v>34</v>
      </c>
      <c r="AW8" s="2" t="s">
        <v>35</v>
      </c>
      <c r="AX8" s="9"/>
      <c r="AY8" s="9"/>
      <c r="AZ8" s="10"/>
      <c r="BB8" s="15" t="s">
        <v>5</v>
      </c>
      <c r="BC8" s="16"/>
      <c r="BD8" s="16"/>
      <c r="BE8" s="16"/>
      <c r="BF8" s="17"/>
      <c r="BG8" s="32"/>
    </row>
    <row r="9" spans="2:59" x14ac:dyDescent="0.25">
      <c r="B9" s="3" t="s">
        <v>6</v>
      </c>
      <c r="C9" s="2">
        <v>0</v>
      </c>
      <c r="D9" s="2">
        <v>2</v>
      </c>
      <c r="E9">
        <f t="shared" si="0"/>
        <v>2</v>
      </c>
      <c r="F9" s="2"/>
      <c r="H9" s="3" t="s">
        <v>6</v>
      </c>
      <c r="I9" s="5">
        <f>(C9-MIN(C7:C30))/(MAX(C7:C30)-MIN(C7:C30))</f>
        <v>0</v>
      </c>
      <c r="J9" s="5">
        <f>(D9-MIN(D7:D30))/(MAX(D7:D30)-MIN(D7:D30))</f>
        <v>5.4054054054054057E-2</v>
      </c>
      <c r="R9" s="12" t="s">
        <v>6</v>
      </c>
      <c r="S9" s="13">
        <f>ABS(I9-N$6)+ABS(J9-O$6)</f>
        <v>0.29729729729729731</v>
      </c>
      <c r="T9" s="13">
        <f t="shared" si="3"/>
        <v>5.4054054054054057E-2</v>
      </c>
      <c r="U9" s="14">
        <f t="shared" si="4"/>
        <v>0.94594594594594594</v>
      </c>
      <c r="V9" s="14">
        <f t="shared" si="5"/>
        <v>5.4054054054054057E-2</v>
      </c>
      <c r="W9" s="18" t="s">
        <v>34</v>
      </c>
      <c r="AD9" s="12" t="s">
        <v>6</v>
      </c>
      <c r="AE9" s="13">
        <f t="shared" si="6"/>
        <v>0.67567567567567566</v>
      </c>
      <c r="AF9" s="13">
        <f t="shared" si="7"/>
        <v>8.1081081081081072E-2</v>
      </c>
      <c r="AG9" s="13">
        <f t="shared" si="1"/>
        <v>0.94594594594594594</v>
      </c>
      <c r="AH9" s="14">
        <f t="shared" si="8"/>
        <v>8.1081081081081072E-2</v>
      </c>
      <c r="AI9" s="18" t="s">
        <v>34</v>
      </c>
      <c r="AP9" s="12" t="s">
        <v>6</v>
      </c>
      <c r="AQ9" s="13">
        <f t="shared" si="9"/>
        <v>1.0756756756756758</v>
      </c>
      <c r="AR9" s="13">
        <f t="shared" si="10"/>
        <v>4.8986486486486472E-2</v>
      </c>
      <c r="AS9" s="13">
        <f t="shared" si="11"/>
        <v>0.66666666666666674</v>
      </c>
      <c r="AT9" s="14">
        <f t="shared" si="12"/>
        <v>4.8986486486486472E-2</v>
      </c>
      <c r="AU9" s="18" t="s">
        <v>34</v>
      </c>
      <c r="BB9" s="15" t="s">
        <v>6</v>
      </c>
      <c r="BC9" s="16"/>
      <c r="BD9" s="16"/>
      <c r="BE9" s="16"/>
      <c r="BF9" s="17"/>
      <c r="BG9" s="32"/>
    </row>
    <row r="10" spans="2:59" x14ac:dyDescent="0.25">
      <c r="B10" s="3" t="s">
        <v>7</v>
      </c>
      <c r="C10" s="2">
        <v>0</v>
      </c>
      <c r="D10" s="2">
        <v>22</v>
      </c>
      <c r="E10">
        <f t="shared" si="0"/>
        <v>22</v>
      </c>
      <c r="F10" s="2"/>
      <c r="H10" s="3" t="s">
        <v>7</v>
      </c>
      <c r="I10" s="5">
        <f>(C10-MIN(C7:C30))/(MAX(C7:C30)-MIN(C7:C30))</f>
        <v>0</v>
      </c>
      <c r="J10" s="5">
        <f>(D10-MIN(D7:D30))/(MAX(D7:D30)-MIN(D7:D30))</f>
        <v>0.59459459459459463</v>
      </c>
      <c r="R10" s="19" t="s">
        <v>7</v>
      </c>
      <c r="S10" s="20">
        <f t="shared" si="2"/>
        <v>0.24324324324324326</v>
      </c>
      <c r="T10" s="20">
        <f>ABS(I10-N$7)+ABS(J10-O$7)</f>
        <v>0.59459459459459463</v>
      </c>
      <c r="U10" s="21">
        <f t="shared" si="4"/>
        <v>0.40540540540540537</v>
      </c>
      <c r="V10" s="21">
        <f t="shared" si="5"/>
        <v>0.24324324324324326</v>
      </c>
      <c r="W10" s="22" t="s">
        <v>33</v>
      </c>
      <c r="AD10" s="23" t="s">
        <v>7</v>
      </c>
      <c r="AE10" s="24">
        <f t="shared" si="6"/>
        <v>0.53153153153153165</v>
      </c>
      <c r="AF10" s="24">
        <f t="shared" si="7"/>
        <v>0.60231660231660233</v>
      </c>
      <c r="AG10" s="24">
        <f t="shared" si="1"/>
        <v>0.40540540540540537</v>
      </c>
      <c r="AH10" s="25">
        <f t="shared" si="8"/>
        <v>0.40540540540540537</v>
      </c>
      <c r="AI10" s="31" t="s">
        <v>35</v>
      </c>
      <c r="AP10" s="23" t="s">
        <v>7</v>
      </c>
      <c r="AQ10" s="24">
        <f t="shared" si="9"/>
        <v>1.0648648648648649</v>
      </c>
      <c r="AR10" s="24">
        <f t="shared" si="10"/>
        <v>0.49155405405405411</v>
      </c>
      <c r="AS10" s="24">
        <f t="shared" si="11"/>
        <v>0.12612612612612617</v>
      </c>
      <c r="AT10" s="25">
        <f t="shared" si="12"/>
        <v>0.12612612612612617</v>
      </c>
      <c r="AU10" s="31" t="s">
        <v>35</v>
      </c>
      <c r="BB10" s="15" t="s">
        <v>7</v>
      </c>
      <c r="BC10" s="16"/>
      <c r="BD10" s="16"/>
      <c r="BE10" s="16"/>
      <c r="BF10" s="17"/>
      <c r="BG10" s="32"/>
    </row>
    <row r="11" spans="2:59" x14ac:dyDescent="0.25">
      <c r="B11" s="3" t="s">
        <v>8</v>
      </c>
      <c r="C11" s="2">
        <v>1</v>
      </c>
      <c r="D11" s="2">
        <v>4</v>
      </c>
      <c r="E11">
        <f t="shared" si="0"/>
        <v>5</v>
      </c>
      <c r="F11" s="2"/>
      <c r="H11" s="3" t="s">
        <v>8</v>
      </c>
      <c r="I11" s="5">
        <f>(C11-MIN(C7:C30))/(MAX(C7:C30)-MIN(C7:C30))</f>
        <v>1</v>
      </c>
      <c r="J11" s="5">
        <f>(D11-MIN(D7:D30))/(MAX(D7:D30)-MIN(D7:D30))</f>
        <v>0.10810810810810811</v>
      </c>
      <c r="R11" s="12" t="s">
        <v>8</v>
      </c>
      <c r="S11" s="13">
        <f>ABS(I11-N$6)+ABS(J11-O$6)</f>
        <v>1.2432432432432432</v>
      </c>
      <c r="T11" s="13">
        <f t="shared" si="3"/>
        <v>1.1081081081081081</v>
      </c>
      <c r="U11" s="14">
        <f t="shared" si="4"/>
        <v>1.8918918918918919</v>
      </c>
      <c r="V11" s="14">
        <f t="shared" si="5"/>
        <v>1.1081081081081081</v>
      </c>
      <c r="W11" s="18" t="s">
        <v>34</v>
      </c>
      <c r="AD11" s="19" t="s">
        <v>8</v>
      </c>
      <c r="AE11" s="20">
        <f t="shared" si="6"/>
        <v>0.95495495495495497</v>
      </c>
      <c r="AF11" s="20">
        <f t="shared" si="7"/>
        <v>0.97297297297297303</v>
      </c>
      <c r="AG11" s="20">
        <f t="shared" si="1"/>
        <v>1.8918918918918919</v>
      </c>
      <c r="AH11" s="21">
        <f t="shared" si="8"/>
        <v>0.95495495495495497</v>
      </c>
      <c r="AI11" s="22" t="s">
        <v>33</v>
      </c>
      <c r="AP11" s="19" t="s">
        <v>8</v>
      </c>
      <c r="AQ11" s="20">
        <f t="shared" si="9"/>
        <v>0.42162162162162165</v>
      </c>
      <c r="AR11" s="20">
        <f t="shared" si="10"/>
        <v>1.0050675675675675</v>
      </c>
      <c r="AS11" s="20">
        <f t="shared" si="11"/>
        <v>1.6126126126126126</v>
      </c>
      <c r="AT11" s="21">
        <f t="shared" si="12"/>
        <v>0.42162162162162165</v>
      </c>
      <c r="AU11" s="22" t="s">
        <v>33</v>
      </c>
      <c r="BB11" s="15" t="s">
        <v>8</v>
      </c>
      <c r="BC11" s="16"/>
      <c r="BD11" s="16"/>
      <c r="BE11" s="16"/>
      <c r="BF11" s="17"/>
      <c r="BG11" s="32"/>
    </row>
    <row r="12" spans="2:59" x14ac:dyDescent="0.25">
      <c r="B12" s="3" t="s">
        <v>9</v>
      </c>
      <c r="C12" s="2">
        <v>1</v>
      </c>
      <c r="D12" s="2">
        <v>18</v>
      </c>
      <c r="E12">
        <f t="shared" si="0"/>
        <v>19</v>
      </c>
      <c r="F12" s="2"/>
      <c r="H12" s="3" t="s">
        <v>9</v>
      </c>
      <c r="I12" s="5">
        <f>(C12-MIN(C7:C30))/(MAX(C7:C30)-MIN(C7:C30))</f>
        <v>1</v>
      </c>
      <c r="J12" s="5">
        <f>(D12-MIN(D7:D30))/(MAX(D7:D30)-MIN(D7:D30))</f>
        <v>0.48648648648648651</v>
      </c>
      <c r="R12" s="19" t="s">
        <v>9</v>
      </c>
      <c r="S12" s="20">
        <f t="shared" si="2"/>
        <v>1.1351351351351351</v>
      </c>
      <c r="T12" s="20">
        <f t="shared" si="3"/>
        <v>1.4864864864864864</v>
      </c>
      <c r="U12" s="21">
        <f t="shared" si="4"/>
        <v>1.5135135135135136</v>
      </c>
      <c r="V12" s="21">
        <f t="shared" si="5"/>
        <v>1.1351351351351351</v>
      </c>
      <c r="W12" s="22" t="s">
        <v>33</v>
      </c>
      <c r="AD12" s="19" t="s">
        <v>9</v>
      </c>
      <c r="AE12" s="20">
        <f t="shared" si="6"/>
        <v>0.75675675675675691</v>
      </c>
      <c r="AF12" s="20">
        <f t="shared" si="7"/>
        <v>1.3513513513513513</v>
      </c>
      <c r="AG12" s="20">
        <f t="shared" si="1"/>
        <v>1.5135135135135136</v>
      </c>
      <c r="AH12" s="21">
        <f t="shared" si="8"/>
        <v>0.75675675675675691</v>
      </c>
      <c r="AI12" s="22" t="s">
        <v>33</v>
      </c>
      <c r="AP12" s="19" t="s">
        <v>9</v>
      </c>
      <c r="AQ12" s="20">
        <f t="shared" si="9"/>
        <v>0.35675675675675667</v>
      </c>
      <c r="AR12" s="20">
        <f t="shared" si="10"/>
        <v>1.3834459459459461</v>
      </c>
      <c r="AS12" s="20">
        <f t="shared" si="11"/>
        <v>1.2342342342342343</v>
      </c>
      <c r="AT12" s="21">
        <f t="shared" si="12"/>
        <v>0.35675675675675667</v>
      </c>
      <c r="AU12" s="22" t="s">
        <v>33</v>
      </c>
      <c r="BB12" s="15" t="s">
        <v>9</v>
      </c>
      <c r="BC12" s="16"/>
      <c r="BD12" s="16"/>
      <c r="BE12" s="16"/>
      <c r="BF12" s="17"/>
      <c r="BG12" s="32"/>
    </row>
    <row r="13" spans="2:59" x14ac:dyDescent="0.25">
      <c r="B13" s="3" t="s">
        <v>10</v>
      </c>
      <c r="C13" s="2">
        <v>0</v>
      </c>
      <c r="D13" s="2">
        <v>0</v>
      </c>
      <c r="E13">
        <f t="shared" si="0"/>
        <v>0</v>
      </c>
      <c r="F13" s="2"/>
      <c r="H13" s="3" t="s">
        <v>10</v>
      </c>
      <c r="I13" s="5">
        <f>(C13-MIN(C7:C30))/(MAX(C7:C30)-MIN(C7:C30))</f>
        <v>0</v>
      </c>
      <c r="J13" s="5">
        <f>(D13-MIN(D7:D30))/(MAX(D7:D30)-MIN(D7:D30))</f>
        <v>0</v>
      </c>
      <c r="R13" s="12" t="s">
        <v>10</v>
      </c>
      <c r="S13" s="13">
        <f t="shared" si="2"/>
        <v>0.35135135135135137</v>
      </c>
      <c r="T13" s="13">
        <f t="shared" si="3"/>
        <v>0</v>
      </c>
      <c r="U13" s="14">
        <f t="shared" si="4"/>
        <v>1</v>
      </c>
      <c r="V13" s="14">
        <f t="shared" si="5"/>
        <v>0</v>
      </c>
      <c r="W13" s="18" t="s">
        <v>34</v>
      </c>
      <c r="AD13" s="12" t="s">
        <v>10</v>
      </c>
      <c r="AE13" s="13">
        <f t="shared" si="6"/>
        <v>0.7297297297297296</v>
      </c>
      <c r="AF13" s="13">
        <f t="shared" si="7"/>
        <v>0.13513513513513514</v>
      </c>
      <c r="AG13" s="13">
        <f t="shared" si="1"/>
        <v>1</v>
      </c>
      <c r="AH13" s="14">
        <f t="shared" si="8"/>
        <v>0.13513513513513514</v>
      </c>
      <c r="AI13" s="18" t="s">
        <v>34</v>
      </c>
      <c r="AP13" s="12" t="s">
        <v>10</v>
      </c>
      <c r="AQ13" s="13">
        <f t="shared" si="9"/>
        <v>1.1297297297297297</v>
      </c>
      <c r="AR13" s="13">
        <f t="shared" si="10"/>
        <v>0.10304054054054053</v>
      </c>
      <c r="AS13" s="13">
        <f t="shared" si="11"/>
        <v>0.7207207207207208</v>
      </c>
      <c r="AT13" s="14">
        <f t="shared" si="12"/>
        <v>0.10304054054054053</v>
      </c>
      <c r="AU13" s="18" t="s">
        <v>34</v>
      </c>
      <c r="BB13" s="15" t="s">
        <v>10</v>
      </c>
      <c r="BC13" s="16"/>
      <c r="BD13" s="16"/>
      <c r="BE13" s="16"/>
      <c r="BF13" s="17"/>
      <c r="BG13" s="32"/>
    </row>
    <row r="14" spans="2:59" x14ac:dyDescent="0.25">
      <c r="B14" s="3" t="s">
        <v>11</v>
      </c>
      <c r="C14" s="2">
        <v>0</v>
      </c>
      <c r="D14" s="2">
        <v>37</v>
      </c>
      <c r="E14">
        <f t="shared" si="0"/>
        <v>37</v>
      </c>
      <c r="F14" s="2"/>
      <c r="H14" s="3" t="s">
        <v>11</v>
      </c>
      <c r="I14" s="5">
        <f>(C14-MIN(C7:C30))/(MAX(C7:C30)-MIN(C7:C30))</f>
        <v>0</v>
      </c>
      <c r="J14" s="5">
        <f>(D14-MIN(D7:D30))/(MAX(D7:D30)-MIN(D7:D30))</f>
        <v>1</v>
      </c>
      <c r="R14" s="23" t="s">
        <v>11</v>
      </c>
      <c r="S14" s="24">
        <f t="shared" si="2"/>
        <v>0.64864864864864868</v>
      </c>
      <c r="T14" s="24">
        <f t="shared" si="3"/>
        <v>1</v>
      </c>
      <c r="U14" s="25">
        <f t="shared" si="4"/>
        <v>0</v>
      </c>
      <c r="V14" s="25">
        <f t="shared" si="5"/>
        <v>0</v>
      </c>
      <c r="W14" s="26" t="s">
        <v>35</v>
      </c>
      <c r="AD14" s="23" t="s">
        <v>11</v>
      </c>
      <c r="AE14" s="24">
        <f t="shared" si="6"/>
        <v>0.93693693693693691</v>
      </c>
      <c r="AF14" s="24">
        <f t="shared" si="7"/>
        <v>1.0077220077220077</v>
      </c>
      <c r="AG14" s="24">
        <f t="shared" si="1"/>
        <v>0</v>
      </c>
      <c r="AH14" s="25">
        <f t="shared" si="8"/>
        <v>0</v>
      </c>
      <c r="AI14" s="31" t="s">
        <v>35</v>
      </c>
      <c r="AP14" s="23" t="s">
        <v>11</v>
      </c>
      <c r="AQ14" s="24">
        <f t="shared" si="9"/>
        <v>1.4702702702702704</v>
      </c>
      <c r="AR14" s="24">
        <f t="shared" si="10"/>
        <v>0.89695945945945943</v>
      </c>
      <c r="AS14" s="24">
        <f t="shared" si="11"/>
        <v>0.2792792792792792</v>
      </c>
      <c r="AT14" s="25">
        <f t="shared" si="12"/>
        <v>0.2792792792792792</v>
      </c>
      <c r="AU14" s="31" t="s">
        <v>35</v>
      </c>
      <c r="BB14" s="15" t="s">
        <v>11</v>
      </c>
      <c r="BC14" s="16"/>
      <c r="BD14" s="16"/>
      <c r="BE14" s="16"/>
      <c r="BF14" s="17"/>
      <c r="BG14" s="32"/>
    </row>
    <row r="15" spans="2:59" x14ac:dyDescent="0.25">
      <c r="B15" s="3" t="s">
        <v>12</v>
      </c>
      <c r="C15" s="2">
        <v>0</v>
      </c>
      <c r="D15" s="2">
        <v>9</v>
      </c>
      <c r="E15">
        <f t="shared" si="0"/>
        <v>9</v>
      </c>
      <c r="F15" s="2"/>
      <c r="H15" s="3" t="s">
        <v>12</v>
      </c>
      <c r="I15" s="5">
        <f>(C15-MIN(C7:C30))/(MAX(C7:C30)-MIN(C7:C30))</f>
        <v>0</v>
      </c>
      <c r="J15" s="5">
        <f>(D15-MIN(D7:D30))/(MAX(D7:D30)-MIN(D7:D30))</f>
        <v>0.24324324324324326</v>
      </c>
      <c r="R15" s="19" t="s">
        <v>12</v>
      </c>
      <c r="S15" s="20">
        <f t="shared" si="2"/>
        <v>0.10810810810810811</v>
      </c>
      <c r="T15" s="20">
        <f t="shared" si="3"/>
        <v>0.24324324324324326</v>
      </c>
      <c r="U15" s="21">
        <f t="shared" si="4"/>
        <v>0.7567567567567568</v>
      </c>
      <c r="V15" s="21">
        <f t="shared" si="5"/>
        <v>0.10810810810810811</v>
      </c>
      <c r="W15" s="22" t="s">
        <v>33</v>
      </c>
      <c r="AD15" s="12" t="s">
        <v>12</v>
      </c>
      <c r="AE15" s="13">
        <f t="shared" si="6"/>
        <v>0.4864864864864864</v>
      </c>
      <c r="AF15" s="13">
        <f t="shared" si="7"/>
        <v>0.25096525096525102</v>
      </c>
      <c r="AG15" s="13">
        <f t="shared" si="1"/>
        <v>0.7567567567567568</v>
      </c>
      <c r="AH15" s="14">
        <f t="shared" si="8"/>
        <v>0.25096525096525102</v>
      </c>
      <c r="AI15" s="18" t="s">
        <v>34</v>
      </c>
      <c r="AP15" s="12" t="s">
        <v>12</v>
      </c>
      <c r="AQ15" s="13">
        <f t="shared" si="9"/>
        <v>0.88648648648648654</v>
      </c>
      <c r="AR15" s="13">
        <f t="shared" si="10"/>
        <v>0.14020270270270274</v>
      </c>
      <c r="AS15" s="13">
        <f t="shared" si="11"/>
        <v>0.47747747747747754</v>
      </c>
      <c r="AT15" s="14">
        <f t="shared" si="12"/>
        <v>0.14020270270270274</v>
      </c>
      <c r="AU15" s="18" t="s">
        <v>34</v>
      </c>
      <c r="BB15" s="15" t="s">
        <v>12</v>
      </c>
      <c r="BC15" s="16"/>
      <c r="BD15" s="16"/>
      <c r="BE15" s="16"/>
      <c r="BF15" s="17"/>
      <c r="BG15" s="32"/>
    </row>
    <row r="16" spans="2:59" x14ac:dyDescent="0.25">
      <c r="B16" s="3" t="s">
        <v>13</v>
      </c>
      <c r="C16" s="2">
        <v>0</v>
      </c>
      <c r="D16" s="2">
        <v>3</v>
      </c>
      <c r="E16">
        <f t="shared" si="0"/>
        <v>3</v>
      </c>
      <c r="F16" s="2"/>
      <c r="H16" s="3" t="s">
        <v>13</v>
      </c>
      <c r="I16" s="6">
        <f>(C16-MIN(C7:C30))/(MAX(C7:C30)-MIN(C7:C30))</f>
        <v>0</v>
      </c>
      <c r="J16" s="6">
        <f>(D16-MIN(D7:D30))/(MAX(D7:D30)-MIN(D7:D30))</f>
        <v>8.1081081081081086E-2</v>
      </c>
      <c r="R16" s="12" t="s">
        <v>13</v>
      </c>
      <c r="S16" s="13">
        <f t="shared" si="2"/>
        <v>0.27027027027027029</v>
      </c>
      <c r="T16" s="13">
        <f t="shared" si="3"/>
        <v>8.1081081081081086E-2</v>
      </c>
      <c r="U16" s="14">
        <f t="shared" si="4"/>
        <v>0.91891891891891886</v>
      </c>
      <c r="V16" s="14">
        <f t="shared" si="5"/>
        <v>8.1081081081081086E-2</v>
      </c>
      <c r="W16" s="18" t="s">
        <v>34</v>
      </c>
      <c r="AD16" s="12" t="s">
        <v>13</v>
      </c>
      <c r="AE16" s="13">
        <f t="shared" si="6"/>
        <v>0.64864864864864857</v>
      </c>
      <c r="AF16" s="13">
        <f t="shared" si="7"/>
        <v>8.8803088803088806E-2</v>
      </c>
      <c r="AG16" s="13">
        <f t="shared" si="1"/>
        <v>0.91891891891891886</v>
      </c>
      <c r="AH16" s="14">
        <f t="shared" si="8"/>
        <v>8.8803088803088806E-2</v>
      </c>
      <c r="AI16" s="18" t="s">
        <v>34</v>
      </c>
      <c r="AP16" s="12" t="s">
        <v>13</v>
      </c>
      <c r="AQ16" s="13">
        <f t="shared" si="9"/>
        <v>1.0486486486486488</v>
      </c>
      <c r="AR16" s="13">
        <f t="shared" si="10"/>
        <v>2.1959459459459443E-2</v>
      </c>
      <c r="AS16" s="13">
        <f t="shared" si="11"/>
        <v>0.63963963963963977</v>
      </c>
      <c r="AT16" s="14">
        <f t="shared" si="12"/>
        <v>2.1959459459459443E-2</v>
      </c>
      <c r="AU16" s="18" t="s">
        <v>34</v>
      </c>
      <c r="BB16" s="15" t="s">
        <v>13</v>
      </c>
      <c r="BC16" s="16"/>
      <c r="BD16" s="16"/>
      <c r="BE16" s="16"/>
      <c r="BF16" s="17"/>
      <c r="BG16" s="32"/>
    </row>
    <row r="17" spans="2:59" x14ac:dyDescent="0.25">
      <c r="B17" s="3" t="s">
        <v>14</v>
      </c>
      <c r="C17" s="2">
        <v>0</v>
      </c>
      <c r="D17" s="2">
        <v>2</v>
      </c>
      <c r="E17">
        <f t="shared" si="0"/>
        <v>2</v>
      </c>
      <c r="F17" s="2"/>
      <c r="H17" s="3" t="s">
        <v>14</v>
      </c>
      <c r="I17" s="5">
        <f>(C17-MIN(C7:C30))/(MAX(C7:C30)-MIN(C7:C30))</f>
        <v>0</v>
      </c>
      <c r="J17" s="5">
        <f>(D17-MIN(D7:D30))/(MAX(D7:D30)-MIN(D7:D30))</f>
        <v>5.4054054054054057E-2</v>
      </c>
      <c r="R17" s="12" t="s">
        <v>14</v>
      </c>
      <c r="S17" s="13">
        <f t="shared" si="2"/>
        <v>0.29729729729729731</v>
      </c>
      <c r="T17" s="13">
        <f t="shared" si="3"/>
        <v>5.4054054054054057E-2</v>
      </c>
      <c r="U17" s="14">
        <f t="shared" si="4"/>
        <v>0.94594594594594594</v>
      </c>
      <c r="V17" s="14">
        <f t="shared" si="5"/>
        <v>5.4054054054054057E-2</v>
      </c>
      <c r="W17" s="18" t="s">
        <v>34</v>
      </c>
      <c r="AD17" s="12" t="s">
        <v>14</v>
      </c>
      <c r="AE17" s="13">
        <f t="shared" si="6"/>
        <v>0.67567567567567566</v>
      </c>
      <c r="AF17" s="13">
        <f t="shared" si="7"/>
        <v>8.1081081081081072E-2</v>
      </c>
      <c r="AG17" s="13">
        <f t="shared" si="1"/>
        <v>0.94594594594594594</v>
      </c>
      <c r="AH17" s="14">
        <f t="shared" si="8"/>
        <v>8.1081081081081072E-2</v>
      </c>
      <c r="AI17" s="18" t="s">
        <v>34</v>
      </c>
      <c r="AP17" s="12" t="s">
        <v>14</v>
      </c>
      <c r="AQ17" s="13">
        <f t="shared" si="9"/>
        <v>1.0756756756756758</v>
      </c>
      <c r="AR17" s="13">
        <f t="shared" si="10"/>
        <v>4.8986486486486472E-2</v>
      </c>
      <c r="AS17" s="13">
        <f t="shared" si="11"/>
        <v>0.66666666666666674</v>
      </c>
      <c r="AT17" s="14">
        <f t="shared" si="12"/>
        <v>4.8986486486486472E-2</v>
      </c>
      <c r="AU17" s="18" t="s">
        <v>34</v>
      </c>
      <c r="BB17" s="15" t="s">
        <v>14</v>
      </c>
      <c r="BC17" s="16"/>
      <c r="BD17" s="16"/>
      <c r="BE17" s="16"/>
      <c r="BF17" s="17"/>
      <c r="BG17" s="32"/>
    </row>
    <row r="18" spans="2:59" x14ac:dyDescent="0.25">
      <c r="B18" s="3" t="s">
        <v>15</v>
      </c>
      <c r="C18" s="2">
        <v>0</v>
      </c>
      <c r="D18" s="2">
        <v>13</v>
      </c>
      <c r="E18">
        <f t="shared" si="0"/>
        <v>13</v>
      </c>
      <c r="F18" s="2"/>
      <c r="H18" s="3" t="s">
        <v>15</v>
      </c>
      <c r="I18" s="5">
        <f>(C18-MIN(C7:C30))/(MAX(C7:C30)-MIN(C7:C30))</f>
        <v>0</v>
      </c>
      <c r="J18" s="5">
        <f>(D18-MIN(D7:D30))/(MAX(D7:D30)-MIN(D7:D30))</f>
        <v>0.35135135135135137</v>
      </c>
      <c r="R18" s="19" t="s">
        <v>15</v>
      </c>
      <c r="S18" s="20">
        <f t="shared" si="2"/>
        <v>0</v>
      </c>
      <c r="T18" s="20">
        <f t="shared" si="3"/>
        <v>0.35135135135135137</v>
      </c>
      <c r="U18" s="21">
        <f t="shared" si="4"/>
        <v>0.64864864864864868</v>
      </c>
      <c r="V18" s="21">
        <f t="shared" si="5"/>
        <v>0</v>
      </c>
      <c r="W18" s="22" t="s">
        <v>33</v>
      </c>
      <c r="AD18" s="12" t="s">
        <v>15</v>
      </c>
      <c r="AE18" s="13">
        <f t="shared" si="6"/>
        <v>0.37837837837837829</v>
      </c>
      <c r="AF18" s="13">
        <f t="shared" si="7"/>
        <v>0.35907335907335913</v>
      </c>
      <c r="AG18" s="13">
        <f t="shared" si="1"/>
        <v>0.64864864864864868</v>
      </c>
      <c r="AH18" s="14">
        <f t="shared" si="8"/>
        <v>0.35907335907335913</v>
      </c>
      <c r="AI18" s="18" t="s">
        <v>34</v>
      </c>
      <c r="AP18" s="12" t="s">
        <v>15</v>
      </c>
      <c r="AQ18" s="13">
        <f t="shared" si="9"/>
        <v>0.82162162162162167</v>
      </c>
      <c r="AR18" s="13">
        <f t="shared" si="10"/>
        <v>0.24831081081081086</v>
      </c>
      <c r="AS18" s="13">
        <f t="shared" si="11"/>
        <v>0.36936936936936943</v>
      </c>
      <c r="AT18" s="14">
        <f t="shared" si="12"/>
        <v>0.24831081081081086</v>
      </c>
      <c r="AU18" s="18" t="s">
        <v>34</v>
      </c>
      <c r="BB18" s="15" t="s">
        <v>15</v>
      </c>
      <c r="BC18" s="16"/>
      <c r="BD18" s="16"/>
      <c r="BE18" s="16"/>
      <c r="BF18" s="17"/>
      <c r="BG18" s="32"/>
    </row>
    <row r="19" spans="2:59" x14ac:dyDescent="0.25">
      <c r="B19" s="3" t="s">
        <v>16</v>
      </c>
      <c r="C19" s="2">
        <v>0</v>
      </c>
      <c r="D19" s="2">
        <v>1</v>
      </c>
      <c r="E19">
        <f t="shared" si="0"/>
        <v>1</v>
      </c>
      <c r="F19" s="2"/>
      <c r="H19" s="3" t="s">
        <v>16</v>
      </c>
      <c r="I19" s="5">
        <f>(C19-MIN(C7:C30))/(MAX(C7:C30)-MIN(C7:C30))</f>
        <v>0</v>
      </c>
      <c r="J19" s="5">
        <f>(D19-MIN(D7:D30))/(MAX(D7:D30)-MIN(D7:D30))</f>
        <v>2.7027027027027029E-2</v>
      </c>
      <c r="R19" s="12" t="s">
        <v>16</v>
      </c>
      <c r="S19" s="13">
        <f t="shared" si="2"/>
        <v>0.32432432432432434</v>
      </c>
      <c r="T19" s="13">
        <f t="shared" si="3"/>
        <v>2.7027027027027029E-2</v>
      </c>
      <c r="U19" s="14">
        <f t="shared" si="4"/>
        <v>0.97297297297297303</v>
      </c>
      <c r="V19" s="14">
        <f t="shared" si="5"/>
        <v>2.7027027027027029E-2</v>
      </c>
      <c r="W19" s="18" t="s">
        <v>34</v>
      </c>
      <c r="AD19" s="12" t="s">
        <v>16</v>
      </c>
      <c r="AE19" s="13">
        <f t="shared" si="6"/>
        <v>0.70270270270270263</v>
      </c>
      <c r="AF19" s="13">
        <f t="shared" si="7"/>
        <v>0.1081081081081081</v>
      </c>
      <c r="AG19" s="13">
        <f t="shared" si="1"/>
        <v>0.97297297297297303</v>
      </c>
      <c r="AH19" s="14">
        <f t="shared" si="8"/>
        <v>0.1081081081081081</v>
      </c>
      <c r="AI19" s="18" t="s">
        <v>34</v>
      </c>
      <c r="AP19" s="12" t="s">
        <v>16</v>
      </c>
      <c r="AQ19" s="13">
        <f t="shared" si="9"/>
        <v>1.1027027027027028</v>
      </c>
      <c r="AR19" s="13">
        <f t="shared" si="10"/>
        <v>7.60135135135135E-2</v>
      </c>
      <c r="AS19" s="13">
        <f t="shared" si="11"/>
        <v>0.69369369369369371</v>
      </c>
      <c r="AT19" s="14">
        <f t="shared" si="12"/>
        <v>7.60135135135135E-2</v>
      </c>
      <c r="AU19" s="18" t="s">
        <v>34</v>
      </c>
      <c r="BB19" s="15" t="s">
        <v>16</v>
      </c>
      <c r="BC19" s="16"/>
      <c r="BD19" s="16"/>
      <c r="BE19" s="16"/>
      <c r="BF19" s="17"/>
      <c r="BG19" s="32"/>
    </row>
    <row r="20" spans="2:59" x14ac:dyDescent="0.25">
      <c r="B20" s="3" t="s">
        <v>17</v>
      </c>
      <c r="C20" s="2">
        <v>0</v>
      </c>
      <c r="D20" s="2">
        <v>21</v>
      </c>
      <c r="E20">
        <f t="shared" si="0"/>
        <v>21</v>
      </c>
      <c r="F20" s="2"/>
      <c r="H20" s="3" t="s">
        <v>17</v>
      </c>
      <c r="I20" s="5">
        <f>(C20-MIN(C7:C30))/(MAX(C7:C30)-MIN(C7:C30))</f>
        <v>0</v>
      </c>
      <c r="J20" s="5">
        <f>(D20-MIN(D7:D30))/(MAX(D7:D30)-MIN(D7:D30))</f>
        <v>0.56756756756756754</v>
      </c>
      <c r="R20" s="19" t="s">
        <v>17</v>
      </c>
      <c r="S20" s="20">
        <f t="shared" si="2"/>
        <v>0.21621621621621617</v>
      </c>
      <c r="T20" s="20">
        <f t="shared" si="3"/>
        <v>0.56756756756756754</v>
      </c>
      <c r="U20" s="21">
        <f t="shared" si="4"/>
        <v>0.43243243243243246</v>
      </c>
      <c r="V20" s="21">
        <f t="shared" si="5"/>
        <v>0.21621621621621617</v>
      </c>
      <c r="W20" s="22" t="s">
        <v>33</v>
      </c>
      <c r="AD20" s="23" t="s">
        <v>17</v>
      </c>
      <c r="AE20" s="24">
        <f t="shared" si="6"/>
        <v>0.50450450450450446</v>
      </c>
      <c r="AF20" s="24">
        <f t="shared" si="7"/>
        <v>0.57528957528957525</v>
      </c>
      <c r="AG20" s="24">
        <f t="shared" si="1"/>
        <v>0.43243243243243246</v>
      </c>
      <c r="AH20" s="25">
        <f t="shared" si="8"/>
        <v>0.43243243243243246</v>
      </c>
      <c r="AI20" s="31" t="s">
        <v>35</v>
      </c>
      <c r="AP20" s="23" t="s">
        <v>17</v>
      </c>
      <c r="AQ20" s="24">
        <f t="shared" si="9"/>
        <v>1.0378378378378379</v>
      </c>
      <c r="AR20" s="24">
        <f t="shared" si="10"/>
        <v>0.46452702702702703</v>
      </c>
      <c r="AS20" s="24">
        <f t="shared" si="11"/>
        <v>0.15315315315315325</v>
      </c>
      <c r="AT20" s="25">
        <f t="shared" si="12"/>
        <v>0.15315315315315325</v>
      </c>
      <c r="AU20" s="31" t="s">
        <v>35</v>
      </c>
      <c r="BB20" s="15" t="s">
        <v>17</v>
      </c>
      <c r="BC20" s="16"/>
      <c r="BD20" s="16"/>
      <c r="BE20" s="16"/>
      <c r="BF20" s="17"/>
      <c r="BG20" s="32"/>
    </row>
    <row r="21" spans="2:59" x14ac:dyDescent="0.25">
      <c r="B21" s="3" t="s">
        <v>18</v>
      </c>
      <c r="C21" s="2">
        <v>0</v>
      </c>
      <c r="D21" s="2">
        <v>14</v>
      </c>
      <c r="E21">
        <f t="shared" si="0"/>
        <v>14</v>
      </c>
      <c r="F21" s="2"/>
      <c r="H21" s="3" t="s">
        <v>18</v>
      </c>
      <c r="I21" s="5">
        <f>(C21-MIN(C7:C30))/(MAX(C7:C30)-MIN(C7:C30))</f>
        <v>0</v>
      </c>
      <c r="J21" s="5">
        <f>(D21-MIN(D7:D30))/(MAX(D7:D30)-MIN(D7:D30))</f>
        <v>0.3783783783783784</v>
      </c>
      <c r="R21" s="19" t="s">
        <v>18</v>
      </c>
      <c r="S21" s="20">
        <f t="shared" si="2"/>
        <v>2.7027027027027029E-2</v>
      </c>
      <c r="T21" s="20">
        <f t="shared" si="3"/>
        <v>0.3783783783783784</v>
      </c>
      <c r="U21" s="21">
        <f t="shared" si="4"/>
        <v>0.6216216216216216</v>
      </c>
      <c r="V21" s="21">
        <f t="shared" si="5"/>
        <v>2.7027027027027029E-2</v>
      </c>
      <c r="W21" s="22" t="s">
        <v>33</v>
      </c>
      <c r="AD21" s="19" t="s">
        <v>18</v>
      </c>
      <c r="AE21" s="20">
        <f t="shared" si="6"/>
        <v>0.35135135135135126</v>
      </c>
      <c r="AF21" s="20">
        <f t="shared" si="7"/>
        <v>0.38610038610038611</v>
      </c>
      <c r="AG21" s="20">
        <f t="shared" si="1"/>
        <v>0.6216216216216216</v>
      </c>
      <c r="AH21" s="21">
        <f t="shared" si="8"/>
        <v>0.35135135135135126</v>
      </c>
      <c r="AI21" s="22" t="s">
        <v>33</v>
      </c>
      <c r="AP21" s="12" t="s">
        <v>18</v>
      </c>
      <c r="AQ21" s="13">
        <f t="shared" si="9"/>
        <v>0.84864864864864864</v>
      </c>
      <c r="AR21" s="13">
        <f t="shared" si="10"/>
        <v>0.27533783783783788</v>
      </c>
      <c r="AS21" s="13">
        <f t="shared" si="11"/>
        <v>0.3423423423423424</v>
      </c>
      <c r="AT21" s="14">
        <f t="shared" si="12"/>
        <v>0.27533783783783788</v>
      </c>
      <c r="AU21" s="18" t="s">
        <v>34</v>
      </c>
      <c r="BB21" s="15" t="s">
        <v>18</v>
      </c>
      <c r="BC21" s="16"/>
      <c r="BD21" s="16"/>
      <c r="BE21" s="16"/>
      <c r="BF21" s="17"/>
      <c r="BG21" s="32"/>
    </row>
    <row r="22" spans="2:59" x14ac:dyDescent="0.25">
      <c r="B22" s="3" t="s">
        <v>19</v>
      </c>
      <c r="C22" s="2">
        <v>0</v>
      </c>
      <c r="D22" s="2">
        <v>4</v>
      </c>
      <c r="E22">
        <f t="shared" si="0"/>
        <v>4</v>
      </c>
      <c r="F22" s="2"/>
      <c r="H22" s="3" t="s">
        <v>19</v>
      </c>
      <c r="I22" s="5">
        <f>(C22-MIN(C7:C30))/(MAX(C7:C30)-MIN(C7:C30))</f>
        <v>0</v>
      </c>
      <c r="J22" s="5">
        <f>(D22-MIN(D7:D30))/(MAX(D7:D30)-MIN(D7:D30))</f>
        <v>0.10810810810810811</v>
      </c>
      <c r="R22" s="12" t="s">
        <v>19</v>
      </c>
      <c r="S22" s="13">
        <f t="shared" si="2"/>
        <v>0.24324324324324326</v>
      </c>
      <c r="T22" s="13">
        <f t="shared" si="3"/>
        <v>0.10810810810810811</v>
      </c>
      <c r="U22" s="14">
        <f t="shared" si="4"/>
        <v>0.89189189189189189</v>
      </c>
      <c r="V22" s="14">
        <f t="shared" si="5"/>
        <v>0.10810810810810811</v>
      </c>
      <c r="W22" s="18" t="s">
        <v>34</v>
      </c>
      <c r="AD22" s="12" t="s">
        <v>19</v>
      </c>
      <c r="AE22" s="13">
        <f t="shared" si="6"/>
        <v>0.62162162162162149</v>
      </c>
      <c r="AF22" s="13">
        <f t="shared" si="7"/>
        <v>0.11583011583011583</v>
      </c>
      <c r="AG22" s="13">
        <f t="shared" si="1"/>
        <v>0.89189189189189189</v>
      </c>
      <c r="AH22" s="14">
        <f t="shared" si="8"/>
        <v>0.11583011583011583</v>
      </c>
      <c r="AI22" s="18" t="s">
        <v>34</v>
      </c>
      <c r="AP22" s="12" t="s">
        <v>19</v>
      </c>
      <c r="AQ22" s="13">
        <f t="shared" si="9"/>
        <v>1.0216216216216218</v>
      </c>
      <c r="AR22" s="13">
        <f t="shared" si="10"/>
        <v>5.0675675675675852E-3</v>
      </c>
      <c r="AS22" s="13">
        <f t="shared" si="11"/>
        <v>0.61261261261261268</v>
      </c>
      <c r="AT22" s="14">
        <f>MIN(AQ22:AS22)</f>
        <v>5.0675675675675852E-3</v>
      </c>
      <c r="AU22" s="18" t="s">
        <v>34</v>
      </c>
      <c r="BB22" s="15" t="s">
        <v>19</v>
      </c>
      <c r="BC22" s="16"/>
      <c r="BD22" s="16"/>
      <c r="BE22" s="16"/>
      <c r="BF22" s="17"/>
      <c r="BG22" s="32"/>
    </row>
    <row r="23" spans="2:59" x14ac:dyDescent="0.25">
      <c r="B23" s="3" t="s">
        <v>20</v>
      </c>
      <c r="C23" s="2">
        <v>0</v>
      </c>
      <c r="D23" s="2">
        <v>10</v>
      </c>
      <c r="E23">
        <f t="shared" si="0"/>
        <v>10</v>
      </c>
      <c r="F23" s="2"/>
      <c r="H23" s="3" t="s">
        <v>20</v>
      </c>
      <c r="I23" s="5">
        <f>(C23-MIN(C7:C30))/(MAX(C7:C30)-MIN(C7:C30))</f>
        <v>0</v>
      </c>
      <c r="J23" s="5">
        <f>(D23-MIN(D7:D30))/(MAX(D7:D30)-MIN(D7:D30))</f>
        <v>0.27027027027027029</v>
      </c>
      <c r="R23" s="19" t="s">
        <v>20</v>
      </c>
      <c r="S23" s="20">
        <f t="shared" si="2"/>
        <v>8.1081081081081086E-2</v>
      </c>
      <c r="T23" s="20">
        <f t="shared" si="3"/>
        <v>0.27027027027027029</v>
      </c>
      <c r="U23" s="21">
        <f t="shared" si="4"/>
        <v>0.72972972972972971</v>
      </c>
      <c r="V23" s="21">
        <f t="shared" si="5"/>
        <v>8.1081081081081086E-2</v>
      </c>
      <c r="W23" s="22" t="s">
        <v>33</v>
      </c>
      <c r="AD23" s="12" t="s">
        <v>20</v>
      </c>
      <c r="AE23" s="13">
        <f t="shared" si="6"/>
        <v>0.45945945945945937</v>
      </c>
      <c r="AF23" s="13">
        <f t="shared" si="7"/>
        <v>0.27799227799227799</v>
      </c>
      <c r="AG23" s="13">
        <f t="shared" si="1"/>
        <v>0.72972972972972971</v>
      </c>
      <c r="AH23" s="14">
        <f t="shared" si="8"/>
        <v>0.27799227799227799</v>
      </c>
      <c r="AI23" s="18" t="s">
        <v>34</v>
      </c>
      <c r="AP23" s="12" t="s">
        <v>20</v>
      </c>
      <c r="AQ23" s="13">
        <f t="shared" si="9"/>
        <v>0.85945945945945956</v>
      </c>
      <c r="AR23" s="13">
        <f t="shared" si="10"/>
        <v>0.16722972972972977</v>
      </c>
      <c r="AS23" s="13">
        <f t="shared" si="11"/>
        <v>0.45045045045045051</v>
      </c>
      <c r="AT23" s="14">
        <f t="shared" si="12"/>
        <v>0.16722972972972977</v>
      </c>
      <c r="AU23" s="18" t="s">
        <v>34</v>
      </c>
      <c r="BB23" s="15" t="s">
        <v>20</v>
      </c>
      <c r="BC23" s="16"/>
      <c r="BD23" s="16"/>
      <c r="BE23" s="16"/>
      <c r="BF23" s="17"/>
      <c r="BG23" s="32"/>
    </row>
    <row r="24" spans="2:59" x14ac:dyDescent="0.25">
      <c r="B24" s="3" t="s">
        <v>21</v>
      </c>
      <c r="C24" s="2">
        <v>0</v>
      </c>
      <c r="D24" s="2">
        <v>0</v>
      </c>
      <c r="E24">
        <f t="shared" si="0"/>
        <v>0</v>
      </c>
      <c r="F24" s="2"/>
      <c r="H24" s="3" t="s">
        <v>21</v>
      </c>
      <c r="I24" s="5">
        <f>(C24-MIN(C7:C30))/(MAX(C7:C30)-MIN(C7:C30))</f>
        <v>0</v>
      </c>
      <c r="J24" s="5">
        <f>(D24-MIN(D7:D30))/(MAX(D7:D30)-MIN(D7:D30))</f>
        <v>0</v>
      </c>
      <c r="R24" s="12" t="s">
        <v>21</v>
      </c>
      <c r="S24" s="13">
        <f t="shared" si="2"/>
        <v>0.35135135135135137</v>
      </c>
      <c r="T24" s="13">
        <f t="shared" si="3"/>
        <v>0</v>
      </c>
      <c r="U24" s="14">
        <f t="shared" si="4"/>
        <v>1</v>
      </c>
      <c r="V24" s="14">
        <f t="shared" si="5"/>
        <v>0</v>
      </c>
      <c r="W24" s="18" t="s">
        <v>34</v>
      </c>
      <c r="AD24" s="12" t="s">
        <v>21</v>
      </c>
      <c r="AE24" s="13">
        <f t="shared" si="6"/>
        <v>0.7297297297297296</v>
      </c>
      <c r="AF24" s="13">
        <f t="shared" si="7"/>
        <v>0.13513513513513514</v>
      </c>
      <c r="AG24" s="13">
        <f t="shared" si="1"/>
        <v>1</v>
      </c>
      <c r="AH24" s="14">
        <f t="shared" si="8"/>
        <v>0.13513513513513514</v>
      </c>
      <c r="AI24" s="18" t="s">
        <v>34</v>
      </c>
      <c r="AP24" s="12" t="s">
        <v>21</v>
      </c>
      <c r="AQ24" s="13">
        <f t="shared" si="9"/>
        <v>1.1297297297297297</v>
      </c>
      <c r="AR24" s="13">
        <f t="shared" si="10"/>
        <v>0.10304054054054053</v>
      </c>
      <c r="AS24" s="13">
        <f t="shared" si="11"/>
        <v>0.7207207207207208</v>
      </c>
      <c r="AT24" s="14">
        <f t="shared" si="12"/>
        <v>0.10304054054054053</v>
      </c>
      <c r="AU24" s="18" t="s">
        <v>34</v>
      </c>
      <c r="BB24" s="15" t="s">
        <v>21</v>
      </c>
      <c r="BC24" s="16"/>
      <c r="BD24" s="16"/>
      <c r="BE24" s="16"/>
      <c r="BF24" s="17"/>
      <c r="BG24" s="32"/>
    </row>
    <row r="25" spans="2:59" x14ac:dyDescent="0.25">
      <c r="B25" s="3" t="s">
        <v>22</v>
      </c>
      <c r="C25" s="2">
        <v>0</v>
      </c>
      <c r="D25" s="2">
        <v>1</v>
      </c>
      <c r="E25">
        <f t="shared" si="0"/>
        <v>1</v>
      </c>
      <c r="F25" s="2"/>
      <c r="H25" s="3" t="s">
        <v>22</v>
      </c>
      <c r="I25" s="5">
        <f>(C25-MIN(C7:C30))/(MAX(C7:C30)-MIN(C7:C30))</f>
        <v>0</v>
      </c>
      <c r="J25" s="5">
        <f>(D25-MIN(D7:D30))/(MAX(D7:D30)-MIN(D7:D30))</f>
        <v>2.7027027027027029E-2</v>
      </c>
      <c r="R25" s="12" t="s">
        <v>22</v>
      </c>
      <c r="S25" s="13">
        <f t="shared" si="2"/>
        <v>0.32432432432432434</v>
      </c>
      <c r="T25" s="13">
        <f t="shared" si="3"/>
        <v>2.7027027027027029E-2</v>
      </c>
      <c r="U25" s="14">
        <f t="shared" si="4"/>
        <v>0.97297297297297303</v>
      </c>
      <c r="V25" s="14">
        <f t="shared" si="5"/>
        <v>2.7027027027027029E-2</v>
      </c>
      <c r="W25" s="18" t="s">
        <v>34</v>
      </c>
      <c r="AD25" s="12" t="s">
        <v>22</v>
      </c>
      <c r="AE25" s="13">
        <f t="shared" si="6"/>
        <v>0.70270270270270263</v>
      </c>
      <c r="AF25" s="13">
        <f t="shared" si="7"/>
        <v>0.1081081081081081</v>
      </c>
      <c r="AG25" s="13">
        <f t="shared" si="1"/>
        <v>0.97297297297297303</v>
      </c>
      <c r="AH25" s="14">
        <f t="shared" si="8"/>
        <v>0.1081081081081081</v>
      </c>
      <c r="AI25" s="18" t="s">
        <v>34</v>
      </c>
      <c r="AP25" s="12" t="s">
        <v>22</v>
      </c>
      <c r="AQ25" s="13">
        <f t="shared" si="9"/>
        <v>1.1027027027027028</v>
      </c>
      <c r="AR25" s="13">
        <f t="shared" si="10"/>
        <v>7.60135135135135E-2</v>
      </c>
      <c r="AS25" s="13">
        <f t="shared" si="11"/>
        <v>0.69369369369369371</v>
      </c>
      <c r="AT25" s="14">
        <f t="shared" si="12"/>
        <v>7.60135135135135E-2</v>
      </c>
      <c r="AU25" s="18" t="s">
        <v>34</v>
      </c>
      <c r="BB25" s="15" t="s">
        <v>22</v>
      </c>
      <c r="BC25" s="16"/>
      <c r="BD25" s="16"/>
      <c r="BE25" s="16"/>
      <c r="BF25" s="17"/>
      <c r="BG25" s="32"/>
    </row>
    <row r="26" spans="2:59" x14ac:dyDescent="0.25">
      <c r="B26" s="3" t="s">
        <v>23</v>
      </c>
      <c r="C26" s="2">
        <v>1</v>
      </c>
      <c r="D26" s="8">
        <v>10</v>
      </c>
      <c r="E26">
        <f t="shared" si="0"/>
        <v>11</v>
      </c>
      <c r="F26" s="2"/>
      <c r="H26" s="3" t="s">
        <v>23</v>
      </c>
      <c r="I26" s="5">
        <f>(C26-MIN(C7:C30))/(MAX(C7:C30)-MIN(C7:C30))</f>
        <v>1</v>
      </c>
      <c r="J26" s="5">
        <f>(D26-MIN(D7:D30))/(MAX(D7:D30)-MIN(D7:D30))</f>
        <v>0.27027027027027029</v>
      </c>
      <c r="R26" s="19" t="s">
        <v>23</v>
      </c>
      <c r="S26" s="20">
        <f t="shared" si="2"/>
        <v>1.0810810810810811</v>
      </c>
      <c r="T26" s="20">
        <f t="shared" si="3"/>
        <v>1.2702702702702702</v>
      </c>
      <c r="U26" s="21">
        <f t="shared" si="4"/>
        <v>1.7297297297297298</v>
      </c>
      <c r="V26" s="21">
        <f t="shared" si="5"/>
        <v>1.0810810810810811</v>
      </c>
      <c r="W26" s="22" t="s">
        <v>33</v>
      </c>
      <c r="AD26" s="19" t="s">
        <v>23</v>
      </c>
      <c r="AE26" s="20">
        <f t="shared" si="6"/>
        <v>0.7927927927927928</v>
      </c>
      <c r="AF26" s="20">
        <f t="shared" si="7"/>
        <v>1.1351351351351351</v>
      </c>
      <c r="AG26" s="20">
        <f t="shared" si="1"/>
        <v>1.7297297297297298</v>
      </c>
      <c r="AH26" s="21">
        <f t="shared" si="8"/>
        <v>0.7927927927927928</v>
      </c>
      <c r="AI26" s="22" t="s">
        <v>33</v>
      </c>
      <c r="AP26" s="19" t="s">
        <v>23</v>
      </c>
      <c r="AQ26" s="20">
        <f t="shared" si="9"/>
        <v>0.25945945945945947</v>
      </c>
      <c r="AR26" s="20">
        <f t="shared" si="10"/>
        <v>1.1672297297297298</v>
      </c>
      <c r="AS26" s="20">
        <f t="shared" si="11"/>
        <v>1.4504504504504505</v>
      </c>
      <c r="AT26" s="21">
        <f t="shared" si="12"/>
        <v>0.25945945945945947</v>
      </c>
      <c r="AU26" s="22" t="s">
        <v>33</v>
      </c>
      <c r="BB26" s="15" t="s">
        <v>23</v>
      </c>
      <c r="BC26" s="16"/>
      <c r="BD26" s="16"/>
      <c r="BE26" s="16"/>
      <c r="BF26" s="17"/>
      <c r="BG26" s="32"/>
    </row>
    <row r="27" spans="2:59" x14ac:dyDescent="0.25">
      <c r="B27" s="3" t="s">
        <v>24</v>
      </c>
      <c r="C27" s="2">
        <v>0</v>
      </c>
      <c r="D27" s="2">
        <v>1</v>
      </c>
      <c r="E27">
        <f t="shared" si="0"/>
        <v>1</v>
      </c>
      <c r="F27" s="2"/>
      <c r="H27" s="3" t="s">
        <v>24</v>
      </c>
      <c r="I27" s="5">
        <f>(C27-MIN(C7:C30))/(MAX(C7:C30)-MIN(C7:C30))</f>
        <v>0</v>
      </c>
      <c r="J27" s="5">
        <f>(D27-MIN(D7:D30))/(MAX(D7:D30)-MIN(D7:D30))</f>
        <v>2.7027027027027029E-2</v>
      </c>
      <c r="R27" s="12" t="s">
        <v>24</v>
      </c>
      <c r="S27" s="13">
        <f t="shared" si="2"/>
        <v>0.32432432432432434</v>
      </c>
      <c r="T27" s="13">
        <f t="shared" si="3"/>
        <v>2.7027027027027029E-2</v>
      </c>
      <c r="U27" s="14">
        <f t="shared" si="4"/>
        <v>0.97297297297297303</v>
      </c>
      <c r="V27" s="14">
        <f t="shared" si="5"/>
        <v>2.7027027027027029E-2</v>
      </c>
      <c r="W27" s="18" t="s">
        <v>34</v>
      </c>
      <c r="AD27" s="12" t="s">
        <v>24</v>
      </c>
      <c r="AE27" s="13">
        <f t="shared" si="6"/>
        <v>0.70270270270270263</v>
      </c>
      <c r="AF27" s="13">
        <f t="shared" si="7"/>
        <v>0.1081081081081081</v>
      </c>
      <c r="AG27" s="13">
        <f t="shared" si="1"/>
        <v>0.97297297297297303</v>
      </c>
      <c r="AH27" s="14">
        <f t="shared" si="8"/>
        <v>0.1081081081081081</v>
      </c>
      <c r="AI27" s="18" t="s">
        <v>34</v>
      </c>
      <c r="AP27" s="12" t="s">
        <v>24</v>
      </c>
      <c r="AQ27" s="13">
        <f t="shared" si="9"/>
        <v>1.1027027027027028</v>
      </c>
      <c r="AR27" s="13">
        <f t="shared" si="10"/>
        <v>7.60135135135135E-2</v>
      </c>
      <c r="AS27" s="13">
        <f t="shared" si="11"/>
        <v>0.69369369369369371</v>
      </c>
      <c r="AT27" s="14">
        <f t="shared" si="12"/>
        <v>7.60135135135135E-2</v>
      </c>
      <c r="AU27" s="18" t="s">
        <v>34</v>
      </c>
      <c r="BB27" s="15" t="s">
        <v>24</v>
      </c>
      <c r="BC27" s="16"/>
      <c r="BD27" s="16"/>
      <c r="BE27" s="16"/>
      <c r="BF27" s="17"/>
      <c r="BG27" s="32"/>
    </row>
    <row r="28" spans="2:59" x14ac:dyDescent="0.25">
      <c r="B28" s="3" t="s">
        <v>25</v>
      </c>
      <c r="C28" s="2">
        <v>0</v>
      </c>
      <c r="D28" s="2">
        <v>2</v>
      </c>
      <c r="E28">
        <f t="shared" si="0"/>
        <v>2</v>
      </c>
      <c r="F28" s="2"/>
      <c r="H28" s="3" t="s">
        <v>25</v>
      </c>
      <c r="I28" s="5">
        <f>(C28-MIN(C7:C30))/(MAX(C7:C30)-MIN(C7:C30))</f>
        <v>0</v>
      </c>
      <c r="J28" s="5">
        <f>(D28-MIN(D7:D30))/(MAX(D7:D30)-MIN(D7:D30))</f>
        <v>5.4054054054054057E-2</v>
      </c>
      <c r="R28" s="12" t="s">
        <v>25</v>
      </c>
      <c r="S28" s="13">
        <f t="shared" si="2"/>
        <v>0.29729729729729731</v>
      </c>
      <c r="T28" s="13">
        <f t="shared" si="3"/>
        <v>5.4054054054054057E-2</v>
      </c>
      <c r="U28" s="14">
        <f t="shared" si="4"/>
        <v>0.94594594594594594</v>
      </c>
      <c r="V28" s="14">
        <f t="shared" si="5"/>
        <v>5.4054054054054057E-2</v>
      </c>
      <c r="W28" s="18" t="s">
        <v>34</v>
      </c>
      <c r="AD28" s="12" t="s">
        <v>25</v>
      </c>
      <c r="AE28" s="13">
        <f t="shared" si="6"/>
        <v>0.67567567567567566</v>
      </c>
      <c r="AF28" s="13">
        <f t="shared" si="7"/>
        <v>8.1081081081081072E-2</v>
      </c>
      <c r="AG28" s="13">
        <f t="shared" si="1"/>
        <v>0.94594594594594594</v>
      </c>
      <c r="AH28" s="14">
        <f t="shared" si="8"/>
        <v>8.1081081081081072E-2</v>
      </c>
      <c r="AI28" s="18" t="s">
        <v>34</v>
      </c>
      <c r="AP28" s="12" t="s">
        <v>25</v>
      </c>
      <c r="AQ28" s="13">
        <f t="shared" si="9"/>
        <v>1.0756756756756758</v>
      </c>
      <c r="AR28" s="13">
        <f t="shared" si="10"/>
        <v>4.8986486486486472E-2</v>
      </c>
      <c r="AS28" s="13">
        <f>ABS(I28-AL$8)+ABS(J28-AM$8)</f>
        <v>0.66666666666666674</v>
      </c>
      <c r="AT28" s="14">
        <f t="shared" si="12"/>
        <v>4.8986486486486472E-2</v>
      </c>
      <c r="AU28" s="18" t="s">
        <v>34</v>
      </c>
      <c r="BB28" s="15" t="s">
        <v>25</v>
      </c>
      <c r="BC28" s="16"/>
      <c r="BD28" s="16"/>
      <c r="BE28" s="16"/>
      <c r="BF28" s="17"/>
      <c r="BG28" s="32"/>
    </row>
    <row r="29" spans="2:59" x14ac:dyDescent="0.25">
      <c r="B29" s="3" t="s">
        <v>26</v>
      </c>
      <c r="C29" s="2">
        <v>1</v>
      </c>
      <c r="D29" s="8">
        <v>15</v>
      </c>
      <c r="E29">
        <f t="shared" si="0"/>
        <v>16</v>
      </c>
      <c r="F29" s="2"/>
      <c r="H29" s="3" t="s">
        <v>26</v>
      </c>
      <c r="I29" s="5">
        <f>(C29-MIN(C7:C30))/(MAX(C7:C30)-MIN(C7:C30))</f>
        <v>1</v>
      </c>
      <c r="J29" s="5">
        <f>(D29-MIN(D7:D30))/(MAX(D7:D30)-MIN(D7:D30))</f>
        <v>0.40540540540540543</v>
      </c>
      <c r="R29" s="19" t="s">
        <v>26</v>
      </c>
      <c r="S29" s="20">
        <f t="shared" si="2"/>
        <v>1.0540540540540539</v>
      </c>
      <c r="T29" s="20">
        <f t="shared" si="3"/>
        <v>1.4054054054054055</v>
      </c>
      <c r="U29" s="21">
        <f t="shared" si="4"/>
        <v>1.5945945945945945</v>
      </c>
      <c r="V29" s="21">
        <f t="shared" si="5"/>
        <v>1.0540540540540539</v>
      </c>
      <c r="W29" s="22" t="s">
        <v>33</v>
      </c>
      <c r="AD29" s="19" t="s">
        <v>26</v>
      </c>
      <c r="AE29" s="20">
        <f t="shared" si="6"/>
        <v>0.67567567567567588</v>
      </c>
      <c r="AF29" s="20">
        <f t="shared" si="7"/>
        <v>1.2702702702702704</v>
      </c>
      <c r="AG29" s="20">
        <f t="shared" si="1"/>
        <v>1.5945945945945945</v>
      </c>
      <c r="AH29" s="21">
        <f t="shared" si="8"/>
        <v>0.67567567567567588</v>
      </c>
      <c r="AI29" s="22" t="s">
        <v>33</v>
      </c>
      <c r="AP29" s="19" t="s">
        <v>26</v>
      </c>
      <c r="AQ29" s="20">
        <f t="shared" si="9"/>
        <v>0.27567567567567558</v>
      </c>
      <c r="AR29" s="20">
        <f t="shared" si="10"/>
        <v>1.3023648648648649</v>
      </c>
      <c r="AS29" s="20">
        <f t="shared" si="11"/>
        <v>1.3153153153153154</v>
      </c>
      <c r="AT29" s="21">
        <f t="shared" si="12"/>
        <v>0.27567567567567558</v>
      </c>
      <c r="AU29" s="22" t="s">
        <v>33</v>
      </c>
      <c r="BB29" s="15" t="s">
        <v>26</v>
      </c>
      <c r="BC29" s="16"/>
      <c r="BD29" s="16"/>
      <c r="BE29" s="16"/>
      <c r="BF29" s="17"/>
      <c r="BG29" s="32"/>
    </row>
    <row r="30" spans="2:59" x14ac:dyDescent="0.25">
      <c r="B30" s="3" t="s">
        <v>27</v>
      </c>
      <c r="C30" s="4">
        <v>0</v>
      </c>
      <c r="D30" s="8">
        <v>4</v>
      </c>
      <c r="E30">
        <f t="shared" si="0"/>
        <v>4</v>
      </c>
      <c r="F30" s="2"/>
      <c r="H30" s="3" t="s">
        <v>27</v>
      </c>
      <c r="I30" s="5">
        <f>(C30-MIN(C7:C30))/(MAX(C7:C30)-MIN(C7:C30))</f>
        <v>0</v>
      </c>
      <c r="J30" s="5">
        <f>(D30-MIN(D7:D30))/(MAX(D7:D30)-MIN(D7:D30))</f>
        <v>0.10810810810810811</v>
      </c>
      <c r="R30" s="12" t="s">
        <v>27</v>
      </c>
      <c r="S30" s="13">
        <f t="shared" si="2"/>
        <v>0.24324324324324326</v>
      </c>
      <c r="T30" s="13">
        <f t="shared" si="3"/>
        <v>0.10810810810810811</v>
      </c>
      <c r="U30" s="14">
        <f t="shared" si="4"/>
        <v>0.89189189189189189</v>
      </c>
      <c r="V30" s="14">
        <f t="shared" si="5"/>
        <v>0.10810810810810811</v>
      </c>
      <c r="W30" s="18" t="s">
        <v>34</v>
      </c>
      <c r="AD30" s="12" t="s">
        <v>27</v>
      </c>
      <c r="AE30" s="13">
        <f t="shared" si="6"/>
        <v>0.62162162162162149</v>
      </c>
      <c r="AF30" s="13">
        <f t="shared" si="7"/>
        <v>0.11583011583011583</v>
      </c>
      <c r="AG30" s="13">
        <f t="shared" si="1"/>
        <v>0.89189189189189189</v>
      </c>
      <c r="AH30" s="14">
        <f t="shared" si="8"/>
        <v>0.11583011583011583</v>
      </c>
      <c r="AI30" s="18" t="s">
        <v>34</v>
      </c>
      <c r="AP30" s="12" t="s">
        <v>27</v>
      </c>
      <c r="AQ30" s="13">
        <f>ABS(I30-AL$6)+ABS(J30-AM$6)</f>
        <v>1.0216216216216218</v>
      </c>
      <c r="AR30" s="13">
        <f>ABS(I30-AL$7)+ABS(J30-AM$7)</f>
        <v>5.0675675675675852E-3</v>
      </c>
      <c r="AS30" s="13">
        <f t="shared" si="11"/>
        <v>0.61261261261261268</v>
      </c>
      <c r="AT30" s="14">
        <f t="shared" si="12"/>
        <v>5.0675675675675852E-3</v>
      </c>
      <c r="AU30" s="18" t="s">
        <v>34</v>
      </c>
      <c r="BB30" s="15" t="s">
        <v>27</v>
      </c>
      <c r="BC30" s="16"/>
      <c r="BD30" s="16"/>
      <c r="BE30" s="16"/>
      <c r="BF30" s="17"/>
      <c r="BG30" s="32"/>
    </row>
    <row r="31" spans="2:59" x14ac:dyDescent="0.25">
      <c r="B31" s="3" t="s">
        <v>28</v>
      </c>
      <c r="C31" s="4">
        <f>SUM(C7:C30)</f>
        <v>4</v>
      </c>
      <c r="D31" s="4">
        <f t="shared" ref="D31" si="13">SUM(D7:D30)</f>
        <v>202</v>
      </c>
      <c r="H31" s="3"/>
      <c r="I31" s="4"/>
      <c r="J31" s="4"/>
    </row>
    <row r="32" spans="2:59" x14ac:dyDescent="0.25">
      <c r="B32" s="3" t="s">
        <v>29</v>
      </c>
      <c r="C32" s="33">
        <f>C31+D31</f>
        <v>206</v>
      </c>
      <c r="D32" s="33"/>
      <c r="H32" s="3"/>
      <c r="I32" s="33"/>
      <c r="J32" s="33"/>
    </row>
    <row r="33" spans="3:54" x14ac:dyDescent="0.25">
      <c r="C33" s="4"/>
      <c r="D33" s="4"/>
      <c r="K33" s="4"/>
      <c r="L33" s="4"/>
      <c r="M33" s="4"/>
      <c r="N33" s="4"/>
      <c r="R33" s="3" t="s">
        <v>42</v>
      </c>
      <c r="AD33" s="3" t="s">
        <v>42</v>
      </c>
      <c r="AP33" s="3" t="s">
        <v>42</v>
      </c>
      <c r="BB33" s="3" t="s">
        <v>42</v>
      </c>
    </row>
    <row r="34" spans="3:54" x14ac:dyDescent="0.25">
      <c r="C34" s="4"/>
      <c r="D34" s="4"/>
      <c r="H34" s="33"/>
    </row>
    <row r="35" spans="3:54" x14ac:dyDescent="0.25">
      <c r="C35" s="4"/>
      <c r="D35" s="4"/>
      <c r="H35" s="33"/>
      <c r="R35" t="s">
        <v>33</v>
      </c>
      <c r="S35" t="s">
        <v>45</v>
      </c>
      <c r="AD35" t="s">
        <v>33</v>
      </c>
      <c r="AE35" t="s">
        <v>49</v>
      </c>
      <c r="AP35" t="s">
        <v>33</v>
      </c>
      <c r="BB35" t="s">
        <v>33</v>
      </c>
    </row>
    <row r="36" spans="3:54" x14ac:dyDescent="0.25">
      <c r="C36" s="4"/>
      <c r="D36" s="4"/>
      <c r="H36" s="3"/>
      <c r="I36" s="7"/>
      <c r="J36" s="7"/>
      <c r="R36" t="s">
        <v>34</v>
      </c>
      <c r="S36" t="s">
        <v>44</v>
      </c>
      <c r="AD36" t="s">
        <v>34</v>
      </c>
      <c r="AE36" t="s">
        <v>50</v>
      </c>
      <c r="AP36" t="s">
        <v>34</v>
      </c>
      <c r="BB36" t="s">
        <v>34</v>
      </c>
    </row>
    <row r="37" spans="3:54" x14ac:dyDescent="0.25">
      <c r="C37" s="4"/>
      <c r="D37" s="4"/>
      <c r="H37" s="3"/>
      <c r="I37" s="7"/>
      <c r="R37" t="s">
        <v>35</v>
      </c>
      <c r="S37" t="s">
        <v>43</v>
      </c>
      <c r="AD37" t="s">
        <v>35</v>
      </c>
      <c r="AE37" t="s">
        <v>51</v>
      </c>
      <c r="AP37" t="s">
        <v>35</v>
      </c>
      <c r="BB37" t="s">
        <v>35</v>
      </c>
    </row>
    <row r="38" spans="3:54" x14ac:dyDescent="0.25">
      <c r="C38" s="4"/>
      <c r="D38" s="4"/>
      <c r="H38" s="3"/>
      <c r="I38" s="7"/>
    </row>
    <row r="39" spans="3:54" x14ac:dyDescent="0.25">
      <c r="C39" s="4"/>
      <c r="D39" s="4"/>
      <c r="H39" s="3"/>
      <c r="I39" s="7"/>
    </row>
    <row r="40" spans="3:54" x14ac:dyDescent="0.25">
      <c r="C40" s="4"/>
      <c r="D40" s="4"/>
      <c r="H40" s="3"/>
      <c r="I40" s="7"/>
    </row>
    <row r="41" spans="3:54" x14ac:dyDescent="0.25">
      <c r="C41" s="4"/>
      <c r="D41" s="4"/>
      <c r="H41" s="3"/>
      <c r="I41" s="7"/>
    </row>
    <row r="42" spans="3:54" x14ac:dyDescent="0.25">
      <c r="H42" s="3"/>
      <c r="I42" s="7"/>
    </row>
    <row r="43" spans="3:54" x14ac:dyDescent="0.25">
      <c r="H43" s="3"/>
      <c r="I43" s="7"/>
    </row>
    <row r="44" spans="3:54" x14ac:dyDescent="0.25">
      <c r="H44" s="3"/>
      <c r="I44" s="7"/>
    </row>
    <row r="45" spans="3:54" x14ac:dyDescent="0.25">
      <c r="H45" s="3"/>
      <c r="I45" s="7"/>
    </row>
    <row r="46" spans="3:54" x14ac:dyDescent="0.25">
      <c r="H46" s="3"/>
      <c r="I46" s="7"/>
    </row>
    <row r="47" spans="3:54" x14ac:dyDescent="0.25">
      <c r="H47" s="3"/>
      <c r="I47" s="7"/>
    </row>
    <row r="48" spans="3:54" x14ac:dyDescent="0.25">
      <c r="H48" s="3"/>
      <c r="I48" s="7"/>
    </row>
    <row r="49" spans="8:9" x14ac:dyDescent="0.25">
      <c r="H49" s="3"/>
      <c r="I49" s="7"/>
    </row>
    <row r="50" spans="8:9" x14ac:dyDescent="0.25">
      <c r="H50" s="3"/>
      <c r="I50" s="7"/>
    </row>
    <row r="51" spans="8:9" x14ac:dyDescent="0.25">
      <c r="H51" s="3"/>
      <c r="I51" s="7"/>
    </row>
    <row r="52" spans="8:9" x14ac:dyDescent="0.25">
      <c r="H52" s="3"/>
      <c r="I52" s="7"/>
    </row>
    <row r="53" spans="8:9" x14ac:dyDescent="0.25">
      <c r="H53" s="3"/>
      <c r="I53" s="7"/>
    </row>
    <row r="54" spans="8:9" x14ac:dyDescent="0.25">
      <c r="H54" s="3"/>
      <c r="I54" s="7"/>
    </row>
    <row r="55" spans="8:9" x14ac:dyDescent="0.25">
      <c r="H55" s="3"/>
      <c r="I55" s="7"/>
    </row>
    <row r="56" spans="8:9" x14ac:dyDescent="0.25">
      <c r="H56" s="3"/>
      <c r="I56" s="7"/>
    </row>
    <row r="57" spans="8:9" x14ac:dyDescent="0.25">
      <c r="H57" s="3"/>
      <c r="I57" s="7"/>
    </row>
    <row r="58" spans="8:9" x14ac:dyDescent="0.25">
      <c r="H58" s="3"/>
      <c r="I58" s="7"/>
    </row>
    <row r="59" spans="8:9" x14ac:dyDescent="0.25">
      <c r="H59" s="3"/>
      <c r="I59" s="7"/>
    </row>
  </sheetData>
  <mergeCells count="13">
    <mergeCell ref="H34:H35"/>
    <mergeCell ref="B5:B6"/>
    <mergeCell ref="C5:D5"/>
    <mergeCell ref="E5:E6"/>
    <mergeCell ref="V6:W6"/>
    <mergeCell ref="AH6:AI6"/>
    <mergeCell ref="C32:D32"/>
    <mergeCell ref="I32:J32"/>
    <mergeCell ref="BF6:BG6"/>
    <mergeCell ref="C2:F2"/>
    <mergeCell ref="H3:J3"/>
    <mergeCell ref="AT6:AU6"/>
    <mergeCell ref="L4:O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Normalisasi</vt:lpstr>
      <vt:lpstr>Lembar2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Rahman</dc:creator>
  <cp:lastModifiedBy>Daffa Fauzi Rahman</cp:lastModifiedBy>
  <dcterms:created xsi:type="dcterms:W3CDTF">2024-07-04T17:02:17Z</dcterms:created>
  <dcterms:modified xsi:type="dcterms:W3CDTF">2025-03-24T16:37:03Z</dcterms:modified>
</cp:coreProperties>
</file>