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SpringBootCourse\FinalProject\"/>
    </mc:Choice>
  </mc:AlternateContent>
  <xr:revisionPtr revIDLastSave="0" documentId="13_ncr:1_{0E0A664C-A767-47CB-B3D1-4BB87D7DA388}" xr6:coauthVersionLast="47" xr6:coauthVersionMax="47" xr10:uidLastSave="{00000000-0000-0000-0000-000000000000}"/>
  <bookViews>
    <workbookView xWindow="27480" yWindow="4360" windowWidth="11580" windowHeight="7680" xr2:uid="{5FEF42A7-0E35-4AEB-B4C5-D9F4F461233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3" i="1"/>
  <c r="T4" i="1"/>
  <c r="T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K3" i="1"/>
  <c r="F3" i="1"/>
  <c r="K4" i="1"/>
  <c r="K5" i="1"/>
  <c r="K6" i="1"/>
  <c r="F4" i="1"/>
  <c r="F5" i="1"/>
  <c r="F6" i="1"/>
</calcChain>
</file>

<file path=xl/sharedStrings.xml><?xml version="1.0" encoding="utf-8"?>
<sst xmlns="http://schemas.openxmlformats.org/spreadsheetml/2006/main" count="184" uniqueCount="147">
  <si>
    <t>Variants</t>
  </si>
  <si>
    <t>variant_id</t>
  </si>
  <si>
    <t>variant_name</t>
  </si>
  <si>
    <t>disease_name</t>
  </si>
  <si>
    <t>infectious_time_range</t>
  </si>
  <si>
    <t>Test</t>
  </si>
  <si>
    <t>test_id</t>
  </si>
  <si>
    <t>test_name</t>
  </si>
  <si>
    <t>exposure_range_min</t>
  </si>
  <si>
    <t>exposure_range_max</t>
  </si>
  <si>
    <t>Cases</t>
  </si>
  <si>
    <t>case_id (auto)</t>
  </si>
  <si>
    <t>variant</t>
  </si>
  <si>
    <t>test_method</t>
  </si>
  <si>
    <t>patient_id</t>
  </si>
  <si>
    <t>detected_date</t>
  </si>
  <si>
    <t>exposure_date</t>
  </si>
  <si>
    <t>exposure_location</t>
  </si>
  <si>
    <t>notes</t>
  </si>
  <si>
    <t>Individuals</t>
  </si>
  <si>
    <t>personal_id</t>
  </si>
  <si>
    <t>personal_id (auto)</t>
  </si>
  <si>
    <t>name</t>
  </si>
  <si>
    <t>date_of_birth</t>
  </si>
  <si>
    <t>phone</t>
  </si>
  <si>
    <t>home_address</t>
  </si>
  <si>
    <t>county</t>
  </si>
  <si>
    <t>Contacts</t>
  </si>
  <si>
    <t>contact_id</t>
  </si>
  <si>
    <t>case_id</t>
  </si>
  <si>
    <t>date</t>
  </si>
  <si>
    <t>location</t>
  </si>
  <si>
    <t>Delta</t>
  </si>
  <si>
    <t>Omicron</t>
  </si>
  <si>
    <t>Covid-19</t>
  </si>
  <si>
    <t>SARS-CoV-2-DELTA</t>
  </si>
  <si>
    <t>SARS-CoV-2-OMICRON</t>
  </si>
  <si>
    <t>Monkeypox</t>
  </si>
  <si>
    <t>West African</t>
  </si>
  <si>
    <t>Monkeypox-Zaire</t>
  </si>
  <si>
    <t>Monkeypox-SierraLeone</t>
  </si>
  <si>
    <t>Orthopox</t>
  </si>
  <si>
    <t>Central African</t>
  </si>
  <si>
    <t>Covid-Rapid</t>
  </si>
  <si>
    <t>Rapid Test</t>
  </si>
  <si>
    <t>Lab PCR</t>
  </si>
  <si>
    <t>Covid-RT-PCR</t>
  </si>
  <si>
    <t>Covid-Antegen</t>
  </si>
  <si>
    <t>Antegen Test</t>
  </si>
  <si>
    <t>Sue Ali</t>
  </si>
  <si>
    <t>Najma Newton</t>
  </si>
  <si>
    <t>Frances Horn</t>
  </si>
  <si>
    <t>Iga Luna</t>
  </si>
  <si>
    <t>Lester Hanna</t>
  </si>
  <si>
    <t>Amy-Louise Moreno</t>
  </si>
  <si>
    <t>Augustus Markham</t>
  </si>
  <si>
    <t>Nimra Lacey</t>
  </si>
  <si>
    <t>Amirah Yoder</t>
  </si>
  <si>
    <t>Cleo Povey</t>
  </si>
  <si>
    <t>Harrison Foster</t>
  </si>
  <si>
    <t>Deen Howard</t>
  </si>
  <si>
    <t>Saarah Lopez</t>
  </si>
  <si>
    <t>Samia Atkins</t>
  </si>
  <si>
    <t>Murphy Wolf</t>
  </si>
  <si>
    <t>Arnold Salinas</t>
  </si>
  <si>
    <t>Daisy Cullen</t>
  </si>
  <si>
    <t>Shakeel Burns</t>
  </si>
  <si>
    <t>Grady Correa</t>
  </si>
  <si>
    <t>Elsie Bloggs</t>
  </si>
  <si>
    <t>09/22/1986</t>
  </si>
  <si>
    <t>04/26/1980</t>
  </si>
  <si>
    <t>02/15/1979</t>
  </si>
  <si>
    <t>07/21/1961</t>
  </si>
  <si>
    <t>08/18/1990</t>
  </si>
  <si>
    <t>05/05/1973</t>
  </si>
  <si>
    <t>11/13/1988</t>
  </si>
  <si>
    <t>12/07/1968</t>
  </si>
  <si>
    <t>09/27/1967</t>
  </si>
  <si>
    <t>07/18/1985</t>
  </si>
  <si>
    <t>12/16/1967</t>
  </si>
  <si>
    <t>11/19/1979</t>
  </si>
  <si>
    <t>12/19/1960</t>
  </si>
  <si>
    <t>05/01/1983</t>
  </si>
  <si>
    <t>06/08/1999</t>
  </si>
  <si>
    <t>12/04/1965</t>
  </si>
  <si>
    <t>12/13/1960</t>
  </si>
  <si>
    <t>12/13/1976</t>
  </si>
  <si>
    <t>03/03/1989</t>
  </si>
  <si>
    <t>03/03/1987</t>
  </si>
  <si>
    <t>555-555-0001</t>
  </si>
  <si>
    <t>555-555-0002</t>
  </si>
  <si>
    <t>555-555-0003</t>
  </si>
  <si>
    <t>555-555-0004</t>
  </si>
  <si>
    <t>555-555-0005</t>
  </si>
  <si>
    <t>555-555-0006</t>
  </si>
  <si>
    <t>555-555-0007</t>
  </si>
  <si>
    <t>555-555-0008</t>
  </si>
  <si>
    <t>555-555-0009</t>
  </si>
  <si>
    <t>555-555-0010</t>
  </si>
  <si>
    <t>555-555-0011</t>
  </si>
  <si>
    <t>555-555-0012</t>
  </si>
  <si>
    <t>555-555-0013</t>
  </si>
  <si>
    <t>555-555-0014</t>
  </si>
  <si>
    <t>555-555-0015</t>
  </si>
  <si>
    <t>555-555-0016</t>
  </si>
  <si>
    <t>555-555-0017</t>
  </si>
  <si>
    <t>555-555-0018</t>
  </si>
  <si>
    <t>555-555-0019</t>
  </si>
  <si>
    <t>555-555-0020</t>
  </si>
  <si>
    <t>8583 Stonybrook St. San Jose, CA 95123</t>
  </si>
  <si>
    <t>131 Rockaway Ave. Ontario, CA 91762</t>
  </si>
  <si>
    <t>38 Courtland Road Baldwin Park, CA 91706</t>
  </si>
  <si>
    <t>7207 Lexington Ave. San Francisco, CA 94110</t>
  </si>
  <si>
    <t>9984 Somerset Rd. Corona, CA 92882</t>
  </si>
  <si>
    <t>61 Wintergreen Drive Bellflower, CA 90706</t>
  </si>
  <si>
    <t>23 Hickory Ave. Davis, CA 95616</t>
  </si>
  <si>
    <t>8504 Williams St. Lake Forest, CA 92630</t>
  </si>
  <si>
    <t>9550 Homestead Ave. Long Beach, CA 90813</t>
  </si>
  <si>
    <t>500 Sherman St. Napa, CA 94558</t>
  </si>
  <si>
    <t>9929 Arnold Street Los Angeles, CA 90066</t>
  </si>
  <si>
    <t>42 North Old York St. Ontario, CA 91761</t>
  </si>
  <si>
    <t>757 E. Smith Ave. Anaheim, CA 92804</t>
  </si>
  <si>
    <t>778 Addison Avenue Merced, CA 95340</t>
  </si>
  <si>
    <t>8307 Leeton Ridge Street Cupertino, CA 95014</t>
  </si>
  <si>
    <t>18 3rd Street Tracy, CA 95376</t>
  </si>
  <si>
    <t>55 Homestead Dr. La Puente, CA 91744</t>
  </si>
  <si>
    <t>513 Brookside Dr. Santa Ana, CA 92704</t>
  </si>
  <si>
    <t>396 Vine Street Paramount, CA 90723</t>
  </si>
  <si>
    <t>226 Sunbeam Ave. Oxnard, CA 93033</t>
  </si>
  <si>
    <t>Santa Clara</t>
  </si>
  <si>
    <t>San Bernardino</t>
  </si>
  <si>
    <t>Los Angeles</t>
  </si>
  <si>
    <t>San Francisco</t>
  </si>
  <si>
    <t>Riverside</t>
  </si>
  <si>
    <t>Yolo</t>
  </si>
  <si>
    <t>Orange</t>
  </si>
  <si>
    <t>Napa</t>
  </si>
  <si>
    <t>Merced</t>
  </si>
  <si>
    <t>San Joaquin</t>
  </si>
  <si>
    <t>Ventura</t>
  </si>
  <si>
    <t>85 S Second St, San Jose, CA 95113</t>
  </si>
  <si>
    <t>6898 Raleigh Rd, San Jose, CA 95123</t>
  </si>
  <si>
    <t>200 N Grand Ave, Los Angeles, CA 90012</t>
  </si>
  <si>
    <t>5621 N Figueroa St, Los Angeles, CA 90042</t>
  </si>
  <si>
    <t>Test Note</t>
  </si>
  <si>
    <t>test note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</si>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</sst>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Roboto"/>
    </font>
    <font>
      <sz val="8"/>
      <color rgb="FF202124"/>
      <name val="Roboto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0" fillId="0" borderId="0" xfId="0" quotePrefix="1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E40-D7A5-4C77-AA97-0D92F424F468}">
  <dimension ref="B1:AH67"/>
  <sheetViews>
    <sheetView tabSelected="1" workbookViewId="0">
      <selection activeCell="D17" sqref="D17"/>
    </sheetView>
  </sheetViews>
  <sheetFormatPr defaultRowHeight="15" x14ac:dyDescent="0.25"/>
  <cols>
    <col min="2" max="2" width="23.140625" bestFit="1" customWidth="1"/>
    <col min="3" max="3" width="14.28515625" bestFit="1" customWidth="1"/>
    <col min="4" max="4" width="13.85546875" bestFit="1" customWidth="1"/>
    <col min="5" max="5" width="21.42578125" bestFit="1" customWidth="1"/>
    <col min="6" max="6" width="5.7109375" customWidth="1"/>
    <col min="7" max="7" width="14.42578125" bestFit="1" customWidth="1"/>
    <col min="8" max="8" width="12.7109375" bestFit="1" customWidth="1"/>
    <col min="9" max="9" width="20" bestFit="1" customWidth="1"/>
    <col min="10" max="10" width="20.28515625" bestFit="1" customWidth="1"/>
    <col min="11" max="11" width="6.42578125" customWidth="1"/>
    <col min="12" max="12" width="13.5703125" bestFit="1" customWidth="1"/>
    <col min="13" max="13" width="21.42578125" bestFit="1" customWidth="1"/>
    <col min="14" max="14" width="13.140625" bestFit="1" customWidth="1"/>
    <col min="15" max="15" width="10.140625" bestFit="1" customWidth="1"/>
    <col min="16" max="16" width="14.140625" bestFit="1" customWidth="1"/>
    <col min="17" max="17" width="14.42578125" bestFit="1" customWidth="1"/>
    <col min="18" max="18" width="30.42578125" bestFit="1" customWidth="1"/>
    <col min="19" max="19" width="9" bestFit="1" customWidth="1"/>
    <col min="20" max="20" width="3.7109375" customWidth="1"/>
    <col min="21" max="21" width="17.5703125" bestFit="1" customWidth="1"/>
    <col min="22" max="22" width="19.140625" bestFit="1" customWidth="1"/>
    <col min="23" max="23" width="13.28515625" bestFit="1" customWidth="1"/>
    <col min="24" max="24" width="12.42578125" bestFit="1" customWidth="1"/>
    <col min="25" max="25" width="47.42578125" bestFit="1" customWidth="1"/>
    <col min="26" max="26" width="14.5703125" bestFit="1" customWidth="1"/>
    <col min="27" max="27" width="5.7109375" customWidth="1"/>
    <col min="28" max="28" width="10.140625" bestFit="1" customWidth="1"/>
    <col min="29" max="29" width="7.5703125" bestFit="1" customWidth="1"/>
    <col min="30" max="30" width="11.42578125" bestFit="1" customWidth="1"/>
    <col min="31" max="31" width="9.7109375" bestFit="1" customWidth="1"/>
    <col min="32" max="32" width="32.140625" bestFit="1" customWidth="1"/>
    <col min="33" max="33" width="9.5703125" bestFit="1" customWidth="1"/>
    <col min="34" max="34" width="6" customWidth="1"/>
    <col min="35" max="35" width="2" bestFit="1" customWidth="1"/>
  </cols>
  <sheetData>
    <row r="1" spans="2:34" x14ac:dyDescent="0.25">
      <c r="B1" t="s">
        <v>0</v>
      </c>
      <c r="G1" t="s">
        <v>5</v>
      </c>
      <c r="L1" t="s">
        <v>10</v>
      </c>
      <c r="U1" t="s">
        <v>19</v>
      </c>
      <c r="AB1" t="s">
        <v>27</v>
      </c>
    </row>
    <row r="2" spans="2:34" x14ac:dyDescent="0.25">
      <c r="B2" s="5" t="s">
        <v>1</v>
      </c>
      <c r="C2" t="s">
        <v>2</v>
      </c>
      <c r="D2" t="s">
        <v>3</v>
      </c>
      <c r="E2" t="s">
        <v>4</v>
      </c>
      <c r="F2" s="7" t="s">
        <v>146</v>
      </c>
      <c r="G2" s="5" t="s">
        <v>6</v>
      </c>
      <c r="H2" t="s">
        <v>7</v>
      </c>
      <c r="I2" t="s">
        <v>8</v>
      </c>
      <c r="J2" t="s">
        <v>9</v>
      </c>
      <c r="K2" s="7" t="s">
        <v>146</v>
      </c>
      <c r="L2" s="5" t="s">
        <v>11</v>
      </c>
      <c r="M2" s="6" t="s">
        <v>12</v>
      </c>
      <c r="N2" s="6" t="s">
        <v>13</v>
      </c>
      <c r="O2" s="6" t="s">
        <v>14</v>
      </c>
      <c r="P2" t="s">
        <v>15</v>
      </c>
      <c r="Q2" t="s">
        <v>16</v>
      </c>
      <c r="R2" t="s">
        <v>17</v>
      </c>
      <c r="S2" t="s">
        <v>18</v>
      </c>
      <c r="T2" s="7" t="s">
        <v>146</v>
      </c>
      <c r="U2" s="5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s="7" t="s">
        <v>146</v>
      </c>
      <c r="AB2" s="5" t="s">
        <v>28</v>
      </c>
      <c r="AC2" s="6" t="s">
        <v>29</v>
      </c>
      <c r="AD2" s="6" t="s">
        <v>20</v>
      </c>
      <c r="AE2" t="s">
        <v>30</v>
      </c>
      <c r="AF2" t="s">
        <v>31</v>
      </c>
      <c r="AG2" t="s">
        <v>18</v>
      </c>
      <c r="AH2" s="7" t="s">
        <v>146</v>
      </c>
    </row>
    <row r="3" spans="2:34" x14ac:dyDescent="0.25">
      <c r="B3" t="s">
        <v>35</v>
      </c>
      <c r="C3" t="s">
        <v>32</v>
      </c>
      <c r="D3" t="s">
        <v>34</v>
      </c>
      <c r="E3">
        <v>20</v>
      </c>
      <c r="F3" t="str">
        <f>_xlfn.CONCAT("INSERT INTO variants (variant_id, variant_name, disease_name, infectious_time_range) VALUES ('",B3,"','",C3,"','",D3,"',",E3,");")</f>
        <v>INSERT INTO variants (variant_id, variant_name, disease_name, infectious_time_range) VALUES ('SARS-CoV-2-DELTA','Delta','Covid-19',20);</v>
      </c>
      <c r="G3" t="s">
        <v>41</v>
      </c>
      <c r="H3" t="s">
        <v>41</v>
      </c>
      <c r="I3">
        <v>14</v>
      </c>
      <c r="J3">
        <v>56</v>
      </c>
      <c r="K3" t="str">
        <f>_xlfn.CONCAT("INSERT INTO tests (test_id, test_name, exposure_range_min, exposure_range_max) VALUES ('",G3,"','",H3,"',",I3,",",J3,");")</f>
        <v>INSERT INTO tests (test_id, test_name, exposure_range_min, exposure_range_max) VALUES ('Orthopox','Orthopox',14,56);</v>
      </c>
      <c r="L3" s="2">
        <v>1</v>
      </c>
      <c r="M3" t="s">
        <v>36</v>
      </c>
      <c r="N3" t="s">
        <v>46</v>
      </c>
      <c r="O3" s="2">
        <v>1</v>
      </c>
      <c r="P3" s="3">
        <v>44682</v>
      </c>
      <c r="Q3" s="3">
        <v>44671</v>
      </c>
      <c r="R3" s="4" t="s">
        <v>140</v>
      </c>
      <c r="S3" t="s">
        <v>145</v>
      </c>
      <c r="T3" t="str">
        <f>_xlfn.CONCAT("INSERT INTO cases (variant, test_method, patient_id, detected_date, exposure_date, exposure_location, notes) VALUES ('",M3,"','",N3,"',",O3,",'",TEXT(P3,"yyyy-mm-dd"),"','",TEXT(Q3,"yyyy-mm-dd"),"','",R3,"','",S3,"');")</f>
        <v>INSERT INTO cases (variant, test_method, patient_id, detected_date, exposure_date, exposure_location, notes) VALUES ('SARS-CoV-2-OMICRON','Covid-RT-PCR',1,'2022-05-01','2022-04-20','85 S Second St, San Jose, CA 95113','test note');</v>
      </c>
      <c r="U3" s="2">
        <v>1</v>
      </c>
      <c r="V3" t="s">
        <v>49</v>
      </c>
      <c r="W3" t="s">
        <v>69</v>
      </c>
      <c r="X3" t="s">
        <v>89</v>
      </c>
      <c r="Y3" s="1" t="s">
        <v>109</v>
      </c>
      <c r="Z3" t="s">
        <v>129</v>
      </c>
      <c r="AA3" t="str">
        <f>_xlfn.CONCAT("INSERT INTO individuals (full_name, date_of_birth, phone, home_address, county) VALUES ('",V3,"','",TEXT(W3,"yyyy-mm-dd"),"','",X3,"','",Y3,"','",Z3,"');")</f>
        <v>INSERT INTO individuals (full_name, date_of_birth, phone, home_address, county) VALUES ('Sue Ali','1986-09-22','555-555-0001','8583 Stonybrook St. San Jose, CA 95123','Santa Clara');</v>
      </c>
      <c r="AB3" s="2">
        <v>1</v>
      </c>
      <c r="AC3" s="2">
        <v>1</v>
      </c>
      <c r="AD3" s="2">
        <v>2</v>
      </c>
      <c r="AE3" s="3">
        <v>44671</v>
      </c>
      <c r="AF3" s="4" t="s">
        <v>140</v>
      </c>
      <c r="AG3" t="s">
        <v>144</v>
      </c>
      <c r="AH3" t="str">
        <f>_xlfn.CONCAT("INSERT INTO contacts (case_id, personal_id, contact_date, location, notes) VALUES (",AC3,",",AD3,",'",TEXT(AE3,"yyyy-mm-dd"),"','",AF3,"','",AG3,"');")</f>
        <v>INSERT INTO contacts (case_id, personal_id, contact_date, location, notes) VALUES (1,2,'2022-04-20','85 S Second St, San Jose, CA 95113','Test Note');</v>
      </c>
    </row>
    <row r="4" spans="2:34" x14ac:dyDescent="0.25">
      <c r="B4" t="s">
        <v>36</v>
      </c>
      <c r="C4" t="s">
        <v>33</v>
      </c>
      <c r="D4" t="s">
        <v>34</v>
      </c>
      <c r="E4">
        <v>20</v>
      </c>
      <c r="F4" t="str">
        <f t="shared" ref="F4:F6" si="0">_xlfn.CONCAT("INSERT INTO variants (variant_id, variant_name, disease_name, infectious_time_range) VALUES ('",B4,"','",C4,"','",D4,"',",E4,");")</f>
        <v>INSERT INTO variants (variant_id, variant_name, disease_name, infectious_time_range) VALUES ('SARS-CoV-2-OMICRON','Omicron','Covid-19',20);</v>
      </c>
      <c r="G4" t="s">
        <v>43</v>
      </c>
      <c r="H4" t="s">
        <v>44</v>
      </c>
      <c r="I4">
        <v>3</v>
      </c>
      <c r="J4">
        <v>28</v>
      </c>
      <c r="K4" t="str">
        <f t="shared" ref="K4:K6" si="1">_xlfn.CONCAT("INSERT INTO tests (test_id, test_name, exposure_range_min, exposure_range_max) VALUES ('",G4,"','",H4,"',",I4,",",J4,");")</f>
        <v>INSERT INTO tests (test_id, test_name, exposure_range_min, exposure_range_max) VALUES ('Covid-Rapid','Rapid Test',3,28);</v>
      </c>
      <c r="L4" s="2">
        <v>2</v>
      </c>
      <c r="M4" t="s">
        <v>35</v>
      </c>
      <c r="N4" t="s">
        <v>43</v>
      </c>
      <c r="O4" s="2">
        <v>11</v>
      </c>
      <c r="P4" s="3">
        <v>44652</v>
      </c>
      <c r="Q4" s="3">
        <v>44645</v>
      </c>
      <c r="R4" s="4" t="s">
        <v>142</v>
      </c>
      <c r="T4" t="str">
        <f>_xlfn.CONCAT("INSERT INTO cases (variant, test_method, patient_id, detected_date, exposure_date, exposure_location, notes) VALUES ('",M4,"','",N4,"',",O4,",'",TEXT(P4,"yyyy-mm-dd"),"','",TEXT(Q4,"yyyy-mm-dd"),"','",R4,"','",S4,"');")</f>
        <v>INSERT INTO cases (variant, test_method, patient_id, detected_date, exposure_date, exposure_location, notes) VALUES ('SARS-CoV-2-DELTA','Covid-Rapid',11,'2022-04-01','2022-03-25','200 N Grand Ave, Los Angeles, CA 90012','');</v>
      </c>
      <c r="U4" s="2">
        <v>2</v>
      </c>
      <c r="V4" t="s">
        <v>50</v>
      </c>
      <c r="W4" t="s">
        <v>70</v>
      </c>
      <c r="X4" t="s">
        <v>90</v>
      </c>
      <c r="Y4" s="1" t="s">
        <v>110</v>
      </c>
      <c r="Z4" t="s">
        <v>130</v>
      </c>
      <c r="AA4" t="str">
        <f t="shared" ref="AA4:AA22" si="2">_xlfn.CONCAT("INSERT INTO individuals (full_name, date_of_birth, phone, home_address, county) VALUES ('",V4,"','",TEXT(W4,"yyyy-mm-dd"),"','",X4,"','",Y4,"','",Z4,"');")</f>
        <v>INSERT INTO individuals (full_name, date_of_birth, phone, home_address, county) VALUES ('Najma Newton','1980-04-26','555-555-0002','131 Rockaway Ave. Ontario, CA 91762','San Bernardino');</v>
      </c>
      <c r="AB4" s="2">
        <v>2</v>
      </c>
      <c r="AC4" s="2">
        <v>1</v>
      </c>
      <c r="AD4" s="2">
        <v>3</v>
      </c>
      <c r="AE4" s="3">
        <v>44672</v>
      </c>
      <c r="AF4" s="4" t="s">
        <v>140</v>
      </c>
      <c r="AH4" t="str">
        <f t="shared" ref="AH4:AH20" si="3">_xlfn.CONCAT("INSERT INTO contacts (case_id, personal_id, contact_date, location, notes) VALUES (",AC4,",",AD4,",'",TEXT(AE4,"yyyy-mm-dd"),"','",AF4,"','",AG4,"');")</f>
        <v>INSERT INTO contacts (case_id, personal_id, contact_date, location, notes) VALUES (1,3,'2022-04-21','85 S Second St, San Jose, CA 95113','');</v>
      </c>
    </row>
    <row r="5" spans="2:34" x14ac:dyDescent="0.25">
      <c r="B5" t="s">
        <v>39</v>
      </c>
      <c r="C5" t="s">
        <v>42</v>
      </c>
      <c r="D5" t="s">
        <v>37</v>
      </c>
      <c r="E5">
        <v>28</v>
      </c>
      <c r="F5" t="str">
        <f t="shared" si="0"/>
        <v>INSERT INTO variants (variant_id, variant_name, disease_name, infectious_time_range) VALUES ('Monkeypox-Zaire','Central African','Monkeypox',28);</v>
      </c>
      <c r="G5" t="s">
        <v>46</v>
      </c>
      <c r="H5" t="s">
        <v>45</v>
      </c>
      <c r="I5">
        <v>2</v>
      </c>
      <c r="J5">
        <v>28</v>
      </c>
      <c r="K5" t="str">
        <f t="shared" si="1"/>
        <v>INSERT INTO tests (test_id, test_name, exposure_range_min, exposure_range_max) VALUES ('Covid-RT-PCR','Lab PCR',2,28);</v>
      </c>
      <c r="U5" s="2">
        <v>3</v>
      </c>
      <c r="V5" t="s">
        <v>51</v>
      </c>
      <c r="W5" t="s">
        <v>71</v>
      </c>
      <c r="X5" t="s">
        <v>91</v>
      </c>
      <c r="Y5" s="1" t="s">
        <v>111</v>
      </c>
      <c r="Z5" t="s">
        <v>131</v>
      </c>
      <c r="AA5" t="str">
        <f t="shared" si="2"/>
        <v>INSERT INTO individuals (full_name, date_of_birth, phone, home_address, county) VALUES ('Frances Horn','1979-02-15','555-555-0003','38 Courtland Road Baldwin Park, CA 91706','Los Angeles');</v>
      </c>
      <c r="AB5" s="2">
        <v>3</v>
      </c>
      <c r="AC5" s="2">
        <v>1</v>
      </c>
      <c r="AD5" s="2">
        <v>4</v>
      </c>
      <c r="AE5" s="3">
        <v>44673</v>
      </c>
      <c r="AF5" s="4" t="s">
        <v>140</v>
      </c>
      <c r="AH5" t="str">
        <f t="shared" si="3"/>
        <v>INSERT INTO contacts (case_id, personal_id, contact_date, location, notes) VALUES (1,4,'2022-04-22','85 S Second St, San Jose, CA 95113','');</v>
      </c>
    </row>
    <row r="6" spans="2:34" x14ac:dyDescent="0.25">
      <c r="B6" t="s">
        <v>40</v>
      </c>
      <c r="C6" t="s">
        <v>38</v>
      </c>
      <c r="D6" t="s">
        <v>37</v>
      </c>
      <c r="E6">
        <v>28</v>
      </c>
      <c r="F6" t="str">
        <f t="shared" si="0"/>
        <v>INSERT INTO variants (variant_id, variant_name, disease_name, infectious_time_range) VALUES ('Monkeypox-SierraLeone','West African','Monkeypox',28);</v>
      </c>
      <c r="G6" t="s">
        <v>47</v>
      </c>
      <c r="H6" t="s">
        <v>48</v>
      </c>
      <c r="I6">
        <v>5</v>
      </c>
      <c r="J6">
        <v>90</v>
      </c>
      <c r="K6" t="str">
        <f t="shared" si="1"/>
        <v>INSERT INTO tests (test_id, test_name, exposure_range_min, exposure_range_max) VALUES ('Covid-Antegen','Antegen Test',5,90);</v>
      </c>
      <c r="U6" s="2">
        <v>4</v>
      </c>
      <c r="V6" t="s">
        <v>52</v>
      </c>
      <c r="W6" t="s">
        <v>72</v>
      </c>
      <c r="X6" t="s">
        <v>92</v>
      </c>
      <c r="Y6" s="1" t="s">
        <v>112</v>
      </c>
      <c r="Z6" t="s">
        <v>132</v>
      </c>
      <c r="AA6" t="str">
        <f t="shared" si="2"/>
        <v>INSERT INTO individuals (full_name, date_of_birth, phone, home_address, county) VALUES ('Iga Luna','1961-07-21','555-555-0004','7207 Lexington Ave. San Francisco, CA 94110','San Francisco');</v>
      </c>
      <c r="AB6" s="2">
        <v>4</v>
      </c>
      <c r="AC6" s="2">
        <v>1</v>
      </c>
      <c r="AD6" s="2">
        <v>5</v>
      </c>
      <c r="AE6" s="3">
        <v>44674</v>
      </c>
      <c r="AF6" s="4" t="s">
        <v>140</v>
      </c>
      <c r="AH6" t="str">
        <f t="shared" si="3"/>
        <v>INSERT INTO contacts (case_id, personal_id, contact_date, location, notes) VALUES (1,5,'2022-04-23','85 S Second St, San Jose, CA 95113','');</v>
      </c>
    </row>
    <row r="7" spans="2:34" x14ac:dyDescent="0.25">
      <c r="U7" s="2">
        <v>5</v>
      </c>
      <c r="V7" t="s">
        <v>53</v>
      </c>
      <c r="W7" t="s">
        <v>73</v>
      </c>
      <c r="X7" t="s">
        <v>93</v>
      </c>
      <c r="Y7" s="1" t="s">
        <v>113</v>
      </c>
      <c r="Z7" t="s">
        <v>133</v>
      </c>
      <c r="AA7" t="str">
        <f t="shared" si="2"/>
        <v>INSERT INTO individuals (full_name, date_of_birth, phone, home_address, county) VALUES ('Lester Hanna','1990-08-18','555-555-0005','9984 Somerset Rd. Corona, CA 92882','Riverside');</v>
      </c>
      <c r="AB7" s="2">
        <v>5</v>
      </c>
      <c r="AC7" s="2">
        <v>1</v>
      </c>
      <c r="AD7" s="2">
        <v>6</v>
      </c>
      <c r="AE7" s="3">
        <v>44675</v>
      </c>
      <c r="AF7" s="4" t="s">
        <v>140</v>
      </c>
      <c r="AH7" t="str">
        <f t="shared" si="3"/>
        <v>INSERT INTO contacts (case_id, personal_id, contact_date, location, notes) VALUES (1,6,'2022-04-24','85 S Second St, San Jose, CA 95113','');</v>
      </c>
    </row>
    <row r="8" spans="2:34" x14ac:dyDescent="0.25">
      <c r="U8" s="2">
        <v>6</v>
      </c>
      <c r="V8" t="s">
        <v>54</v>
      </c>
      <c r="W8" t="s">
        <v>74</v>
      </c>
      <c r="X8" t="s">
        <v>94</v>
      </c>
      <c r="Y8" s="1" t="s">
        <v>114</v>
      </c>
      <c r="Z8" t="s">
        <v>131</v>
      </c>
      <c r="AA8" t="str">
        <f t="shared" si="2"/>
        <v>INSERT INTO individuals (full_name, date_of_birth, phone, home_address, county) VALUES ('Amy-Louise Moreno','1973-05-05','555-555-0006','61 Wintergreen Drive Bellflower, CA 90706','Los Angeles');</v>
      </c>
      <c r="AB8" s="2">
        <v>6</v>
      </c>
      <c r="AC8" s="2">
        <v>1</v>
      </c>
      <c r="AD8" s="2">
        <v>7</v>
      </c>
      <c r="AE8" s="3">
        <v>44680</v>
      </c>
      <c r="AF8" s="4" t="s">
        <v>141</v>
      </c>
      <c r="AH8" t="str">
        <f t="shared" si="3"/>
        <v>INSERT INTO contacts (case_id, personal_id, contact_date, location, notes) VALUES (1,7,'2022-04-29','6898 Raleigh Rd, San Jose, CA 95123','');</v>
      </c>
    </row>
    <row r="9" spans="2:34" x14ac:dyDescent="0.25">
      <c r="U9" s="2">
        <v>7</v>
      </c>
      <c r="V9" t="s">
        <v>55</v>
      </c>
      <c r="W9" t="s">
        <v>75</v>
      </c>
      <c r="X9" t="s">
        <v>95</v>
      </c>
      <c r="Y9" s="1" t="s">
        <v>115</v>
      </c>
      <c r="Z9" t="s">
        <v>134</v>
      </c>
      <c r="AA9" t="str">
        <f t="shared" si="2"/>
        <v>INSERT INTO individuals (full_name, date_of_birth, phone, home_address, county) VALUES ('Augustus Markham','1988-11-13','555-555-0007','23 Hickory Ave. Davis, CA 95616','Yolo');</v>
      </c>
      <c r="AB9" s="2">
        <v>7</v>
      </c>
      <c r="AC9" s="2">
        <v>1</v>
      </c>
      <c r="AD9" s="2">
        <v>8</v>
      </c>
      <c r="AE9" s="3">
        <v>44680</v>
      </c>
      <c r="AF9" s="4" t="s">
        <v>141</v>
      </c>
      <c r="AH9" t="str">
        <f t="shared" si="3"/>
        <v>INSERT INTO contacts (case_id, personal_id, contact_date, location, notes) VALUES (1,8,'2022-04-29','6898 Raleigh Rd, San Jose, CA 95123','');</v>
      </c>
    </row>
    <row r="10" spans="2:34" x14ac:dyDescent="0.25">
      <c r="U10" s="2">
        <v>8</v>
      </c>
      <c r="V10" t="s">
        <v>56</v>
      </c>
      <c r="W10" t="s">
        <v>76</v>
      </c>
      <c r="X10" t="s">
        <v>96</v>
      </c>
      <c r="Y10" s="1" t="s">
        <v>116</v>
      </c>
      <c r="Z10" t="s">
        <v>135</v>
      </c>
      <c r="AA10" t="str">
        <f t="shared" si="2"/>
        <v>INSERT INTO individuals (full_name, date_of_birth, phone, home_address, county) VALUES ('Nimra Lacey','1968-12-07','555-555-0008','8504 Williams St. Lake Forest, CA 92630','Orange');</v>
      </c>
      <c r="AB10" s="2">
        <v>8</v>
      </c>
      <c r="AC10" s="2">
        <v>1</v>
      </c>
      <c r="AD10" s="2">
        <v>9</v>
      </c>
      <c r="AE10" s="3">
        <v>44680</v>
      </c>
      <c r="AF10" s="4" t="s">
        <v>141</v>
      </c>
      <c r="AH10" t="str">
        <f t="shared" si="3"/>
        <v>INSERT INTO contacts (case_id, personal_id, contact_date, location, notes) VALUES (1,9,'2022-04-29','6898 Raleigh Rd, San Jose, CA 95123','');</v>
      </c>
    </row>
    <row r="11" spans="2:34" x14ac:dyDescent="0.25">
      <c r="U11" s="2">
        <v>9</v>
      </c>
      <c r="V11" t="s">
        <v>57</v>
      </c>
      <c r="W11" t="s">
        <v>77</v>
      </c>
      <c r="X11" t="s">
        <v>97</v>
      </c>
      <c r="Y11" s="1" t="s">
        <v>117</v>
      </c>
      <c r="Z11" t="s">
        <v>131</v>
      </c>
      <c r="AA11" t="str">
        <f t="shared" si="2"/>
        <v>INSERT INTO individuals (full_name, date_of_birth, phone, home_address, county) VALUES ('Amirah Yoder','1967-09-27','555-555-0009','9550 Homestead Ave. Long Beach, CA 90813','Los Angeles');</v>
      </c>
      <c r="AB11" s="2">
        <v>9</v>
      </c>
      <c r="AC11" s="2">
        <v>1</v>
      </c>
      <c r="AD11" s="2">
        <v>10</v>
      </c>
      <c r="AE11" s="3">
        <v>44680</v>
      </c>
      <c r="AF11" s="4" t="s">
        <v>141</v>
      </c>
      <c r="AH11" t="str">
        <f t="shared" si="3"/>
        <v>INSERT INTO contacts (case_id, personal_id, contact_date, location, notes) VALUES (1,10,'2022-04-29','6898 Raleigh Rd, San Jose, CA 95123','');</v>
      </c>
    </row>
    <row r="12" spans="2:34" x14ac:dyDescent="0.25">
      <c r="U12" s="2">
        <v>10</v>
      </c>
      <c r="V12" t="s">
        <v>58</v>
      </c>
      <c r="W12" t="s">
        <v>78</v>
      </c>
      <c r="X12" t="s">
        <v>98</v>
      </c>
      <c r="Y12" s="1" t="s">
        <v>118</v>
      </c>
      <c r="Z12" t="s">
        <v>136</v>
      </c>
      <c r="AA12" t="str">
        <f t="shared" si="2"/>
        <v>INSERT INTO individuals (full_name, date_of_birth, phone, home_address, county) VALUES ('Cleo Povey','1985-07-18','555-555-0010','500 Sherman St. Napa, CA 94558','Napa');</v>
      </c>
      <c r="AB12" s="2">
        <v>10</v>
      </c>
      <c r="AC12" s="2">
        <v>2</v>
      </c>
      <c r="AD12" s="2">
        <v>12</v>
      </c>
      <c r="AE12" s="3">
        <v>44645</v>
      </c>
      <c r="AF12" s="4" t="s">
        <v>142</v>
      </c>
      <c r="AH12" t="str">
        <f t="shared" si="3"/>
        <v>INSERT INTO contacts (case_id, personal_id, contact_date, location, notes) VALUES (2,12,'2022-03-25','200 N Grand Ave, Los Angeles, CA 90012','');</v>
      </c>
    </row>
    <row r="13" spans="2:34" x14ac:dyDescent="0.25">
      <c r="U13" s="2">
        <v>11</v>
      </c>
      <c r="V13" t="s">
        <v>59</v>
      </c>
      <c r="W13" t="s">
        <v>79</v>
      </c>
      <c r="X13" t="s">
        <v>99</v>
      </c>
      <c r="Y13" s="1" t="s">
        <v>119</v>
      </c>
      <c r="Z13" t="s">
        <v>131</v>
      </c>
      <c r="AA13" t="str">
        <f t="shared" si="2"/>
        <v>INSERT INTO individuals (full_name, date_of_birth, phone, home_address, county) VALUES ('Harrison Foster','1967-12-16','555-555-0011','9929 Arnold Street Los Angeles, CA 90066','Los Angeles');</v>
      </c>
      <c r="AB13" s="2">
        <v>11</v>
      </c>
      <c r="AC13" s="2">
        <v>2</v>
      </c>
      <c r="AD13" s="2">
        <v>13</v>
      </c>
      <c r="AE13" s="3">
        <v>44645</v>
      </c>
      <c r="AF13" s="4" t="s">
        <v>142</v>
      </c>
      <c r="AH13" t="str">
        <f t="shared" si="3"/>
        <v>INSERT INTO contacts (case_id, personal_id, contact_date, location, notes) VALUES (2,13,'2022-03-25','200 N Grand Ave, Los Angeles, CA 90012','');</v>
      </c>
    </row>
    <row r="14" spans="2:34" x14ac:dyDescent="0.25">
      <c r="U14" s="2">
        <v>12</v>
      </c>
      <c r="V14" t="s">
        <v>60</v>
      </c>
      <c r="W14" t="s">
        <v>80</v>
      </c>
      <c r="X14" t="s">
        <v>100</v>
      </c>
      <c r="Y14" s="1" t="s">
        <v>120</v>
      </c>
      <c r="Z14" t="s">
        <v>130</v>
      </c>
      <c r="AA14" t="str">
        <f t="shared" si="2"/>
        <v>INSERT INTO individuals (full_name, date_of_birth, phone, home_address, county) VALUES ('Deen Howard','1979-11-19','555-555-0012','42 North Old York St. Ontario, CA 91761','San Bernardino');</v>
      </c>
      <c r="AB14" s="2">
        <v>12</v>
      </c>
      <c r="AC14" s="2">
        <v>2</v>
      </c>
      <c r="AD14" s="2">
        <v>14</v>
      </c>
      <c r="AE14" s="3">
        <v>44645</v>
      </c>
      <c r="AF14" s="4" t="s">
        <v>142</v>
      </c>
      <c r="AH14" t="str">
        <f t="shared" si="3"/>
        <v>INSERT INTO contacts (case_id, personal_id, contact_date, location, notes) VALUES (2,14,'2022-03-25','200 N Grand Ave, Los Angeles, CA 90012','');</v>
      </c>
    </row>
    <row r="15" spans="2:34" x14ac:dyDescent="0.25">
      <c r="U15" s="2">
        <v>13</v>
      </c>
      <c r="V15" t="s">
        <v>61</v>
      </c>
      <c r="W15" t="s">
        <v>81</v>
      </c>
      <c r="X15" t="s">
        <v>101</v>
      </c>
      <c r="Y15" s="1" t="s">
        <v>121</v>
      </c>
      <c r="Z15" t="s">
        <v>135</v>
      </c>
      <c r="AA15" t="str">
        <f t="shared" si="2"/>
        <v>INSERT INTO individuals (full_name, date_of_birth, phone, home_address, county) VALUES ('Saarah Lopez','1960-12-19','555-555-0013','757 E. Smith Ave. Anaheim, CA 92804','Orange');</v>
      </c>
      <c r="AB15" s="2">
        <v>13</v>
      </c>
      <c r="AC15" s="2">
        <v>2</v>
      </c>
      <c r="AD15" s="2">
        <v>15</v>
      </c>
      <c r="AE15" s="3">
        <v>44645</v>
      </c>
      <c r="AF15" s="4" t="s">
        <v>142</v>
      </c>
      <c r="AH15" t="str">
        <f t="shared" si="3"/>
        <v>INSERT INTO contacts (case_id, personal_id, contact_date, location, notes) VALUES (2,15,'2022-03-25','200 N Grand Ave, Los Angeles, CA 90012','');</v>
      </c>
    </row>
    <row r="16" spans="2:34" x14ac:dyDescent="0.25">
      <c r="U16" s="2">
        <v>14</v>
      </c>
      <c r="V16" t="s">
        <v>62</v>
      </c>
      <c r="W16" t="s">
        <v>82</v>
      </c>
      <c r="X16" t="s">
        <v>102</v>
      </c>
      <c r="Y16" s="1" t="s">
        <v>122</v>
      </c>
      <c r="Z16" t="s">
        <v>137</v>
      </c>
      <c r="AA16" t="str">
        <f t="shared" si="2"/>
        <v>INSERT INTO individuals (full_name, date_of_birth, phone, home_address, county) VALUES ('Samia Atkins','1983-05-01','555-555-0014','778 Addison Avenue Merced, CA 95340','Merced');</v>
      </c>
      <c r="AB16" s="2">
        <v>14</v>
      </c>
      <c r="AC16" s="2">
        <v>2</v>
      </c>
      <c r="AD16" s="2">
        <v>16</v>
      </c>
      <c r="AE16" s="3">
        <v>44645</v>
      </c>
      <c r="AF16" s="4" t="s">
        <v>142</v>
      </c>
      <c r="AH16" t="str">
        <f t="shared" si="3"/>
        <v>INSERT INTO contacts (case_id, personal_id, contact_date, location, notes) VALUES (2,16,'2022-03-25','200 N Grand Ave, Los Angeles, CA 90012','');</v>
      </c>
    </row>
    <row r="17" spans="2:34" ht="28.5" x14ac:dyDescent="0.25">
      <c r="U17" s="2">
        <v>15</v>
      </c>
      <c r="V17" t="s">
        <v>63</v>
      </c>
      <c r="W17" t="s">
        <v>83</v>
      </c>
      <c r="X17" t="s">
        <v>103</v>
      </c>
      <c r="Y17" s="1" t="s">
        <v>123</v>
      </c>
      <c r="Z17" t="s">
        <v>129</v>
      </c>
      <c r="AA17" t="str">
        <f t="shared" si="2"/>
        <v>INSERT INTO individuals (full_name, date_of_birth, phone, home_address, county) VALUES ('Murphy Wolf','1999-06-08','555-555-0015','8307 Leeton Ridge Street Cupertino, CA 95014','Santa Clara');</v>
      </c>
      <c r="AB17" s="2">
        <v>15</v>
      </c>
      <c r="AC17" s="2">
        <v>2</v>
      </c>
      <c r="AD17" s="2">
        <v>17</v>
      </c>
      <c r="AE17" s="3">
        <v>44650</v>
      </c>
      <c r="AF17" s="4" t="s">
        <v>143</v>
      </c>
      <c r="AH17" t="str">
        <f t="shared" si="3"/>
        <v>INSERT INTO contacts (case_id, personal_id, contact_date, location, notes) VALUES (2,17,'2022-03-30','5621 N Figueroa St, Los Angeles, CA 90042','');</v>
      </c>
    </row>
    <row r="18" spans="2:34" x14ac:dyDescent="0.25">
      <c r="U18" s="2">
        <v>16</v>
      </c>
      <c r="V18" t="s">
        <v>64</v>
      </c>
      <c r="W18" t="s">
        <v>84</v>
      </c>
      <c r="X18" t="s">
        <v>104</v>
      </c>
      <c r="Y18" s="1" t="s">
        <v>124</v>
      </c>
      <c r="Z18" t="s">
        <v>138</v>
      </c>
      <c r="AA18" t="str">
        <f t="shared" si="2"/>
        <v>INSERT INTO individuals (full_name, date_of_birth, phone, home_address, county) VALUES ('Arnold Salinas','1965-12-04','555-555-0016','18 3rd Street Tracy, CA 95376','San Joaquin');</v>
      </c>
      <c r="AB18" s="2">
        <v>16</v>
      </c>
      <c r="AC18" s="2">
        <v>2</v>
      </c>
      <c r="AD18" s="2">
        <v>18</v>
      </c>
      <c r="AE18" s="3">
        <v>44650</v>
      </c>
      <c r="AF18" s="4" t="s">
        <v>143</v>
      </c>
      <c r="AH18" t="str">
        <f t="shared" si="3"/>
        <v>INSERT INTO contacts (case_id, personal_id, contact_date, location, notes) VALUES (2,18,'2022-03-30','5621 N Figueroa St, Los Angeles, CA 90042','');</v>
      </c>
    </row>
    <row r="19" spans="2:34" x14ac:dyDescent="0.25">
      <c r="U19" s="2">
        <v>17</v>
      </c>
      <c r="V19" t="s">
        <v>65</v>
      </c>
      <c r="W19" t="s">
        <v>85</v>
      </c>
      <c r="X19" t="s">
        <v>105</v>
      </c>
      <c r="Y19" s="1" t="s">
        <v>125</v>
      </c>
      <c r="Z19" t="s">
        <v>131</v>
      </c>
      <c r="AA19" t="str">
        <f t="shared" si="2"/>
        <v>INSERT INTO individuals (full_name, date_of_birth, phone, home_address, county) VALUES ('Daisy Cullen','1960-12-13','555-555-0017','55 Homestead Dr. La Puente, CA 91744','Los Angeles');</v>
      </c>
      <c r="AB19" s="2">
        <v>17</v>
      </c>
      <c r="AC19" s="2">
        <v>2</v>
      </c>
      <c r="AD19" s="2">
        <v>19</v>
      </c>
      <c r="AE19" s="3">
        <v>44650</v>
      </c>
      <c r="AF19" s="4" t="s">
        <v>143</v>
      </c>
      <c r="AH19" t="str">
        <f t="shared" si="3"/>
        <v>INSERT INTO contacts (case_id, personal_id, contact_date, location, notes) VALUES (2,19,'2022-03-30','5621 N Figueroa St, Los Angeles, CA 90042','');</v>
      </c>
    </row>
    <row r="20" spans="2:34" x14ac:dyDescent="0.25">
      <c r="U20" s="2">
        <v>18</v>
      </c>
      <c r="V20" t="s">
        <v>66</v>
      </c>
      <c r="W20" t="s">
        <v>86</v>
      </c>
      <c r="X20" t="s">
        <v>106</v>
      </c>
      <c r="Y20" s="1" t="s">
        <v>126</v>
      </c>
      <c r="Z20" t="s">
        <v>135</v>
      </c>
      <c r="AA20" t="str">
        <f t="shared" si="2"/>
        <v>INSERT INTO individuals (full_name, date_of_birth, phone, home_address, county) VALUES ('Shakeel Burns','1976-12-13','555-555-0018','513 Brookside Dr. Santa Ana, CA 92704','Orange');</v>
      </c>
      <c r="AB20" s="2">
        <v>18</v>
      </c>
      <c r="AC20" s="2">
        <v>2</v>
      </c>
      <c r="AD20" s="2">
        <v>20</v>
      </c>
      <c r="AE20" s="3">
        <v>44650</v>
      </c>
      <c r="AF20" s="4" t="s">
        <v>143</v>
      </c>
      <c r="AH20" t="str">
        <f t="shared" si="3"/>
        <v>INSERT INTO contacts (case_id, personal_id, contact_date, location, notes) VALUES (2,20,'2022-03-30','5621 N Figueroa St, Los Angeles, CA 90042','');</v>
      </c>
    </row>
    <row r="21" spans="2:34" x14ac:dyDescent="0.25">
      <c r="U21" s="2">
        <v>19</v>
      </c>
      <c r="V21" t="s">
        <v>67</v>
      </c>
      <c r="W21" t="s">
        <v>87</v>
      </c>
      <c r="X21" t="s">
        <v>107</v>
      </c>
      <c r="Y21" s="1" t="s">
        <v>127</v>
      </c>
      <c r="Z21" t="s">
        <v>131</v>
      </c>
      <c r="AA21" t="str">
        <f t="shared" si="2"/>
        <v>INSERT INTO individuals (full_name, date_of_birth, phone, home_address, county) VALUES ('Grady Correa','1989-03-03','555-555-0019','396 Vine Street Paramount, CA 90723','Los Angeles');</v>
      </c>
      <c r="AB21" s="2"/>
    </row>
    <row r="22" spans="2:34" x14ac:dyDescent="0.25">
      <c r="U22" s="2">
        <v>20</v>
      </c>
      <c r="V22" t="s">
        <v>68</v>
      </c>
      <c r="W22" t="s">
        <v>88</v>
      </c>
      <c r="X22" t="s">
        <v>108</v>
      </c>
      <c r="Y22" s="1" t="s">
        <v>128</v>
      </c>
      <c r="Z22" t="s">
        <v>139</v>
      </c>
      <c r="AA22" t="str">
        <f t="shared" si="2"/>
        <v>INSERT INTO individuals (full_name, date_of_birth, phone, home_address, county) VALUES ('Elsie Bloggs','1987-03-03','555-555-0020','226 Sunbeam Ave. Oxnard, CA 93033','Ventura');</v>
      </c>
      <c r="AB22" s="2"/>
    </row>
    <row r="23" spans="2:34" x14ac:dyDescent="0.25">
      <c r="Y23" s="1"/>
    </row>
    <row r="25" spans="2:34" x14ac:dyDescent="0.25">
      <c r="Y25" s="1"/>
    </row>
    <row r="26" spans="2:34" x14ac:dyDescent="0.25">
      <c r="Y26" s="1"/>
    </row>
    <row r="28" spans="2:34" x14ac:dyDescent="0.25">
      <c r="B28" s="1"/>
    </row>
    <row r="29" spans="2:34" x14ac:dyDescent="0.25">
      <c r="B29" s="1"/>
    </row>
    <row r="30" spans="2:34" x14ac:dyDescent="0.25">
      <c r="B30" s="1"/>
    </row>
    <row r="31" spans="2:34" x14ac:dyDescent="0.25">
      <c r="B31" s="1"/>
    </row>
    <row r="32" spans="2:34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</dc:creator>
  <cp:lastModifiedBy>David G</cp:lastModifiedBy>
  <dcterms:created xsi:type="dcterms:W3CDTF">2022-06-21T03:48:39Z</dcterms:created>
  <dcterms:modified xsi:type="dcterms:W3CDTF">2022-07-09T04:29:24Z</dcterms:modified>
</cp:coreProperties>
</file>