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ocuments\Ultima Online\Suit Builder\"/>
    </mc:Choice>
  </mc:AlternateContent>
  <xr:revisionPtr revIDLastSave="0" documentId="13_ncr:1_{281C3BA4-0FF4-4C3A-A27E-7A2E1DA0FCA9}" xr6:coauthVersionLast="47" xr6:coauthVersionMax="47" xr10:uidLastSave="{00000000-0000-0000-0000-000000000000}"/>
  <bookViews>
    <workbookView xWindow="48660" yWindow="2304" windowWidth="38268" windowHeight="21360" activeTab="4" xr2:uid="{A0B388F1-62EB-4C63-B127-49B54EA8858F}"/>
  </bookViews>
  <sheets>
    <sheet name="Suit Template" sheetId="13" r:id="rId1"/>
    <sheet name="Chart1" sheetId="12" r:id="rId2"/>
    <sheet name="Cork (Chesapeake)" sheetId="7" r:id="rId3"/>
    <sheet name="Penthesilea (Chesapeake)" sheetId="9" r:id="rId4"/>
    <sheet name="Ghanima (Atlantic)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13" l="1"/>
  <c r="F35" i="13"/>
  <c r="H34" i="13"/>
  <c r="H33" i="13"/>
  <c r="H32" i="13"/>
  <c r="H31" i="13"/>
  <c r="H30" i="13"/>
  <c r="H29" i="13"/>
  <c r="H28" i="13"/>
  <c r="H27" i="13"/>
  <c r="L22" i="13" a="1"/>
  <c r="L22" i="13" s="1"/>
  <c r="H22" i="13"/>
  <c r="K22" i="13" s="1"/>
  <c r="AL20" i="13"/>
  <c r="AK20" i="13"/>
  <c r="AJ20" i="13"/>
  <c r="AI20" i="13"/>
  <c r="AH20" i="13"/>
  <c r="AG20" i="13"/>
  <c r="AE20" i="13"/>
  <c r="AD20" i="13"/>
  <c r="AC20" i="13"/>
  <c r="AA20" i="13"/>
  <c r="Z20" i="13"/>
  <c r="Y20" i="13"/>
  <c r="X20" i="13"/>
  <c r="W20" i="13"/>
  <c r="V20" i="13"/>
  <c r="U20" i="13"/>
  <c r="T20" i="13"/>
  <c r="S20" i="13"/>
  <c r="R20" i="13" a="1"/>
  <c r="R20" i="13" s="1"/>
  <c r="Q20" i="13" a="1"/>
  <c r="Q20" i="13" s="1"/>
  <c r="P20" i="13" a="1"/>
  <c r="P20" i="13" s="1"/>
  <c r="O20" i="13"/>
  <c r="N20" i="13"/>
  <c r="M20" i="13"/>
  <c r="L20" i="13"/>
  <c r="K20" i="13"/>
  <c r="J20" i="13"/>
  <c r="I20" i="13"/>
  <c r="H20" i="13"/>
  <c r="G20" i="13"/>
  <c r="G22" i="13" s="1" a="1"/>
  <c r="G22" i="13" s="1"/>
  <c r="F20" i="13"/>
  <c r="E20" i="13"/>
  <c r="D20" i="13"/>
  <c r="C20" i="13"/>
  <c r="B20" i="13"/>
  <c r="G36" i="7"/>
  <c r="H35" i="7"/>
  <c r="F36" i="7"/>
  <c r="G35" i="11"/>
  <c r="F35" i="11"/>
  <c r="H34" i="11"/>
  <c r="H33" i="11"/>
  <c r="H32" i="11"/>
  <c r="H31" i="11"/>
  <c r="H30" i="11"/>
  <c r="H29" i="11"/>
  <c r="H28" i="11"/>
  <c r="H27" i="11"/>
  <c r="AL20" i="11"/>
  <c r="AK20" i="11"/>
  <c r="AJ20" i="11"/>
  <c r="AI20" i="11"/>
  <c r="AH20" i="11"/>
  <c r="AG20" i="11"/>
  <c r="AE20" i="11"/>
  <c r="AD20" i="11"/>
  <c r="AC20" i="11"/>
  <c r="AA20" i="11"/>
  <c r="Z20" i="11"/>
  <c r="Y20" i="11"/>
  <c r="X20" i="11"/>
  <c r="W20" i="11"/>
  <c r="V20" i="11"/>
  <c r="U20" i="11"/>
  <c r="T20" i="11"/>
  <c r="S20" i="11"/>
  <c r="R20" i="11" a="1"/>
  <c r="R20" i="11" s="1"/>
  <c r="Q20" i="11" a="1"/>
  <c r="Q20" i="11" s="1"/>
  <c r="P20" i="11" a="1"/>
  <c r="P20" i="11" s="1"/>
  <c r="O20" i="11"/>
  <c r="N20" i="11"/>
  <c r="M20" i="11"/>
  <c r="L20" i="11"/>
  <c r="K20" i="11"/>
  <c r="J20" i="11"/>
  <c r="I20" i="11"/>
  <c r="I22" i="11" s="1"/>
  <c r="L22" i="11" s="1" a="1"/>
  <c r="L22" i="11" s="1"/>
  <c r="H20" i="11"/>
  <c r="H22" i="11" s="1"/>
  <c r="K22" i="11" s="1"/>
  <c r="G20" i="11"/>
  <c r="G22" i="11" s="1" a="1"/>
  <c r="G22" i="11" s="1"/>
  <c r="F20" i="11"/>
  <c r="E20" i="11"/>
  <c r="D20" i="11"/>
  <c r="C20" i="11"/>
  <c r="B20" i="11"/>
  <c r="H34" i="9"/>
  <c r="G35" i="9"/>
  <c r="F35" i="9"/>
  <c r="H33" i="9"/>
  <c r="H32" i="9"/>
  <c r="H31" i="9"/>
  <c r="H30" i="9"/>
  <c r="H29" i="9"/>
  <c r="H28" i="9"/>
  <c r="H27" i="9"/>
  <c r="AL20" i="9"/>
  <c r="AK20" i="9"/>
  <c r="AJ20" i="9"/>
  <c r="AI20" i="9"/>
  <c r="AH20" i="9"/>
  <c r="AG20" i="9"/>
  <c r="AE20" i="9"/>
  <c r="AD20" i="9"/>
  <c r="AC20" i="9"/>
  <c r="AA20" i="9"/>
  <c r="Z20" i="9"/>
  <c r="Y20" i="9"/>
  <c r="X20" i="9"/>
  <c r="W20" i="9"/>
  <c r="V20" i="9"/>
  <c r="U20" i="9"/>
  <c r="T20" i="9"/>
  <c r="S20" i="9"/>
  <c r="R20" i="9" a="1"/>
  <c r="R20" i="9" s="1"/>
  <c r="Q20" i="9" a="1"/>
  <c r="Q20" i="9" s="1"/>
  <c r="P20" i="9" a="1"/>
  <c r="P20" i="9" s="1"/>
  <c r="O20" i="9"/>
  <c r="N20" i="9"/>
  <c r="M20" i="9"/>
  <c r="L20" i="9"/>
  <c r="K20" i="9"/>
  <c r="J20" i="9"/>
  <c r="I20" i="9"/>
  <c r="I22" i="9" s="1"/>
  <c r="L22" i="9" s="1" a="1"/>
  <c r="L22" i="9" s="1"/>
  <c r="H20" i="9"/>
  <c r="H22" i="9" s="1"/>
  <c r="K22" i="9" s="1"/>
  <c r="G20" i="9"/>
  <c r="G22" i="9" s="1" a="1"/>
  <c r="G22" i="9" s="1"/>
  <c r="F20" i="9"/>
  <c r="E20" i="9"/>
  <c r="D20" i="9"/>
  <c r="C20" i="9"/>
  <c r="B20" i="9"/>
  <c r="R20" i="7" a="1"/>
  <c r="R20" i="7" s="1"/>
  <c r="Q20" i="7" a="1"/>
  <c r="Q20" i="7" s="1"/>
  <c r="P20" i="7" a="1"/>
  <c r="P20" i="7" s="1"/>
  <c r="M20" i="7"/>
  <c r="AK20" i="7"/>
  <c r="AJ20" i="7"/>
  <c r="AI20" i="7"/>
  <c r="AH20" i="7"/>
  <c r="AG20" i="7"/>
  <c r="AF20" i="7"/>
  <c r="AE20" i="7"/>
  <c r="AD20" i="7"/>
  <c r="AC20" i="7"/>
  <c r="AA20" i="7"/>
  <c r="Z20" i="7"/>
  <c r="Y20" i="7"/>
  <c r="W20" i="7"/>
  <c r="U20" i="7"/>
  <c r="T20" i="7"/>
  <c r="S20" i="7"/>
  <c r="O20" i="7"/>
  <c r="N20" i="7"/>
  <c r="L20" i="7"/>
  <c r="K20" i="7"/>
  <c r="J20" i="7"/>
  <c r="I20" i="7"/>
  <c r="I22" i="7" s="1"/>
  <c r="L22" i="7" s="1" a="1"/>
  <c r="L22" i="7" s="1"/>
  <c r="H20" i="7"/>
  <c r="H22" i="7" s="1"/>
  <c r="G20" i="7"/>
  <c r="G22" i="7" s="1" a="1"/>
  <c r="G22" i="7" s="1"/>
  <c r="F20" i="7"/>
  <c r="E20" i="7"/>
  <c r="D20" i="7"/>
  <c r="C20" i="7"/>
  <c r="B20" i="7"/>
  <c r="V20" i="7"/>
  <c r="X20" i="7"/>
  <c r="H34" i="7"/>
  <c r="H36" i="7" s="1"/>
  <c r="H33" i="7"/>
  <c r="H32" i="7"/>
  <c r="H31" i="7"/>
  <c r="H30" i="7"/>
  <c r="H29" i="7"/>
  <c r="H28" i="7"/>
  <c r="H27" i="7"/>
  <c r="J22" i="13" l="1"/>
  <c r="H35" i="13"/>
  <c r="H35" i="11"/>
  <c r="J22" i="11"/>
  <c r="H35" i="9"/>
  <c r="J22" i="9"/>
  <c r="K22" i="7"/>
  <c r="J2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<sst xmlns="http://schemas.openxmlformats.org/spreadsheetml/2006/main" count="610" uniqueCount="163">
  <si>
    <t>Chest</t>
  </si>
  <si>
    <t>Head</t>
  </si>
  <si>
    <t>Neck</t>
  </si>
  <si>
    <t>Arms</t>
  </si>
  <si>
    <t>RESISTANCES</t>
  </si>
  <si>
    <t>STATS</t>
  </si>
  <si>
    <t>PHY</t>
  </si>
  <si>
    <t>FIRE</t>
  </si>
  <si>
    <t>COLD</t>
  </si>
  <si>
    <t>POISON</t>
  </si>
  <si>
    <t>ENERGY</t>
  </si>
  <si>
    <t>STR</t>
  </si>
  <si>
    <t>DEX</t>
  </si>
  <si>
    <t>INT</t>
  </si>
  <si>
    <t>HP</t>
  </si>
  <si>
    <t>STA</t>
  </si>
  <si>
    <t>MANA</t>
  </si>
  <si>
    <t>REGENS</t>
  </si>
  <si>
    <t>HPR</t>
  </si>
  <si>
    <t>SR</t>
  </si>
  <si>
    <t>MR</t>
  </si>
  <si>
    <t>HCI</t>
  </si>
  <si>
    <t>DCI</t>
  </si>
  <si>
    <t>DI</t>
  </si>
  <si>
    <t>SSI</t>
  </si>
  <si>
    <t>HLD</t>
  </si>
  <si>
    <t>HLA</t>
  </si>
  <si>
    <t>FC</t>
  </si>
  <si>
    <t>Sash</t>
  </si>
  <si>
    <t>Robe</t>
  </si>
  <si>
    <t>Feet</t>
  </si>
  <si>
    <t>FCR</t>
  </si>
  <si>
    <t>EATERS</t>
  </si>
  <si>
    <t>DMG</t>
  </si>
  <si>
    <t>KIN</t>
  </si>
  <si>
    <t>POI</t>
  </si>
  <si>
    <t>Ring</t>
  </si>
  <si>
    <t>Bracelet</t>
  </si>
  <si>
    <t>TOTAL</t>
  </si>
  <si>
    <t>EQUIPMENT</t>
  </si>
  <si>
    <t>SKILLS</t>
  </si>
  <si>
    <t>REAL</t>
  </si>
  <si>
    <t>ITEMS</t>
  </si>
  <si>
    <t>SUM</t>
  </si>
  <si>
    <t>EP</t>
  </si>
  <si>
    <t>LMC</t>
  </si>
  <si>
    <t>LRC</t>
  </si>
  <si>
    <t>Focus</t>
  </si>
  <si>
    <t>Magery</t>
  </si>
  <si>
    <t>Mysticism</t>
  </si>
  <si>
    <t>Wrestling</t>
  </si>
  <si>
    <t>SDI</t>
  </si>
  <si>
    <t>Shield</t>
  </si>
  <si>
    <t>Talisman</t>
  </si>
  <si>
    <t>Cast Focus</t>
  </si>
  <si>
    <t>SoulCharge</t>
  </si>
  <si>
    <t>SC</t>
  </si>
  <si>
    <t>COL</t>
  </si>
  <si>
    <t>FIR</t>
  </si>
  <si>
    <t>ENY</t>
  </si>
  <si>
    <t>BASE STATS     (No Gear)</t>
  </si>
  <si>
    <t>STAT TOTAL (Geared)</t>
  </si>
  <si>
    <t>Enter Manually</t>
  </si>
  <si>
    <t>Animal Lore</t>
  </si>
  <si>
    <t>Animal Taming</t>
  </si>
  <si>
    <t>Archery</t>
  </si>
  <si>
    <t>Arms Lore</t>
  </si>
  <si>
    <t>Anatomy</t>
  </si>
  <si>
    <t>Begging</t>
  </si>
  <si>
    <t>Blacksmithy</t>
  </si>
  <si>
    <t>Bushido</t>
  </si>
  <si>
    <t>Camping</t>
  </si>
  <si>
    <t>Carpentry</t>
  </si>
  <si>
    <t>Cartography</t>
  </si>
  <si>
    <t>Chivalry</t>
  </si>
  <si>
    <t>Cooking</t>
  </si>
  <si>
    <t>Detect Hidden</t>
  </si>
  <si>
    <t>Discordance</t>
  </si>
  <si>
    <t>Fishing</t>
  </si>
  <si>
    <t>Forensic Eval</t>
  </si>
  <si>
    <t>Evaluating Int</t>
  </si>
  <si>
    <t>Healing</t>
  </si>
  <si>
    <t>Herding</t>
  </si>
  <si>
    <t>Hiding</t>
  </si>
  <si>
    <t>Imbuing</t>
  </si>
  <si>
    <t>Inscription</t>
  </si>
  <si>
    <t>Lockpicking</t>
  </si>
  <si>
    <t>Lumberjacking</t>
  </si>
  <si>
    <t>Meditation</t>
  </si>
  <si>
    <t>Fencing</t>
  </si>
  <si>
    <t>Mace Fighting</t>
  </si>
  <si>
    <t>Mining</t>
  </si>
  <si>
    <t>Necromancy</t>
  </si>
  <si>
    <t>Ninjitsu</t>
  </si>
  <si>
    <t>Parrying</t>
  </si>
  <si>
    <t>Poisoning</t>
  </si>
  <si>
    <t>Remove Trap</t>
  </si>
  <si>
    <t>Resist Spells</t>
  </si>
  <si>
    <t>Snooping</t>
  </si>
  <si>
    <t>Spellweaving</t>
  </si>
  <si>
    <t>Stealing</t>
  </si>
  <si>
    <t>Stealth</t>
  </si>
  <si>
    <t>Swordsmanship</t>
  </si>
  <si>
    <t>Tactics</t>
  </si>
  <si>
    <t>Tailoring</t>
  </si>
  <si>
    <t>Throwing</t>
  </si>
  <si>
    <t>Tinkering</t>
  </si>
  <si>
    <t>Tracking</t>
  </si>
  <si>
    <t>Veterinary</t>
  </si>
  <si>
    <t>Spirit Speak</t>
  </si>
  <si>
    <t>MASTERY</t>
  </si>
  <si>
    <t>Luck</t>
  </si>
  <si>
    <t>COMBAT</t>
  </si>
  <si>
    <t>MAGIC</t>
  </si>
  <si>
    <t>MISC</t>
  </si>
  <si>
    <t>The Scholar's Halo</t>
  </si>
  <si>
    <t>Yukio's Glass Earring</t>
  </si>
  <si>
    <t>Vortha's Medallion</t>
  </si>
  <si>
    <t>Shugenja's Raiment</t>
  </si>
  <si>
    <t>Cuffs Of Archmage</t>
  </si>
  <si>
    <t>Gloves Of Archlich</t>
  </si>
  <si>
    <t>Scabbard Of Juo'nar</t>
  </si>
  <si>
    <t>Artio's Vine Wrap</t>
  </si>
  <si>
    <t>Shadow Reaver Clk</t>
  </si>
  <si>
    <t>Umbrascale Robe</t>
  </si>
  <si>
    <t>Deathwarden's Grvs</t>
  </si>
  <si>
    <t>Katalkotl's Ring</t>
  </si>
  <si>
    <t>Weapon</t>
  </si>
  <si>
    <t>Calculated</t>
  </si>
  <si>
    <t>yes</t>
  </si>
  <si>
    <t>RACE</t>
  </si>
  <si>
    <t>Human</t>
  </si>
  <si>
    <t>Elf</t>
  </si>
  <si>
    <t>Gargoyle</t>
  </si>
  <si>
    <t>Riftwarden's Pendant</t>
  </si>
  <si>
    <t>Mask Khal Ankur</t>
  </si>
  <si>
    <t>Solaria Secreat Poison</t>
  </si>
  <si>
    <t>Studded Gorget</t>
  </si>
  <si>
    <t>Wizard's Curio</t>
  </si>
  <si>
    <t>Mushroom Cult Apron</t>
  </si>
  <si>
    <t>Lt Sash</t>
  </si>
  <si>
    <t>Feudal Cload of Elements</t>
  </si>
  <si>
    <t>Mantle of the Archlich</t>
  </si>
  <si>
    <t>Studded Suneate</t>
  </si>
  <si>
    <t>CF</t>
  </si>
  <si>
    <t>SoulCh</t>
  </si>
  <si>
    <t>Shanty's Waders</t>
  </si>
  <si>
    <t>Sea Tempest Bulwark</t>
  </si>
  <si>
    <t>RP</t>
  </si>
  <si>
    <t>Hands</t>
  </si>
  <si>
    <t>Mark of Travesty</t>
  </si>
  <si>
    <t>Alchemy</t>
  </si>
  <si>
    <t>Resisting Spells</t>
  </si>
  <si>
    <t>Bloodwood Spirit</t>
  </si>
  <si>
    <t>Mark of the Destroyer</t>
  </si>
  <si>
    <t>Ankou's Soul Binder</t>
  </si>
  <si>
    <t>Studded Leggings</t>
  </si>
  <si>
    <t>Minax Sandals</t>
  </si>
  <si>
    <t>Earrings</t>
  </si>
  <si>
    <t>Staff of Mondain</t>
  </si>
  <si>
    <t>Apron/Belt</t>
  </si>
  <si>
    <t>Cloak</t>
  </si>
  <si>
    <t>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</si>
</sst>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164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13" borderId="9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48"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strike val="0"/>
        <color rgb="FFFF0000"/>
      </font>
      <fill>
        <patternFill patternType="solid">
          <fgColor auto="1"/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color rgb="FFDE2A44"/>
      </font>
      <fill>
        <patternFill>
          <bgColor rgb="FFFF9999"/>
        </patternFill>
      </fill>
    </dxf>
    <dxf>
      <font>
        <b val="0"/>
        <i val="0"/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strike val="0"/>
        <color rgb="FFFF0000"/>
      </font>
      <fill>
        <patternFill patternType="solid">
          <fgColor auto="1"/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color rgb="FFDE2A44"/>
      </font>
      <fill>
        <patternFill>
          <bgColor rgb="FFFF9999"/>
        </patternFill>
      </fill>
    </dxf>
    <dxf>
      <font>
        <b val="0"/>
        <i val="0"/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strike val="0"/>
        <color rgb="FFFF0000"/>
      </font>
      <fill>
        <patternFill patternType="solid">
          <fgColor auto="1"/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color rgb="FFDE2A44"/>
      </font>
      <fill>
        <patternFill>
          <bgColor rgb="FFFF9999"/>
        </patternFill>
      </fill>
    </dxf>
    <dxf>
      <font>
        <b val="0"/>
        <i val="0"/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strike val="0"/>
        <color rgb="FFFF0000"/>
      </font>
      <fill>
        <patternFill patternType="solid">
          <fgColor auto="1"/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color rgb="FFC00000"/>
      </font>
      <fill>
        <patternFill>
          <bgColor rgb="FFFF9999"/>
        </patternFill>
      </fill>
    </dxf>
    <dxf>
      <font>
        <b val="0"/>
        <i val="0"/>
        <color rgb="FFDE2A44"/>
      </font>
      <fill>
        <patternFill>
          <bgColor rgb="FFFF9999"/>
        </patternFill>
      </fill>
    </dxf>
    <dxf>
      <font>
        <b val="0"/>
        <i val="0"/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7C80"/>
      <color rgb="FFFF5050"/>
      <color rgb="FFDE2A44"/>
      <color rgb="FFFF5D5D"/>
      <color rgb="FFA4A1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'Cork (Chesapeake)'!$A$3:$P$3</c:f>
              <c:strCache>
                <c:ptCount val="16"/>
                <c:pt idx="0">
                  <c:v>The Scholar's Halo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11">
                  <c:v>15</c:v>
                </c:pt>
                <c:pt idx="14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(Chesapeake)'!$Q$3:$AK$3</c:f>
              <c:numCache>
                <c:formatCode>General</c:formatCode>
                <c:ptCount val="21"/>
                <c:pt idx="5">
                  <c:v>1</c:v>
                </c:pt>
                <c:pt idx="7">
                  <c:v>15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7-417C-94B2-F7E4202F6F5A}"/>
            </c:ext>
          </c:extLst>
        </c:ser>
        <c:ser>
          <c:idx val="1"/>
          <c:order val="1"/>
          <c:tx>
            <c:strRef>
              <c:f>'Cork (Chesapeake)'!$A$4:$P$4</c:f>
              <c:strCache>
                <c:ptCount val="16"/>
                <c:pt idx="0">
                  <c:v>Yukio's Glass Earring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(Chesapeake)'!$Q$4:$AK$4</c:f>
              <c:numCache>
                <c:formatCode>General</c:formatCode>
                <c:ptCount val="21"/>
                <c:pt idx="7">
                  <c:v>15</c:v>
                </c:pt>
                <c:pt idx="1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7-417C-94B2-F7E4202F6F5A}"/>
            </c:ext>
          </c:extLst>
        </c:ser>
        <c:ser>
          <c:idx val="2"/>
          <c:order val="2"/>
          <c:tx>
            <c:strRef>
              <c:f>'Cork (Chesapeake)'!$A$5:$P$5</c:f>
              <c:strCache>
                <c:ptCount val="16"/>
                <c:pt idx="0">
                  <c:v>Vortha's Medallion</c:v>
                </c:pt>
                <c:pt idx="8">
                  <c:v>5</c:v>
                </c:pt>
                <c:pt idx="9">
                  <c:v>3</c:v>
                </c:pt>
                <c:pt idx="12">
                  <c:v>3</c:v>
                </c:pt>
                <c:pt idx="14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(Chesapeake)'!$Q$5:$AK$5</c:f>
              <c:numCache>
                <c:formatCode>General</c:formatCode>
                <c:ptCount val="21"/>
                <c:pt idx="7">
                  <c:v>12</c:v>
                </c:pt>
                <c:pt idx="8">
                  <c:v>12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7-417C-94B2-F7E4202F6F5A}"/>
            </c:ext>
          </c:extLst>
        </c:ser>
        <c:ser>
          <c:idx val="3"/>
          <c:order val="3"/>
          <c:tx>
            <c:strRef>
              <c:f>'Cork (Chesapeake)'!$A$6:$P$6</c:f>
              <c:strCache>
                <c:ptCount val="16"/>
                <c:pt idx="0">
                  <c:v>Riftwarden's Pendant</c:v>
                </c:pt>
                <c:pt idx="8">
                  <c:v>2</c:v>
                </c:pt>
                <c:pt idx="11">
                  <c:v>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(Chesapeake)'!$Q$6:$AK$6</c:f>
              <c:numCache>
                <c:formatCode>General</c:formatCode>
                <c:ptCount val="21"/>
                <c:pt idx="7">
                  <c:v>8</c:v>
                </c:pt>
                <c:pt idx="8">
                  <c:v>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7-417C-94B2-F7E4202F6F5A}"/>
            </c:ext>
          </c:extLst>
        </c:ser>
        <c:ser>
          <c:idx val="4"/>
          <c:order val="4"/>
          <c:tx>
            <c:strRef>
              <c:f>'Cork (Chesapeake)'!$A$7:$P$7</c:f>
              <c:strCache>
                <c:ptCount val="16"/>
                <c:pt idx="0">
                  <c:v>Shugenja's Raiment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8">
                  <c:v>5</c:v>
                </c:pt>
                <c:pt idx="9">
                  <c:v>5</c:v>
                </c:pt>
                <c:pt idx="12">
                  <c:v>3</c:v>
                </c:pt>
                <c:pt idx="14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(Chesapeake)'!$Q$7:$AK$7</c:f>
              <c:numCache>
                <c:formatCode>General</c:formatCode>
                <c:ptCount val="21"/>
                <c:pt idx="6">
                  <c:v>1</c:v>
                </c:pt>
                <c:pt idx="7">
                  <c:v>5</c:v>
                </c:pt>
                <c:pt idx="8">
                  <c:v>8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87-417C-94B2-F7E4202F6F5A}"/>
            </c:ext>
          </c:extLst>
        </c:ser>
        <c:ser>
          <c:idx val="5"/>
          <c:order val="5"/>
          <c:tx>
            <c:strRef>
              <c:f>'Cork (Chesapeake)'!$A$8:$P$8</c:f>
              <c:strCache>
                <c:ptCount val="16"/>
                <c:pt idx="0">
                  <c:v>Cuffs Of Archmage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11">
                  <c:v>5</c:v>
                </c:pt>
                <c:pt idx="14">
                  <c:v>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(Chesapeake)'!$Q$8:$AK$8</c:f>
              <c:numCache>
                <c:formatCode>General</c:formatCode>
                <c:ptCount val="21"/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87-417C-94B2-F7E4202F6F5A}"/>
            </c:ext>
          </c:extLst>
        </c:ser>
        <c:ser>
          <c:idx val="6"/>
          <c:order val="6"/>
          <c:tx>
            <c:strRef>
              <c:f>'Cork (Chesapeake)'!$A$9:$P$9</c:f>
              <c:strCache>
                <c:ptCount val="16"/>
                <c:pt idx="0">
                  <c:v>Gloves Of Archlich</c:v>
                </c:pt>
                <c:pt idx="1">
                  <c:v>17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5</c:v>
                </c:pt>
                <c:pt idx="8">
                  <c:v>5</c:v>
                </c:pt>
                <c:pt idx="9">
                  <c:v>5</c:v>
                </c:pt>
                <c:pt idx="11">
                  <c:v>8</c:v>
                </c:pt>
                <c:pt idx="12">
                  <c:v>3</c:v>
                </c:pt>
                <c:pt idx="14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(Chesapeake)'!$Q$9:$AK$9</c:f>
              <c:numCache>
                <c:formatCode>General</c:formatCode>
                <c:ptCount val="21"/>
                <c:pt idx="8">
                  <c:v>10</c:v>
                </c:pt>
                <c:pt idx="9">
                  <c:v>20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87-417C-94B2-F7E4202F6F5A}"/>
            </c:ext>
          </c:extLst>
        </c:ser>
        <c:ser>
          <c:idx val="7"/>
          <c:order val="7"/>
          <c:tx>
            <c:strRef>
              <c:f>'Cork (Chesapeake)'!$A$10:$P$10</c:f>
              <c:strCache>
                <c:ptCount val="16"/>
                <c:pt idx="0">
                  <c:v>Scabbard Of Juo'nar</c:v>
                </c:pt>
                <c:pt idx="9">
                  <c:v>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(Chesapeake)'!$Q$10:$AK$10</c:f>
              <c:numCache>
                <c:formatCode>General</c:formatCode>
                <c:ptCount val="21"/>
                <c:pt idx="5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87-417C-94B2-F7E4202F6F5A}"/>
            </c:ext>
          </c:extLst>
        </c:ser>
        <c:ser>
          <c:idx val="8"/>
          <c:order val="8"/>
          <c:tx>
            <c:strRef>
              <c:f>'Cork (Chesapeake)'!$A$11:$P$11</c:f>
              <c:strCache>
                <c:ptCount val="16"/>
                <c:pt idx="0">
                  <c:v>Artio's Vine Wrap</c:v>
                </c:pt>
                <c:pt idx="11">
                  <c:v>5</c:v>
                </c:pt>
                <c:pt idx="14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(Chesapeake)'!$Q$11:$AK$11</c:f>
              <c:numCache>
                <c:formatCode>General</c:formatCode>
                <c:ptCount val="21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87-417C-94B2-F7E4202F6F5A}"/>
            </c:ext>
          </c:extLst>
        </c:ser>
        <c:ser>
          <c:idx val="9"/>
          <c:order val="9"/>
          <c:tx>
            <c:strRef>
              <c:f>'Cork (Chesapeake)'!$A$12:$P$12</c:f>
              <c:strCache>
                <c:ptCount val="16"/>
                <c:pt idx="0">
                  <c:v>Shadow Reaver Clk</c:v>
                </c:pt>
                <c:pt idx="14">
                  <c:v>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(Chesapeake)'!$Q$12:$AK$12</c:f>
              <c:numCache>
                <c:formatCode>General</c:formatCode>
                <c:ptCount val="21"/>
                <c:pt idx="7">
                  <c:v>6</c:v>
                </c:pt>
                <c:pt idx="14">
                  <c:v>125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87-417C-94B2-F7E4202F6F5A}"/>
            </c:ext>
          </c:extLst>
        </c:ser>
        <c:ser>
          <c:idx val="10"/>
          <c:order val="10"/>
          <c:tx>
            <c:strRef>
              <c:f>'Cork (Chesapeake)'!$A$13:$P$13</c:f>
              <c:strCache>
                <c:ptCount val="16"/>
                <c:pt idx="0">
                  <c:v>Umbrascale Robe</c:v>
                </c:pt>
                <c:pt idx="8">
                  <c:v>4</c:v>
                </c:pt>
                <c:pt idx="9">
                  <c:v>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(Chesapeake)'!$Q$13:$AK$13</c:f>
              <c:numCache>
                <c:formatCode>General</c:formatCode>
                <c:ptCount val="21"/>
                <c:pt idx="7">
                  <c:v>10</c:v>
                </c:pt>
                <c:pt idx="8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87-417C-94B2-F7E4202F6F5A}"/>
            </c:ext>
          </c:extLst>
        </c:ser>
        <c:ser>
          <c:idx val="11"/>
          <c:order val="11"/>
          <c:tx>
            <c:strRef>
              <c:f>'Cork (Chesapeake)'!$A$14:$P$14</c:f>
              <c:strCache>
                <c:ptCount val="16"/>
                <c:pt idx="0">
                  <c:v>Deathwarden's Grvs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5</c:v>
                </c:pt>
                <c:pt idx="9">
                  <c:v>5</c:v>
                </c:pt>
                <c:pt idx="11">
                  <c:v>12</c:v>
                </c:pt>
                <c:pt idx="14">
                  <c:v>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(Chesapeake)'!$Q$14:$AK$14</c:f>
              <c:numCache>
                <c:formatCode>General</c:formatCode>
                <c:ptCount val="21"/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87-417C-94B2-F7E4202F6F5A}"/>
            </c:ext>
          </c:extLst>
        </c:ser>
        <c:ser>
          <c:idx val="12"/>
          <c:order val="12"/>
          <c:tx>
            <c:strRef>
              <c:f>'Cork (Chesapeake)'!$A$15:$P$15</c:f>
              <c:strCache>
                <c:ptCount val="16"/>
                <c:pt idx="0">
                  <c:v>Minax Sandals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(Chesapeake)'!$Q$15:$AK$15</c:f>
              <c:numCache>
                <c:formatCode>General</c:formatCode>
                <c:ptCount val="21"/>
                <c:pt idx="8">
                  <c:v>5</c:v>
                </c:pt>
                <c:pt idx="9">
                  <c:v>10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87-417C-94B2-F7E4202F6F5A}"/>
            </c:ext>
          </c:extLst>
        </c:ser>
        <c:ser>
          <c:idx val="13"/>
          <c:order val="13"/>
          <c:tx>
            <c:strRef>
              <c:f>'Cork (Chesapeake)'!$A$16:$P$16</c:f>
              <c:strCache>
                <c:ptCount val="16"/>
                <c:pt idx="0">
                  <c:v>Katalkotl's Ring</c:v>
                </c:pt>
                <c:pt idx="12">
                  <c:v>5</c:v>
                </c:pt>
                <c:pt idx="14">
                  <c:v>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(Chesapeake)'!$Q$16:$AK$16</c:f>
              <c:numCache>
                <c:formatCode>General</c:formatCode>
                <c:ptCount val="21"/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87-417C-94B2-F7E4202F6F5A}"/>
            </c:ext>
          </c:extLst>
        </c:ser>
        <c:ser>
          <c:idx val="14"/>
          <c:order val="14"/>
          <c:tx>
            <c:strRef>
              <c:f>'Cork (Chesapeake)'!$A$17:$P$17</c:f>
              <c:strCache>
                <c:ptCount val="16"/>
                <c:pt idx="0">
                  <c:v>Bracelet</c:v>
                </c:pt>
                <c:pt idx="11">
                  <c:v>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(Chesapeake)'!$Q$17:$AK$17</c:f>
              <c:numCache>
                <c:formatCode>General</c:formatCode>
                <c:ptCount val="21"/>
                <c:pt idx="0">
                  <c:v>15</c:v>
                </c:pt>
                <c:pt idx="5">
                  <c:v>1</c:v>
                </c:pt>
                <c:pt idx="6">
                  <c:v>4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87-417C-94B2-F7E4202F6F5A}"/>
            </c:ext>
          </c:extLst>
        </c:ser>
        <c:ser>
          <c:idx val="15"/>
          <c:order val="15"/>
          <c:tx>
            <c:strRef>
              <c:f>'Cork (Chesapeake)'!$A$18:$P$18</c:f>
              <c:strCache>
                <c:ptCount val="16"/>
                <c:pt idx="0">
                  <c:v>Bracelet</c:v>
                </c:pt>
                <c:pt idx="4">
                  <c:v>1</c:v>
                </c:pt>
                <c:pt idx="11">
                  <c:v>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(Chesapeake)'!$Q$18:$AK$18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F-F987-417C-94B2-F7E4202F6F5A}"/>
            </c:ext>
          </c:extLst>
        </c:ser>
        <c:ser>
          <c:idx val="16"/>
          <c:order val="16"/>
          <c:tx>
            <c:strRef>
              <c:f>'Cork (Chesapeake)'!$A$19:$P$19</c:f>
              <c:strCache>
                <c:ptCount val="16"/>
                <c:pt idx="0">
                  <c:v>Staff of Mondain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(Chesapeake)'!$Q$19:$AK$19</c:f>
              <c:numCache>
                <c:formatCode>General</c:formatCode>
                <c:ptCount val="21"/>
                <c:pt idx="5">
                  <c:v>1</c:v>
                </c:pt>
                <c:pt idx="6">
                  <c:v>2</c:v>
                </c:pt>
                <c:pt idx="7">
                  <c:v>80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987-417C-94B2-F7E4202F6F5A}"/>
            </c:ext>
          </c:extLst>
        </c:ser>
        <c:ser>
          <c:idx val="17"/>
          <c:order val="17"/>
          <c:tx>
            <c:strRef>
              <c:f>'Cork (Chesapeake)'!$A$20:$P$20</c:f>
              <c:strCache>
                <c:ptCount val="16"/>
                <c:pt idx="0">
                  <c:v>TOTAL</c:v>
                </c:pt>
                <c:pt idx="1">
                  <c:v>77</c:v>
                </c:pt>
                <c:pt idx="2">
                  <c:v>79</c:v>
                </c:pt>
                <c:pt idx="3">
                  <c:v>78</c:v>
                </c:pt>
                <c:pt idx="4">
                  <c:v>79</c:v>
                </c:pt>
                <c:pt idx="5">
                  <c:v>78</c:v>
                </c:pt>
                <c:pt idx="6">
                  <c:v>10</c:v>
                </c:pt>
                <c:pt idx="7">
                  <c:v>0</c:v>
                </c:pt>
                <c:pt idx="8">
                  <c:v>21</c:v>
                </c:pt>
                <c:pt idx="9">
                  <c:v>25</c:v>
                </c:pt>
                <c:pt idx="10">
                  <c:v>0</c:v>
                </c:pt>
                <c:pt idx="11">
                  <c:v>58</c:v>
                </c:pt>
                <c:pt idx="12">
                  <c:v>14</c:v>
                </c:pt>
                <c:pt idx="13">
                  <c:v>0</c:v>
                </c:pt>
                <c:pt idx="14">
                  <c:v>26</c:v>
                </c:pt>
                <c:pt idx="15">
                  <c:v>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(Chesapeake)'!$Q$20:$AK$20</c:f>
              <c:numCache>
                <c:formatCode>General</c:formatCode>
                <c:ptCount val="21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222</c:v>
                </c:pt>
                <c:pt idx="8">
                  <c:v>65</c:v>
                </c:pt>
                <c:pt idx="9">
                  <c:v>100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400</c:v>
                </c:pt>
                <c:pt idx="15">
                  <c:v>0</c:v>
                </c:pt>
                <c:pt idx="16">
                  <c:v>15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987-417C-94B2-F7E4202F6F5A}"/>
            </c:ext>
          </c:extLst>
        </c:ser>
        <c:ser>
          <c:idx val="18"/>
          <c:order val="18"/>
          <c:tx>
            <c:strRef>
              <c:f>'Cork (Chesapeake)'!$A$21:$P$21</c:f>
              <c:strCache>
                <c:ptCount val="16"/>
                <c:pt idx="0">
                  <c:v>TOTAL</c:v>
                </c:pt>
                <c:pt idx="1">
                  <c:v>77</c:v>
                </c:pt>
                <c:pt idx="2">
                  <c:v>Enter Manually</c:v>
                </c:pt>
                <c:pt idx="3">
                  <c:v>78</c:v>
                </c:pt>
                <c:pt idx="4">
                  <c:v>BASE STATS     (No Gear)</c:v>
                </c:pt>
                <c:pt idx="5">
                  <c:v>78</c:v>
                </c:pt>
                <c:pt idx="6">
                  <c:v>125</c:v>
                </c:pt>
                <c:pt idx="7">
                  <c:v>10</c:v>
                </c:pt>
                <c:pt idx="8">
                  <c:v>125</c:v>
                </c:pt>
                <c:pt idx="9">
                  <c:v>25</c:v>
                </c:pt>
                <c:pt idx="10">
                  <c:v>0</c:v>
                </c:pt>
                <c:pt idx="11">
                  <c:v>58</c:v>
                </c:pt>
                <c:pt idx="12">
                  <c:v>14</c:v>
                </c:pt>
                <c:pt idx="13">
                  <c:v>0</c:v>
                </c:pt>
                <c:pt idx="14">
                  <c:v>26</c:v>
                </c:pt>
                <c:pt idx="15">
                  <c:v>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(Chesapeake)'!$Q$21:$AK$21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12-F987-417C-94B2-F7E4202F6F5A}"/>
            </c:ext>
          </c:extLst>
        </c:ser>
        <c:ser>
          <c:idx val="19"/>
          <c:order val="19"/>
          <c:tx>
            <c:strRef>
              <c:f>'Cork (Chesapeake)'!$A$22:$P$22</c:f>
              <c:strCache>
                <c:ptCount val="16"/>
                <c:pt idx="0">
                  <c:v>TOTAL</c:v>
                </c:pt>
                <c:pt idx="1">
                  <c:v>77</c:v>
                </c:pt>
                <c:pt idx="2">
                  <c:v>Calculated</c:v>
                </c:pt>
                <c:pt idx="3">
                  <c:v>78</c:v>
                </c:pt>
                <c:pt idx="4">
                  <c:v>STAT TOTAL (Geared)</c:v>
                </c:pt>
                <c:pt idx="5">
                  <c:v>78</c:v>
                </c:pt>
                <c:pt idx="6">
                  <c:v>135</c:v>
                </c:pt>
                <c:pt idx="7">
                  <c:v>10</c:v>
                </c:pt>
                <c:pt idx="8">
                  <c:v>146</c:v>
                </c:pt>
                <c:pt idx="9">
                  <c:v>142.5</c:v>
                </c:pt>
                <c:pt idx="10">
                  <c:v>10</c:v>
                </c:pt>
                <c:pt idx="11">
                  <c:v>224</c:v>
                </c:pt>
                <c:pt idx="12">
                  <c:v>14</c:v>
                </c:pt>
                <c:pt idx="13">
                  <c:v>MASTERY</c:v>
                </c:pt>
                <c:pt idx="14">
                  <c:v>26</c:v>
                </c:pt>
                <c:pt idx="15">
                  <c:v>Spellweaving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'Cork (Chesapeake)'!$Q$1:$AK$2</c:f>
              <c:multiLvlStrCache>
                <c:ptCount val="21"/>
                <c:lvl>
                  <c:pt idx="0">
                    <c:v>DCI</c:v>
                  </c:pt>
                  <c:pt idx="1">
                    <c:v>DI</c:v>
                  </c:pt>
                  <c:pt idx="2">
                    <c:v>SSI</c:v>
                  </c:pt>
                  <c:pt idx="3">
                    <c:v>HLD</c:v>
                  </c:pt>
                  <c:pt idx="4">
                    <c:v>HLA</c:v>
                  </c:pt>
                  <c:pt idx="5">
                    <c:v>FC</c:v>
                  </c:pt>
                  <c:pt idx="6">
                    <c:v>FCR</c:v>
                  </c:pt>
                  <c:pt idx="7">
                    <c:v>SDI</c:v>
                  </c:pt>
                  <c:pt idx="8">
                    <c:v>LMC</c:v>
                  </c:pt>
                  <c:pt idx="9">
                    <c:v>LRC</c:v>
                  </c:pt>
                  <c:pt idx="10">
                    <c:v>Cast Focus</c:v>
                  </c:pt>
                  <c:pt idx="11">
                    <c:v>SC</c:v>
                  </c:pt>
                  <c:pt idx="12">
                    <c:v>SoulCharge</c:v>
                  </c:pt>
                  <c:pt idx="13">
                    <c:v>EP</c:v>
                  </c:pt>
                  <c:pt idx="14">
                    <c:v>Luck</c:v>
                  </c:pt>
                  <c:pt idx="15">
                    <c:v>DMG</c:v>
                  </c:pt>
                  <c:pt idx="16">
                    <c:v>KIN</c:v>
                  </c:pt>
                  <c:pt idx="17">
                    <c:v>FIR</c:v>
                  </c:pt>
                  <c:pt idx="18">
                    <c:v>COL</c:v>
                  </c:pt>
                  <c:pt idx="19">
                    <c:v>POI</c:v>
                  </c:pt>
                  <c:pt idx="20">
                    <c:v>ENY</c:v>
                  </c:pt>
                </c:lvl>
                <c:lvl>
                  <c:pt idx="5">
                    <c:v>MAGIC</c:v>
                  </c:pt>
                  <c:pt idx="12">
                    <c:v>MISC</c:v>
                  </c:pt>
                  <c:pt idx="15">
                    <c:v>EATERS</c:v>
                  </c:pt>
                </c:lvl>
              </c:multiLvlStrCache>
            </c:multiLvlStrRef>
          </c:cat>
          <c:val>
            <c:numRef>
              <c:f>'Cork (Chesapeake)'!$Q$22:$AK$22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13-F987-417C-94B2-F7E4202F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264687"/>
        <c:axId val="1824369215"/>
      </c:barChart>
      <c:catAx>
        <c:axId val="17622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69215"/>
        <c:crosses val="autoZero"/>
        <c:auto val="1"/>
        <c:lblAlgn val="ctr"/>
        <c:lblOffset val="100"/>
        <c:noMultiLvlLbl val="0"/>
      </c:catAx>
      <c:valAx>
        <c:axId val="18243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344F6B-CC4A-4431-AE3A-CB33E374A15E}">
  <sheetPr/>
  <sheetViews>
    <sheetView zoomScale="14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391522" cy="75458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D52FE-2D26-0952-781A-949A9C566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44796</xdr:colOff>
      <xdr:row>22</xdr:row>
      <xdr:rowOff>65924</xdr:rowOff>
    </xdr:from>
    <xdr:to>
      <xdr:col>12</xdr:col>
      <xdr:colOff>362757</xdr:colOff>
      <xdr:row>37</xdr:row>
      <xdr:rowOff>116765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43035F-7F41-0013-778E-3CE42FB2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487" y="3986760"/>
          <a:ext cx="2239933" cy="2683205"/>
        </a:xfrm>
        <a:prstGeom prst="rect">
          <a:avLst/>
        </a:prstGeom>
      </xdr:spPr>
    </xdr:pic>
    <xdr:clientData/>
  </xdr:twoCellAnchor>
  <xdr:twoCellAnchor editAs="oneCell">
    <xdr:from>
      <xdr:col>11</xdr:col>
      <xdr:colOff>278245</xdr:colOff>
      <xdr:row>24</xdr:row>
      <xdr:rowOff>17084</xdr:rowOff>
    </xdr:from>
    <xdr:to>
      <xdr:col>17</xdr:col>
      <xdr:colOff>405129</xdr:colOff>
      <xdr:row>40</xdr:row>
      <xdr:rowOff>115382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FDF3A5-FC41-4DBD-4A03-14B22C6B5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2390" y="4298139"/>
          <a:ext cx="3028834" cy="28899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68000</xdr:colOff>
      <xdr:row>22</xdr:row>
      <xdr:rowOff>101947</xdr:rowOff>
    </xdr:from>
    <xdr:to>
      <xdr:col>12</xdr:col>
      <xdr:colOff>200890</xdr:colOff>
      <xdr:row>36</xdr:row>
      <xdr:rowOff>41273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E88987-0A31-42D2-E998-5729DF58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6855" y="4022783"/>
          <a:ext cx="2058671" cy="2398508"/>
        </a:xfrm>
        <a:prstGeom prst="rect">
          <a:avLst/>
        </a:prstGeom>
      </xdr:spPr>
    </xdr:pic>
    <xdr:clientData/>
  </xdr:twoCellAnchor>
  <xdr:twoCellAnchor editAs="oneCell">
    <xdr:from>
      <xdr:col>11</xdr:col>
      <xdr:colOff>173184</xdr:colOff>
      <xdr:row>23</xdr:row>
      <xdr:rowOff>178953</xdr:rowOff>
    </xdr:from>
    <xdr:to>
      <xdr:col>18</xdr:col>
      <xdr:colOff>23091</xdr:colOff>
      <xdr:row>38</xdr:row>
      <xdr:rowOff>118466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E8EE33-2A2B-6B42-97BA-99A6BA21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2093" y="4398817"/>
          <a:ext cx="3238498" cy="26469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74352</xdr:colOff>
      <xdr:row>22</xdr:row>
      <xdr:rowOff>97676</xdr:rowOff>
    </xdr:from>
    <xdr:to>
      <xdr:col>12</xdr:col>
      <xdr:colOff>287159</xdr:colOff>
      <xdr:row>36</xdr:row>
      <xdr:rowOff>117764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BCE676-C799-CB5A-8117-1F42250BC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3207" y="4018512"/>
          <a:ext cx="2138588" cy="2479270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248920</xdr:colOff>
      <xdr:row>24</xdr:row>
      <xdr:rowOff>44447</xdr:rowOff>
    </xdr:from>
    <xdr:to>
      <xdr:col>18</xdr:col>
      <xdr:colOff>475440</xdr:colOff>
      <xdr:row>39</xdr:row>
      <xdr:rowOff>154908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FA7199-13BD-C0A7-7AFB-CC8B5EAB8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238" y="4449038"/>
          <a:ext cx="4082702" cy="2812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DBF6-70C4-46CE-875F-165E9FFD7AB3}">
  <dimension ref="A1:AL77"/>
  <sheetViews>
    <sheetView zoomScale="110" zoomScaleNormal="110" workbookViewId="0">
      <selection activeCell="A20" sqref="A20"/>
    </sheetView>
  </sheetViews>
  <sheetFormatPr defaultRowHeight="14"/>
  <cols>
    <col min="1" max="1" width="21.6640625" bestFit="1" customWidth="1"/>
    <col min="2" max="2" width="6.9140625" customWidth="1"/>
    <col min="3" max="4" width="7.6640625" customWidth="1"/>
    <col min="5" max="5" width="8.08203125" customWidth="1"/>
    <col min="7" max="7" width="7.08203125" customWidth="1"/>
    <col min="8" max="8" width="7.1640625" bestFit="1" customWidth="1"/>
    <col min="9" max="9" width="5.83203125" customWidth="1"/>
    <col min="10" max="11" width="6.1640625" customWidth="1"/>
    <col min="12" max="12" width="7.08203125" customWidth="1"/>
    <col min="13" max="13" width="5.5" customWidth="1"/>
    <col min="14" max="14" width="5.33203125" customWidth="1"/>
    <col min="15" max="15" width="6.1640625" customWidth="1"/>
    <col min="16" max="16" width="7.08203125" customWidth="1"/>
    <col min="17" max="17" width="6.75" customWidth="1"/>
    <col min="18" max="18" width="6.5" customWidth="1"/>
    <col min="19" max="19" width="6.5" bestFit="1" customWidth="1"/>
    <col min="20" max="20" width="5.75" customWidth="1"/>
    <col min="21" max="21" width="5.6640625" bestFit="1" customWidth="1"/>
    <col min="22" max="22" width="3.1640625" bestFit="1" customWidth="1"/>
    <col min="23" max="23" width="4.5" bestFit="1" customWidth="1"/>
    <col min="24" max="24" width="4.6640625" customWidth="1"/>
    <col min="25" max="25" width="4.6640625" bestFit="1" customWidth="1"/>
    <col min="26" max="26" width="4.4140625" bestFit="1" customWidth="1"/>
    <col min="27" max="27" width="3.1640625" bestFit="1" customWidth="1"/>
    <col min="28" max="28" width="3.58203125" bestFit="1" customWidth="1"/>
    <col min="29" max="29" width="6.58203125" bestFit="1" customWidth="1"/>
    <col min="30" max="30" width="3.25" bestFit="1" customWidth="1"/>
    <col min="31" max="31" width="4.58203125" bestFit="1" customWidth="1"/>
    <col min="32" max="32" width="4.58203125" customWidth="1"/>
    <col min="33" max="33" width="5.75" customWidth="1"/>
    <col min="34" max="34" width="4.9140625" customWidth="1"/>
    <col min="35" max="35" width="5" customWidth="1"/>
    <col min="36" max="36" width="5.5" customWidth="1"/>
    <col min="37" max="37" width="5.58203125" customWidth="1"/>
    <col min="38" max="38" width="5.75" customWidth="1"/>
  </cols>
  <sheetData>
    <row r="1" spans="1:38" ht="14.5" thickBot="1">
      <c r="A1" s="68" t="s">
        <v>39</v>
      </c>
      <c r="B1" s="45" t="s">
        <v>4</v>
      </c>
      <c r="C1" s="57"/>
      <c r="D1" s="57"/>
      <c r="E1" s="57"/>
      <c r="F1" s="46"/>
      <c r="G1" s="45" t="s">
        <v>5</v>
      </c>
      <c r="H1" s="57"/>
      <c r="I1" s="57"/>
      <c r="J1" s="57"/>
      <c r="K1" s="57"/>
      <c r="L1" s="46"/>
      <c r="M1" s="45" t="s">
        <v>17</v>
      </c>
      <c r="N1" s="57"/>
      <c r="O1" s="57"/>
      <c r="P1" s="45" t="s">
        <v>112</v>
      </c>
      <c r="Q1" s="57"/>
      <c r="R1" s="57"/>
      <c r="S1" s="57"/>
      <c r="T1" s="57"/>
      <c r="U1" s="46"/>
      <c r="V1" s="45" t="s">
        <v>113</v>
      </c>
      <c r="W1" s="57"/>
      <c r="X1" s="57"/>
      <c r="Y1" s="57"/>
      <c r="Z1" s="57"/>
      <c r="AA1" s="57"/>
      <c r="AB1" s="46"/>
      <c r="AC1" s="45" t="s">
        <v>114</v>
      </c>
      <c r="AD1" s="57"/>
      <c r="AE1" s="46"/>
      <c r="AF1" s="35"/>
      <c r="AG1" s="45" t="s">
        <v>32</v>
      </c>
      <c r="AH1" s="57"/>
      <c r="AI1" s="57"/>
      <c r="AJ1" s="57"/>
      <c r="AK1" s="57"/>
      <c r="AL1" s="46"/>
    </row>
    <row r="2" spans="1:38" ht="14.5" thickBot="1">
      <c r="A2" s="69"/>
      <c r="B2" s="21" t="s">
        <v>6</v>
      </c>
      <c r="C2" s="22" t="s">
        <v>7</v>
      </c>
      <c r="D2" s="23" t="s">
        <v>8</v>
      </c>
      <c r="E2" s="24" t="s">
        <v>9</v>
      </c>
      <c r="F2" s="25" t="s">
        <v>10</v>
      </c>
      <c r="G2" s="29" t="s">
        <v>11</v>
      </c>
      <c r="H2" s="5" t="s">
        <v>12</v>
      </c>
      <c r="I2" s="30" t="s">
        <v>13</v>
      </c>
      <c r="J2" s="29" t="s">
        <v>14</v>
      </c>
      <c r="K2" s="5" t="s">
        <v>15</v>
      </c>
      <c r="L2" s="30" t="s">
        <v>16</v>
      </c>
      <c r="M2" s="29" t="s">
        <v>18</v>
      </c>
      <c r="N2" s="5" t="s">
        <v>19</v>
      </c>
      <c r="O2" s="30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31</v>
      </c>
      <c r="X2" s="9" t="s">
        <v>51</v>
      </c>
      <c r="Y2" s="9" t="s">
        <v>45</v>
      </c>
      <c r="Z2" s="9" t="s">
        <v>46</v>
      </c>
      <c r="AA2" s="9" t="s">
        <v>144</v>
      </c>
      <c r="AB2" s="9" t="s">
        <v>56</v>
      </c>
      <c r="AC2" s="9" t="s">
        <v>145</v>
      </c>
      <c r="AD2" s="9" t="s">
        <v>44</v>
      </c>
      <c r="AE2" s="9" t="s">
        <v>111</v>
      </c>
      <c r="AF2" s="9" t="s">
        <v>148</v>
      </c>
      <c r="AG2" s="32" t="s">
        <v>33</v>
      </c>
      <c r="AH2" s="6" t="s">
        <v>34</v>
      </c>
      <c r="AI2" s="26" t="s">
        <v>58</v>
      </c>
      <c r="AJ2" s="27" t="s">
        <v>57</v>
      </c>
      <c r="AK2" s="28" t="s">
        <v>35</v>
      </c>
      <c r="AL2" s="25" t="s">
        <v>59</v>
      </c>
    </row>
    <row r="3" spans="1:38">
      <c r="A3" s="10" t="s">
        <v>1</v>
      </c>
      <c r="B3" s="10"/>
      <c r="C3" s="7"/>
      <c r="D3" s="7"/>
      <c r="E3" s="7"/>
      <c r="F3" s="11"/>
      <c r="G3" s="10"/>
      <c r="H3" s="7"/>
      <c r="I3" s="7"/>
      <c r="J3" s="7"/>
      <c r="K3" s="7"/>
      <c r="L3" s="11"/>
      <c r="M3" s="10"/>
      <c r="N3" s="7"/>
      <c r="O3" s="11"/>
      <c r="P3" s="10"/>
      <c r="Q3" s="7"/>
      <c r="R3" s="7"/>
      <c r="S3" s="7"/>
      <c r="T3" s="7"/>
      <c r="U3" s="11"/>
      <c r="V3" s="10"/>
      <c r="W3" s="7"/>
      <c r="X3" s="7"/>
      <c r="Y3" s="7"/>
      <c r="Z3" s="7"/>
      <c r="AA3" s="7"/>
      <c r="AB3" s="7"/>
      <c r="AC3" s="10"/>
      <c r="AD3" s="7"/>
      <c r="AE3" s="7"/>
      <c r="AF3" s="11"/>
      <c r="AG3" s="10"/>
      <c r="AH3" s="7"/>
      <c r="AI3" s="7"/>
      <c r="AJ3" s="7"/>
      <c r="AK3" s="7"/>
      <c r="AL3" s="11"/>
    </row>
    <row r="4" spans="1:38">
      <c r="A4" s="13" t="s">
        <v>158</v>
      </c>
      <c r="B4" s="13"/>
      <c r="C4" s="3"/>
      <c r="D4" s="3"/>
      <c r="E4" s="3"/>
      <c r="F4" s="14"/>
      <c r="G4" s="13"/>
      <c r="H4" s="3"/>
      <c r="I4" s="3"/>
      <c r="J4" s="3"/>
      <c r="K4" s="3"/>
      <c r="L4" s="14"/>
      <c r="M4" s="13"/>
      <c r="N4" s="3"/>
      <c r="O4" s="14"/>
      <c r="P4" s="13"/>
      <c r="Q4" s="3"/>
      <c r="R4" s="3"/>
      <c r="S4" s="3"/>
      <c r="T4" s="3"/>
      <c r="U4" s="14"/>
      <c r="V4" s="13"/>
      <c r="W4" s="3"/>
      <c r="X4" s="3"/>
      <c r="Y4" s="3"/>
      <c r="Z4" s="3"/>
      <c r="AA4" s="3"/>
      <c r="AB4" s="3"/>
      <c r="AC4" s="13"/>
      <c r="AD4" s="3"/>
      <c r="AE4" s="3"/>
      <c r="AF4" s="14"/>
      <c r="AG4" s="13"/>
      <c r="AH4" s="3"/>
      <c r="AI4" s="3"/>
      <c r="AJ4" s="3"/>
      <c r="AK4" s="3"/>
      <c r="AL4" s="14"/>
    </row>
    <row r="5" spans="1:38">
      <c r="A5" s="13" t="s">
        <v>2</v>
      </c>
      <c r="B5" s="13"/>
      <c r="C5" s="3"/>
      <c r="D5" s="3"/>
      <c r="E5" s="3"/>
      <c r="F5" s="14"/>
      <c r="G5" s="13"/>
      <c r="H5" s="3"/>
      <c r="I5" s="3"/>
      <c r="J5" s="3"/>
      <c r="K5" s="3"/>
      <c r="L5" s="14"/>
      <c r="M5" s="13"/>
      <c r="N5" s="3"/>
      <c r="O5" s="14"/>
      <c r="P5" s="13"/>
      <c r="Q5" s="3"/>
      <c r="R5" s="3"/>
      <c r="S5" s="3"/>
      <c r="T5" s="3"/>
      <c r="U5" s="14"/>
      <c r="V5" s="13"/>
      <c r="W5" s="3"/>
      <c r="X5" s="3"/>
      <c r="Y5" s="3"/>
      <c r="Z5" s="3"/>
      <c r="AA5" s="3"/>
      <c r="AB5" s="3"/>
      <c r="AC5" s="13"/>
      <c r="AD5" s="3"/>
      <c r="AE5" s="3"/>
      <c r="AF5" s="14"/>
      <c r="AG5" s="13"/>
      <c r="AH5" s="3"/>
      <c r="AI5" s="3"/>
      <c r="AJ5" s="3"/>
      <c r="AK5" s="3"/>
      <c r="AL5" s="14"/>
    </row>
    <row r="6" spans="1:38">
      <c r="A6" s="13" t="s">
        <v>53</v>
      </c>
      <c r="B6" s="13"/>
      <c r="C6" s="3"/>
      <c r="D6" s="3"/>
      <c r="E6" s="3"/>
      <c r="F6" s="14"/>
      <c r="G6" s="13"/>
      <c r="H6" s="3"/>
      <c r="I6" s="3"/>
      <c r="J6" s="3"/>
      <c r="K6" s="3"/>
      <c r="L6" s="14"/>
      <c r="M6" s="13"/>
      <c r="N6" s="3"/>
      <c r="O6" s="14"/>
      <c r="P6" s="13"/>
      <c r="Q6" s="3"/>
      <c r="R6" s="3"/>
      <c r="S6" s="3"/>
      <c r="T6" s="3"/>
      <c r="U6" s="14"/>
      <c r="V6" s="13"/>
      <c r="W6" s="3"/>
      <c r="X6" s="3"/>
      <c r="Y6" s="3"/>
      <c r="Z6" s="3"/>
      <c r="AA6" s="3"/>
      <c r="AB6" s="3"/>
      <c r="AC6" s="13"/>
      <c r="AD6" s="3"/>
      <c r="AE6" s="3"/>
      <c r="AF6" s="14"/>
      <c r="AG6" s="13"/>
      <c r="AH6" s="3"/>
      <c r="AI6" s="3"/>
      <c r="AJ6" s="3"/>
      <c r="AK6" s="3"/>
      <c r="AL6" s="14"/>
    </row>
    <row r="7" spans="1:38">
      <c r="A7" s="13" t="s">
        <v>0</v>
      </c>
      <c r="B7" s="13"/>
      <c r="C7" s="3"/>
      <c r="D7" s="3"/>
      <c r="E7" s="3"/>
      <c r="F7" s="14"/>
      <c r="G7" s="13"/>
      <c r="H7" s="3"/>
      <c r="I7" s="3"/>
      <c r="J7" s="3"/>
      <c r="K7" s="3"/>
      <c r="L7" s="14"/>
      <c r="M7" s="13"/>
      <c r="N7" s="3"/>
      <c r="O7" s="14"/>
      <c r="P7" s="13"/>
      <c r="Q7" s="3"/>
      <c r="R7" s="3"/>
      <c r="S7" s="3"/>
      <c r="T7" s="3"/>
      <c r="U7" s="14"/>
      <c r="V7" s="13"/>
      <c r="W7" s="3"/>
      <c r="X7" s="3"/>
      <c r="Y7" s="3"/>
      <c r="Z7" s="3"/>
      <c r="AA7" s="3"/>
      <c r="AB7" s="3"/>
      <c r="AC7" s="13"/>
      <c r="AD7" s="3"/>
      <c r="AE7" s="3"/>
      <c r="AF7" s="14"/>
      <c r="AG7" s="13"/>
      <c r="AH7" s="3"/>
      <c r="AI7" s="3"/>
      <c r="AJ7" s="3"/>
      <c r="AK7" s="3"/>
      <c r="AL7" s="14"/>
    </row>
    <row r="8" spans="1:38">
      <c r="A8" s="13" t="s">
        <v>3</v>
      </c>
      <c r="B8" s="13"/>
      <c r="C8" s="3"/>
      <c r="D8" s="3"/>
      <c r="E8" s="3"/>
      <c r="F8" s="14"/>
      <c r="G8" s="13"/>
      <c r="H8" s="3"/>
      <c r="I8" s="3"/>
      <c r="J8" s="3"/>
      <c r="K8" s="3"/>
      <c r="L8" s="14"/>
      <c r="M8" s="13"/>
      <c r="N8" s="3"/>
      <c r="O8" s="14"/>
      <c r="P8" s="13"/>
      <c r="Q8" s="3"/>
      <c r="R8" s="3"/>
      <c r="S8" s="3"/>
      <c r="T8" s="3"/>
      <c r="U8" s="14"/>
      <c r="V8" s="13"/>
      <c r="W8" s="3"/>
      <c r="X8" s="3"/>
      <c r="Y8" s="3"/>
      <c r="Z8" s="3"/>
      <c r="AA8" s="3"/>
      <c r="AB8" s="3"/>
      <c r="AC8" s="13"/>
      <c r="AD8" s="3"/>
      <c r="AE8" s="3"/>
      <c r="AF8" s="14"/>
      <c r="AG8" s="13"/>
      <c r="AH8" s="3"/>
      <c r="AI8" s="3"/>
      <c r="AJ8" s="3"/>
      <c r="AK8" s="3"/>
      <c r="AL8" s="14"/>
    </row>
    <row r="9" spans="1:38">
      <c r="A9" s="13" t="s">
        <v>149</v>
      </c>
      <c r="B9" s="13"/>
      <c r="C9" s="3"/>
      <c r="D9" s="3"/>
      <c r="E9" s="3"/>
      <c r="F9" s="14"/>
      <c r="G9" s="13"/>
      <c r="H9" s="3"/>
      <c r="I9" s="3"/>
      <c r="J9" s="3"/>
      <c r="K9" s="3"/>
      <c r="L9" s="14"/>
      <c r="M9" s="13"/>
      <c r="N9" s="3"/>
      <c r="O9" s="14"/>
      <c r="P9" s="13"/>
      <c r="Q9" s="3"/>
      <c r="R9" s="3"/>
      <c r="S9" s="3"/>
      <c r="T9" s="3"/>
      <c r="U9" s="14"/>
      <c r="V9" s="13"/>
      <c r="W9" s="3"/>
      <c r="X9" s="3"/>
      <c r="Y9" s="3"/>
      <c r="Z9" s="3"/>
      <c r="AA9" s="3"/>
      <c r="AB9" s="3"/>
      <c r="AC9" s="13"/>
      <c r="AD9" s="3"/>
      <c r="AE9" s="3"/>
      <c r="AF9" s="14"/>
      <c r="AG9" s="13"/>
      <c r="AH9" s="3"/>
      <c r="AI9" s="3"/>
      <c r="AJ9" s="3"/>
      <c r="AK9" s="3"/>
      <c r="AL9" s="14"/>
    </row>
    <row r="10" spans="1:38">
      <c r="A10" s="13" t="s">
        <v>160</v>
      </c>
      <c r="B10" s="13"/>
      <c r="C10" s="3"/>
      <c r="D10" s="3"/>
      <c r="E10" s="3"/>
      <c r="F10" s="14"/>
      <c r="G10" s="13"/>
      <c r="H10" s="3"/>
      <c r="I10" s="3"/>
      <c r="J10" s="3"/>
      <c r="K10" s="3"/>
      <c r="L10" s="14"/>
      <c r="M10" s="13"/>
      <c r="N10" s="3"/>
      <c r="O10" s="14"/>
      <c r="P10" s="13"/>
      <c r="Q10" s="3"/>
      <c r="R10" s="3"/>
      <c r="S10" s="3"/>
      <c r="T10" s="3"/>
      <c r="U10" s="14"/>
      <c r="V10" s="13"/>
      <c r="W10" s="3"/>
      <c r="X10" s="3"/>
      <c r="Y10" s="3"/>
      <c r="Z10" s="3"/>
      <c r="AA10" s="3"/>
      <c r="AB10" s="3"/>
      <c r="AC10" s="13"/>
      <c r="AD10" s="3"/>
      <c r="AE10" s="3"/>
      <c r="AF10" s="14"/>
      <c r="AG10" s="13"/>
      <c r="AH10" s="3"/>
      <c r="AI10" s="3"/>
      <c r="AJ10" s="3"/>
      <c r="AK10" s="3"/>
      <c r="AL10" s="14"/>
    </row>
    <row r="11" spans="1:38">
      <c r="A11" s="13" t="s">
        <v>28</v>
      </c>
      <c r="B11" s="13"/>
      <c r="C11" s="3"/>
      <c r="D11" s="3"/>
      <c r="E11" s="3"/>
      <c r="F11" s="14"/>
      <c r="G11" s="13"/>
      <c r="H11" s="3"/>
      <c r="I11" s="3"/>
      <c r="J11" s="3"/>
      <c r="K11" s="3"/>
      <c r="L11" s="14"/>
      <c r="M11" s="13"/>
      <c r="N11" s="3"/>
      <c r="O11" s="14"/>
      <c r="P11" s="13"/>
      <c r="Q11" s="3"/>
      <c r="R11" s="3"/>
      <c r="S11" s="3"/>
      <c r="T11" s="3"/>
      <c r="U11" s="14"/>
      <c r="V11" s="13"/>
      <c r="W11" s="3"/>
      <c r="X11" s="3"/>
      <c r="Y11" s="3"/>
      <c r="Z11" s="3"/>
      <c r="AA11" s="3"/>
      <c r="AB11" s="3"/>
      <c r="AC11" s="13"/>
      <c r="AD11" s="3"/>
      <c r="AE11" s="3"/>
      <c r="AF11" s="14"/>
      <c r="AG11" s="13"/>
      <c r="AH11" s="3"/>
      <c r="AI11" s="3"/>
      <c r="AJ11" s="3"/>
      <c r="AK11" s="3"/>
      <c r="AL11" s="14"/>
    </row>
    <row r="12" spans="1:38">
      <c r="A12" s="13" t="s">
        <v>161</v>
      </c>
      <c r="B12" s="13"/>
      <c r="C12" s="3"/>
      <c r="D12" s="3"/>
      <c r="E12" s="3"/>
      <c r="F12" s="14"/>
      <c r="G12" s="13"/>
      <c r="H12" s="3"/>
      <c r="I12" s="3"/>
      <c r="J12" s="3"/>
      <c r="K12" s="3"/>
      <c r="L12" s="14"/>
      <c r="M12" s="13"/>
      <c r="N12" s="3"/>
      <c r="O12" s="14"/>
      <c r="P12" s="13"/>
      <c r="Q12" s="3"/>
      <c r="R12" s="3"/>
      <c r="S12" s="3"/>
      <c r="T12" s="3"/>
      <c r="U12" s="14"/>
      <c r="V12" s="13"/>
      <c r="W12" s="3"/>
      <c r="X12" s="3"/>
      <c r="Y12" s="3"/>
      <c r="Z12" s="3"/>
      <c r="AA12" s="3"/>
      <c r="AB12" s="3"/>
      <c r="AC12" s="13"/>
      <c r="AD12" s="3"/>
      <c r="AE12" s="3"/>
      <c r="AF12" s="14"/>
      <c r="AG12" s="13"/>
      <c r="AH12" s="3"/>
      <c r="AI12" s="3"/>
      <c r="AJ12" s="3"/>
      <c r="AK12" s="3"/>
      <c r="AL12" s="14"/>
    </row>
    <row r="13" spans="1:38">
      <c r="A13" s="13" t="s">
        <v>29</v>
      </c>
      <c r="B13" s="13"/>
      <c r="C13" s="3"/>
      <c r="D13" s="3"/>
      <c r="E13" s="3"/>
      <c r="F13" s="14"/>
      <c r="G13" s="13"/>
      <c r="H13" s="3"/>
      <c r="I13" s="3"/>
      <c r="J13" s="3"/>
      <c r="K13" s="3"/>
      <c r="L13" s="14"/>
      <c r="M13" s="13"/>
      <c r="N13" s="3"/>
      <c r="O13" s="14"/>
      <c r="P13" s="13"/>
      <c r="Q13" s="3"/>
      <c r="R13" s="3"/>
      <c r="S13" s="3"/>
      <c r="T13" s="3"/>
      <c r="U13" s="14"/>
      <c r="V13" s="13"/>
      <c r="W13" s="3"/>
      <c r="X13" s="3"/>
      <c r="Y13" s="3"/>
      <c r="Z13" s="3"/>
      <c r="AA13" s="3"/>
      <c r="AB13" s="3"/>
      <c r="AC13" s="13"/>
      <c r="AD13" s="3"/>
      <c r="AE13" s="3"/>
      <c r="AF13" s="14"/>
      <c r="AG13" s="13"/>
      <c r="AH13" s="3"/>
      <c r="AI13" s="3"/>
      <c r="AJ13" s="3"/>
      <c r="AK13" s="3"/>
      <c r="AL13" s="14"/>
    </row>
    <row r="14" spans="1:38">
      <c r="A14" s="13" t="s">
        <v>162</v>
      </c>
      <c r="B14" s="13"/>
      <c r="C14" s="3"/>
      <c r="D14" s="3"/>
      <c r="E14" s="3"/>
      <c r="F14" s="14"/>
      <c r="G14" s="13"/>
      <c r="H14" s="3"/>
      <c r="I14" s="3"/>
      <c r="J14" s="3"/>
      <c r="K14" s="3"/>
      <c r="L14" s="14"/>
      <c r="M14" s="13"/>
      <c r="N14" s="3"/>
      <c r="O14" s="14"/>
      <c r="P14" s="13"/>
      <c r="Q14" s="3"/>
      <c r="R14" s="3"/>
      <c r="S14" s="3"/>
      <c r="T14" s="3"/>
      <c r="U14" s="14"/>
      <c r="V14" s="13"/>
      <c r="W14" s="3"/>
      <c r="X14" s="3"/>
      <c r="Y14" s="3"/>
      <c r="Z14" s="3"/>
      <c r="AA14" s="3"/>
      <c r="AB14" s="3"/>
      <c r="AC14" s="13"/>
      <c r="AD14" s="3"/>
      <c r="AE14" s="3"/>
      <c r="AF14" s="14"/>
      <c r="AG14" s="13"/>
      <c r="AH14" s="3"/>
      <c r="AI14" s="3"/>
      <c r="AJ14" s="3"/>
      <c r="AK14" s="3"/>
      <c r="AL14" s="14"/>
    </row>
    <row r="15" spans="1:38">
      <c r="A15" s="13" t="s">
        <v>30</v>
      </c>
      <c r="B15" s="13"/>
      <c r="C15" s="3"/>
      <c r="D15" s="3"/>
      <c r="E15" s="3"/>
      <c r="F15" s="14"/>
      <c r="G15" s="13"/>
      <c r="H15" s="3"/>
      <c r="I15" s="3"/>
      <c r="J15" s="3"/>
      <c r="K15" s="3"/>
      <c r="L15" s="14"/>
      <c r="M15" s="13"/>
      <c r="N15" s="3"/>
      <c r="O15" s="14"/>
      <c r="P15" s="13"/>
      <c r="Q15" s="3"/>
      <c r="R15" s="3"/>
      <c r="S15" s="3"/>
      <c r="T15" s="3"/>
      <c r="U15" s="14"/>
      <c r="V15" s="13"/>
      <c r="W15" s="3"/>
      <c r="X15" s="3"/>
      <c r="Y15" s="3"/>
      <c r="Z15" s="3"/>
      <c r="AA15" s="3"/>
      <c r="AB15" s="3"/>
      <c r="AC15" s="13"/>
      <c r="AD15" s="3"/>
      <c r="AE15" s="3"/>
      <c r="AF15" s="14"/>
      <c r="AG15" s="13"/>
      <c r="AH15" s="3"/>
      <c r="AI15" s="3"/>
      <c r="AJ15" s="3"/>
      <c r="AK15" s="3"/>
      <c r="AL15" s="14"/>
    </row>
    <row r="16" spans="1:38">
      <c r="A16" s="13" t="s">
        <v>36</v>
      </c>
      <c r="B16" s="13"/>
      <c r="C16" s="3"/>
      <c r="D16" s="3"/>
      <c r="E16" s="3"/>
      <c r="F16" s="14"/>
      <c r="G16" s="13"/>
      <c r="H16" s="3"/>
      <c r="I16" s="3"/>
      <c r="J16" s="3"/>
      <c r="K16" s="3"/>
      <c r="L16" s="14"/>
      <c r="M16" s="13"/>
      <c r="N16" s="3"/>
      <c r="O16" s="14"/>
      <c r="P16" s="13"/>
      <c r="Q16" s="3"/>
      <c r="R16" s="3"/>
      <c r="S16" s="3"/>
      <c r="T16" s="3"/>
      <c r="U16" s="14"/>
      <c r="V16" s="13"/>
      <c r="W16" s="3"/>
      <c r="X16" s="3"/>
      <c r="Y16" s="3"/>
      <c r="Z16" s="3"/>
      <c r="AA16" s="3"/>
      <c r="AB16" s="3"/>
      <c r="AC16" s="13"/>
      <c r="AD16" s="3"/>
      <c r="AE16" s="3"/>
      <c r="AF16" s="14"/>
      <c r="AG16" s="13"/>
      <c r="AH16" s="3"/>
      <c r="AI16" s="3"/>
      <c r="AJ16" s="3"/>
      <c r="AK16" s="3"/>
      <c r="AL16" s="14"/>
    </row>
    <row r="17" spans="1:38">
      <c r="A17" s="13" t="s">
        <v>37</v>
      </c>
      <c r="B17" s="13"/>
      <c r="C17" s="3"/>
      <c r="D17" s="3"/>
      <c r="E17" s="3"/>
      <c r="F17" s="14"/>
      <c r="G17" s="13"/>
      <c r="H17" s="3"/>
      <c r="I17" s="3"/>
      <c r="J17" s="3"/>
      <c r="K17" s="3"/>
      <c r="L17" s="14"/>
      <c r="M17" s="13"/>
      <c r="N17" s="3"/>
      <c r="O17" s="14"/>
      <c r="P17" s="13"/>
      <c r="Q17" s="3"/>
      <c r="R17" s="3"/>
      <c r="S17" s="3"/>
      <c r="T17" s="3"/>
      <c r="U17" s="14"/>
      <c r="V17" s="13"/>
      <c r="W17" s="3"/>
      <c r="X17" s="3"/>
      <c r="Y17" s="3"/>
      <c r="Z17" s="3"/>
      <c r="AA17" s="3"/>
      <c r="AB17" s="3"/>
      <c r="AC17" s="13"/>
      <c r="AD17" s="3"/>
      <c r="AE17" s="3"/>
      <c r="AF17" s="14"/>
      <c r="AG17" s="13"/>
      <c r="AH17" s="3"/>
      <c r="AI17" s="3"/>
      <c r="AJ17" s="3"/>
      <c r="AK17" s="3"/>
      <c r="AL17" s="14"/>
    </row>
    <row r="18" spans="1:38">
      <c r="A18" s="13" t="s">
        <v>127</v>
      </c>
      <c r="B18" s="13"/>
      <c r="C18" s="3"/>
      <c r="D18" s="3"/>
      <c r="E18" s="3"/>
      <c r="F18" s="14"/>
      <c r="G18" s="13"/>
      <c r="H18" s="3"/>
      <c r="I18" s="3"/>
      <c r="J18" s="3"/>
      <c r="K18" s="3"/>
      <c r="L18" s="14"/>
      <c r="M18" s="13"/>
      <c r="N18" s="3"/>
      <c r="O18" s="14"/>
      <c r="P18" s="13"/>
      <c r="Q18" s="3"/>
      <c r="R18" s="3"/>
      <c r="S18" s="3"/>
      <c r="T18" s="3"/>
      <c r="U18" s="14"/>
      <c r="V18" s="13"/>
      <c r="W18" s="3"/>
      <c r="X18" s="3"/>
      <c r="Y18" s="3"/>
      <c r="Z18" s="3"/>
      <c r="AA18" s="3"/>
      <c r="AB18" s="3"/>
      <c r="AC18" s="13"/>
      <c r="AD18" s="3"/>
      <c r="AE18" s="3"/>
      <c r="AF18" s="14"/>
      <c r="AG18" s="13"/>
      <c r="AH18" s="3"/>
      <c r="AI18" s="3"/>
      <c r="AJ18" s="3"/>
      <c r="AK18" s="3"/>
      <c r="AL18" s="14"/>
    </row>
    <row r="19" spans="1:38" ht="14.5" thickBot="1">
      <c r="A19" s="3" t="s">
        <v>52</v>
      </c>
      <c r="B19" s="15"/>
      <c r="C19" s="16"/>
      <c r="D19" s="16"/>
      <c r="E19" s="16"/>
      <c r="F19" s="17"/>
      <c r="G19" s="15"/>
      <c r="H19" s="16"/>
      <c r="I19" s="16"/>
      <c r="J19" s="16"/>
      <c r="K19" s="16"/>
      <c r="L19" s="17"/>
      <c r="M19" s="15"/>
      <c r="N19" s="16"/>
      <c r="O19" s="17"/>
      <c r="P19" s="15"/>
      <c r="Q19" s="16"/>
      <c r="R19" s="16"/>
      <c r="S19" s="16"/>
      <c r="T19" s="16"/>
      <c r="U19" s="17"/>
      <c r="V19" s="15"/>
      <c r="W19" s="16"/>
      <c r="X19" s="16"/>
      <c r="Y19" s="16"/>
      <c r="Z19" s="16"/>
      <c r="AA19" s="16"/>
      <c r="AB19" s="16"/>
      <c r="AC19" s="15"/>
      <c r="AD19" s="16"/>
      <c r="AE19" s="16"/>
      <c r="AF19" s="17"/>
      <c r="AG19" s="15"/>
      <c r="AH19" s="16"/>
      <c r="AI19" s="16"/>
      <c r="AJ19" s="16"/>
      <c r="AK19" s="16"/>
      <c r="AL19" s="17"/>
    </row>
    <row r="20" spans="1:38" ht="19.5" customHeight="1" thickBot="1">
      <c r="A20" s="34" t="s">
        <v>38</v>
      </c>
      <c r="B20" s="15">
        <f t="shared" ref="B20:L20" si="0">SUM(B3:B19)</f>
        <v>0</v>
      </c>
      <c r="C20" s="16">
        <f t="shared" si="0"/>
        <v>0</v>
      </c>
      <c r="D20" s="16">
        <f t="shared" si="0"/>
        <v>0</v>
      </c>
      <c r="E20" s="16">
        <f t="shared" si="0"/>
        <v>0</v>
      </c>
      <c r="F20" s="16">
        <f t="shared" si="0"/>
        <v>0</v>
      </c>
      <c r="G20" s="15">
        <f t="shared" si="0"/>
        <v>0</v>
      </c>
      <c r="H20" s="16">
        <f t="shared" si="0"/>
        <v>0</v>
      </c>
      <c r="I20" s="17">
        <f t="shared" si="0"/>
        <v>0</v>
      </c>
      <c r="J20" s="15">
        <f t="shared" si="0"/>
        <v>0</v>
      </c>
      <c r="K20" s="16">
        <f t="shared" si="0"/>
        <v>0</v>
      </c>
      <c r="L20" s="17">
        <f t="shared" si="0"/>
        <v>0</v>
      </c>
      <c r="M20" s="16">
        <f>SUM(M3:M19)+IF(P24="Human",2,0)</f>
        <v>2</v>
      </c>
      <c r="N20" s="16">
        <f>SUM(N3:N19)</f>
        <v>0</v>
      </c>
      <c r="O20" s="16">
        <f>SUM(O3:O19)</f>
        <v>0</v>
      </c>
      <c r="P20" s="15" cm="1">
        <f t="array" ref="P20">SUM(P3:P19)+_xlfn.SWITCH(P22,"Archery",5,"Fencing",5,"Mace Fighting",5,"Swordsmanship",5,"Throwing",5,0)</f>
        <v>0</v>
      </c>
      <c r="Q20" s="16" cm="1">
        <f t="array" ref="Q20">SUM(Q3:Q19)+_xlfn.SWITCH(P22,"Archery",5,"Fencing",5,"Mace Fighting",5,"Swordsmanship",5,"Throwing",5,0)</f>
        <v>0</v>
      </c>
      <c r="R20" s="16" cm="1">
        <f t="array" ref="R20">SUM(R3:R19)+_xlfn.SWITCH(P22,"Archery",5,"Fencing",5,"Mace Fighting",5,"Swordsmanship",5,"Throwing",5,0)</f>
        <v>0</v>
      </c>
      <c r="S20" s="16">
        <f t="shared" ref="S20:AA20" si="1">SUM(S3:S19)</f>
        <v>0</v>
      </c>
      <c r="T20" s="16">
        <f t="shared" si="1"/>
        <v>0</v>
      </c>
      <c r="U20" s="16">
        <f t="shared" si="1"/>
        <v>0</v>
      </c>
      <c r="V20" s="15">
        <f t="shared" si="1"/>
        <v>0</v>
      </c>
      <c r="W20" s="16">
        <f t="shared" si="1"/>
        <v>0</v>
      </c>
      <c r="X20" s="16">
        <f t="shared" si="1"/>
        <v>0</v>
      </c>
      <c r="Y20" s="16">
        <f t="shared" si="1"/>
        <v>0</v>
      </c>
      <c r="Z20" s="16">
        <f t="shared" si="1"/>
        <v>0</v>
      </c>
      <c r="AA20" s="17">
        <f t="shared" si="1"/>
        <v>0</v>
      </c>
      <c r="AB20" s="3"/>
      <c r="AC20" s="18">
        <f t="shared" ref="AC20:AL20" si="2">SUM(AC3:AC19)</f>
        <v>0</v>
      </c>
      <c r="AD20" s="19">
        <f t="shared" si="2"/>
        <v>0</v>
      </c>
      <c r="AE20" s="20">
        <f t="shared" si="2"/>
        <v>0</v>
      </c>
      <c r="AF20" s="3"/>
      <c r="AG20" s="18">
        <f t="shared" si="2"/>
        <v>0</v>
      </c>
      <c r="AH20" s="19">
        <f t="shared" si="2"/>
        <v>0</v>
      </c>
      <c r="AI20" s="19">
        <f t="shared" si="2"/>
        <v>0</v>
      </c>
      <c r="AJ20" s="19">
        <f t="shared" si="2"/>
        <v>0</v>
      </c>
      <c r="AK20" s="19">
        <f t="shared" si="2"/>
        <v>0</v>
      </c>
      <c r="AL20" s="20">
        <f t="shared" si="2"/>
        <v>0</v>
      </c>
    </row>
    <row r="21" spans="1:38" ht="14.5" thickBot="1">
      <c r="A21" s="3"/>
      <c r="B21" s="3"/>
      <c r="C21" s="58" t="s">
        <v>62</v>
      </c>
      <c r="D21" s="59"/>
      <c r="E21" s="60" t="s">
        <v>60</v>
      </c>
      <c r="F21" s="61"/>
      <c r="G21" s="10"/>
      <c r="H21" s="7"/>
      <c r="I21" s="11"/>
      <c r="J21" s="62"/>
      <c r="K21" s="63"/>
      <c r="L21" s="6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8" ht="14.5" thickBot="1">
      <c r="A22" s="3"/>
      <c r="C22" s="65" t="s">
        <v>128</v>
      </c>
      <c r="D22" s="66"/>
      <c r="E22" s="60" t="s">
        <v>61</v>
      </c>
      <c r="F22" s="61"/>
      <c r="G22" s="18" cm="1">
        <f t="array" ref="G22">SUM(G20:G21)+_xlfn.SWITCH(P22,"Archery",5,"Fencing",5,"Mace Fighting",5,"Swordsmanship",5,"Throwing",5,0)</f>
        <v>0</v>
      </c>
      <c r="H22" s="19">
        <f>SUM(H20:H21)</f>
        <v>0</v>
      </c>
      <c r="I22" s="20"/>
      <c r="J22" s="19">
        <f>IF(J20&gt;=25,G22/2+75,G22/2+50+J20)</f>
        <v>50</v>
      </c>
      <c r="K22" s="19">
        <f>H22+K20</f>
        <v>0</v>
      </c>
      <c r="L22" s="20" cm="1">
        <f t="array" ref="L22">SUM(L3:L19)+I22+_xlfn.SWITCH(P22,"Bushido",15,"Chivalry",15,"Ninjitsu",15,0)+IF(P24="Elf",20,0)</f>
        <v>0</v>
      </c>
      <c r="N22" s="45" t="s">
        <v>110</v>
      </c>
      <c r="O22" s="46"/>
      <c r="P22" s="67"/>
      <c r="Q22" s="59"/>
    </row>
    <row r="23" spans="1:38" ht="14.5" customHeight="1" thickBot="1">
      <c r="A23" s="3"/>
      <c r="E23" s="31"/>
      <c r="F23" s="31"/>
      <c r="G23" s="3"/>
      <c r="H23" s="3"/>
      <c r="I23" s="3"/>
      <c r="J23" s="3"/>
      <c r="K23" s="3"/>
      <c r="L23" s="3"/>
    </row>
    <row r="24" spans="1:38" ht="14.5" thickBot="1">
      <c r="A24" s="3"/>
      <c r="N24" s="45" t="s">
        <v>130</v>
      </c>
      <c r="O24" s="46"/>
      <c r="P24" s="47" t="s">
        <v>131</v>
      </c>
      <c r="Q24" s="48"/>
    </row>
    <row r="25" spans="1:38">
      <c r="C25" s="49" t="s">
        <v>40</v>
      </c>
      <c r="D25" s="50"/>
      <c r="E25" s="51"/>
      <c r="F25" s="55" t="s">
        <v>41</v>
      </c>
      <c r="G25" s="55" t="s">
        <v>42</v>
      </c>
      <c r="H25" s="55" t="s">
        <v>43</v>
      </c>
      <c r="W25" s="33"/>
      <c r="X25" s="33" t="s">
        <v>131</v>
      </c>
      <c r="Y25" s="33"/>
    </row>
    <row r="26" spans="1:38" ht="14.5" thickBot="1">
      <c r="C26" s="52"/>
      <c r="D26" s="53"/>
      <c r="E26" s="54"/>
      <c r="F26" s="56"/>
      <c r="G26" s="56"/>
      <c r="H26" s="56"/>
      <c r="W26" s="33" t="s">
        <v>151</v>
      </c>
      <c r="X26" s="33" t="s">
        <v>132</v>
      </c>
      <c r="Y26" s="33" t="s">
        <v>64</v>
      </c>
    </row>
    <row r="27" spans="1:38">
      <c r="C27" s="42"/>
      <c r="D27" s="43"/>
      <c r="E27" s="44"/>
      <c r="F27" s="1"/>
      <c r="G27" s="10"/>
      <c r="H27" s="1">
        <f t="shared" ref="H27:H33" si="3">SUM(F27:G27)</f>
        <v>0</v>
      </c>
      <c r="I27" s="3"/>
      <c r="W27" s="33" t="s">
        <v>63</v>
      </c>
      <c r="X27" s="33" t="s">
        <v>133</v>
      </c>
      <c r="Y27" s="33" t="s">
        <v>65</v>
      </c>
    </row>
    <row r="28" spans="1:38">
      <c r="C28" s="36"/>
      <c r="D28" s="37"/>
      <c r="E28" s="38"/>
      <c r="F28" s="12"/>
      <c r="G28" s="13"/>
      <c r="H28" s="12">
        <f t="shared" si="3"/>
        <v>0</v>
      </c>
      <c r="I28" s="3"/>
      <c r="W28" s="33" t="s">
        <v>64</v>
      </c>
      <c r="Y28" s="33" t="s">
        <v>70</v>
      </c>
    </row>
    <row r="29" spans="1:38">
      <c r="C29" s="36"/>
      <c r="D29" s="37"/>
      <c r="E29" s="38"/>
      <c r="F29" s="12"/>
      <c r="G29" s="13"/>
      <c r="H29" s="12">
        <f t="shared" si="3"/>
        <v>0</v>
      </c>
      <c r="I29" s="3"/>
      <c r="W29" s="33" t="s">
        <v>67</v>
      </c>
      <c r="Y29" s="33" t="s">
        <v>74</v>
      </c>
    </row>
    <row r="30" spans="1:38">
      <c r="C30" s="36"/>
      <c r="D30" s="37"/>
      <c r="E30" s="38"/>
      <c r="F30" s="12"/>
      <c r="G30" s="13"/>
      <c r="H30" s="12">
        <f t="shared" si="3"/>
        <v>0</v>
      </c>
      <c r="I30" s="3"/>
      <c r="W30" s="33" t="s">
        <v>65</v>
      </c>
      <c r="Y30" s="33" t="s">
        <v>89</v>
      </c>
    </row>
    <row r="31" spans="1:38">
      <c r="C31" s="36"/>
      <c r="D31" s="37"/>
      <c r="E31" s="38"/>
      <c r="F31" s="12"/>
      <c r="G31" s="13"/>
      <c r="H31" s="12">
        <f t="shared" si="3"/>
        <v>0</v>
      </c>
      <c r="I31" s="3"/>
      <c r="W31" s="33" t="s">
        <v>66</v>
      </c>
      <c r="Y31" s="33" t="s">
        <v>90</v>
      </c>
    </row>
    <row r="32" spans="1:38">
      <c r="C32" s="36"/>
      <c r="D32" s="37"/>
      <c r="E32" s="38"/>
      <c r="F32" s="12"/>
      <c r="G32" s="13"/>
      <c r="H32" s="12">
        <f t="shared" si="3"/>
        <v>0</v>
      </c>
      <c r="I32" s="3"/>
      <c r="W32" s="33" t="s">
        <v>68</v>
      </c>
      <c r="Y32" s="33" t="s">
        <v>48</v>
      </c>
    </row>
    <row r="33" spans="1:25">
      <c r="C33" s="36"/>
      <c r="D33" s="37"/>
      <c r="E33" s="38"/>
      <c r="F33" s="12"/>
      <c r="G33" s="13"/>
      <c r="H33" s="12">
        <f t="shared" si="3"/>
        <v>0</v>
      </c>
      <c r="I33" s="3"/>
      <c r="W33" s="33" t="s">
        <v>69</v>
      </c>
      <c r="Y33" s="33" t="s">
        <v>49</v>
      </c>
    </row>
    <row r="34" spans="1:25" ht="14.5" thickBot="1">
      <c r="C34" s="36"/>
      <c r="D34" s="37"/>
      <c r="E34" s="38"/>
      <c r="F34" s="12"/>
      <c r="G34" s="13"/>
      <c r="H34" s="2">
        <f>SUM(F34:G34)</f>
        <v>0</v>
      </c>
      <c r="I34" s="3"/>
      <c r="W34" s="33" t="s">
        <v>70</v>
      </c>
      <c r="Y34" s="33" t="s">
        <v>92</v>
      </c>
    </row>
    <row r="35" spans="1:25" ht="14.5" thickBot="1">
      <c r="C35" s="39" t="s">
        <v>38</v>
      </c>
      <c r="D35" s="40"/>
      <c r="E35" s="41"/>
      <c r="F35" s="4">
        <f>SUM(F27:F34)</f>
        <v>0</v>
      </c>
      <c r="G35" s="4">
        <f>SUM(G27:G34)</f>
        <v>0</v>
      </c>
      <c r="H35" s="2">
        <f>SUM(H27:H34)</f>
        <v>0</v>
      </c>
      <c r="I35" s="3"/>
      <c r="W35" s="33" t="s">
        <v>71</v>
      </c>
      <c r="Y35" s="33" t="s">
        <v>93</v>
      </c>
    </row>
    <row r="36" spans="1:25">
      <c r="A36" s="13"/>
      <c r="C36" s="3"/>
      <c r="D36" s="3"/>
      <c r="E36" s="3"/>
      <c r="F36" s="3"/>
      <c r="G36" s="3"/>
      <c r="H36" s="3"/>
      <c r="I36" s="3"/>
      <c r="L36" s="3"/>
      <c r="M36" s="3"/>
      <c r="N36" s="3"/>
      <c r="O36" s="3"/>
      <c r="P36" s="3"/>
      <c r="Q36" s="3"/>
      <c r="W36" s="33" t="s">
        <v>72</v>
      </c>
      <c r="Y36" s="33" t="s">
        <v>94</v>
      </c>
    </row>
    <row r="37" spans="1:25">
      <c r="A37" s="13"/>
      <c r="C37" s="3"/>
      <c r="D37" s="3"/>
      <c r="E37" s="3"/>
      <c r="F37" s="3"/>
      <c r="G37" s="3"/>
      <c r="H37" s="3"/>
      <c r="I37" s="3"/>
      <c r="L37" s="3"/>
      <c r="W37" s="33" t="s">
        <v>73</v>
      </c>
      <c r="Y37" s="33" t="s">
        <v>95</v>
      </c>
    </row>
    <row r="38" spans="1:25">
      <c r="A38" s="3"/>
      <c r="C38" s="3"/>
      <c r="D38" s="3"/>
      <c r="E38" s="3"/>
      <c r="F38" s="3"/>
      <c r="G38" s="3"/>
      <c r="H38" s="3"/>
      <c r="I38" s="3"/>
      <c r="L38" s="3"/>
      <c r="W38" s="33" t="s">
        <v>74</v>
      </c>
      <c r="Y38" s="33" t="s">
        <v>99</v>
      </c>
    </row>
    <row r="39" spans="1:25">
      <c r="W39" s="33" t="s">
        <v>75</v>
      </c>
      <c r="Y39" s="33" t="s">
        <v>102</v>
      </c>
    </row>
    <row r="40" spans="1:25">
      <c r="W40" s="33" t="s">
        <v>76</v>
      </c>
      <c r="Y40" s="33" t="s">
        <v>105</v>
      </c>
    </row>
    <row r="41" spans="1:25">
      <c r="W41" s="33" t="s">
        <v>77</v>
      </c>
      <c r="Y41" s="33" t="s">
        <v>50</v>
      </c>
    </row>
    <row r="42" spans="1:25">
      <c r="W42" s="33" t="s">
        <v>80</v>
      </c>
    </row>
    <row r="43" spans="1:25">
      <c r="W43" s="33" t="s">
        <v>89</v>
      </c>
    </row>
    <row r="44" spans="1:25">
      <c r="W44" s="33" t="s">
        <v>78</v>
      </c>
    </row>
    <row r="45" spans="1:25">
      <c r="W45" s="33" t="s">
        <v>47</v>
      </c>
    </row>
    <row r="46" spans="1:25">
      <c r="W46" s="33" t="s">
        <v>79</v>
      </c>
    </row>
    <row r="47" spans="1:25">
      <c r="W47" s="33" t="s">
        <v>81</v>
      </c>
    </row>
    <row r="48" spans="1:25">
      <c r="W48" s="33" t="s">
        <v>82</v>
      </c>
    </row>
    <row r="49" spans="23:23">
      <c r="W49" s="33" t="s">
        <v>83</v>
      </c>
    </row>
    <row r="50" spans="23:23">
      <c r="W50" s="33" t="s">
        <v>84</v>
      </c>
    </row>
    <row r="51" spans="23:23">
      <c r="W51" s="33" t="s">
        <v>85</v>
      </c>
    </row>
    <row r="52" spans="23:23">
      <c r="W52" s="33" t="s">
        <v>86</v>
      </c>
    </row>
    <row r="53" spans="23:23">
      <c r="W53" s="33" t="s">
        <v>87</v>
      </c>
    </row>
    <row r="54" spans="23:23">
      <c r="W54" s="33" t="s">
        <v>90</v>
      </c>
    </row>
    <row r="55" spans="23:23">
      <c r="W55" s="33" t="s">
        <v>48</v>
      </c>
    </row>
    <row r="56" spans="23:23">
      <c r="W56" s="33" t="s">
        <v>88</v>
      </c>
    </row>
    <row r="57" spans="23:23">
      <c r="W57" s="33" t="s">
        <v>91</v>
      </c>
    </row>
    <row r="58" spans="23:23">
      <c r="W58" s="33" t="s">
        <v>49</v>
      </c>
    </row>
    <row r="59" spans="23:23">
      <c r="W59" s="33" t="s">
        <v>92</v>
      </c>
    </row>
    <row r="60" spans="23:23">
      <c r="W60" s="33" t="s">
        <v>93</v>
      </c>
    </row>
    <row r="61" spans="23:23">
      <c r="W61" s="33" t="s">
        <v>94</v>
      </c>
    </row>
    <row r="62" spans="23:23">
      <c r="W62" s="33" t="s">
        <v>95</v>
      </c>
    </row>
    <row r="63" spans="23:23">
      <c r="W63" s="33" t="s">
        <v>96</v>
      </c>
    </row>
    <row r="64" spans="23:23">
      <c r="W64" s="33" t="s">
        <v>152</v>
      </c>
    </row>
    <row r="65" spans="23:23">
      <c r="W65" s="33" t="s">
        <v>98</v>
      </c>
    </row>
    <row r="66" spans="23:23">
      <c r="W66" s="33" t="s">
        <v>99</v>
      </c>
    </row>
    <row r="67" spans="23:23">
      <c r="W67" s="33" t="s">
        <v>109</v>
      </c>
    </row>
    <row r="68" spans="23:23">
      <c r="W68" s="33" t="s">
        <v>100</v>
      </c>
    </row>
    <row r="69" spans="23:23">
      <c r="W69" s="33" t="s">
        <v>101</v>
      </c>
    </row>
    <row r="70" spans="23:23">
      <c r="W70" s="33" t="s">
        <v>102</v>
      </c>
    </row>
    <row r="71" spans="23:23">
      <c r="W71" s="33" t="s">
        <v>103</v>
      </c>
    </row>
    <row r="72" spans="23:23">
      <c r="W72" s="33" t="s">
        <v>104</v>
      </c>
    </row>
    <row r="73" spans="23:23">
      <c r="W73" s="33" t="s">
        <v>105</v>
      </c>
    </row>
    <row r="74" spans="23:23">
      <c r="W74" s="33" t="s">
        <v>106</v>
      </c>
    </row>
    <row r="75" spans="23:23">
      <c r="W75" s="33" t="s">
        <v>107</v>
      </c>
    </row>
    <row r="76" spans="23:23">
      <c r="W76" s="33" t="s">
        <v>108</v>
      </c>
    </row>
    <row r="77" spans="23:23">
      <c r="W77" s="33" t="s">
        <v>50</v>
      </c>
    </row>
  </sheetData>
  <mergeCells count="30">
    <mergeCell ref="C22:D22"/>
    <mergeCell ref="E22:F22"/>
    <mergeCell ref="N22:O22"/>
    <mergeCell ref="P22:Q22"/>
    <mergeCell ref="A1:A2"/>
    <mergeCell ref="B1:F1"/>
    <mergeCell ref="G1:L1"/>
    <mergeCell ref="M1:O1"/>
    <mergeCell ref="P1:U1"/>
    <mergeCell ref="AC1:AE1"/>
    <mergeCell ref="AG1:AL1"/>
    <mergeCell ref="C21:D21"/>
    <mergeCell ref="E21:F21"/>
    <mergeCell ref="J21:L21"/>
    <mergeCell ref="V1:AB1"/>
    <mergeCell ref="N24:O24"/>
    <mergeCell ref="P24:Q24"/>
    <mergeCell ref="C25:E26"/>
    <mergeCell ref="F25:F26"/>
    <mergeCell ref="G25:G26"/>
    <mergeCell ref="H25:H26"/>
    <mergeCell ref="C33:E33"/>
    <mergeCell ref="C34:E34"/>
    <mergeCell ref="C35:E35"/>
    <mergeCell ref="C27:E27"/>
    <mergeCell ref="C28:E28"/>
    <mergeCell ref="C29:E29"/>
    <mergeCell ref="C30:E30"/>
    <mergeCell ref="C31:E31"/>
    <mergeCell ref="C32:E32"/>
  </mergeCells>
  <conditionalFormatting sqref="J20">
    <cfRule type="cellIs" dxfId="47" priority="12" operator="greaterThan">
      <formula>25</formula>
    </cfRule>
  </conditionalFormatting>
  <conditionalFormatting sqref="M20">
    <cfRule type="cellIs" dxfId="46" priority="11" operator="greaterThan">
      <formula>18</formula>
    </cfRule>
  </conditionalFormatting>
  <conditionalFormatting sqref="O20">
    <cfRule type="cellIs" dxfId="45" priority="3" operator="greaterThan">
      <formula>30</formula>
    </cfRule>
  </conditionalFormatting>
  <conditionalFormatting sqref="P20">
    <cfRule type="cellIs" dxfId="44" priority="6" operator="greaterThan">
      <formula>70</formula>
    </cfRule>
  </conditionalFormatting>
  <conditionalFormatting sqref="Q20">
    <cfRule type="cellIs" dxfId="43" priority="7" operator="greaterThan">
      <formula>45</formula>
    </cfRule>
  </conditionalFormatting>
  <conditionalFormatting sqref="S20">
    <cfRule type="cellIs" dxfId="42" priority="10" operator="greaterThan">
      <formula>60</formula>
    </cfRule>
  </conditionalFormatting>
  <conditionalFormatting sqref="Y20:Z20">
    <cfRule type="cellIs" dxfId="41" priority="9" operator="greaterThan">
      <formula>100</formula>
    </cfRule>
  </conditionalFormatting>
  <conditionalFormatting sqref="AA20">
    <cfRule type="cellIs" dxfId="40" priority="1" operator="greaterThan">
      <formula>12</formula>
    </cfRule>
  </conditionalFormatting>
  <conditionalFormatting sqref="AB20">
    <cfRule type="cellIs" dxfId="39" priority="2" operator="greaterThan">
      <formula>12</formula>
    </cfRule>
  </conditionalFormatting>
  <conditionalFormatting sqref="AD20">
    <cfRule type="cellIs" dxfId="38" priority="8" operator="greaterThan">
      <formula>50</formula>
    </cfRule>
  </conditionalFormatting>
  <conditionalFormatting sqref="AG20">
    <cfRule type="cellIs" dxfId="37" priority="5" operator="greaterThan">
      <formula>18</formula>
    </cfRule>
  </conditionalFormatting>
  <conditionalFormatting sqref="AH20:AL20">
    <cfRule type="cellIs" dxfId="36" priority="4" operator="greaterThan">
      <formula>30</formula>
    </cfRule>
  </conditionalFormatting>
  <dataValidations count="3">
    <dataValidation type="list" allowBlank="1" showInputMessage="1" showErrorMessage="1" sqref="P22:Q22" xr:uid="{E7A1A35C-F1D8-41E5-92E3-12A473E743EB}">
      <formula1>$Y$25:$Y$41</formula1>
    </dataValidation>
    <dataValidation type="list" allowBlank="1" showInputMessage="1" showErrorMessage="1" sqref="P24:Q24" xr:uid="{6E9FE268-5D97-4D70-8E7A-4F27521F4CA5}">
      <formula1>$X$25:$X$27</formula1>
    </dataValidation>
    <dataValidation type="list" allowBlank="1" showInputMessage="1" showErrorMessage="1" sqref="C27:E34" xr:uid="{64542717-A3CF-4358-9C99-8B552A7DFA67}">
      <formula1>$W$25:$W$77</formula1>
    </dataValidation>
  </dataValidations>
  <pageMargins left="0.7" right="0.7" top="0.75" bottom="0.75" header="0.3" footer="0.3"/>
  <ignoredErrors>
    <ignoredError sqref="M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7D30-D318-44AA-B176-19F5AECFBE83}">
  <dimension ref="A1:AK77"/>
  <sheetViews>
    <sheetView zoomScale="110" zoomScaleNormal="110" workbookViewId="0">
      <selection activeCell="F33" sqref="F33"/>
    </sheetView>
  </sheetViews>
  <sheetFormatPr defaultRowHeight="14"/>
  <cols>
    <col min="1" max="1" width="18.1640625" bestFit="1" customWidth="1"/>
    <col min="2" max="2" width="6.9140625" customWidth="1"/>
    <col min="3" max="4" width="7.6640625" customWidth="1"/>
    <col min="5" max="5" width="8.08203125" customWidth="1"/>
    <col min="7" max="7" width="7.08203125" customWidth="1"/>
    <col min="8" max="8" width="7.1640625" bestFit="1" customWidth="1"/>
    <col min="9" max="9" width="5.83203125" customWidth="1"/>
    <col min="10" max="11" width="6.1640625" customWidth="1"/>
    <col min="12" max="12" width="7.08203125" customWidth="1"/>
    <col min="13" max="13" width="5.5" customWidth="1"/>
    <col min="14" max="14" width="5.33203125" customWidth="1"/>
    <col min="15" max="15" width="6.1640625" customWidth="1"/>
    <col min="16" max="16" width="7.08203125" customWidth="1"/>
    <col min="17" max="17" width="6.75" customWidth="1"/>
    <col min="18" max="18" width="6.5" customWidth="1"/>
    <col min="19" max="19" width="6.5" bestFit="1" customWidth="1"/>
    <col min="20" max="20" width="5.75" customWidth="1"/>
    <col min="21" max="21" width="5.6640625" bestFit="1" customWidth="1"/>
    <col min="22" max="22" width="3.1640625" bestFit="1" customWidth="1"/>
    <col min="23" max="23" width="4.5" bestFit="1" customWidth="1"/>
    <col min="24" max="24" width="4.6640625" customWidth="1"/>
    <col min="25" max="25" width="4.6640625" bestFit="1" customWidth="1"/>
    <col min="26" max="26" width="4.4140625" bestFit="1" customWidth="1"/>
    <col min="27" max="27" width="9.9140625" bestFit="1" customWidth="1"/>
    <col min="28" max="28" width="3.58203125" bestFit="1" customWidth="1"/>
    <col min="29" max="29" width="10.1640625" bestFit="1" customWidth="1"/>
    <col min="30" max="30" width="3.25" bestFit="1" customWidth="1"/>
    <col min="31" max="31" width="4.58203125" bestFit="1" customWidth="1"/>
    <col min="32" max="32" width="5.75" customWidth="1"/>
    <col min="33" max="33" width="4.9140625" customWidth="1"/>
    <col min="34" max="34" width="5" customWidth="1"/>
    <col min="35" max="35" width="5.5" customWidth="1"/>
    <col min="36" max="36" width="5.58203125" customWidth="1"/>
    <col min="37" max="37" width="5.75" customWidth="1"/>
  </cols>
  <sheetData>
    <row r="1" spans="1:37" ht="14.5" thickBot="1">
      <c r="A1" s="68" t="s">
        <v>39</v>
      </c>
      <c r="B1" s="45" t="s">
        <v>4</v>
      </c>
      <c r="C1" s="57"/>
      <c r="D1" s="57"/>
      <c r="E1" s="57"/>
      <c r="F1" s="46"/>
      <c r="G1" s="45" t="s">
        <v>5</v>
      </c>
      <c r="H1" s="57"/>
      <c r="I1" s="57"/>
      <c r="J1" s="57"/>
      <c r="K1" s="57"/>
      <c r="L1" s="46"/>
      <c r="M1" s="45" t="s">
        <v>17</v>
      </c>
      <c r="N1" s="57"/>
      <c r="O1" s="57"/>
      <c r="P1" s="45" t="s">
        <v>112</v>
      </c>
      <c r="Q1" s="57"/>
      <c r="R1" s="57"/>
      <c r="S1" s="57"/>
      <c r="T1" s="57"/>
      <c r="U1" s="46"/>
      <c r="V1" s="45" t="s">
        <v>113</v>
      </c>
      <c r="W1" s="57"/>
      <c r="X1" s="57"/>
      <c r="Y1" s="57"/>
      <c r="Z1" s="57"/>
      <c r="AA1" s="57"/>
      <c r="AB1" s="46"/>
      <c r="AC1" s="45" t="s">
        <v>114</v>
      </c>
      <c r="AD1" s="57"/>
      <c r="AE1" s="46"/>
      <c r="AF1" s="45" t="s">
        <v>32</v>
      </c>
      <c r="AG1" s="57"/>
      <c r="AH1" s="57"/>
      <c r="AI1" s="57"/>
      <c r="AJ1" s="57"/>
      <c r="AK1" s="46"/>
    </row>
    <row r="2" spans="1:37" ht="14.5" thickBot="1">
      <c r="A2" s="69"/>
      <c r="B2" s="21" t="s">
        <v>6</v>
      </c>
      <c r="C2" s="22" t="s">
        <v>7</v>
      </c>
      <c r="D2" s="23" t="s">
        <v>8</v>
      </c>
      <c r="E2" s="24" t="s">
        <v>9</v>
      </c>
      <c r="F2" s="25" t="s">
        <v>10</v>
      </c>
      <c r="G2" s="29" t="s">
        <v>11</v>
      </c>
      <c r="H2" s="5" t="s">
        <v>12</v>
      </c>
      <c r="I2" s="30" t="s">
        <v>13</v>
      </c>
      <c r="J2" s="29" t="s">
        <v>14</v>
      </c>
      <c r="K2" s="5" t="s">
        <v>15</v>
      </c>
      <c r="L2" s="30" t="s">
        <v>16</v>
      </c>
      <c r="M2" s="29" t="s">
        <v>18</v>
      </c>
      <c r="N2" s="5" t="s">
        <v>19</v>
      </c>
      <c r="O2" s="30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31</v>
      </c>
      <c r="X2" s="9" t="s">
        <v>51</v>
      </c>
      <c r="Y2" s="9" t="s">
        <v>45</v>
      </c>
      <c r="Z2" s="9" t="s">
        <v>46</v>
      </c>
      <c r="AA2" s="9" t="s">
        <v>54</v>
      </c>
      <c r="AB2" s="9" t="s">
        <v>56</v>
      </c>
      <c r="AC2" s="9" t="s">
        <v>55</v>
      </c>
      <c r="AD2" s="9" t="s">
        <v>44</v>
      </c>
      <c r="AE2" s="9" t="s">
        <v>111</v>
      </c>
      <c r="AF2" s="32" t="s">
        <v>33</v>
      </c>
      <c r="AG2" s="6" t="s">
        <v>34</v>
      </c>
      <c r="AH2" s="26" t="s">
        <v>58</v>
      </c>
      <c r="AI2" s="27" t="s">
        <v>57</v>
      </c>
      <c r="AJ2" s="28" t="s">
        <v>35</v>
      </c>
      <c r="AK2" s="25" t="s">
        <v>59</v>
      </c>
    </row>
    <row r="3" spans="1:37">
      <c r="A3" s="10" t="s">
        <v>115</v>
      </c>
      <c r="B3" s="10">
        <v>15</v>
      </c>
      <c r="C3" s="7">
        <v>15</v>
      </c>
      <c r="D3" s="7">
        <v>15</v>
      </c>
      <c r="E3" s="7">
        <v>15</v>
      </c>
      <c r="F3" s="11">
        <v>15</v>
      </c>
      <c r="G3" s="10"/>
      <c r="H3" s="7"/>
      <c r="I3" s="7"/>
      <c r="J3" s="7"/>
      <c r="K3" s="7"/>
      <c r="L3" s="11">
        <v>15</v>
      </c>
      <c r="M3" s="10"/>
      <c r="N3" s="7"/>
      <c r="O3" s="11">
        <v>2</v>
      </c>
      <c r="P3" s="10"/>
      <c r="Q3" s="7"/>
      <c r="R3" s="7"/>
      <c r="S3" s="7"/>
      <c r="T3" s="7"/>
      <c r="U3" s="11"/>
      <c r="V3" s="10">
        <v>1</v>
      </c>
      <c r="W3" s="7"/>
      <c r="X3" s="7">
        <v>15</v>
      </c>
      <c r="Y3" s="7">
        <v>10</v>
      </c>
      <c r="Z3" s="7"/>
      <c r="AA3" s="7"/>
      <c r="AB3" s="11"/>
      <c r="AC3" s="10"/>
      <c r="AD3" s="7"/>
      <c r="AE3" s="11"/>
      <c r="AF3" s="10"/>
      <c r="AG3" s="7"/>
      <c r="AH3" s="7"/>
      <c r="AI3" s="7"/>
      <c r="AJ3" s="7"/>
      <c r="AK3" s="11"/>
    </row>
    <row r="4" spans="1:37">
      <c r="A4" s="13" t="s">
        <v>116</v>
      </c>
      <c r="B4" s="13"/>
      <c r="C4" s="3"/>
      <c r="D4" s="3"/>
      <c r="E4" s="3"/>
      <c r="F4" s="14"/>
      <c r="G4" s="13"/>
      <c r="H4" s="3"/>
      <c r="I4" s="3"/>
      <c r="J4" s="3"/>
      <c r="K4" s="3"/>
      <c r="L4" s="14"/>
      <c r="M4" s="13"/>
      <c r="N4" s="3"/>
      <c r="O4" s="14"/>
      <c r="P4" s="13"/>
      <c r="Q4" s="3"/>
      <c r="R4" s="3"/>
      <c r="S4" s="3"/>
      <c r="T4" s="3"/>
      <c r="U4" s="14"/>
      <c r="V4" s="13"/>
      <c r="W4" s="3"/>
      <c r="X4" s="3">
        <v>15</v>
      </c>
      <c r="Y4" s="3"/>
      <c r="Z4" s="3"/>
      <c r="AA4" s="3"/>
      <c r="AB4" s="14"/>
      <c r="AC4" s="13"/>
      <c r="AD4" s="3"/>
      <c r="AE4" s="14">
        <v>125</v>
      </c>
      <c r="AF4" s="13"/>
      <c r="AG4" s="3"/>
      <c r="AH4" s="3"/>
      <c r="AI4" s="3"/>
      <c r="AJ4" s="3"/>
      <c r="AK4" s="14"/>
    </row>
    <row r="5" spans="1:37">
      <c r="A5" s="13" t="s">
        <v>117</v>
      </c>
      <c r="B5" s="13"/>
      <c r="C5" s="3"/>
      <c r="D5" s="3"/>
      <c r="E5" s="3"/>
      <c r="F5" s="14"/>
      <c r="G5" s="13"/>
      <c r="H5" s="3"/>
      <c r="I5" s="3">
        <v>5</v>
      </c>
      <c r="J5" s="3">
        <v>3</v>
      </c>
      <c r="K5" s="3"/>
      <c r="L5" s="14"/>
      <c r="M5" s="13">
        <v>3</v>
      </c>
      <c r="N5" s="3"/>
      <c r="O5" s="14">
        <v>3</v>
      </c>
      <c r="P5" s="13"/>
      <c r="Q5" s="3"/>
      <c r="R5" s="3"/>
      <c r="S5" s="3"/>
      <c r="T5" s="3"/>
      <c r="U5" s="14"/>
      <c r="V5" s="13"/>
      <c r="W5" s="3"/>
      <c r="X5" s="3">
        <v>12</v>
      </c>
      <c r="Y5" s="3">
        <v>12</v>
      </c>
      <c r="Z5" s="3">
        <v>20</v>
      </c>
      <c r="AA5" s="3"/>
      <c r="AB5" s="14"/>
      <c r="AC5" s="13"/>
      <c r="AD5" s="3"/>
      <c r="AE5" s="14"/>
      <c r="AF5" s="13"/>
      <c r="AG5" s="3"/>
      <c r="AH5" s="3"/>
      <c r="AI5" s="3"/>
      <c r="AJ5" s="3"/>
      <c r="AK5" s="14"/>
    </row>
    <row r="6" spans="1:37">
      <c r="A6" s="13" t="s">
        <v>134</v>
      </c>
      <c r="B6" s="13"/>
      <c r="C6" s="3"/>
      <c r="D6" s="3"/>
      <c r="E6" s="3"/>
      <c r="F6" s="14"/>
      <c r="G6" s="13"/>
      <c r="H6" s="3"/>
      <c r="I6" s="3">
        <v>2</v>
      </c>
      <c r="J6" s="3"/>
      <c r="K6" s="3"/>
      <c r="L6" s="14">
        <v>8</v>
      </c>
      <c r="M6" s="13"/>
      <c r="N6" s="3"/>
      <c r="O6" s="14"/>
      <c r="P6" s="13"/>
      <c r="Q6" s="3"/>
      <c r="R6" s="3"/>
      <c r="S6" s="3"/>
      <c r="T6" s="3"/>
      <c r="U6" s="14"/>
      <c r="V6" s="13"/>
      <c r="W6" s="3"/>
      <c r="X6" s="3">
        <v>8</v>
      </c>
      <c r="Y6" s="3">
        <v>5</v>
      </c>
      <c r="Z6" s="3">
        <v>10</v>
      </c>
      <c r="AA6" s="3"/>
      <c r="AB6" s="14"/>
      <c r="AC6" s="13"/>
      <c r="AD6" s="3"/>
      <c r="AE6" s="14"/>
      <c r="AF6" s="13"/>
      <c r="AG6" s="3"/>
      <c r="AH6" s="3"/>
      <c r="AI6" s="3"/>
      <c r="AJ6" s="3"/>
      <c r="AK6" s="14"/>
    </row>
    <row r="7" spans="1:37">
      <c r="A7" s="13" t="s">
        <v>118</v>
      </c>
      <c r="B7" s="13">
        <v>15</v>
      </c>
      <c r="C7" s="3">
        <v>15</v>
      </c>
      <c r="D7" s="3">
        <v>15</v>
      </c>
      <c r="E7" s="3">
        <v>15</v>
      </c>
      <c r="F7" s="14">
        <v>15</v>
      </c>
      <c r="G7" s="13"/>
      <c r="H7" s="3"/>
      <c r="I7" s="3">
        <v>5</v>
      </c>
      <c r="J7" s="3">
        <v>5</v>
      </c>
      <c r="K7" s="3"/>
      <c r="L7" s="14"/>
      <c r="M7" s="13">
        <v>3</v>
      </c>
      <c r="N7" s="3"/>
      <c r="O7" s="14">
        <v>3</v>
      </c>
      <c r="P7" s="13"/>
      <c r="Q7" s="3"/>
      <c r="R7" s="3"/>
      <c r="S7" s="3"/>
      <c r="T7" s="3"/>
      <c r="U7" s="14"/>
      <c r="V7" s="13"/>
      <c r="W7" s="3">
        <v>1</v>
      </c>
      <c r="X7" s="3">
        <v>5</v>
      </c>
      <c r="Y7" s="3">
        <v>8</v>
      </c>
      <c r="Z7" s="3">
        <v>20</v>
      </c>
      <c r="AA7" s="3"/>
      <c r="AB7" s="14"/>
      <c r="AC7" s="13"/>
      <c r="AD7" s="3"/>
      <c r="AE7" s="14"/>
      <c r="AF7" s="13"/>
      <c r="AG7" s="3"/>
      <c r="AH7" s="3"/>
      <c r="AI7" s="3"/>
      <c r="AJ7" s="3"/>
      <c r="AK7" s="14"/>
    </row>
    <row r="8" spans="1:37">
      <c r="A8" s="13" t="s">
        <v>119</v>
      </c>
      <c r="B8" s="13">
        <v>15</v>
      </c>
      <c r="C8" s="3">
        <v>15</v>
      </c>
      <c r="D8" s="3">
        <v>15</v>
      </c>
      <c r="E8" s="3">
        <v>15</v>
      </c>
      <c r="F8" s="14">
        <v>15</v>
      </c>
      <c r="G8" s="13"/>
      <c r="H8" s="3"/>
      <c r="I8" s="3"/>
      <c r="J8" s="3"/>
      <c r="K8" s="3"/>
      <c r="L8" s="14">
        <v>5</v>
      </c>
      <c r="M8" s="13"/>
      <c r="N8" s="3"/>
      <c r="O8" s="14">
        <v>4</v>
      </c>
      <c r="P8" s="13"/>
      <c r="Q8" s="3"/>
      <c r="R8" s="3"/>
      <c r="S8" s="3"/>
      <c r="T8" s="3"/>
      <c r="U8" s="14"/>
      <c r="V8" s="13"/>
      <c r="W8" s="3"/>
      <c r="X8" s="3">
        <v>20</v>
      </c>
      <c r="Y8" s="3"/>
      <c r="Z8" s="3"/>
      <c r="AA8" s="3"/>
      <c r="AB8" s="14"/>
      <c r="AC8" s="13"/>
      <c r="AD8" s="3"/>
      <c r="AE8" s="14"/>
      <c r="AF8" s="13"/>
      <c r="AG8" s="3"/>
      <c r="AH8" s="3"/>
      <c r="AI8" s="3"/>
      <c r="AJ8" s="3"/>
      <c r="AK8" s="14"/>
    </row>
    <row r="9" spans="1:37">
      <c r="A9" s="13" t="s">
        <v>120</v>
      </c>
      <c r="B9" s="13">
        <v>17</v>
      </c>
      <c r="C9" s="3">
        <v>19</v>
      </c>
      <c r="D9" s="3">
        <v>18</v>
      </c>
      <c r="E9" s="3">
        <v>18</v>
      </c>
      <c r="F9" s="14">
        <v>18</v>
      </c>
      <c r="G9" s="13">
        <v>5</v>
      </c>
      <c r="H9" s="3"/>
      <c r="I9" s="3">
        <v>5</v>
      </c>
      <c r="J9" s="3">
        <v>5</v>
      </c>
      <c r="K9" s="3"/>
      <c r="L9" s="14">
        <v>8</v>
      </c>
      <c r="M9" s="13">
        <v>3</v>
      </c>
      <c r="N9" s="3"/>
      <c r="O9" s="14">
        <v>3</v>
      </c>
      <c r="P9" s="13"/>
      <c r="Q9" s="3"/>
      <c r="R9" s="3"/>
      <c r="S9" s="3"/>
      <c r="T9" s="3"/>
      <c r="U9" s="14"/>
      <c r="V9" s="13"/>
      <c r="W9" s="3"/>
      <c r="X9" s="3"/>
      <c r="Y9" s="3">
        <v>10</v>
      </c>
      <c r="Z9" s="3">
        <v>20</v>
      </c>
      <c r="AA9" s="3"/>
      <c r="AB9" s="14"/>
      <c r="AC9" s="13"/>
      <c r="AD9" s="3"/>
      <c r="AE9" s="14"/>
      <c r="AF9" s="13"/>
      <c r="AG9" s="3"/>
      <c r="AH9" s="3">
        <v>15</v>
      </c>
      <c r="AI9" s="3"/>
      <c r="AJ9" s="3"/>
      <c r="AK9" s="14"/>
    </row>
    <row r="10" spans="1:37">
      <c r="A10" s="13" t="s">
        <v>121</v>
      </c>
      <c r="B10" s="13"/>
      <c r="C10" s="3"/>
      <c r="D10" s="3"/>
      <c r="E10" s="3"/>
      <c r="F10" s="14"/>
      <c r="G10" s="13"/>
      <c r="H10" s="3"/>
      <c r="I10" s="3"/>
      <c r="J10" s="3">
        <v>5</v>
      </c>
      <c r="K10" s="3"/>
      <c r="L10" s="14"/>
      <c r="M10" s="13"/>
      <c r="N10" s="3"/>
      <c r="O10" s="14"/>
      <c r="P10" s="13"/>
      <c r="Q10" s="3"/>
      <c r="R10" s="3"/>
      <c r="S10" s="3"/>
      <c r="T10" s="3"/>
      <c r="U10" s="14"/>
      <c r="V10" s="13">
        <v>1</v>
      </c>
      <c r="W10" s="3"/>
      <c r="X10" s="3">
        <v>5</v>
      </c>
      <c r="Y10" s="3"/>
      <c r="Z10" s="3"/>
      <c r="AA10" s="3"/>
      <c r="AB10" s="14"/>
      <c r="AC10" s="13"/>
      <c r="AD10" s="3"/>
      <c r="AE10" s="14"/>
      <c r="AF10" s="13"/>
      <c r="AG10" s="3"/>
      <c r="AH10" s="3"/>
      <c r="AI10" s="3"/>
      <c r="AJ10" s="3"/>
      <c r="AK10" s="14"/>
    </row>
    <row r="11" spans="1:37">
      <c r="A11" s="13" t="s">
        <v>122</v>
      </c>
      <c r="B11" s="13"/>
      <c r="C11" s="3"/>
      <c r="D11" s="3"/>
      <c r="E11" s="3"/>
      <c r="F11" s="14"/>
      <c r="G11" s="13"/>
      <c r="H11" s="3"/>
      <c r="I11" s="3"/>
      <c r="J11" s="3"/>
      <c r="K11" s="3"/>
      <c r="L11" s="14">
        <v>5</v>
      </c>
      <c r="M11" s="13"/>
      <c r="N11" s="3"/>
      <c r="O11" s="14">
        <v>2</v>
      </c>
      <c r="P11" s="13"/>
      <c r="Q11" s="3"/>
      <c r="R11" s="3"/>
      <c r="S11" s="3"/>
      <c r="T11" s="3"/>
      <c r="U11" s="14"/>
      <c r="V11" s="13"/>
      <c r="W11" s="3">
        <v>1</v>
      </c>
      <c r="X11" s="3"/>
      <c r="Y11" s="3"/>
      <c r="Z11" s="3"/>
      <c r="AA11" s="3"/>
      <c r="AB11" s="14"/>
      <c r="AC11" s="13"/>
      <c r="AD11" s="3"/>
      <c r="AE11" s="14"/>
      <c r="AF11" s="13"/>
      <c r="AG11" s="3"/>
      <c r="AH11" s="3"/>
      <c r="AI11" s="3"/>
      <c r="AJ11" s="3"/>
      <c r="AK11" s="14"/>
    </row>
    <row r="12" spans="1:37">
      <c r="A12" s="13" t="s">
        <v>123</v>
      </c>
      <c r="B12" s="13"/>
      <c r="C12" s="3"/>
      <c r="D12" s="3"/>
      <c r="E12" s="3"/>
      <c r="F12" s="14"/>
      <c r="G12" s="13"/>
      <c r="H12" s="3"/>
      <c r="I12" s="3"/>
      <c r="J12" s="3"/>
      <c r="K12" s="3"/>
      <c r="L12" s="14"/>
      <c r="M12" s="13"/>
      <c r="N12" s="3"/>
      <c r="O12" s="14">
        <v>2</v>
      </c>
      <c r="P12" s="13"/>
      <c r="Q12" s="3"/>
      <c r="R12" s="3"/>
      <c r="S12" s="3"/>
      <c r="T12" s="3"/>
      <c r="U12" s="14"/>
      <c r="V12" s="13"/>
      <c r="W12" s="3"/>
      <c r="X12" s="3">
        <v>6</v>
      </c>
      <c r="Y12" s="3"/>
      <c r="Z12" s="3"/>
      <c r="AA12" s="3"/>
      <c r="AB12" s="14"/>
      <c r="AC12" s="13"/>
      <c r="AD12" s="3"/>
      <c r="AE12" s="14">
        <v>125</v>
      </c>
      <c r="AF12" s="13"/>
      <c r="AG12" s="3"/>
      <c r="AH12" s="3">
        <v>15</v>
      </c>
      <c r="AI12" s="3"/>
      <c r="AJ12" s="3"/>
      <c r="AK12" s="14"/>
    </row>
    <row r="13" spans="1:37">
      <c r="A13" s="13" t="s">
        <v>124</v>
      </c>
      <c r="B13" s="13"/>
      <c r="C13" s="3"/>
      <c r="D13" s="3"/>
      <c r="E13" s="3"/>
      <c r="F13" s="14"/>
      <c r="G13" s="13"/>
      <c r="H13" s="3"/>
      <c r="I13" s="3">
        <v>4</v>
      </c>
      <c r="J13" s="3">
        <v>2</v>
      </c>
      <c r="K13" s="3"/>
      <c r="L13" s="14"/>
      <c r="M13" s="13"/>
      <c r="N13" s="3"/>
      <c r="O13" s="14"/>
      <c r="P13" s="13"/>
      <c r="Q13" s="3"/>
      <c r="R13" s="3"/>
      <c r="S13" s="3"/>
      <c r="T13" s="3"/>
      <c r="U13" s="14"/>
      <c r="V13" s="13"/>
      <c r="W13" s="3"/>
      <c r="X13" s="3">
        <v>10</v>
      </c>
      <c r="Y13" s="3">
        <v>5</v>
      </c>
      <c r="Z13" s="3"/>
      <c r="AA13" s="3"/>
      <c r="AB13" s="14"/>
      <c r="AC13" s="13"/>
      <c r="AD13" s="3"/>
      <c r="AE13" s="14"/>
      <c r="AF13" s="13"/>
      <c r="AG13" s="3"/>
      <c r="AH13" s="3">
        <v>5</v>
      </c>
      <c r="AI13" s="3"/>
      <c r="AJ13" s="3"/>
      <c r="AK13" s="14"/>
    </row>
    <row r="14" spans="1:37">
      <c r="A14" s="13" t="s">
        <v>125</v>
      </c>
      <c r="B14" s="13">
        <v>15</v>
      </c>
      <c r="C14" s="3">
        <v>15</v>
      </c>
      <c r="D14" s="3">
        <v>15</v>
      </c>
      <c r="E14" s="3">
        <v>15</v>
      </c>
      <c r="F14" s="14">
        <v>15</v>
      </c>
      <c r="G14" s="13">
        <v>5</v>
      </c>
      <c r="H14" s="3"/>
      <c r="I14" s="3"/>
      <c r="J14" s="3">
        <v>5</v>
      </c>
      <c r="K14" s="3"/>
      <c r="L14" s="14">
        <v>12</v>
      </c>
      <c r="M14" s="13"/>
      <c r="N14" s="3"/>
      <c r="O14" s="14">
        <v>4</v>
      </c>
      <c r="P14" s="13"/>
      <c r="Q14" s="3"/>
      <c r="R14" s="3"/>
      <c r="S14" s="3"/>
      <c r="T14" s="3"/>
      <c r="U14" s="14"/>
      <c r="V14" s="13"/>
      <c r="W14" s="3"/>
      <c r="X14" s="3">
        <v>8</v>
      </c>
      <c r="Y14" s="3">
        <v>10</v>
      </c>
      <c r="Z14" s="3">
        <v>20</v>
      </c>
      <c r="AA14" s="3"/>
      <c r="AB14" s="14"/>
      <c r="AC14" s="13"/>
      <c r="AD14" s="3"/>
      <c r="AE14" s="14"/>
      <c r="AF14" s="13"/>
      <c r="AG14" s="3">
        <v>15</v>
      </c>
      <c r="AH14" s="3"/>
      <c r="AI14" s="3"/>
      <c r="AJ14" s="3"/>
      <c r="AK14" s="14"/>
    </row>
    <row r="15" spans="1:37">
      <c r="A15" s="13" t="s">
        <v>157</v>
      </c>
      <c r="B15" s="13"/>
      <c r="C15" s="3"/>
      <c r="D15" s="3"/>
      <c r="E15" s="3"/>
      <c r="F15" s="14"/>
      <c r="G15" s="13"/>
      <c r="H15" s="3"/>
      <c r="I15" s="3"/>
      <c r="J15" s="3"/>
      <c r="K15" s="3"/>
      <c r="L15" s="14"/>
      <c r="M15" s="13"/>
      <c r="N15" s="3"/>
      <c r="O15" s="14"/>
      <c r="P15" s="13"/>
      <c r="Q15" s="3"/>
      <c r="R15" s="3"/>
      <c r="S15" s="3"/>
      <c r="T15" s="3"/>
      <c r="U15" s="14"/>
      <c r="V15" s="13"/>
      <c r="W15" s="3"/>
      <c r="X15" s="3"/>
      <c r="Y15" s="3">
        <v>5</v>
      </c>
      <c r="Z15" s="3">
        <v>10</v>
      </c>
      <c r="AA15" s="3"/>
      <c r="AB15" s="14"/>
      <c r="AC15" s="13"/>
      <c r="AD15" s="3"/>
      <c r="AE15" s="14">
        <v>150</v>
      </c>
      <c r="AF15" s="13"/>
      <c r="AG15" s="3"/>
      <c r="AH15" s="3"/>
      <c r="AI15" s="3"/>
      <c r="AJ15" s="3"/>
      <c r="AK15" s="14"/>
    </row>
    <row r="16" spans="1:37">
      <c r="A16" s="13" t="s">
        <v>126</v>
      </c>
      <c r="B16" s="13"/>
      <c r="C16" s="3"/>
      <c r="D16" s="3"/>
      <c r="E16" s="3"/>
      <c r="F16" s="14"/>
      <c r="G16" s="13"/>
      <c r="H16" s="3"/>
      <c r="I16" s="3"/>
      <c r="J16" s="3"/>
      <c r="K16" s="3"/>
      <c r="L16" s="14"/>
      <c r="M16" s="13">
        <v>5</v>
      </c>
      <c r="N16" s="3"/>
      <c r="O16" s="14">
        <v>3</v>
      </c>
      <c r="P16" s="13"/>
      <c r="Q16" s="3"/>
      <c r="R16" s="3"/>
      <c r="S16" s="3"/>
      <c r="T16" s="3"/>
      <c r="U16" s="14"/>
      <c r="V16" s="13"/>
      <c r="W16" s="3"/>
      <c r="X16" s="3">
        <v>20</v>
      </c>
      <c r="Y16" s="3"/>
      <c r="Z16" s="3"/>
      <c r="AA16" s="3"/>
      <c r="AB16" s="14"/>
      <c r="AC16" s="13"/>
      <c r="AD16" s="3"/>
      <c r="AE16" s="14"/>
      <c r="AF16" s="13"/>
      <c r="AG16" s="3"/>
      <c r="AH16" s="3"/>
      <c r="AI16" s="3"/>
      <c r="AJ16" s="3"/>
      <c r="AK16" s="14"/>
    </row>
    <row r="17" spans="1:37">
      <c r="A17" s="13" t="s">
        <v>37</v>
      </c>
      <c r="B17" s="13"/>
      <c r="C17" s="3"/>
      <c r="D17" s="3"/>
      <c r="E17" s="3"/>
      <c r="F17" s="14"/>
      <c r="G17" s="13"/>
      <c r="H17" s="3"/>
      <c r="I17" s="3"/>
      <c r="J17" s="3"/>
      <c r="K17" s="3"/>
      <c r="L17" s="14">
        <v>5</v>
      </c>
      <c r="M17" s="13"/>
      <c r="N17" s="3"/>
      <c r="O17" s="14"/>
      <c r="P17" s="13"/>
      <c r="Q17" s="3">
        <v>15</v>
      </c>
      <c r="R17" s="3"/>
      <c r="S17" s="3"/>
      <c r="T17" s="3"/>
      <c r="U17" s="14"/>
      <c r="V17" s="13">
        <v>1</v>
      </c>
      <c r="W17" s="3">
        <v>4</v>
      </c>
      <c r="X17" s="3">
        <v>18</v>
      </c>
      <c r="Y17" s="3"/>
      <c r="Z17" s="3"/>
      <c r="AA17" s="3"/>
      <c r="AB17" s="14"/>
      <c r="AC17" s="13"/>
      <c r="AD17" s="3"/>
      <c r="AE17" s="14"/>
      <c r="AF17" s="13"/>
      <c r="AG17" s="3"/>
      <c r="AH17" s="3"/>
      <c r="AI17" s="3"/>
      <c r="AJ17" s="3"/>
      <c r="AK17" s="14"/>
    </row>
    <row r="18" spans="1:37">
      <c r="A18" s="13"/>
      <c r="B18" s="13"/>
      <c r="C18" s="3"/>
      <c r="D18" s="3"/>
      <c r="E18" s="3">
        <v>1</v>
      </c>
      <c r="F18" s="14"/>
      <c r="G18" s="13"/>
      <c r="H18" s="3"/>
      <c r="I18" s="3"/>
      <c r="J18" s="3"/>
      <c r="K18" s="3"/>
      <c r="L18" s="14"/>
      <c r="M18" s="13"/>
      <c r="N18" s="3"/>
      <c r="O18" s="14"/>
      <c r="P18" s="13"/>
      <c r="Q18" s="3"/>
      <c r="R18" s="3"/>
      <c r="S18" s="3"/>
      <c r="T18" s="3"/>
      <c r="U18" s="14"/>
      <c r="V18" s="13"/>
      <c r="W18" s="3"/>
      <c r="X18" s="3"/>
      <c r="Y18" s="3"/>
      <c r="Z18" s="3"/>
      <c r="AA18" s="3"/>
      <c r="AB18" s="14"/>
      <c r="AC18" s="13"/>
      <c r="AD18" s="3"/>
      <c r="AE18" s="14"/>
      <c r="AF18" s="13"/>
      <c r="AG18" s="3"/>
      <c r="AH18" s="3"/>
      <c r="AI18" s="3"/>
      <c r="AJ18" s="3"/>
      <c r="AK18" s="14"/>
    </row>
    <row r="19" spans="1:37" ht="14.5" thickBot="1">
      <c r="A19" s="3" t="s">
        <v>159</v>
      </c>
      <c r="B19" s="15"/>
      <c r="C19" s="16"/>
      <c r="D19" s="16"/>
      <c r="E19" s="16"/>
      <c r="F19" s="17"/>
      <c r="G19" s="15"/>
      <c r="H19" s="16"/>
      <c r="I19" s="16"/>
      <c r="J19" s="16"/>
      <c r="K19" s="16"/>
      <c r="L19" s="17"/>
      <c r="M19" s="15"/>
      <c r="N19" s="16"/>
      <c r="O19" s="17"/>
      <c r="P19" s="15"/>
      <c r="Q19" s="16"/>
      <c r="R19" s="16"/>
      <c r="S19" s="16"/>
      <c r="T19" s="16"/>
      <c r="U19" s="17"/>
      <c r="V19" s="15">
        <v>1</v>
      </c>
      <c r="W19" s="16">
        <v>2</v>
      </c>
      <c r="X19" s="16">
        <v>80</v>
      </c>
      <c r="Y19" s="16"/>
      <c r="Z19" s="16"/>
      <c r="AA19" s="16"/>
      <c r="AB19" s="17" t="s">
        <v>129</v>
      </c>
      <c r="AC19" s="15"/>
      <c r="AD19" s="16"/>
      <c r="AE19" s="17"/>
      <c r="AF19" s="15"/>
      <c r="AG19" s="16"/>
      <c r="AH19" s="16"/>
      <c r="AI19" s="16"/>
      <c r="AJ19" s="16"/>
      <c r="AK19" s="17"/>
    </row>
    <row r="20" spans="1:37" ht="19.5" customHeight="1" thickBot="1">
      <c r="A20" s="34" t="s">
        <v>38</v>
      </c>
      <c r="B20" s="15">
        <f t="shared" ref="B20:L20" si="0">SUM(B3:B19)</f>
        <v>77</v>
      </c>
      <c r="C20" s="16">
        <f t="shared" si="0"/>
        <v>79</v>
      </c>
      <c r="D20" s="16">
        <f t="shared" si="0"/>
        <v>78</v>
      </c>
      <c r="E20" s="16">
        <f t="shared" si="0"/>
        <v>79</v>
      </c>
      <c r="F20" s="16">
        <f t="shared" si="0"/>
        <v>78</v>
      </c>
      <c r="G20" s="15">
        <f t="shared" si="0"/>
        <v>10</v>
      </c>
      <c r="H20" s="16">
        <f t="shared" si="0"/>
        <v>0</v>
      </c>
      <c r="I20" s="17">
        <f t="shared" si="0"/>
        <v>21</v>
      </c>
      <c r="J20" s="15">
        <f t="shared" si="0"/>
        <v>25</v>
      </c>
      <c r="K20" s="16">
        <f t="shared" si="0"/>
        <v>0</v>
      </c>
      <c r="L20" s="17">
        <f t="shared" si="0"/>
        <v>58</v>
      </c>
      <c r="M20" s="16">
        <f>SUM(M3:M19)+IF(P24="Human",2,0)</f>
        <v>14</v>
      </c>
      <c r="N20" s="16">
        <f>SUM(N3:N19)</f>
        <v>0</v>
      </c>
      <c r="O20" s="16">
        <f>SUM(O3:O19)</f>
        <v>26</v>
      </c>
      <c r="P20" s="15" cm="1">
        <f t="array" ref="P20">SUM(P3:P19)+_xlfn.SWITCH(P22,"Archery",5,"Fencing",5,"Mace Fighting",5,"Swordsmanship",5,"Throwing",5,0)</f>
        <v>0</v>
      </c>
      <c r="Q20" s="16" cm="1">
        <f t="array" ref="Q20">SUM(Q3:Q19)+_xlfn.SWITCH(P22,"Archery",5,"Fencing",5,"Mace Fighting",5,"Swordsmanship",5,"Throwing",5,0)</f>
        <v>15</v>
      </c>
      <c r="R20" s="16" cm="1">
        <f t="array" ref="R20">SUM(R3:R19)+_xlfn.SWITCH(P22,"Archery",5,"Fencing",5,"Mace Fighting",5,"Swordsmanship",5,"Throwing",5,0)</f>
        <v>0</v>
      </c>
      <c r="S20" s="16">
        <f t="shared" ref="S20:AA20" si="1">SUM(S3:S19)</f>
        <v>0</v>
      </c>
      <c r="T20" s="16">
        <f t="shared" si="1"/>
        <v>0</v>
      </c>
      <c r="U20" s="16">
        <f t="shared" si="1"/>
        <v>0</v>
      </c>
      <c r="V20" s="15">
        <f t="shared" si="1"/>
        <v>4</v>
      </c>
      <c r="W20" s="16">
        <f t="shared" si="1"/>
        <v>8</v>
      </c>
      <c r="X20" s="16">
        <f t="shared" si="1"/>
        <v>222</v>
      </c>
      <c r="Y20" s="16">
        <f t="shared" si="1"/>
        <v>65</v>
      </c>
      <c r="Z20" s="16">
        <f t="shared" si="1"/>
        <v>100</v>
      </c>
      <c r="AA20" s="17">
        <f t="shared" si="1"/>
        <v>0</v>
      </c>
      <c r="AB20" s="3"/>
      <c r="AC20" s="15">
        <f t="shared" ref="AC20:AK20" si="2">SUM(AC3:AC19)</f>
        <v>0</v>
      </c>
      <c r="AD20" s="16">
        <f t="shared" si="2"/>
        <v>0</v>
      </c>
      <c r="AE20" s="17">
        <f t="shared" si="2"/>
        <v>400</v>
      </c>
      <c r="AF20" s="16">
        <f t="shared" si="2"/>
        <v>0</v>
      </c>
      <c r="AG20" s="16">
        <f t="shared" si="2"/>
        <v>15</v>
      </c>
      <c r="AH20" s="16">
        <f t="shared" si="2"/>
        <v>35</v>
      </c>
      <c r="AI20" s="16">
        <f t="shared" si="2"/>
        <v>0</v>
      </c>
      <c r="AJ20" s="16">
        <f t="shared" si="2"/>
        <v>0</v>
      </c>
      <c r="AK20" s="17">
        <f t="shared" si="2"/>
        <v>0</v>
      </c>
    </row>
    <row r="21" spans="1:37" ht="14.5" thickBot="1">
      <c r="A21" s="3"/>
      <c r="B21" s="3"/>
      <c r="C21" s="58" t="s">
        <v>62</v>
      </c>
      <c r="D21" s="59"/>
      <c r="E21" s="60" t="s">
        <v>60</v>
      </c>
      <c r="F21" s="61"/>
      <c r="G21" s="10">
        <v>125</v>
      </c>
      <c r="H21" s="7">
        <v>10</v>
      </c>
      <c r="I21" s="11">
        <v>125</v>
      </c>
      <c r="J21" s="62"/>
      <c r="K21" s="63"/>
      <c r="L21" s="6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7" ht="14.5" thickBot="1">
      <c r="A22" s="3"/>
      <c r="C22" s="65" t="s">
        <v>128</v>
      </c>
      <c r="D22" s="66"/>
      <c r="E22" s="60" t="s">
        <v>61</v>
      </c>
      <c r="F22" s="61"/>
      <c r="G22" s="18" cm="1">
        <f t="array" ref="G22">SUM(G20:G21)+_xlfn.SWITCH(P22,"Archery",5,"Fencing",5,"Mace Fighting",5,"Swordsmanship",5,"Throwing",5,0)</f>
        <v>135</v>
      </c>
      <c r="H22" s="19">
        <f>SUM(H20:H21)</f>
        <v>10</v>
      </c>
      <c r="I22" s="20">
        <f>SUM(I20:I21)</f>
        <v>146</v>
      </c>
      <c r="J22" s="19">
        <f>IF(J20&gt;=25,G22/2+75,G22/2+50+J20)</f>
        <v>142.5</v>
      </c>
      <c r="K22" s="19">
        <f>H22+K20</f>
        <v>10</v>
      </c>
      <c r="L22" s="20" cm="1">
        <f t="array" ref="L22">SUM(L3:L19)+I22+_xlfn.SWITCH(P22,"Bushido",15,"Chivalry",15,"Ninjitsu",15,0)+IF(P24="Elf",20,0)</f>
        <v>224</v>
      </c>
      <c r="N22" s="45" t="s">
        <v>110</v>
      </c>
      <c r="O22" s="46"/>
      <c r="P22" s="67" t="s">
        <v>99</v>
      </c>
      <c r="Q22" s="59"/>
    </row>
    <row r="23" spans="1:37" ht="14.5" customHeight="1" thickBot="1">
      <c r="A23" s="3"/>
      <c r="E23" s="31"/>
      <c r="F23" s="31"/>
      <c r="G23" s="3"/>
      <c r="H23" s="3"/>
      <c r="I23" s="3"/>
      <c r="J23" s="3"/>
      <c r="K23" s="3"/>
      <c r="L23" s="3"/>
    </row>
    <row r="24" spans="1:37" ht="14.5" thickBot="1">
      <c r="A24" s="3"/>
      <c r="N24" s="45" t="s">
        <v>130</v>
      </c>
      <c r="O24" s="46"/>
      <c r="P24" s="47" t="s">
        <v>132</v>
      </c>
      <c r="Q24" s="48"/>
    </row>
    <row r="25" spans="1:37">
      <c r="C25" s="49" t="s">
        <v>40</v>
      </c>
      <c r="D25" s="50"/>
      <c r="E25" s="51"/>
      <c r="F25" s="55" t="s">
        <v>41</v>
      </c>
      <c r="G25" s="55" t="s">
        <v>42</v>
      </c>
      <c r="H25" s="55" t="s">
        <v>43</v>
      </c>
      <c r="X25" s="33" t="s">
        <v>131</v>
      </c>
      <c r="Y25" s="33"/>
    </row>
    <row r="26" spans="1:37" ht="14.5" thickBot="1">
      <c r="C26" s="52"/>
      <c r="D26" s="53"/>
      <c r="E26" s="54"/>
      <c r="F26" s="56"/>
      <c r="G26" s="56"/>
      <c r="H26" s="56"/>
      <c r="W26" s="33" t="s">
        <v>63</v>
      </c>
      <c r="X26" s="33" t="s">
        <v>132</v>
      </c>
      <c r="Y26" s="33" t="s">
        <v>64</v>
      </c>
    </row>
    <row r="27" spans="1:37">
      <c r="C27" s="42" t="s">
        <v>63</v>
      </c>
      <c r="D27" s="43"/>
      <c r="E27" s="44"/>
      <c r="F27" s="1">
        <v>120</v>
      </c>
      <c r="G27" s="1"/>
      <c r="H27" s="1">
        <f t="shared" ref="H27:H34" si="3">SUM(F27:G27)</f>
        <v>120</v>
      </c>
      <c r="I27" s="3"/>
      <c r="W27" s="33" t="s">
        <v>64</v>
      </c>
      <c r="X27" s="33" t="s">
        <v>133</v>
      </c>
      <c r="Y27" s="33" t="s">
        <v>65</v>
      </c>
    </row>
    <row r="28" spans="1:37">
      <c r="C28" s="36" t="s">
        <v>64</v>
      </c>
      <c r="D28" s="37"/>
      <c r="E28" s="38"/>
      <c r="F28" s="12">
        <v>120</v>
      </c>
      <c r="G28" s="12"/>
      <c r="H28" s="12">
        <f t="shared" si="3"/>
        <v>120</v>
      </c>
      <c r="I28" s="3"/>
      <c r="W28" s="33" t="s">
        <v>67</v>
      </c>
      <c r="Y28" s="33" t="s">
        <v>70</v>
      </c>
    </row>
    <row r="29" spans="1:37">
      <c r="C29" s="36" t="s">
        <v>80</v>
      </c>
      <c r="D29" s="37"/>
      <c r="E29" s="38"/>
      <c r="F29" s="12">
        <v>120</v>
      </c>
      <c r="G29" s="12"/>
      <c r="H29" s="12">
        <f t="shared" si="3"/>
        <v>120</v>
      </c>
      <c r="I29" s="3"/>
      <c r="W29" s="33" t="s">
        <v>65</v>
      </c>
      <c r="Y29" s="33" t="s">
        <v>74</v>
      </c>
    </row>
    <row r="30" spans="1:37">
      <c r="C30" s="36" t="s">
        <v>48</v>
      </c>
      <c r="D30" s="37"/>
      <c r="E30" s="38"/>
      <c r="F30" s="12">
        <v>100</v>
      </c>
      <c r="G30" s="12">
        <v>20</v>
      </c>
      <c r="H30" s="12">
        <f t="shared" si="3"/>
        <v>120</v>
      </c>
      <c r="I30" s="3"/>
      <c r="W30" s="33" t="s">
        <v>66</v>
      </c>
      <c r="Y30" s="33" t="s">
        <v>89</v>
      </c>
    </row>
    <row r="31" spans="1:37">
      <c r="C31" s="36" t="s">
        <v>88</v>
      </c>
      <c r="D31" s="37"/>
      <c r="E31" s="38"/>
      <c r="F31" s="12">
        <v>80</v>
      </c>
      <c r="G31" s="12">
        <v>40</v>
      </c>
      <c r="H31" s="12">
        <f t="shared" si="3"/>
        <v>120</v>
      </c>
      <c r="I31" s="3"/>
      <c r="W31" s="33" t="s">
        <v>68</v>
      </c>
      <c r="Y31" s="33" t="s">
        <v>90</v>
      </c>
    </row>
    <row r="32" spans="1:37">
      <c r="C32" s="36" t="s">
        <v>99</v>
      </c>
      <c r="D32" s="37"/>
      <c r="E32" s="38"/>
      <c r="F32" s="12">
        <v>120</v>
      </c>
      <c r="G32" s="12"/>
      <c r="H32" s="12">
        <f t="shared" si="3"/>
        <v>120</v>
      </c>
      <c r="I32" s="3"/>
      <c r="W32" s="33" t="s">
        <v>69</v>
      </c>
      <c r="Y32" s="33" t="s">
        <v>48</v>
      </c>
    </row>
    <row r="33" spans="1:25">
      <c r="C33" s="36" t="s">
        <v>109</v>
      </c>
      <c r="D33" s="37"/>
      <c r="E33" s="38"/>
      <c r="F33" s="12">
        <v>0</v>
      </c>
      <c r="G33" s="12">
        <v>15</v>
      </c>
      <c r="H33" s="12">
        <f t="shared" si="3"/>
        <v>15</v>
      </c>
      <c r="I33" s="3"/>
      <c r="W33" s="33" t="s">
        <v>70</v>
      </c>
      <c r="Y33" s="33" t="s">
        <v>49</v>
      </c>
    </row>
    <row r="34" spans="1:25">
      <c r="C34" s="36" t="s">
        <v>92</v>
      </c>
      <c r="D34" s="37"/>
      <c r="E34" s="38"/>
      <c r="F34" s="12">
        <v>20</v>
      </c>
      <c r="G34" s="12">
        <v>20</v>
      </c>
      <c r="H34" s="12">
        <f t="shared" si="3"/>
        <v>40</v>
      </c>
      <c r="I34" s="3"/>
      <c r="W34" s="33" t="s">
        <v>71</v>
      </c>
      <c r="Y34" s="33" t="s">
        <v>92</v>
      </c>
    </row>
    <row r="35" spans="1:25" ht="14.5" thickBot="1">
      <c r="C35" s="70" t="s">
        <v>108</v>
      </c>
      <c r="D35" s="71"/>
      <c r="E35" s="72"/>
      <c r="F35" s="12">
        <v>40</v>
      </c>
      <c r="G35" s="2">
        <v>40</v>
      </c>
      <c r="H35" s="2">
        <f>SUM(F35:G35)</f>
        <v>80</v>
      </c>
      <c r="I35" s="3"/>
      <c r="W35" s="33"/>
      <c r="Y35" s="33"/>
    </row>
    <row r="36" spans="1:25" ht="14.5" thickBot="1">
      <c r="C36" s="39" t="s">
        <v>38</v>
      </c>
      <c r="D36" s="40"/>
      <c r="E36" s="41"/>
      <c r="F36" s="4">
        <f>SUM(F27:F35)</f>
        <v>720</v>
      </c>
      <c r="G36" s="4">
        <f>SUM(G27:G35)</f>
        <v>135</v>
      </c>
      <c r="H36" s="2">
        <f>SUM(H27:H35)</f>
        <v>855</v>
      </c>
      <c r="I36" s="3"/>
      <c r="W36" s="33" t="s">
        <v>72</v>
      </c>
      <c r="Y36" s="33" t="s">
        <v>93</v>
      </c>
    </row>
    <row r="37" spans="1:25">
      <c r="A37" s="13"/>
      <c r="C37" s="3"/>
      <c r="D37" s="3"/>
      <c r="E37" s="3"/>
      <c r="F37" s="3"/>
      <c r="G37" s="3"/>
      <c r="H37" s="3"/>
      <c r="I37" s="3"/>
      <c r="L37" s="3"/>
      <c r="M37" s="3"/>
      <c r="N37" s="3"/>
      <c r="O37" s="3"/>
      <c r="P37" s="3"/>
      <c r="Q37" s="3"/>
      <c r="W37" s="33" t="s">
        <v>73</v>
      </c>
      <c r="Y37" s="33" t="s">
        <v>94</v>
      </c>
    </row>
    <row r="38" spans="1:25">
      <c r="A38" s="13"/>
      <c r="C38" s="3"/>
      <c r="D38" s="3"/>
      <c r="E38" s="3"/>
      <c r="F38" s="3"/>
      <c r="G38" s="3"/>
      <c r="H38" s="3"/>
      <c r="I38" s="3"/>
      <c r="L38" s="3"/>
      <c r="W38" s="33" t="s">
        <v>74</v>
      </c>
      <c r="Y38" s="33" t="s">
        <v>95</v>
      </c>
    </row>
    <row r="39" spans="1:25">
      <c r="A39" s="3"/>
      <c r="C39" s="3"/>
      <c r="D39" s="3"/>
      <c r="E39" s="3"/>
      <c r="F39" s="3"/>
      <c r="G39" s="3"/>
      <c r="H39" s="3"/>
      <c r="I39" s="3"/>
      <c r="L39" s="3"/>
      <c r="W39" s="33" t="s">
        <v>75</v>
      </c>
      <c r="Y39" s="33" t="s">
        <v>99</v>
      </c>
    </row>
    <row r="40" spans="1:25">
      <c r="W40" s="33" t="s">
        <v>76</v>
      </c>
      <c r="Y40" s="33" t="s">
        <v>102</v>
      </c>
    </row>
    <row r="41" spans="1:25">
      <c r="W41" s="33" t="s">
        <v>77</v>
      </c>
      <c r="Y41" s="33" t="s">
        <v>105</v>
      </c>
    </row>
    <row r="42" spans="1:25">
      <c r="W42" s="33" t="s">
        <v>80</v>
      </c>
      <c r="Y42" s="33" t="s">
        <v>50</v>
      </c>
    </row>
    <row r="43" spans="1:25">
      <c r="W43" s="33" t="s">
        <v>89</v>
      </c>
    </row>
    <row r="44" spans="1:25">
      <c r="W44" s="33" t="s">
        <v>78</v>
      </c>
    </row>
    <row r="45" spans="1:25">
      <c r="W45" s="33" t="s">
        <v>47</v>
      </c>
    </row>
    <row r="46" spans="1:25">
      <c r="W46" s="33" t="s">
        <v>79</v>
      </c>
    </row>
    <row r="47" spans="1:25">
      <c r="W47" s="33" t="s">
        <v>81</v>
      </c>
    </row>
    <row r="48" spans="1:25">
      <c r="W48" s="33" t="s">
        <v>82</v>
      </c>
    </row>
    <row r="49" spans="23:23">
      <c r="W49" s="33" t="s">
        <v>83</v>
      </c>
    </row>
    <row r="50" spans="23:23">
      <c r="W50" s="33" t="s">
        <v>84</v>
      </c>
    </row>
    <row r="51" spans="23:23">
      <c r="W51" s="33" t="s">
        <v>85</v>
      </c>
    </row>
    <row r="52" spans="23:23">
      <c r="W52" s="33" t="s">
        <v>86</v>
      </c>
    </row>
    <row r="53" spans="23:23">
      <c r="W53" s="33" t="s">
        <v>87</v>
      </c>
    </row>
    <row r="54" spans="23:23">
      <c r="W54" s="33" t="s">
        <v>90</v>
      </c>
    </row>
    <row r="55" spans="23:23">
      <c r="W55" s="33" t="s">
        <v>48</v>
      </c>
    </row>
    <row r="56" spans="23:23">
      <c r="W56" s="33" t="s">
        <v>88</v>
      </c>
    </row>
    <row r="57" spans="23:23">
      <c r="W57" s="33" t="s">
        <v>91</v>
      </c>
    </row>
    <row r="58" spans="23:23">
      <c r="W58" s="33" t="s">
        <v>49</v>
      </c>
    </row>
    <row r="59" spans="23:23">
      <c r="W59" s="33" t="s">
        <v>92</v>
      </c>
    </row>
    <row r="60" spans="23:23">
      <c r="W60" s="33" t="s">
        <v>93</v>
      </c>
    </row>
    <row r="61" spans="23:23">
      <c r="W61" s="33" t="s">
        <v>94</v>
      </c>
    </row>
    <row r="62" spans="23:23">
      <c r="W62" s="33" t="s">
        <v>95</v>
      </c>
    </row>
    <row r="63" spans="23:23">
      <c r="W63" s="33" t="s">
        <v>96</v>
      </c>
    </row>
    <row r="64" spans="23:23">
      <c r="W64" s="33" t="s">
        <v>97</v>
      </c>
    </row>
    <row r="65" spans="23:23">
      <c r="W65" s="33" t="s">
        <v>98</v>
      </c>
    </row>
    <row r="66" spans="23:23">
      <c r="W66" s="33" t="s">
        <v>99</v>
      </c>
    </row>
    <row r="67" spans="23:23">
      <c r="W67" s="33" t="s">
        <v>109</v>
      </c>
    </row>
    <row r="68" spans="23:23">
      <c r="W68" s="33" t="s">
        <v>100</v>
      </c>
    </row>
    <row r="69" spans="23:23">
      <c r="W69" s="33" t="s">
        <v>101</v>
      </c>
    </row>
    <row r="70" spans="23:23">
      <c r="W70" s="33" t="s">
        <v>102</v>
      </c>
    </row>
    <row r="71" spans="23:23">
      <c r="W71" s="33" t="s">
        <v>103</v>
      </c>
    </row>
    <row r="72" spans="23:23">
      <c r="W72" s="33" t="s">
        <v>104</v>
      </c>
    </row>
    <row r="73" spans="23:23">
      <c r="W73" s="33" t="s">
        <v>105</v>
      </c>
    </row>
    <row r="74" spans="23:23">
      <c r="W74" s="33" t="s">
        <v>106</v>
      </c>
    </row>
    <row r="75" spans="23:23">
      <c r="W75" s="33" t="s">
        <v>107</v>
      </c>
    </row>
    <row r="76" spans="23:23">
      <c r="W76" s="33" t="s">
        <v>108</v>
      </c>
    </row>
    <row r="77" spans="23:23">
      <c r="W77" s="33" t="s">
        <v>50</v>
      </c>
    </row>
  </sheetData>
  <mergeCells count="31">
    <mergeCell ref="P24:Q24"/>
    <mergeCell ref="C33:E33"/>
    <mergeCell ref="C34:E34"/>
    <mergeCell ref="C36:E36"/>
    <mergeCell ref="N24:O24"/>
    <mergeCell ref="C27:E27"/>
    <mergeCell ref="C28:E28"/>
    <mergeCell ref="C29:E29"/>
    <mergeCell ref="C30:E30"/>
    <mergeCell ref="C31:E31"/>
    <mergeCell ref="C32:E32"/>
    <mergeCell ref="C25:E26"/>
    <mergeCell ref="F25:F26"/>
    <mergeCell ref="G25:G26"/>
    <mergeCell ref="H25:H26"/>
    <mergeCell ref="C35:E35"/>
    <mergeCell ref="AC1:AE1"/>
    <mergeCell ref="AF1:AK1"/>
    <mergeCell ref="C21:D21"/>
    <mergeCell ref="E21:F21"/>
    <mergeCell ref="J21:L21"/>
    <mergeCell ref="V1:AB1"/>
    <mergeCell ref="C22:D22"/>
    <mergeCell ref="E22:F22"/>
    <mergeCell ref="N22:O22"/>
    <mergeCell ref="P22:Q22"/>
    <mergeCell ref="A1:A2"/>
    <mergeCell ref="B1:F1"/>
    <mergeCell ref="G1:L1"/>
    <mergeCell ref="M1:O1"/>
    <mergeCell ref="P1:U1"/>
  </mergeCells>
  <conditionalFormatting sqref="J20">
    <cfRule type="cellIs" dxfId="35" priority="14" operator="greaterThan">
      <formula>25</formula>
    </cfRule>
  </conditionalFormatting>
  <conditionalFormatting sqref="M20">
    <cfRule type="cellIs" dxfId="34" priority="13" operator="greaterThan">
      <formula>18</formula>
    </cfRule>
  </conditionalFormatting>
  <conditionalFormatting sqref="O20">
    <cfRule type="cellIs" dxfId="33" priority="4" operator="greaterThan">
      <formula>30</formula>
    </cfRule>
  </conditionalFormatting>
  <conditionalFormatting sqref="P20">
    <cfRule type="cellIs" dxfId="32" priority="7" operator="greaterThan">
      <formula>70</formula>
    </cfRule>
  </conditionalFormatting>
  <conditionalFormatting sqref="Q20">
    <cfRule type="cellIs" dxfId="31" priority="8" operator="greaterThan">
      <formula>45</formula>
    </cfRule>
  </conditionalFormatting>
  <conditionalFormatting sqref="S20">
    <cfRule type="cellIs" dxfId="30" priority="12" operator="greaterThan">
      <formula>60</formula>
    </cfRule>
  </conditionalFormatting>
  <conditionalFormatting sqref="Y20:Z20">
    <cfRule type="cellIs" dxfId="29" priority="10" operator="greaterThan">
      <formula>100</formula>
    </cfRule>
  </conditionalFormatting>
  <conditionalFormatting sqref="AA20">
    <cfRule type="cellIs" dxfId="28" priority="1" operator="greaterThan">
      <formula>12</formula>
    </cfRule>
  </conditionalFormatting>
  <conditionalFormatting sqref="AB20">
    <cfRule type="cellIs" dxfId="27" priority="2" operator="greaterThan">
      <formula>12</formula>
    </cfRule>
  </conditionalFormatting>
  <conditionalFormatting sqref="AD20">
    <cfRule type="cellIs" dxfId="26" priority="9" operator="greaterThan">
      <formula>50</formula>
    </cfRule>
  </conditionalFormatting>
  <conditionalFormatting sqref="AF20">
    <cfRule type="cellIs" dxfId="25" priority="6" operator="greaterThan">
      <formula>18</formula>
    </cfRule>
  </conditionalFormatting>
  <conditionalFormatting sqref="AG20:AK20">
    <cfRule type="cellIs" dxfId="24" priority="5" operator="greaterThan">
      <formula>30</formula>
    </cfRule>
  </conditionalFormatting>
  <dataValidations count="3">
    <dataValidation type="list" allowBlank="1" showInputMessage="1" showErrorMessage="1" sqref="C27:C35 D27:E34" xr:uid="{0F8336DA-7000-41F8-8DBA-2A062C27D08F}">
      <formula1>$W$25:$W$77</formula1>
    </dataValidation>
    <dataValidation type="list" allowBlank="1" showInputMessage="1" showErrorMessage="1" sqref="P24:Q24" xr:uid="{1F9E3449-3D4E-4B2E-98AB-079A08CB4BF8}">
      <formula1>$X$25:$X$27</formula1>
    </dataValidation>
    <dataValidation type="list" allowBlank="1" showInputMessage="1" showErrorMessage="1" sqref="P22:Q22" xr:uid="{586C1EDC-B704-4FD3-95A2-ADE35AB93D0B}">
      <formula1>$Y$25:$Y$42</formula1>
    </dataValidation>
  </dataValidations>
  <pageMargins left="0.7" right="0.7" top="0.75" bottom="0.75" header="0.3" footer="0.3"/>
  <ignoredErrors>
    <ignoredError sqref="M20 P2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5E16-0CD7-4B35-99D4-46FE509E9A92}">
  <dimension ref="A1:AL76"/>
  <sheetViews>
    <sheetView zoomScale="110" zoomScaleNormal="110" workbookViewId="0">
      <selection activeCell="H41" sqref="H41"/>
    </sheetView>
  </sheetViews>
  <sheetFormatPr defaultRowHeight="14"/>
  <cols>
    <col min="1" max="1" width="21.6640625" bestFit="1" customWidth="1"/>
    <col min="2" max="2" width="6.9140625" customWidth="1"/>
    <col min="3" max="4" width="7.6640625" customWidth="1"/>
    <col min="5" max="5" width="8.08203125" customWidth="1"/>
    <col min="7" max="7" width="7.08203125" customWidth="1"/>
    <col min="8" max="8" width="7.1640625" bestFit="1" customWidth="1"/>
    <col min="9" max="9" width="5.83203125" customWidth="1"/>
    <col min="10" max="11" width="6.1640625" customWidth="1"/>
    <col min="12" max="12" width="7.08203125" customWidth="1"/>
    <col min="13" max="13" width="5.5" customWidth="1"/>
    <col min="14" max="14" width="5.33203125" customWidth="1"/>
    <col min="15" max="15" width="6.1640625" customWidth="1"/>
    <col min="16" max="16" width="7.08203125" customWidth="1"/>
    <col min="17" max="17" width="6.75" customWidth="1"/>
    <col min="18" max="18" width="6.5" customWidth="1"/>
    <col min="19" max="19" width="6.5" bestFit="1" customWidth="1"/>
    <col min="20" max="20" width="5.75" customWidth="1"/>
    <col min="21" max="21" width="5.6640625" bestFit="1" customWidth="1"/>
    <col min="22" max="22" width="3.1640625" bestFit="1" customWidth="1"/>
    <col min="23" max="23" width="4.5" bestFit="1" customWidth="1"/>
    <col min="24" max="24" width="4.6640625" customWidth="1"/>
    <col min="25" max="25" width="4.6640625" bestFit="1" customWidth="1"/>
    <col min="26" max="26" width="4.4140625" bestFit="1" customWidth="1"/>
    <col min="27" max="27" width="3.1640625" bestFit="1" customWidth="1"/>
    <col min="28" max="28" width="3.58203125" bestFit="1" customWidth="1"/>
    <col min="29" max="29" width="6.58203125" bestFit="1" customWidth="1"/>
    <col min="30" max="30" width="3.25" bestFit="1" customWidth="1"/>
    <col min="31" max="31" width="4.58203125" bestFit="1" customWidth="1"/>
    <col min="32" max="32" width="4.58203125" customWidth="1"/>
    <col min="33" max="33" width="5.75" customWidth="1"/>
    <col min="34" max="34" width="4.9140625" customWidth="1"/>
    <col min="35" max="35" width="5" customWidth="1"/>
    <col min="36" max="36" width="5.5" customWidth="1"/>
    <col min="37" max="37" width="5.58203125" customWidth="1"/>
    <col min="38" max="38" width="5.75" customWidth="1"/>
  </cols>
  <sheetData>
    <row r="1" spans="1:38" ht="14.5" thickBot="1">
      <c r="A1" s="68" t="s">
        <v>39</v>
      </c>
      <c r="B1" s="45" t="s">
        <v>4</v>
      </c>
      <c r="C1" s="57"/>
      <c r="D1" s="57"/>
      <c r="E1" s="57"/>
      <c r="F1" s="46"/>
      <c r="G1" s="45" t="s">
        <v>5</v>
      </c>
      <c r="H1" s="57"/>
      <c r="I1" s="57"/>
      <c r="J1" s="57"/>
      <c r="K1" s="57"/>
      <c r="L1" s="46"/>
      <c r="M1" s="45" t="s">
        <v>17</v>
      </c>
      <c r="N1" s="57"/>
      <c r="O1" s="57"/>
      <c r="P1" s="45" t="s">
        <v>112</v>
      </c>
      <c r="Q1" s="57"/>
      <c r="R1" s="57"/>
      <c r="S1" s="57"/>
      <c r="T1" s="57"/>
      <c r="U1" s="46"/>
      <c r="V1" s="45" t="s">
        <v>113</v>
      </c>
      <c r="W1" s="57"/>
      <c r="X1" s="57"/>
      <c r="Y1" s="57"/>
      <c r="Z1" s="57"/>
      <c r="AA1" s="57"/>
      <c r="AB1" s="46"/>
      <c r="AC1" s="45" t="s">
        <v>114</v>
      </c>
      <c r="AD1" s="57"/>
      <c r="AE1" s="46"/>
      <c r="AF1" s="35"/>
      <c r="AG1" s="45" t="s">
        <v>32</v>
      </c>
      <c r="AH1" s="57"/>
      <c r="AI1" s="57"/>
      <c r="AJ1" s="57"/>
      <c r="AK1" s="57"/>
      <c r="AL1" s="46"/>
    </row>
    <row r="2" spans="1:38" ht="14.5" thickBot="1">
      <c r="A2" s="69"/>
      <c r="B2" s="21" t="s">
        <v>6</v>
      </c>
      <c r="C2" s="22" t="s">
        <v>7</v>
      </c>
      <c r="D2" s="23" t="s">
        <v>8</v>
      </c>
      <c r="E2" s="24" t="s">
        <v>9</v>
      </c>
      <c r="F2" s="25" t="s">
        <v>10</v>
      </c>
      <c r="G2" s="29" t="s">
        <v>11</v>
      </c>
      <c r="H2" s="5" t="s">
        <v>12</v>
      </c>
      <c r="I2" s="30" t="s">
        <v>13</v>
      </c>
      <c r="J2" s="29" t="s">
        <v>14</v>
      </c>
      <c r="K2" s="5" t="s">
        <v>15</v>
      </c>
      <c r="L2" s="30" t="s">
        <v>16</v>
      </c>
      <c r="M2" s="29" t="s">
        <v>18</v>
      </c>
      <c r="N2" s="5" t="s">
        <v>19</v>
      </c>
      <c r="O2" s="30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31</v>
      </c>
      <c r="X2" s="9" t="s">
        <v>51</v>
      </c>
      <c r="Y2" s="9" t="s">
        <v>45</v>
      </c>
      <c r="Z2" s="9" t="s">
        <v>46</v>
      </c>
      <c r="AA2" s="9" t="s">
        <v>144</v>
      </c>
      <c r="AB2" s="9" t="s">
        <v>56</v>
      </c>
      <c r="AC2" s="9" t="s">
        <v>145</v>
      </c>
      <c r="AD2" s="9" t="s">
        <v>44</v>
      </c>
      <c r="AE2" s="9" t="s">
        <v>111</v>
      </c>
      <c r="AF2" s="9" t="s">
        <v>148</v>
      </c>
      <c r="AG2" s="32" t="s">
        <v>33</v>
      </c>
      <c r="AH2" s="6" t="s">
        <v>34</v>
      </c>
      <c r="AI2" s="26" t="s">
        <v>58</v>
      </c>
      <c r="AJ2" s="27" t="s">
        <v>57</v>
      </c>
      <c r="AK2" s="28" t="s">
        <v>35</v>
      </c>
      <c r="AL2" s="25" t="s">
        <v>59</v>
      </c>
    </row>
    <row r="3" spans="1:38">
      <c r="A3" s="10" t="s">
        <v>135</v>
      </c>
      <c r="B3" s="10">
        <v>15</v>
      </c>
      <c r="C3" s="7">
        <v>15</v>
      </c>
      <c r="D3" s="7">
        <v>15</v>
      </c>
      <c r="E3" s="7">
        <v>15</v>
      </c>
      <c r="F3" s="11">
        <v>15</v>
      </c>
      <c r="G3" s="10"/>
      <c r="H3" s="7"/>
      <c r="I3" s="7"/>
      <c r="J3" s="7">
        <v>10</v>
      </c>
      <c r="K3" s="7"/>
      <c r="L3" s="11">
        <v>10</v>
      </c>
      <c r="M3" s="10"/>
      <c r="N3" s="7"/>
      <c r="O3" s="11"/>
      <c r="P3" s="10"/>
      <c r="Q3" s="7"/>
      <c r="R3" s="7"/>
      <c r="S3" s="7"/>
      <c r="T3" s="7"/>
      <c r="U3" s="11"/>
      <c r="V3" s="10"/>
      <c r="W3" s="7"/>
      <c r="X3" s="7"/>
      <c r="Y3" s="7">
        <v>10</v>
      </c>
      <c r="Z3" s="7"/>
      <c r="AA3" s="7"/>
      <c r="AB3" s="7"/>
      <c r="AC3" s="10"/>
      <c r="AD3" s="7">
        <v>35</v>
      </c>
      <c r="AE3" s="7"/>
      <c r="AF3" s="11"/>
      <c r="AG3" s="10"/>
      <c r="AH3" s="7"/>
      <c r="AI3" s="7"/>
      <c r="AJ3" s="7"/>
      <c r="AK3" s="7"/>
      <c r="AL3" s="11"/>
    </row>
    <row r="4" spans="1:38">
      <c r="A4" s="13" t="s">
        <v>136</v>
      </c>
      <c r="B4" s="13"/>
      <c r="C4" s="3"/>
      <c r="D4" s="3"/>
      <c r="E4" s="3"/>
      <c r="F4" s="14"/>
      <c r="G4" s="13"/>
      <c r="H4" s="3"/>
      <c r="I4" s="3"/>
      <c r="J4" s="3"/>
      <c r="K4" s="3"/>
      <c r="L4" s="14"/>
      <c r="M4" s="13"/>
      <c r="N4" s="3"/>
      <c r="O4" s="14"/>
      <c r="P4" s="13">
        <v>10</v>
      </c>
      <c r="Q4" s="3"/>
      <c r="R4" s="3"/>
      <c r="S4" s="3"/>
      <c r="T4" s="3"/>
      <c r="U4" s="14"/>
      <c r="V4" s="13"/>
      <c r="W4" s="3"/>
      <c r="X4" s="3"/>
      <c r="Y4" s="3"/>
      <c r="Z4" s="3"/>
      <c r="AA4" s="3"/>
      <c r="AB4" s="3"/>
      <c r="AC4" s="13"/>
      <c r="AD4" s="3"/>
      <c r="AE4" s="3"/>
      <c r="AF4" s="14"/>
      <c r="AG4" s="13"/>
      <c r="AH4" s="3"/>
      <c r="AI4" s="3"/>
      <c r="AJ4" s="3"/>
      <c r="AK4" s="3"/>
      <c r="AL4" s="14"/>
    </row>
    <row r="5" spans="1:38">
      <c r="A5" s="13" t="s">
        <v>137</v>
      </c>
      <c r="B5" s="13">
        <v>17</v>
      </c>
      <c r="C5" s="3">
        <v>19</v>
      </c>
      <c r="D5" s="3">
        <v>18</v>
      </c>
      <c r="E5" s="3">
        <v>18</v>
      </c>
      <c r="F5" s="14">
        <v>19</v>
      </c>
      <c r="G5" s="13"/>
      <c r="H5" s="3"/>
      <c r="I5" s="3">
        <v>4</v>
      </c>
      <c r="J5" s="3"/>
      <c r="K5" s="3"/>
      <c r="L5" s="14">
        <v>8</v>
      </c>
      <c r="M5" s="13">
        <v>4</v>
      </c>
      <c r="N5" s="3"/>
      <c r="O5" s="14">
        <v>4</v>
      </c>
      <c r="P5" s="13"/>
      <c r="Q5" s="3"/>
      <c r="R5" s="3"/>
      <c r="S5" s="3"/>
      <c r="T5" s="3"/>
      <c r="U5" s="14"/>
      <c r="V5" s="13"/>
      <c r="W5" s="3"/>
      <c r="X5" s="3"/>
      <c r="Y5" s="3">
        <v>6</v>
      </c>
      <c r="Z5" s="3">
        <v>20</v>
      </c>
      <c r="AA5" s="3"/>
      <c r="AB5" s="3"/>
      <c r="AC5" s="13"/>
      <c r="AD5" s="3"/>
      <c r="AE5" s="3"/>
      <c r="AF5" s="14"/>
      <c r="AG5" s="13"/>
      <c r="AH5" s="3"/>
      <c r="AI5" s="3"/>
      <c r="AJ5" s="3"/>
      <c r="AK5" s="3"/>
      <c r="AL5" s="14"/>
    </row>
    <row r="6" spans="1:38">
      <c r="A6" s="13" t="s">
        <v>138</v>
      </c>
      <c r="B6" s="13"/>
      <c r="C6" s="3"/>
      <c r="D6" s="3"/>
      <c r="E6" s="3"/>
      <c r="F6" s="14"/>
      <c r="G6" s="13"/>
      <c r="H6" s="3"/>
      <c r="I6" s="3"/>
      <c r="J6" s="3"/>
      <c r="K6" s="3"/>
      <c r="L6" s="14"/>
      <c r="M6" s="13"/>
      <c r="N6" s="3"/>
      <c r="O6" s="14">
        <v>1</v>
      </c>
      <c r="P6" s="13"/>
      <c r="Q6" s="3"/>
      <c r="R6" s="3"/>
      <c r="S6" s="3"/>
      <c r="T6" s="3"/>
      <c r="U6" s="14"/>
      <c r="V6" s="13"/>
      <c r="W6" s="3"/>
      <c r="X6" s="3">
        <v>5</v>
      </c>
      <c r="Y6" s="3"/>
      <c r="Z6" s="3">
        <v>10</v>
      </c>
      <c r="AA6" s="3"/>
      <c r="AB6" s="3"/>
      <c r="AC6" s="13"/>
      <c r="AD6" s="3"/>
      <c r="AE6" s="3"/>
      <c r="AF6" s="14"/>
      <c r="AG6" s="13"/>
      <c r="AH6" s="3"/>
      <c r="AI6" s="3"/>
      <c r="AJ6" s="3"/>
      <c r="AK6" s="3"/>
      <c r="AL6" s="14"/>
    </row>
    <row r="7" spans="1:38">
      <c r="A7" s="13" t="s">
        <v>118</v>
      </c>
      <c r="B7" s="13">
        <v>15</v>
      </c>
      <c r="C7" s="3">
        <v>15</v>
      </c>
      <c r="D7" s="3">
        <v>15</v>
      </c>
      <c r="E7" s="3">
        <v>15</v>
      </c>
      <c r="F7" s="14">
        <v>15</v>
      </c>
      <c r="G7" s="13"/>
      <c r="H7" s="3"/>
      <c r="I7" s="3">
        <v>5</v>
      </c>
      <c r="J7" s="3">
        <v>5</v>
      </c>
      <c r="K7" s="3"/>
      <c r="L7" s="14"/>
      <c r="M7" s="13">
        <v>3</v>
      </c>
      <c r="N7" s="3"/>
      <c r="O7" s="14">
        <v>3</v>
      </c>
      <c r="P7" s="13"/>
      <c r="Q7" s="3"/>
      <c r="R7" s="3"/>
      <c r="S7" s="3"/>
      <c r="T7" s="3"/>
      <c r="U7" s="14"/>
      <c r="V7" s="13"/>
      <c r="W7" s="3">
        <v>1</v>
      </c>
      <c r="X7" s="3">
        <v>5</v>
      </c>
      <c r="Y7" s="3">
        <v>8</v>
      </c>
      <c r="Z7" s="3">
        <v>20</v>
      </c>
      <c r="AA7" s="3"/>
      <c r="AB7" s="3"/>
      <c r="AC7" s="13"/>
      <c r="AD7" s="3"/>
      <c r="AE7" s="3"/>
      <c r="AF7" s="14"/>
      <c r="AG7" s="13"/>
      <c r="AH7" s="3"/>
      <c r="AI7" s="3"/>
      <c r="AJ7" s="3"/>
      <c r="AK7" s="3"/>
      <c r="AL7" s="14"/>
    </row>
    <row r="8" spans="1:38">
      <c r="A8" s="13" t="s">
        <v>119</v>
      </c>
      <c r="B8" s="13">
        <v>15</v>
      </c>
      <c r="C8" s="3">
        <v>15</v>
      </c>
      <c r="D8" s="3">
        <v>15</v>
      </c>
      <c r="E8" s="3">
        <v>15</v>
      </c>
      <c r="F8" s="14">
        <v>15</v>
      </c>
      <c r="G8" s="13"/>
      <c r="H8" s="3"/>
      <c r="I8" s="3"/>
      <c r="J8" s="3"/>
      <c r="K8" s="3"/>
      <c r="L8" s="14">
        <v>5</v>
      </c>
      <c r="M8" s="13"/>
      <c r="N8" s="3"/>
      <c r="O8" s="14">
        <v>4</v>
      </c>
      <c r="P8" s="13"/>
      <c r="Q8" s="3"/>
      <c r="R8" s="3"/>
      <c r="S8" s="3"/>
      <c r="T8" s="3"/>
      <c r="U8" s="14"/>
      <c r="V8" s="13"/>
      <c r="W8" s="3"/>
      <c r="X8" s="3">
        <v>20</v>
      </c>
      <c r="Y8" s="3"/>
      <c r="Z8" s="3"/>
      <c r="AA8" s="3"/>
      <c r="AB8" s="3"/>
      <c r="AC8" s="13"/>
      <c r="AD8" s="3"/>
      <c r="AE8" s="3"/>
      <c r="AF8" s="14"/>
      <c r="AG8" s="13"/>
      <c r="AH8" s="3"/>
      <c r="AI8" s="3"/>
      <c r="AJ8" s="3"/>
      <c r="AK8" s="3"/>
      <c r="AL8" s="14"/>
    </row>
    <row r="9" spans="1:38">
      <c r="A9" s="13" t="s">
        <v>120</v>
      </c>
      <c r="B9" s="13">
        <v>17</v>
      </c>
      <c r="C9" s="3">
        <v>19</v>
      </c>
      <c r="D9" s="3">
        <v>18</v>
      </c>
      <c r="E9" s="3">
        <v>18</v>
      </c>
      <c r="F9" s="14">
        <v>18</v>
      </c>
      <c r="G9" s="13">
        <v>5</v>
      </c>
      <c r="H9" s="3"/>
      <c r="I9" s="3">
        <v>5</v>
      </c>
      <c r="J9" s="3">
        <v>5</v>
      </c>
      <c r="K9" s="3"/>
      <c r="L9" s="14">
        <v>8</v>
      </c>
      <c r="M9" s="13">
        <v>3</v>
      </c>
      <c r="N9" s="3"/>
      <c r="O9" s="14">
        <v>3</v>
      </c>
      <c r="P9" s="13"/>
      <c r="Q9" s="3"/>
      <c r="R9" s="3"/>
      <c r="S9" s="3"/>
      <c r="T9" s="3"/>
      <c r="U9" s="14"/>
      <c r="V9" s="13"/>
      <c r="W9" s="3"/>
      <c r="X9" s="3"/>
      <c r="Y9" s="3">
        <v>10</v>
      </c>
      <c r="Z9" s="3">
        <v>20</v>
      </c>
      <c r="AA9" s="3"/>
      <c r="AB9" s="3"/>
      <c r="AC9" s="13"/>
      <c r="AD9" s="3"/>
      <c r="AE9" s="3"/>
      <c r="AF9" s="14"/>
      <c r="AG9" s="13"/>
      <c r="AH9" s="3"/>
      <c r="AI9" s="3">
        <v>15</v>
      </c>
      <c r="AJ9" s="3"/>
      <c r="AK9" s="3"/>
      <c r="AL9" s="14"/>
    </row>
    <row r="10" spans="1:38">
      <c r="A10" s="13" t="s">
        <v>139</v>
      </c>
      <c r="B10" s="13"/>
      <c r="C10" s="3"/>
      <c r="D10" s="3"/>
      <c r="E10" s="3"/>
      <c r="F10" s="14"/>
      <c r="G10" s="13"/>
      <c r="H10" s="3"/>
      <c r="I10" s="3"/>
      <c r="J10" s="3">
        <v>5</v>
      </c>
      <c r="K10" s="3"/>
      <c r="L10" s="14"/>
      <c r="M10" s="13">
        <v>2</v>
      </c>
      <c r="N10" s="3"/>
      <c r="O10" s="14"/>
      <c r="P10" s="13"/>
      <c r="Q10" s="3"/>
      <c r="R10" s="3"/>
      <c r="S10" s="3"/>
      <c r="T10" s="3"/>
      <c r="U10" s="14"/>
      <c r="V10" s="13"/>
      <c r="W10" s="3"/>
      <c r="X10" s="3"/>
      <c r="Y10" s="3"/>
      <c r="Z10" s="3"/>
      <c r="AA10" s="3"/>
      <c r="AB10" s="3"/>
      <c r="AC10" s="13"/>
      <c r="AD10" s="3">
        <v>15</v>
      </c>
      <c r="AE10" s="3"/>
      <c r="AF10" s="14"/>
      <c r="AG10" s="13"/>
      <c r="AH10" s="3"/>
      <c r="AI10" s="3"/>
      <c r="AJ10" s="3"/>
      <c r="AK10" s="3"/>
      <c r="AL10" s="14"/>
    </row>
    <row r="11" spans="1:38">
      <c r="A11" s="13" t="s">
        <v>140</v>
      </c>
      <c r="B11" s="13"/>
      <c r="C11" s="3"/>
      <c r="D11" s="3"/>
      <c r="E11" s="3"/>
      <c r="F11" s="14"/>
      <c r="G11" s="13"/>
      <c r="H11" s="3"/>
      <c r="I11" s="3">
        <v>5</v>
      </c>
      <c r="J11" s="3"/>
      <c r="K11" s="3"/>
      <c r="L11" s="14"/>
      <c r="M11" s="13"/>
      <c r="N11" s="3"/>
      <c r="O11" s="14">
        <v>2</v>
      </c>
      <c r="P11" s="13"/>
      <c r="Q11" s="3"/>
      <c r="R11" s="3"/>
      <c r="S11" s="3"/>
      <c r="T11" s="3"/>
      <c r="U11" s="14"/>
      <c r="V11" s="13"/>
      <c r="W11" s="3"/>
      <c r="X11" s="3"/>
      <c r="Y11" s="3"/>
      <c r="Z11" s="3">
        <v>10</v>
      </c>
      <c r="AA11" s="3"/>
      <c r="AB11" s="3"/>
      <c r="AC11" s="13"/>
      <c r="AD11" s="3"/>
      <c r="AE11" s="3"/>
      <c r="AF11" s="14"/>
      <c r="AG11" s="13"/>
      <c r="AH11" s="3"/>
      <c r="AI11" s="3"/>
      <c r="AJ11" s="3"/>
      <c r="AK11" s="3"/>
      <c r="AL11" s="14"/>
    </row>
    <row r="12" spans="1:38">
      <c r="A12" s="13" t="s">
        <v>141</v>
      </c>
      <c r="B12" s="13"/>
      <c r="C12" s="3">
        <v>15</v>
      </c>
      <c r="D12" s="3"/>
      <c r="E12" s="3"/>
      <c r="F12" s="14"/>
      <c r="G12" s="13"/>
      <c r="H12" s="3"/>
      <c r="I12" s="3"/>
      <c r="J12" s="3"/>
      <c r="K12" s="3"/>
      <c r="L12" s="14"/>
      <c r="M12" s="13">
        <v>2</v>
      </c>
      <c r="N12" s="3">
        <v>3</v>
      </c>
      <c r="O12" s="14">
        <v>2</v>
      </c>
      <c r="P12" s="13"/>
      <c r="Q12" s="3"/>
      <c r="R12" s="3"/>
      <c r="S12" s="3"/>
      <c r="T12" s="3"/>
      <c r="U12" s="14"/>
      <c r="V12" s="13"/>
      <c r="W12" s="3"/>
      <c r="X12" s="3"/>
      <c r="Y12" s="3"/>
      <c r="Z12" s="3"/>
      <c r="AA12" s="3"/>
      <c r="AB12" s="3"/>
      <c r="AC12" s="13"/>
      <c r="AD12" s="3"/>
      <c r="AE12" s="3">
        <v>150</v>
      </c>
      <c r="AF12" s="14"/>
      <c r="AG12" s="13"/>
      <c r="AH12" s="3"/>
      <c r="AI12" s="3">
        <v>15</v>
      </c>
      <c r="AJ12" s="3"/>
      <c r="AK12" s="3"/>
      <c r="AL12" s="14"/>
    </row>
    <row r="13" spans="1:38">
      <c r="A13" s="13" t="s">
        <v>142</v>
      </c>
      <c r="B13" s="13"/>
      <c r="C13" s="3"/>
      <c r="D13" s="3"/>
      <c r="E13" s="3"/>
      <c r="F13" s="14"/>
      <c r="G13" s="13"/>
      <c r="H13" s="3"/>
      <c r="I13" s="3"/>
      <c r="J13" s="3"/>
      <c r="K13" s="3"/>
      <c r="L13" s="14"/>
      <c r="M13" s="13"/>
      <c r="N13" s="3"/>
      <c r="O13" s="14"/>
      <c r="P13" s="13"/>
      <c r="Q13" s="3"/>
      <c r="R13" s="3"/>
      <c r="S13" s="3"/>
      <c r="T13" s="3"/>
      <c r="U13" s="14"/>
      <c r="V13" s="13">
        <v>1</v>
      </c>
      <c r="W13" s="3"/>
      <c r="X13" s="3">
        <v>8</v>
      </c>
      <c r="Y13" s="3"/>
      <c r="Z13" s="3"/>
      <c r="AA13" s="3"/>
      <c r="AB13" s="3"/>
      <c r="AC13" s="13"/>
      <c r="AD13" s="3"/>
      <c r="AE13" s="3"/>
      <c r="AF13" s="14"/>
      <c r="AG13" s="13"/>
      <c r="AH13" s="3"/>
      <c r="AI13" s="3"/>
      <c r="AJ13" s="3"/>
      <c r="AK13" s="3"/>
      <c r="AL13" s="14"/>
    </row>
    <row r="14" spans="1:38">
      <c r="A14" s="13" t="s">
        <v>143</v>
      </c>
      <c r="B14" s="13">
        <v>17</v>
      </c>
      <c r="C14" s="3">
        <v>19</v>
      </c>
      <c r="D14" s="3">
        <v>18</v>
      </c>
      <c r="E14" s="3">
        <v>18</v>
      </c>
      <c r="F14" s="14">
        <v>19</v>
      </c>
      <c r="G14" s="13"/>
      <c r="H14" s="3"/>
      <c r="I14" s="3"/>
      <c r="J14" s="3">
        <v>5</v>
      </c>
      <c r="K14" s="3"/>
      <c r="L14" s="14">
        <v>8</v>
      </c>
      <c r="M14" s="13">
        <v>3</v>
      </c>
      <c r="N14" s="3"/>
      <c r="O14" s="14"/>
      <c r="P14" s="13"/>
      <c r="Q14" s="3"/>
      <c r="R14" s="3"/>
      <c r="S14" s="3"/>
      <c r="T14" s="3"/>
      <c r="U14" s="14"/>
      <c r="V14" s="13"/>
      <c r="W14" s="3"/>
      <c r="X14" s="3"/>
      <c r="Y14" s="3">
        <v>8</v>
      </c>
      <c r="Z14" s="3">
        <v>20</v>
      </c>
      <c r="AA14" s="3">
        <v>2</v>
      </c>
      <c r="AB14" s="3"/>
      <c r="AC14" s="13"/>
      <c r="AD14" s="3"/>
      <c r="AE14" s="3"/>
      <c r="AF14" s="14"/>
      <c r="AG14" s="13"/>
      <c r="AH14" s="3"/>
      <c r="AI14" s="3"/>
      <c r="AJ14" s="3"/>
      <c r="AK14" s="3"/>
      <c r="AL14" s="14">
        <v>12</v>
      </c>
    </row>
    <row r="15" spans="1:38">
      <c r="A15" s="13" t="s">
        <v>146</v>
      </c>
      <c r="B15" s="13"/>
      <c r="C15" s="3"/>
      <c r="D15" s="3"/>
      <c r="E15" s="3"/>
      <c r="F15" s="14"/>
      <c r="G15" s="13"/>
      <c r="H15" s="3"/>
      <c r="I15" s="3"/>
      <c r="J15" s="3"/>
      <c r="K15" s="3"/>
      <c r="L15" s="14"/>
      <c r="M15" s="13"/>
      <c r="N15" s="3"/>
      <c r="O15" s="14"/>
      <c r="P15" s="13">
        <v>10</v>
      </c>
      <c r="Q15" s="3">
        <v>-5</v>
      </c>
      <c r="R15" s="3"/>
      <c r="S15" s="3"/>
      <c r="T15" s="3"/>
      <c r="U15" s="14"/>
      <c r="V15" s="13"/>
      <c r="W15" s="3"/>
      <c r="X15" s="3"/>
      <c r="Y15" s="3"/>
      <c r="Z15" s="3"/>
      <c r="AA15" s="3"/>
      <c r="AB15" s="3"/>
      <c r="AC15" s="13"/>
      <c r="AD15" s="3"/>
      <c r="AE15" s="3"/>
      <c r="AF15" s="14"/>
      <c r="AG15" s="13"/>
      <c r="AH15" s="3"/>
      <c r="AI15" s="3"/>
      <c r="AJ15" s="3"/>
      <c r="AK15" s="3"/>
      <c r="AL15" s="14"/>
    </row>
    <row r="16" spans="1:38">
      <c r="A16" s="13" t="s">
        <v>36</v>
      </c>
      <c r="B16" s="13"/>
      <c r="C16" s="3"/>
      <c r="D16" s="3"/>
      <c r="E16" s="3"/>
      <c r="F16" s="14"/>
      <c r="G16" s="13"/>
      <c r="H16" s="3"/>
      <c r="I16" s="3"/>
      <c r="J16" s="3"/>
      <c r="K16" s="3"/>
      <c r="L16" s="14"/>
      <c r="M16" s="13"/>
      <c r="N16" s="3"/>
      <c r="O16" s="14">
        <v>3</v>
      </c>
      <c r="P16" s="13">
        <v>15</v>
      </c>
      <c r="Q16" s="3">
        <v>15</v>
      </c>
      <c r="R16" s="3"/>
      <c r="S16" s="3">
        <v>10</v>
      </c>
      <c r="T16" s="3"/>
      <c r="U16" s="14"/>
      <c r="V16" s="13">
        <v>1</v>
      </c>
      <c r="W16" s="3">
        <v>3</v>
      </c>
      <c r="X16" s="3"/>
      <c r="Y16" s="3"/>
      <c r="Z16" s="3"/>
      <c r="AA16" s="3"/>
      <c r="AB16" s="3"/>
      <c r="AC16" s="13"/>
      <c r="AD16" s="3"/>
      <c r="AE16" s="3"/>
      <c r="AF16" s="14"/>
      <c r="AG16" s="13"/>
      <c r="AH16" s="3"/>
      <c r="AI16" s="3"/>
      <c r="AJ16" s="3"/>
      <c r="AK16" s="3"/>
      <c r="AL16" s="14"/>
    </row>
    <row r="17" spans="1:38">
      <c r="A17" s="13" t="s">
        <v>37</v>
      </c>
      <c r="B17" s="13"/>
      <c r="C17" s="3"/>
      <c r="D17" s="3"/>
      <c r="E17" s="3"/>
      <c r="F17" s="14"/>
      <c r="G17" s="13"/>
      <c r="H17" s="3">
        <v>8</v>
      </c>
      <c r="I17" s="3"/>
      <c r="J17" s="3"/>
      <c r="K17" s="3"/>
      <c r="L17" s="14"/>
      <c r="M17" s="13"/>
      <c r="N17" s="3"/>
      <c r="O17" s="14"/>
      <c r="P17" s="13">
        <v>15</v>
      </c>
      <c r="Q17" s="3">
        <v>15</v>
      </c>
      <c r="R17" s="3"/>
      <c r="S17" s="3">
        <v>10</v>
      </c>
      <c r="T17" s="3"/>
      <c r="U17" s="14"/>
      <c r="V17" s="13"/>
      <c r="W17" s="3">
        <v>3</v>
      </c>
      <c r="X17" s="3">
        <v>15</v>
      </c>
      <c r="Y17" s="3"/>
      <c r="Z17" s="3"/>
      <c r="AA17" s="3"/>
      <c r="AB17" s="3"/>
      <c r="AC17" s="13"/>
      <c r="AD17" s="3"/>
      <c r="AE17" s="3"/>
      <c r="AF17" s="14"/>
      <c r="AG17" s="13"/>
      <c r="AH17" s="3"/>
      <c r="AI17" s="3"/>
      <c r="AJ17" s="3"/>
      <c r="AK17" s="3"/>
      <c r="AL17" s="14"/>
    </row>
    <row r="18" spans="1:38">
      <c r="A18" s="13" t="s">
        <v>147</v>
      </c>
      <c r="B18" s="13"/>
      <c r="C18" s="3">
        <v>3</v>
      </c>
      <c r="D18" s="3">
        <v>5</v>
      </c>
      <c r="E18" s="3"/>
      <c r="F18" s="14"/>
      <c r="G18" s="13"/>
      <c r="H18" s="3"/>
      <c r="I18" s="3"/>
      <c r="J18" s="3"/>
      <c r="K18" s="3"/>
      <c r="L18" s="14"/>
      <c r="M18" s="13">
        <v>2</v>
      </c>
      <c r="N18" s="3"/>
      <c r="O18" s="14"/>
      <c r="P18" s="13"/>
      <c r="Q18" s="3">
        <v>10</v>
      </c>
      <c r="R18" s="3"/>
      <c r="S18" s="3"/>
      <c r="T18" s="3"/>
      <c r="U18" s="14"/>
      <c r="V18" s="13"/>
      <c r="W18" s="3"/>
      <c r="X18" s="3"/>
      <c r="Y18" s="3"/>
      <c r="Z18" s="3"/>
      <c r="AA18" s="3"/>
      <c r="AB18" s="3" t="s">
        <v>129</v>
      </c>
      <c r="AC18" s="13">
        <v>30</v>
      </c>
      <c r="AD18" s="3"/>
      <c r="AE18" s="3">
        <v>40</v>
      </c>
      <c r="AF18" s="14" t="s">
        <v>129</v>
      </c>
      <c r="AG18" s="13"/>
      <c r="AH18" s="3"/>
      <c r="AI18" s="3"/>
      <c r="AJ18" s="3"/>
      <c r="AK18" s="3"/>
      <c r="AL18" s="14"/>
    </row>
    <row r="19" spans="1:38" ht="14.5" thickBot="1">
      <c r="A19" s="3"/>
      <c r="B19" s="15"/>
      <c r="C19" s="16"/>
      <c r="D19" s="16"/>
      <c r="E19" s="16"/>
      <c r="F19" s="17"/>
      <c r="G19" s="15"/>
      <c r="H19" s="16"/>
      <c r="I19" s="16"/>
      <c r="J19" s="16"/>
      <c r="K19" s="16"/>
      <c r="L19" s="17"/>
      <c r="M19" s="15"/>
      <c r="N19" s="16"/>
      <c r="O19" s="17"/>
      <c r="P19" s="15"/>
      <c r="Q19" s="16"/>
      <c r="R19" s="16"/>
      <c r="S19" s="16"/>
      <c r="T19" s="16"/>
      <c r="U19" s="17"/>
      <c r="V19" s="15"/>
      <c r="W19" s="16"/>
      <c r="X19" s="16"/>
      <c r="Y19" s="16"/>
      <c r="Z19" s="16"/>
      <c r="AA19" s="16"/>
      <c r="AB19" s="16"/>
      <c r="AC19" s="15"/>
      <c r="AD19" s="16"/>
      <c r="AE19" s="16"/>
      <c r="AF19" s="17"/>
      <c r="AG19" s="15"/>
      <c r="AH19" s="16"/>
      <c r="AI19" s="16"/>
      <c r="AJ19" s="16"/>
      <c r="AK19" s="16"/>
      <c r="AL19" s="17"/>
    </row>
    <row r="20" spans="1:38" ht="19.5" customHeight="1" thickBot="1">
      <c r="A20" s="34" t="s">
        <v>38</v>
      </c>
      <c r="B20" s="15">
        <f t="shared" ref="B20:L20" si="0">SUM(B3:B19)</f>
        <v>96</v>
      </c>
      <c r="C20" s="16">
        <f t="shared" si="0"/>
        <v>120</v>
      </c>
      <c r="D20" s="16">
        <f t="shared" si="0"/>
        <v>104</v>
      </c>
      <c r="E20" s="16">
        <f t="shared" si="0"/>
        <v>99</v>
      </c>
      <c r="F20" s="16">
        <f t="shared" si="0"/>
        <v>101</v>
      </c>
      <c r="G20" s="15">
        <f t="shared" si="0"/>
        <v>5</v>
      </c>
      <c r="H20" s="16">
        <f t="shared" si="0"/>
        <v>8</v>
      </c>
      <c r="I20" s="17">
        <f t="shared" si="0"/>
        <v>19</v>
      </c>
      <c r="J20" s="15">
        <f t="shared" si="0"/>
        <v>30</v>
      </c>
      <c r="K20" s="16">
        <f t="shared" si="0"/>
        <v>0</v>
      </c>
      <c r="L20" s="17">
        <f t="shared" si="0"/>
        <v>39</v>
      </c>
      <c r="M20" s="16">
        <f>SUM(M3:M19)+IF(P24="Human",2,0)</f>
        <v>21</v>
      </c>
      <c r="N20" s="16">
        <f>SUM(N3:N19)</f>
        <v>3</v>
      </c>
      <c r="O20" s="16">
        <f>SUM(O3:O19)</f>
        <v>22</v>
      </c>
      <c r="P20" s="15" cm="1">
        <f t="array" ref="P20">SUM(P3:P19)+_xlfn.SWITCH(P22,"Archery",5,"Fencing",5,"Mace Fighting",5,"Swordsmanship",5,"Throwing",5,0)</f>
        <v>50</v>
      </c>
      <c r="Q20" s="16" cm="1">
        <f t="array" ref="Q20">SUM(Q3:Q19)+_xlfn.SWITCH(P22,"Archery",5,"Fencing",5,"Mace Fighting",5,"Swordsmanship",5,"Throwing",5,0)</f>
        <v>35</v>
      </c>
      <c r="R20" s="16" cm="1">
        <f t="array" ref="R20">SUM(R3:R19)+_xlfn.SWITCH(P22,"Archery",5,"Fencing",5,"Mace Fighting",5,"Swordsmanship",5,"Throwing",5,0)</f>
        <v>0</v>
      </c>
      <c r="S20" s="16">
        <f t="shared" ref="S20:AA20" si="1">SUM(S3:S19)</f>
        <v>20</v>
      </c>
      <c r="T20" s="16">
        <f t="shared" si="1"/>
        <v>0</v>
      </c>
      <c r="U20" s="16">
        <f t="shared" si="1"/>
        <v>0</v>
      </c>
      <c r="V20" s="15">
        <f t="shared" si="1"/>
        <v>2</v>
      </c>
      <c r="W20" s="16">
        <f t="shared" si="1"/>
        <v>7</v>
      </c>
      <c r="X20" s="16">
        <f t="shared" si="1"/>
        <v>53</v>
      </c>
      <c r="Y20" s="16">
        <f t="shared" si="1"/>
        <v>42</v>
      </c>
      <c r="Z20" s="16">
        <f t="shared" si="1"/>
        <v>100</v>
      </c>
      <c r="AA20" s="17">
        <f t="shared" si="1"/>
        <v>2</v>
      </c>
      <c r="AB20" s="3"/>
      <c r="AC20" s="18">
        <f t="shared" ref="AC20:AL20" si="2">SUM(AC3:AC19)</f>
        <v>30</v>
      </c>
      <c r="AD20" s="19">
        <f t="shared" si="2"/>
        <v>50</v>
      </c>
      <c r="AE20" s="20">
        <f t="shared" si="2"/>
        <v>190</v>
      </c>
      <c r="AF20" s="3"/>
      <c r="AG20" s="18">
        <f t="shared" si="2"/>
        <v>0</v>
      </c>
      <c r="AH20" s="19">
        <f t="shared" si="2"/>
        <v>0</v>
      </c>
      <c r="AI20" s="19">
        <f t="shared" si="2"/>
        <v>30</v>
      </c>
      <c r="AJ20" s="19">
        <f t="shared" si="2"/>
        <v>0</v>
      </c>
      <c r="AK20" s="19">
        <f t="shared" si="2"/>
        <v>0</v>
      </c>
      <c r="AL20" s="20">
        <f t="shared" si="2"/>
        <v>12</v>
      </c>
    </row>
    <row r="21" spans="1:38" ht="14.5" thickBot="1">
      <c r="A21" s="3"/>
      <c r="B21" s="3"/>
      <c r="C21" s="58" t="s">
        <v>62</v>
      </c>
      <c r="D21" s="59"/>
      <c r="E21" s="60" t="s">
        <v>60</v>
      </c>
      <c r="F21" s="61"/>
      <c r="G21" s="10">
        <v>115</v>
      </c>
      <c r="H21" s="7">
        <v>55</v>
      </c>
      <c r="I21" s="11">
        <v>90</v>
      </c>
      <c r="J21" s="62"/>
      <c r="K21" s="63"/>
      <c r="L21" s="6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8" ht="14.5" thickBot="1">
      <c r="A22" s="3"/>
      <c r="C22" s="65" t="s">
        <v>128</v>
      </c>
      <c r="D22" s="66"/>
      <c r="E22" s="60" t="s">
        <v>61</v>
      </c>
      <c r="F22" s="61"/>
      <c r="G22" s="18" cm="1">
        <f t="array" ref="G22">SUM(G20:G21)+_xlfn.SWITCH(P22,"Archery",5,"Fencing",5,"Mace Fighting",5,"Swordsmanship",5,"Throwing",5,0)</f>
        <v>120</v>
      </c>
      <c r="H22" s="19">
        <f>SUM(H20:H21)</f>
        <v>63</v>
      </c>
      <c r="I22" s="20">
        <f>SUM(I20:I21)</f>
        <v>109</v>
      </c>
      <c r="J22" s="19">
        <f>IF(J20&gt;=25,G22/2+75,G22/2+50+J20)</f>
        <v>135</v>
      </c>
      <c r="K22" s="19">
        <f>H22+K20</f>
        <v>63</v>
      </c>
      <c r="L22" s="20" cm="1">
        <f t="array" ref="L22">SUM(L3:L19)+I22+_xlfn.SWITCH(P22,"Bushido",15,"Chivalry",15,"Ninjitsu",15,0)+IF(P24="Elf",20,0)</f>
        <v>148</v>
      </c>
      <c r="N22" s="45" t="s">
        <v>110</v>
      </c>
      <c r="O22" s="46"/>
      <c r="P22" s="67" t="s">
        <v>94</v>
      </c>
      <c r="Q22" s="59"/>
    </row>
    <row r="23" spans="1:38" ht="14.5" customHeight="1" thickBot="1">
      <c r="A23" s="3"/>
      <c r="E23" s="31"/>
      <c r="F23" s="31"/>
      <c r="G23" s="3"/>
      <c r="H23" s="3"/>
      <c r="I23" s="3"/>
      <c r="J23" s="3"/>
      <c r="K23" s="3"/>
      <c r="L23" s="3"/>
    </row>
    <row r="24" spans="1:38" ht="14.5" thickBot="1">
      <c r="A24" s="3"/>
      <c r="N24" s="45" t="s">
        <v>130</v>
      </c>
      <c r="O24" s="46"/>
      <c r="P24" s="47" t="s">
        <v>131</v>
      </c>
      <c r="Q24" s="48"/>
    </row>
    <row r="25" spans="1:38">
      <c r="C25" s="49" t="s">
        <v>40</v>
      </c>
      <c r="D25" s="50"/>
      <c r="E25" s="51"/>
      <c r="F25" s="55" t="s">
        <v>41</v>
      </c>
      <c r="G25" s="55" t="s">
        <v>42</v>
      </c>
      <c r="H25" s="55" t="s">
        <v>43</v>
      </c>
      <c r="X25" s="33" t="s">
        <v>131</v>
      </c>
      <c r="Y25" s="33"/>
    </row>
    <row r="26" spans="1:38" ht="14.5" thickBot="1">
      <c r="C26" s="52"/>
      <c r="D26" s="53"/>
      <c r="E26" s="54"/>
      <c r="F26" s="56"/>
      <c r="G26" s="56"/>
      <c r="H26" s="56"/>
      <c r="W26" s="33" t="s">
        <v>63</v>
      </c>
      <c r="X26" s="33" t="s">
        <v>132</v>
      </c>
      <c r="Y26" s="33" t="s">
        <v>64</v>
      </c>
    </row>
    <row r="27" spans="1:38">
      <c r="C27" s="42" t="s">
        <v>80</v>
      </c>
      <c r="D27" s="43"/>
      <c r="E27" s="44"/>
      <c r="F27" s="1">
        <v>105</v>
      </c>
      <c r="G27" s="10">
        <v>15</v>
      </c>
      <c r="H27" s="1">
        <f t="shared" ref="H27:H33" si="3">SUM(F27:G27)</f>
        <v>120</v>
      </c>
      <c r="I27" s="3"/>
      <c r="W27" s="33" t="s">
        <v>64</v>
      </c>
      <c r="X27" s="33" t="s">
        <v>133</v>
      </c>
      <c r="Y27" s="33" t="s">
        <v>65</v>
      </c>
    </row>
    <row r="28" spans="1:38">
      <c r="C28" s="36" t="s">
        <v>47</v>
      </c>
      <c r="D28" s="37"/>
      <c r="E28" s="38"/>
      <c r="F28" s="12">
        <v>90</v>
      </c>
      <c r="G28" s="13">
        <v>30</v>
      </c>
      <c r="H28" s="12">
        <f t="shared" si="3"/>
        <v>120</v>
      </c>
      <c r="I28" s="3"/>
      <c r="W28" s="33" t="s">
        <v>67</v>
      </c>
      <c r="Y28" s="33" t="s">
        <v>70</v>
      </c>
    </row>
    <row r="29" spans="1:38">
      <c r="C29" s="36" t="s">
        <v>48</v>
      </c>
      <c r="D29" s="37"/>
      <c r="E29" s="38"/>
      <c r="F29" s="12">
        <v>85</v>
      </c>
      <c r="G29" s="13">
        <v>20</v>
      </c>
      <c r="H29" s="12">
        <f t="shared" si="3"/>
        <v>105</v>
      </c>
      <c r="I29" s="3"/>
      <c r="W29" s="33" t="s">
        <v>65</v>
      </c>
      <c r="Y29" s="33" t="s">
        <v>74</v>
      </c>
    </row>
    <row r="30" spans="1:38">
      <c r="C30" s="36" t="s">
        <v>49</v>
      </c>
      <c r="D30" s="37"/>
      <c r="E30" s="38"/>
      <c r="F30" s="12">
        <v>105</v>
      </c>
      <c r="G30" s="13">
        <v>15</v>
      </c>
      <c r="H30" s="12">
        <f t="shared" si="3"/>
        <v>120</v>
      </c>
      <c r="I30" s="3"/>
      <c r="W30" s="33" t="s">
        <v>66</v>
      </c>
      <c r="Y30" s="33" t="s">
        <v>89</v>
      </c>
    </row>
    <row r="31" spans="1:38">
      <c r="C31" s="36" t="s">
        <v>94</v>
      </c>
      <c r="D31" s="37"/>
      <c r="E31" s="38"/>
      <c r="F31" s="12">
        <v>120</v>
      </c>
      <c r="G31" s="13"/>
      <c r="H31" s="12">
        <f t="shared" si="3"/>
        <v>120</v>
      </c>
      <c r="I31" s="3"/>
      <c r="W31" s="33" t="s">
        <v>68</v>
      </c>
      <c r="Y31" s="33" t="s">
        <v>90</v>
      </c>
    </row>
    <row r="32" spans="1:38">
      <c r="C32" s="36" t="s">
        <v>97</v>
      </c>
      <c r="D32" s="37"/>
      <c r="E32" s="38"/>
      <c r="F32" s="12">
        <v>95</v>
      </c>
      <c r="G32" s="13">
        <v>25</v>
      </c>
      <c r="H32" s="12">
        <f t="shared" si="3"/>
        <v>120</v>
      </c>
      <c r="I32" s="3"/>
      <c r="W32" s="33" t="s">
        <v>69</v>
      </c>
      <c r="Y32" s="33" t="s">
        <v>48</v>
      </c>
    </row>
    <row r="33" spans="1:25">
      <c r="C33" s="36" t="s">
        <v>50</v>
      </c>
      <c r="D33" s="37"/>
      <c r="E33" s="38"/>
      <c r="F33" s="12">
        <v>120</v>
      </c>
      <c r="G33" s="13"/>
      <c r="H33" s="12">
        <f t="shared" si="3"/>
        <v>120</v>
      </c>
      <c r="I33" s="3"/>
      <c r="W33" s="33" t="s">
        <v>70</v>
      </c>
      <c r="Y33" s="33" t="s">
        <v>49</v>
      </c>
    </row>
    <row r="34" spans="1:25" ht="14.5" thickBot="1">
      <c r="C34" s="36"/>
      <c r="D34" s="37"/>
      <c r="E34" s="38"/>
      <c r="F34" s="12"/>
      <c r="G34" s="13"/>
      <c r="H34" s="2">
        <f>SUM(F34:G34)</f>
        <v>0</v>
      </c>
      <c r="I34" s="3"/>
      <c r="W34" s="33" t="s">
        <v>71</v>
      </c>
      <c r="Y34" s="33" t="s">
        <v>92</v>
      </c>
    </row>
    <row r="35" spans="1:25" ht="14.5" thickBot="1">
      <c r="C35" s="39" t="s">
        <v>38</v>
      </c>
      <c r="D35" s="40"/>
      <c r="E35" s="41"/>
      <c r="F35" s="4">
        <f>SUM(F27:F34)</f>
        <v>720</v>
      </c>
      <c r="G35" s="4">
        <f>SUM(G27:G34)</f>
        <v>105</v>
      </c>
      <c r="H35" s="2">
        <f>SUM(H27:H34)</f>
        <v>825</v>
      </c>
      <c r="I35" s="3"/>
      <c r="W35" s="33" t="s">
        <v>72</v>
      </c>
      <c r="Y35" s="33" t="s">
        <v>93</v>
      </c>
    </row>
    <row r="36" spans="1:25">
      <c r="A36" s="13"/>
      <c r="C36" s="3"/>
      <c r="D36" s="3"/>
      <c r="E36" s="3"/>
      <c r="F36" s="3"/>
      <c r="G36" s="3"/>
      <c r="H36" s="3"/>
      <c r="I36" s="3"/>
      <c r="L36" s="3"/>
      <c r="M36" s="3"/>
      <c r="N36" s="3"/>
      <c r="O36" s="3"/>
      <c r="P36" s="3"/>
      <c r="Q36" s="3"/>
      <c r="W36" s="33" t="s">
        <v>73</v>
      </c>
      <c r="Y36" s="33" t="s">
        <v>94</v>
      </c>
    </row>
    <row r="37" spans="1:25">
      <c r="A37" s="13"/>
      <c r="C37" s="3"/>
      <c r="D37" s="3"/>
      <c r="E37" s="3"/>
      <c r="F37" s="3"/>
      <c r="G37" s="3"/>
      <c r="H37" s="3"/>
      <c r="I37" s="3"/>
      <c r="L37" s="3"/>
      <c r="W37" s="33" t="s">
        <v>74</v>
      </c>
      <c r="Y37" s="33" t="s">
        <v>95</v>
      </c>
    </row>
    <row r="38" spans="1:25">
      <c r="A38" s="3"/>
      <c r="C38" s="3"/>
      <c r="D38" s="3"/>
      <c r="E38" s="3"/>
      <c r="F38" s="3"/>
      <c r="G38" s="3"/>
      <c r="H38" s="3"/>
      <c r="I38" s="3"/>
      <c r="L38" s="3"/>
      <c r="W38" s="33" t="s">
        <v>75</v>
      </c>
      <c r="Y38" s="33" t="s">
        <v>99</v>
      </c>
    </row>
    <row r="39" spans="1:25">
      <c r="W39" s="33" t="s">
        <v>76</v>
      </c>
      <c r="Y39" s="33" t="s">
        <v>102</v>
      </c>
    </row>
    <row r="40" spans="1:25">
      <c r="W40" s="33" t="s">
        <v>77</v>
      </c>
      <c r="Y40" s="33" t="s">
        <v>105</v>
      </c>
    </row>
    <row r="41" spans="1:25">
      <c r="W41" s="33" t="s">
        <v>80</v>
      </c>
      <c r="Y41" s="33" t="s">
        <v>50</v>
      </c>
    </row>
    <row r="42" spans="1:25">
      <c r="W42" s="33" t="s">
        <v>89</v>
      </c>
    </row>
    <row r="43" spans="1:25">
      <c r="W43" s="33" t="s">
        <v>78</v>
      </c>
    </row>
    <row r="44" spans="1:25">
      <c r="W44" s="33" t="s">
        <v>47</v>
      </c>
    </row>
    <row r="45" spans="1:25">
      <c r="W45" s="33" t="s">
        <v>79</v>
      </c>
    </row>
    <row r="46" spans="1:25">
      <c r="W46" s="33" t="s">
        <v>81</v>
      </c>
    </row>
    <row r="47" spans="1:25">
      <c r="W47" s="33" t="s">
        <v>82</v>
      </c>
    </row>
    <row r="48" spans="1:25">
      <c r="W48" s="33" t="s">
        <v>83</v>
      </c>
    </row>
    <row r="49" spans="23:23">
      <c r="W49" s="33" t="s">
        <v>84</v>
      </c>
    </row>
    <row r="50" spans="23:23">
      <c r="W50" s="33" t="s">
        <v>85</v>
      </c>
    </row>
    <row r="51" spans="23:23">
      <c r="W51" s="33" t="s">
        <v>86</v>
      </c>
    </row>
    <row r="52" spans="23:23">
      <c r="W52" s="33" t="s">
        <v>87</v>
      </c>
    </row>
    <row r="53" spans="23:23">
      <c r="W53" s="33" t="s">
        <v>90</v>
      </c>
    </row>
    <row r="54" spans="23:23">
      <c r="W54" s="33" t="s">
        <v>48</v>
      </c>
    </row>
    <row r="55" spans="23:23">
      <c r="W55" s="33" t="s">
        <v>88</v>
      </c>
    </row>
    <row r="56" spans="23:23">
      <c r="W56" s="33" t="s">
        <v>91</v>
      </c>
    </row>
    <row r="57" spans="23:23">
      <c r="W57" s="33" t="s">
        <v>49</v>
      </c>
    </row>
    <row r="58" spans="23:23">
      <c r="W58" s="33" t="s">
        <v>92</v>
      </c>
    </row>
    <row r="59" spans="23:23">
      <c r="W59" s="33" t="s">
        <v>93</v>
      </c>
    </row>
    <row r="60" spans="23:23">
      <c r="W60" s="33" t="s">
        <v>94</v>
      </c>
    </row>
    <row r="61" spans="23:23">
      <c r="W61" s="33" t="s">
        <v>95</v>
      </c>
    </row>
    <row r="62" spans="23:23">
      <c r="W62" s="33" t="s">
        <v>96</v>
      </c>
    </row>
    <row r="63" spans="23:23">
      <c r="W63" s="33" t="s">
        <v>97</v>
      </c>
    </row>
    <row r="64" spans="23:23">
      <c r="W64" s="33" t="s">
        <v>98</v>
      </c>
    </row>
    <row r="65" spans="23:23">
      <c r="W65" s="33" t="s">
        <v>99</v>
      </c>
    </row>
    <row r="66" spans="23:23">
      <c r="W66" s="33" t="s">
        <v>109</v>
      </c>
    </row>
    <row r="67" spans="23:23">
      <c r="W67" s="33" t="s">
        <v>100</v>
      </c>
    </row>
    <row r="68" spans="23:23">
      <c r="W68" s="33" t="s">
        <v>101</v>
      </c>
    </row>
    <row r="69" spans="23:23">
      <c r="W69" s="33" t="s">
        <v>102</v>
      </c>
    </row>
    <row r="70" spans="23:23">
      <c r="W70" s="33" t="s">
        <v>103</v>
      </c>
    </row>
    <row r="71" spans="23:23">
      <c r="W71" s="33" t="s">
        <v>104</v>
      </c>
    </row>
    <row r="72" spans="23:23">
      <c r="W72" s="33" t="s">
        <v>105</v>
      </c>
    </row>
    <row r="73" spans="23:23">
      <c r="W73" s="33" t="s">
        <v>106</v>
      </c>
    </row>
    <row r="74" spans="23:23">
      <c r="W74" s="33" t="s">
        <v>107</v>
      </c>
    </row>
    <row r="75" spans="23:23">
      <c r="W75" s="33" t="s">
        <v>108</v>
      </c>
    </row>
    <row r="76" spans="23:23">
      <c r="W76" s="33" t="s">
        <v>50</v>
      </c>
    </row>
  </sheetData>
  <mergeCells count="30">
    <mergeCell ref="C22:D22"/>
    <mergeCell ref="E22:F22"/>
    <mergeCell ref="N22:O22"/>
    <mergeCell ref="P22:Q22"/>
    <mergeCell ref="A1:A2"/>
    <mergeCell ref="B1:F1"/>
    <mergeCell ref="G1:L1"/>
    <mergeCell ref="M1:O1"/>
    <mergeCell ref="P1:U1"/>
    <mergeCell ref="AC1:AE1"/>
    <mergeCell ref="AG1:AL1"/>
    <mergeCell ref="C21:D21"/>
    <mergeCell ref="E21:F21"/>
    <mergeCell ref="J21:L21"/>
    <mergeCell ref="V1:AB1"/>
    <mergeCell ref="N24:O24"/>
    <mergeCell ref="P24:Q24"/>
    <mergeCell ref="C25:E26"/>
    <mergeCell ref="F25:F26"/>
    <mergeCell ref="G25:G26"/>
    <mergeCell ref="H25:H26"/>
    <mergeCell ref="C33:E33"/>
    <mergeCell ref="C34:E34"/>
    <mergeCell ref="C35:E35"/>
    <mergeCell ref="C27:E27"/>
    <mergeCell ref="C28:E28"/>
    <mergeCell ref="C29:E29"/>
    <mergeCell ref="C30:E30"/>
    <mergeCell ref="C31:E31"/>
    <mergeCell ref="C32:E32"/>
  </mergeCells>
  <conditionalFormatting sqref="J20">
    <cfRule type="cellIs" dxfId="23" priority="12" operator="greaterThan">
      <formula>25</formula>
    </cfRule>
  </conditionalFormatting>
  <conditionalFormatting sqref="M20">
    <cfRule type="cellIs" dxfId="22" priority="11" operator="greaterThan">
      <formula>18</formula>
    </cfRule>
  </conditionalFormatting>
  <conditionalFormatting sqref="O20">
    <cfRule type="cellIs" dxfId="21" priority="3" operator="greaterThan">
      <formula>30</formula>
    </cfRule>
  </conditionalFormatting>
  <conditionalFormatting sqref="P20">
    <cfRule type="cellIs" dxfId="20" priority="6" operator="greaterThan">
      <formula>70</formula>
    </cfRule>
  </conditionalFormatting>
  <conditionalFormatting sqref="Q20">
    <cfRule type="cellIs" dxfId="19" priority="7" operator="greaterThan">
      <formula>45</formula>
    </cfRule>
  </conditionalFormatting>
  <conditionalFormatting sqref="S20">
    <cfRule type="cellIs" dxfId="18" priority="10" operator="greaterThan">
      <formula>60</formula>
    </cfRule>
  </conditionalFormatting>
  <conditionalFormatting sqref="Y20:Z20">
    <cfRule type="cellIs" dxfId="17" priority="9" operator="greaterThan">
      <formula>100</formula>
    </cfRule>
  </conditionalFormatting>
  <conditionalFormatting sqref="AA20">
    <cfRule type="cellIs" dxfId="16" priority="1" operator="greaterThan">
      <formula>12</formula>
    </cfRule>
  </conditionalFormatting>
  <conditionalFormatting sqref="AB20">
    <cfRule type="cellIs" dxfId="15" priority="2" operator="greaterThan">
      <formula>12</formula>
    </cfRule>
  </conditionalFormatting>
  <conditionalFormatting sqref="AD20">
    <cfRule type="cellIs" dxfId="14" priority="8" operator="greaterThan">
      <formula>50</formula>
    </cfRule>
  </conditionalFormatting>
  <conditionalFormatting sqref="AG20">
    <cfRule type="cellIs" dxfId="13" priority="5" operator="greaterThan">
      <formula>18</formula>
    </cfRule>
  </conditionalFormatting>
  <conditionalFormatting sqref="AH20:AL20">
    <cfRule type="cellIs" dxfId="12" priority="4" operator="greaterThan">
      <formula>30</formula>
    </cfRule>
  </conditionalFormatting>
  <dataValidations count="3">
    <dataValidation type="list" allowBlank="1" showInputMessage="1" showErrorMessage="1" sqref="P22:Q22" xr:uid="{C6AD4A40-AD32-4899-8507-5D7218362409}">
      <formula1>$Y$25:$Y$41</formula1>
    </dataValidation>
    <dataValidation type="list" allowBlank="1" showInputMessage="1" showErrorMessage="1" sqref="P24:Q24" xr:uid="{AB54BD80-A019-478D-95FC-1608B5740A7C}">
      <formula1>$X$25:$X$27</formula1>
    </dataValidation>
    <dataValidation type="list" allowBlank="1" showInputMessage="1" showErrorMessage="1" sqref="C27:E34" xr:uid="{23AB40D8-CFFF-4DD7-A6E6-F000F0A59B5F}">
      <formula1>$W$25:$W$76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1D59-7B09-41D9-9841-7153E7AF0EDA}">
  <dimension ref="A1:AL77"/>
  <sheetViews>
    <sheetView tabSelected="1" zoomScale="110" zoomScaleNormal="110" workbookViewId="0">
      <selection activeCell="A20" sqref="A20"/>
    </sheetView>
  </sheetViews>
  <sheetFormatPr defaultRowHeight="14"/>
  <cols>
    <col min="1" max="1" width="21.6640625" bestFit="1" customWidth="1"/>
    <col min="2" max="2" width="6.9140625" customWidth="1"/>
    <col min="3" max="4" width="7.6640625" customWidth="1"/>
    <col min="5" max="5" width="8.08203125" customWidth="1"/>
    <col min="7" max="7" width="7.08203125" customWidth="1"/>
    <col min="8" max="8" width="7.1640625" bestFit="1" customWidth="1"/>
    <col min="9" max="9" width="5.83203125" customWidth="1"/>
    <col min="10" max="11" width="6.1640625" customWidth="1"/>
    <col min="12" max="12" width="7.08203125" customWidth="1"/>
    <col min="13" max="13" width="5.5" customWidth="1"/>
    <col min="14" max="14" width="5.33203125" customWidth="1"/>
    <col min="15" max="15" width="6.1640625" customWidth="1"/>
    <col min="16" max="16" width="7.08203125" customWidth="1"/>
    <col min="17" max="17" width="6.75" customWidth="1"/>
    <col min="18" max="18" width="6.5" customWidth="1"/>
    <col min="19" max="19" width="6.5" bestFit="1" customWidth="1"/>
    <col min="20" max="20" width="5.75" customWidth="1"/>
    <col min="21" max="21" width="5.6640625" bestFit="1" customWidth="1"/>
    <col min="22" max="22" width="3.1640625" bestFit="1" customWidth="1"/>
    <col min="23" max="23" width="4.5" bestFit="1" customWidth="1"/>
    <col min="24" max="24" width="4.6640625" customWidth="1"/>
    <col min="25" max="25" width="4.6640625" bestFit="1" customWidth="1"/>
    <col min="26" max="26" width="4.4140625" bestFit="1" customWidth="1"/>
    <col min="27" max="27" width="3.1640625" bestFit="1" customWidth="1"/>
    <col min="28" max="28" width="3.58203125" bestFit="1" customWidth="1"/>
    <col min="29" max="29" width="6.58203125" bestFit="1" customWidth="1"/>
    <col min="30" max="30" width="3.25" bestFit="1" customWidth="1"/>
    <col min="31" max="31" width="4.58203125" bestFit="1" customWidth="1"/>
    <col min="32" max="32" width="4.58203125" customWidth="1"/>
    <col min="33" max="33" width="5.75" customWidth="1"/>
    <col min="34" max="34" width="4.9140625" customWidth="1"/>
    <col min="35" max="35" width="5" customWidth="1"/>
    <col min="36" max="36" width="5.5" customWidth="1"/>
    <col min="37" max="37" width="5.58203125" customWidth="1"/>
    <col min="38" max="38" width="5.75" customWidth="1"/>
  </cols>
  <sheetData>
    <row r="1" spans="1:38" ht="14.5" thickBot="1">
      <c r="A1" s="68" t="s">
        <v>39</v>
      </c>
      <c r="B1" s="45" t="s">
        <v>4</v>
      </c>
      <c r="C1" s="57"/>
      <c r="D1" s="57"/>
      <c r="E1" s="57"/>
      <c r="F1" s="46"/>
      <c r="G1" s="45" t="s">
        <v>5</v>
      </c>
      <c r="H1" s="57"/>
      <c r="I1" s="57"/>
      <c r="J1" s="57"/>
      <c r="K1" s="57"/>
      <c r="L1" s="46"/>
      <c r="M1" s="45" t="s">
        <v>17</v>
      </c>
      <c r="N1" s="57"/>
      <c r="O1" s="57"/>
      <c r="P1" s="45" t="s">
        <v>112</v>
      </c>
      <c r="Q1" s="57"/>
      <c r="R1" s="57"/>
      <c r="S1" s="57"/>
      <c r="T1" s="57"/>
      <c r="U1" s="46"/>
      <c r="V1" s="45" t="s">
        <v>113</v>
      </c>
      <c r="W1" s="57"/>
      <c r="X1" s="57"/>
      <c r="Y1" s="57"/>
      <c r="Z1" s="57"/>
      <c r="AA1" s="57"/>
      <c r="AB1" s="46"/>
      <c r="AC1" s="45" t="s">
        <v>114</v>
      </c>
      <c r="AD1" s="57"/>
      <c r="AE1" s="46"/>
      <c r="AF1" s="35"/>
      <c r="AG1" s="45" t="s">
        <v>32</v>
      </c>
      <c r="AH1" s="57"/>
      <c r="AI1" s="57"/>
      <c r="AJ1" s="57"/>
      <c r="AK1" s="57"/>
      <c r="AL1" s="46"/>
    </row>
    <row r="2" spans="1:38" ht="14.5" thickBot="1">
      <c r="A2" s="69"/>
      <c r="B2" s="21" t="s">
        <v>6</v>
      </c>
      <c r="C2" s="22" t="s">
        <v>7</v>
      </c>
      <c r="D2" s="23" t="s">
        <v>8</v>
      </c>
      <c r="E2" s="24" t="s">
        <v>9</v>
      </c>
      <c r="F2" s="25" t="s">
        <v>10</v>
      </c>
      <c r="G2" s="29" t="s">
        <v>11</v>
      </c>
      <c r="H2" s="5" t="s">
        <v>12</v>
      </c>
      <c r="I2" s="30" t="s">
        <v>13</v>
      </c>
      <c r="J2" s="29" t="s">
        <v>14</v>
      </c>
      <c r="K2" s="5" t="s">
        <v>15</v>
      </c>
      <c r="L2" s="30" t="s">
        <v>16</v>
      </c>
      <c r="M2" s="29" t="s">
        <v>18</v>
      </c>
      <c r="N2" s="5" t="s">
        <v>19</v>
      </c>
      <c r="O2" s="30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31</v>
      </c>
      <c r="X2" s="9" t="s">
        <v>51</v>
      </c>
      <c r="Y2" s="9" t="s">
        <v>45</v>
      </c>
      <c r="Z2" s="9" t="s">
        <v>46</v>
      </c>
      <c r="AA2" s="9" t="s">
        <v>144</v>
      </c>
      <c r="AB2" s="9" t="s">
        <v>56</v>
      </c>
      <c r="AC2" s="9" t="s">
        <v>145</v>
      </c>
      <c r="AD2" s="9" t="s">
        <v>44</v>
      </c>
      <c r="AE2" s="9" t="s">
        <v>111</v>
      </c>
      <c r="AF2" s="9" t="s">
        <v>148</v>
      </c>
      <c r="AG2" s="32" t="s">
        <v>33</v>
      </c>
      <c r="AH2" s="6" t="s">
        <v>34</v>
      </c>
      <c r="AI2" s="26" t="s">
        <v>58</v>
      </c>
      <c r="AJ2" s="27" t="s">
        <v>57</v>
      </c>
      <c r="AK2" s="28" t="s">
        <v>35</v>
      </c>
      <c r="AL2" s="25" t="s">
        <v>59</v>
      </c>
    </row>
    <row r="3" spans="1:38">
      <c r="A3" s="10" t="s">
        <v>150</v>
      </c>
      <c r="B3" s="10">
        <v>8</v>
      </c>
      <c r="C3" s="7">
        <v>5</v>
      </c>
      <c r="D3" s="7">
        <v>11</v>
      </c>
      <c r="E3" s="7">
        <v>20</v>
      </c>
      <c r="F3" s="11">
        <v>15</v>
      </c>
      <c r="G3" s="10"/>
      <c r="H3" s="7"/>
      <c r="I3" s="7"/>
      <c r="J3" s="7"/>
      <c r="K3" s="7"/>
      <c r="L3" s="11">
        <v>8</v>
      </c>
      <c r="M3" s="10">
        <v>3</v>
      </c>
      <c r="N3" s="7"/>
      <c r="O3" s="11"/>
      <c r="P3" s="10"/>
      <c r="Q3" s="7"/>
      <c r="R3" s="7"/>
      <c r="S3" s="7"/>
      <c r="T3" s="7"/>
      <c r="U3" s="11"/>
      <c r="V3" s="10"/>
      <c r="W3" s="7"/>
      <c r="X3" s="7"/>
      <c r="Y3" s="7"/>
      <c r="Z3" s="7"/>
      <c r="AA3" s="7"/>
      <c r="AB3" s="7"/>
      <c r="AC3" s="10"/>
      <c r="AD3" s="7"/>
      <c r="AE3" s="7"/>
      <c r="AF3" s="11"/>
      <c r="AG3" s="10"/>
      <c r="AH3" s="7"/>
      <c r="AI3" s="7"/>
      <c r="AJ3" s="7"/>
      <c r="AK3" s="7"/>
      <c r="AL3" s="11"/>
    </row>
    <row r="4" spans="1:38">
      <c r="A4" s="13" t="s">
        <v>158</v>
      </c>
      <c r="B4" s="13"/>
      <c r="C4" s="3"/>
      <c r="D4" s="3"/>
      <c r="E4" s="3"/>
      <c r="F4" s="14"/>
      <c r="G4" s="13"/>
      <c r="H4" s="3"/>
      <c r="I4" s="3"/>
      <c r="J4" s="3"/>
      <c r="K4" s="3"/>
      <c r="L4" s="14"/>
      <c r="M4" s="13"/>
      <c r="N4" s="3"/>
      <c r="O4" s="14"/>
      <c r="P4" s="13"/>
      <c r="Q4" s="3"/>
      <c r="R4" s="3"/>
      <c r="S4" s="3"/>
      <c r="T4" s="3"/>
      <c r="U4" s="14"/>
      <c r="V4" s="13"/>
      <c r="W4" s="3"/>
      <c r="X4" s="3"/>
      <c r="Y4" s="3"/>
      <c r="Z4" s="3"/>
      <c r="AA4" s="3"/>
      <c r="AB4" s="3"/>
      <c r="AC4" s="13"/>
      <c r="AD4" s="3"/>
      <c r="AE4" s="3"/>
      <c r="AF4" s="14"/>
      <c r="AG4" s="13"/>
      <c r="AH4" s="3"/>
      <c r="AI4" s="3"/>
      <c r="AJ4" s="3"/>
      <c r="AK4" s="3"/>
      <c r="AL4" s="14"/>
    </row>
    <row r="5" spans="1:38">
      <c r="A5" s="13" t="s">
        <v>137</v>
      </c>
      <c r="B5" s="13">
        <v>17</v>
      </c>
      <c r="C5" s="3">
        <v>19</v>
      </c>
      <c r="D5" s="3">
        <v>18</v>
      </c>
      <c r="E5" s="3">
        <v>18</v>
      </c>
      <c r="F5" s="14">
        <v>19</v>
      </c>
      <c r="G5" s="13"/>
      <c r="H5" s="3"/>
      <c r="I5" s="3"/>
      <c r="J5" s="3"/>
      <c r="K5" s="3"/>
      <c r="L5" s="14"/>
      <c r="M5" s="13">
        <v>4</v>
      </c>
      <c r="N5" s="3">
        <v>1</v>
      </c>
      <c r="O5" s="14">
        <v>3</v>
      </c>
      <c r="P5" s="13"/>
      <c r="Q5" s="3"/>
      <c r="R5" s="3"/>
      <c r="S5" s="3"/>
      <c r="T5" s="3"/>
      <c r="U5" s="14"/>
      <c r="V5" s="13"/>
      <c r="W5" s="3"/>
      <c r="X5" s="3"/>
      <c r="Y5" s="3">
        <v>8</v>
      </c>
      <c r="Z5" s="3">
        <v>25</v>
      </c>
      <c r="AA5" s="3"/>
      <c r="AB5" s="3"/>
      <c r="AC5" s="13"/>
      <c r="AD5" s="3"/>
      <c r="AE5" s="3"/>
      <c r="AF5" s="14"/>
      <c r="AG5" s="13"/>
      <c r="AH5" s="3"/>
      <c r="AI5" s="3">
        <v>12</v>
      </c>
      <c r="AJ5" s="3"/>
      <c r="AK5" s="3"/>
      <c r="AL5" s="14"/>
    </row>
    <row r="6" spans="1:38">
      <c r="A6" s="13" t="s">
        <v>153</v>
      </c>
      <c r="B6" s="13"/>
      <c r="C6" s="3"/>
      <c r="D6" s="3"/>
      <c r="E6" s="3"/>
      <c r="F6" s="14"/>
      <c r="G6" s="13"/>
      <c r="H6" s="3"/>
      <c r="I6" s="3"/>
      <c r="J6" s="3"/>
      <c r="K6" s="3"/>
      <c r="L6" s="14"/>
      <c r="M6" s="13"/>
      <c r="N6" s="3"/>
      <c r="O6" s="14">
        <v>1</v>
      </c>
      <c r="P6" s="13"/>
      <c r="Q6" s="3"/>
      <c r="R6" s="3"/>
      <c r="S6" s="3"/>
      <c r="T6" s="3"/>
      <c r="U6" s="14"/>
      <c r="V6" s="13"/>
      <c r="W6" s="3"/>
      <c r="X6" s="3">
        <v>5</v>
      </c>
      <c r="Y6" s="3"/>
      <c r="Z6" s="3">
        <v>10</v>
      </c>
      <c r="AA6" s="3"/>
      <c r="AB6" s="3"/>
      <c r="AC6" s="13"/>
      <c r="AD6" s="3"/>
      <c r="AE6" s="3"/>
      <c r="AF6" s="14"/>
      <c r="AG6" s="13"/>
      <c r="AH6" s="3"/>
      <c r="AI6" s="3"/>
      <c r="AJ6" s="3"/>
      <c r="AK6" s="3"/>
      <c r="AL6" s="14"/>
    </row>
    <row r="7" spans="1:38">
      <c r="A7" s="13" t="s">
        <v>118</v>
      </c>
      <c r="B7" s="13">
        <v>15</v>
      </c>
      <c r="C7" s="3">
        <v>15</v>
      </c>
      <c r="D7" s="3">
        <v>15</v>
      </c>
      <c r="E7" s="3">
        <v>15</v>
      </c>
      <c r="F7" s="14">
        <v>15</v>
      </c>
      <c r="G7" s="13"/>
      <c r="H7" s="3"/>
      <c r="I7" s="3">
        <v>5</v>
      </c>
      <c r="J7" s="3">
        <v>5</v>
      </c>
      <c r="K7" s="3"/>
      <c r="L7" s="14"/>
      <c r="M7" s="13">
        <v>3</v>
      </c>
      <c r="N7" s="3"/>
      <c r="O7" s="14">
        <v>3</v>
      </c>
      <c r="P7" s="13"/>
      <c r="Q7" s="3"/>
      <c r="R7" s="3"/>
      <c r="S7" s="3"/>
      <c r="T7" s="3"/>
      <c r="U7" s="14"/>
      <c r="V7" s="13"/>
      <c r="W7" s="3">
        <v>1</v>
      </c>
      <c r="X7" s="3">
        <v>5</v>
      </c>
      <c r="Y7" s="3">
        <v>8</v>
      </c>
      <c r="Z7" s="3">
        <v>20</v>
      </c>
      <c r="AA7" s="3"/>
      <c r="AB7" s="3"/>
      <c r="AC7" s="13"/>
      <c r="AD7" s="3"/>
      <c r="AE7" s="3"/>
      <c r="AF7" s="14"/>
      <c r="AG7" s="13"/>
      <c r="AH7" s="3"/>
      <c r="AI7" s="3"/>
      <c r="AJ7" s="3"/>
      <c r="AK7" s="3"/>
      <c r="AL7" s="14"/>
    </row>
    <row r="8" spans="1:38">
      <c r="A8" s="13" t="s">
        <v>119</v>
      </c>
      <c r="B8" s="13">
        <v>15</v>
      </c>
      <c r="C8" s="3">
        <v>15</v>
      </c>
      <c r="D8" s="3">
        <v>15</v>
      </c>
      <c r="E8" s="3">
        <v>15</v>
      </c>
      <c r="F8" s="14">
        <v>15</v>
      </c>
      <c r="G8" s="13"/>
      <c r="H8" s="3"/>
      <c r="I8" s="3"/>
      <c r="J8" s="3"/>
      <c r="K8" s="3"/>
      <c r="L8" s="14">
        <v>5</v>
      </c>
      <c r="M8" s="13"/>
      <c r="N8" s="3"/>
      <c r="O8" s="14">
        <v>4</v>
      </c>
      <c r="P8" s="13"/>
      <c r="Q8" s="3"/>
      <c r="R8" s="3"/>
      <c r="S8" s="3"/>
      <c r="T8" s="3"/>
      <c r="U8" s="14"/>
      <c r="V8" s="13"/>
      <c r="W8" s="3"/>
      <c r="X8" s="3">
        <v>20</v>
      </c>
      <c r="Y8" s="3"/>
      <c r="Z8" s="3"/>
      <c r="AA8" s="3"/>
      <c r="AB8" s="3"/>
      <c r="AC8" s="13"/>
      <c r="AD8" s="3"/>
      <c r="AE8" s="3"/>
      <c r="AF8" s="14"/>
      <c r="AG8" s="13"/>
      <c r="AH8" s="3"/>
      <c r="AI8" s="3"/>
      <c r="AJ8" s="3"/>
      <c r="AK8" s="3"/>
      <c r="AL8" s="14"/>
    </row>
    <row r="9" spans="1:38">
      <c r="A9" s="13" t="s">
        <v>120</v>
      </c>
      <c r="B9" s="13">
        <v>17</v>
      </c>
      <c r="C9" s="3">
        <v>19</v>
      </c>
      <c r="D9" s="3">
        <v>18</v>
      </c>
      <c r="E9" s="3">
        <v>18</v>
      </c>
      <c r="F9" s="14">
        <v>18</v>
      </c>
      <c r="G9" s="13">
        <v>5</v>
      </c>
      <c r="H9" s="3"/>
      <c r="I9" s="3">
        <v>5</v>
      </c>
      <c r="J9" s="3">
        <v>5</v>
      </c>
      <c r="K9" s="3"/>
      <c r="L9" s="14">
        <v>8</v>
      </c>
      <c r="M9" s="13">
        <v>3</v>
      </c>
      <c r="N9" s="3"/>
      <c r="O9" s="14">
        <v>3</v>
      </c>
      <c r="P9" s="13"/>
      <c r="Q9" s="3"/>
      <c r="R9" s="3"/>
      <c r="S9" s="3"/>
      <c r="T9" s="3"/>
      <c r="U9" s="14"/>
      <c r="V9" s="13"/>
      <c r="W9" s="3"/>
      <c r="X9" s="3"/>
      <c r="Y9" s="3">
        <v>10</v>
      </c>
      <c r="Z9" s="3">
        <v>20</v>
      </c>
      <c r="AA9" s="3"/>
      <c r="AB9" s="3"/>
      <c r="AC9" s="13"/>
      <c r="AD9" s="3"/>
      <c r="AE9" s="3"/>
      <c r="AF9" s="14"/>
      <c r="AG9" s="13"/>
      <c r="AH9" s="3"/>
      <c r="AI9" s="3">
        <v>15</v>
      </c>
      <c r="AJ9" s="3"/>
      <c r="AK9" s="3"/>
      <c r="AL9" s="14"/>
    </row>
    <row r="10" spans="1:38">
      <c r="A10" s="13" t="s">
        <v>154</v>
      </c>
      <c r="B10" s="13"/>
      <c r="C10" s="3"/>
      <c r="D10" s="3"/>
      <c r="E10" s="3"/>
      <c r="F10" s="14"/>
      <c r="G10" s="13"/>
      <c r="H10" s="3"/>
      <c r="I10" s="3"/>
      <c r="J10" s="3">
        <v>10</v>
      </c>
      <c r="K10" s="3"/>
      <c r="L10" s="14"/>
      <c r="M10" s="13">
        <v>2</v>
      </c>
      <c r="N10" s="3"/>
      <c r="O10" s="14">
        <v>2</v>
      </c>
      <c r="P10" s="13"/>
      <c r="Q10" s="3"/>
      <c r="R10" s="3"/>
      <c r="S10" s="3"/>
      <c r="T10" s="3"/>
      <c r="U10" s="14"/>
      <c r="V10" s="13"/>
      <c r="W10" s="3"/>
      <c r="X10" s="3"/>
      <c r="Y10" s="3"/>
      <c r="Z10" s="3"/>
      <c r="AA10" s="3"/>
      <c r="AB10" s="3"/>
      <c r="AC10" s="13"/>
      <c r="AD10" s="3"/>
      <c r="AE10" s="3"/>
      <c r="AF10" s="14"/>
      <c r="AG10" s="13"/>
      <c r="AH10" s="3"/>
      <c r="AI10" s="3"/>
      <c r="AJ10" s="3"/>
      <c r="AK10" s="3"/>
      <c r="AL10" s="14"/>
    </row>
    <row r="11" spans="1:38">
      <c r="A11" s="13" t="s">
        <v>155</v>
      </c>
      <c r="B11" s="13"/>
      <c r="C11" s="3"/>
      <c r="D11" s="3"/>
      <c r="E11" s="3"/>
      <c r="F11" s="14"/>
      <c r="G11" s="13"/>
      <c r="H11" s="3"/>
      <c r="I11" s="3"/>
      <c r="J11" s="3"/>
      <c r="K11" s="3"/>
      <c r="L11" s="14">
        <v>2</v>
      </c>
      <c r="M11" s="13"/>
      <c r="N11" s="3"/>
      <c r="O11" s="14"/>
      <c r="P11" s="13"/>
      <c r="Q11" s="3"/>
      <c r="R11" s="3"/>
      <c r="S11" s="3"/>
      <c r="T11" s="3"/>
      <c r="U11" s="14"/>
      <c r="V11" s="13">
        <v>1</v>
      </c>
      <c r="W11" s="3"/>
      <c r="X11" s="3"/>
      <c r="Y11" s="3">
        <v>8</v>
      </c>
      <c r="Z11" s="3"/>
      <c r="AA11" s="3"/>
      <c r="AB11" s="3"/>
      <c r="AC11" s="13"/>
      <c r="AD11" s="3"/>
      <c r="AE11" s="3"/>
      <c r="AF11" s="14"/>
      <c r="AG11" s="13"/>
      <c r="AH11" s="3"/>
      <c r="AI11" s="3"/>
      <c r="AJ11" s="3"/>
      <c r="AK11" s="3"/>
      <c r="AL11" s="14"/>
    </row>
    <row r="12" spans="1:38">
      <c r="A12" s="13" t="s">
        <v>141</v>
      </c>
      <c r="B12" s="13">
        <v>3</v>
      </c>
      <c r="C12" s="3">
        <v>3</v>
      </c>
      <c r="D12" s="3">
        <v>3</v>
      </c>
      <c r="E12" s="3">
        <v>3</v>
      </c>
      <c r="F12" s="14">
        <v>3</v>
      </c>
      <c r="G12" s="13"/>
      <c r="H12" s="3"/>
      <c r="I12" s="3"/>
      <c r="J12" s="3"/>
      <c r="K12" s="3"/>
      <c r="L12" s="14"/>
      <c r="M12" s="13">
        <v>2</v>
      </c>
      <c r="N12" s="3">
        <v>3</v>
      </c>
      <c r="O12" s="14">
        <v>2</v>
      </c>
      <c r="P12" s="13"/>
      <c r="Q12" s="3"/>
      <c r="R12" s="3"/>
      <c r="S12" s="3"/>
      <c r="T12" s="3"/>
      <c r="U12" s="14"/>
      <c r="V12" s="13"/>
      <c r="W12" s="3"/>
      <c r="X12" s="3"/>
      <c r="Y12" s="3"/>
      <c r="Z12" s="3"/>
      <c r="AA12" s="3"/>
      <c r="AB12" s="3"/>
      <c r="AC12" s="13"/>
      <c r="AD12" s="3"/>
      <c r="AE12" s="3">
        <v>150</v>
      </c>
      <c r="AF12" s="14"/>
      <c r="AG12" s="13">
        <v>15</v>
      </c>
      <c r="AH12" s="3"/>
      <c r="AI12" s="3"/>
      <c r="AJ12" s="3"/>
      <c r="AK12" s="3"/>
      <c r="AL12" s="14"/>
    </row>
    <row r="13" spans="1:38">
      <c r="A13" s="13" t="s">
        <v>142</v>
      </c>
      <c r="B13" s="13"/>
      <c r="C13" s="3"/>
      <c r="D13" s="3"/>
      <c r="E13" s="3"/>
      <c r="F13" s="14"/>
      <c r="G13" s="13"/>
      <c r="H13" s="3"/>
      <c r="I13" s="3"/>
      <c r="J13" s="3"/>
      <c r="K13" s="3"/>
      <c r="L13" s="14"/>
      <c r="M13" s="13"/>
      <c r="N13" s="3"/>
      <c r="O13" s="14"/>
      <c r="P13" s="13"/>
      <c r="Q13" s="3"/>
      <c r="R13" s="3"/>
      <c r="S13" s="3"/>
      <c r="T13" s="3"/>
      <c r="U13" s="14"/>
      <c r="V13" s="13">
        <v>1</v>
      </c>
      <c r="W13" s="3"/>
      <c r="X13" s="3">
        <v>8</v>
      </c>
      <c r="Y13" s="3"/>
      <c r="Z13" s="3"/>
      <c r="AA13" s="3"/>
      <c r="AB13" s="3"/>
      <c r="AC13" s="13"/>
      <c r="AD13" s="3"/>
      <c r="AE13" s="3"/>
      <c r="AF13" s="14"/>
      <c r="AG13" s="13"/>
      <c r="AH13" s="3"/>
      <c r="AI13" s="3"/>
      <c r="AJ13" s="3"/>
      <c r="AK13" s="3"/>
      <c r="AL13" s="14"/>
    </row>
    <row r="14" spans="1:38">
      <c r="A14" s="13" t="s">
        <v>156</v>
      </c>
      <c r="B14" s="13">
        <v>17</v>
      </c>
      <c r="C14" s="3">
        <v>19</v>
      </c>
      <c r="D14" s="3">
        <v>18</v>
      </c>
      <c r="E14" s="3">
        <v>18</v>
      </c>
      <c r="F14" s="14">
        <v>19</v>
      </c>
      <c r="G14" s="13"/>
      <c r="H14" s="3"/>
      <c r="I14" s="3"/>
      <c r="J14" s="3">
        <v>5</v>
      </c>
      <c r="K14" s="3"/>
      <c r="L14" s="14"/>
      <c r="M14" s="13">
        <v>3</v>
      </c>
      <c r="N14" s="3"/>
      <c r="O14" s="14">
        <v>3</v>
      </c>
      <c r="P14" s="13"/>
      <c r="Q14" s="3"/>
      <c r="R14" s="3"/>
      <c r="S14" s="3"/>
      <c r="T14" s="3"/>
      <c r="U14" s="14"/>
      <c r="V14" s="13"/>
      <c r="W14" s="3"/>
      <c r="X14" s="3"/>
      <c r="Y14" s="3">
        <v>4</v>
      </c>
      <c r="Z14" s="3">
        <v>25</v>
      </c>
      <c r="AA14" s="3">
        <v>1</v>
      </c>
      <c r="AB14" s="3"/>
      <c r="AC14" s="13"/>
      <c r="AD14" s="3"/>
      <c r="AE14" s="3"/>
      <c r="AF14" s="14"/>
      <c r="AG14" s="13"/>
      <c r="AH14" s="3"/>
      <c r="AI14" s="3"/>
      <c r="AJ14" s="3"/>
      <c r="AK14" s="3"/>
      <c r="AL14" s="14"/>
    </row>
    <row r="15" spans="1:38">
      <c r="A15" s="13" t="s">
        <v>157</v>
      </c>
      <c r="B15" s="13"/>
      <c r="C15" s="3"/>
      <c r="D15" s="3"/>
      <c r="E15" s="3">
        <v>-3</v>
      </c>
      <c r="F15" s="14"/>
      <c r="G15" s="13"/>
      <c r="H15" s="3"/>
      <c r="I15" s="3"/>
      <c r="J15" s="3"/>
      <c r="K15" s="3"/>
      <c r="L15" s="14"/>
      <c r="M15" s="13"/>
      <c r="N15" s="3"/>
      <c r="O15" s="14"/>
      <c r="P15" s="13"/>
      <c r="Q15" s="3"/>
      <c r="R15" s="3"/>
      <c r="S15" s="3"/>
      <c r="T15" s="3"/>
      <c r="U15" s="14"/>
      <c r="V15" s="13"/>
      <c r="W15" s="3"/>
      <c r="X15" s="3"/>
      <c r="Y15" s="3">
        <v>5</v>
      </c>
      <c r="Z15" s="3">
        <v>10</v>
      </c>
      <c r="AA15" s="3"/>
      <c r="AB15" s="3"/>
      <c r="AC15" s="13"/>
      <c r="AD15" s="3"/>
      <c r="AE15" s="3">
        <v>150</v>
      </c>
      <c r="AF15" s="14"/>
      <c r="AG15" s="13"/>
      <c r="AH15" s="3"/>
      <c r="AI15" s="3"/>
      <c r="AJ15" s="3"/>
      <c r="AK15" s="3"/>
      <c r="AL15" s="14"/>
    </row>
    <row r="16" spans="1:38">
      <c r="A16" s="13" t="s">
        <v>36</v>
      </c>
      <c r="B16" s="13"/>
      <c r="C16" s="3"/>
      <c r="D16" s="3"/>
      <c r="E16" s="3"/>
      <c r="F16" s="14"/>
      <c r="G16" s="13"/>
      <c r="H16" s="3"/>
      <c r="I16" s="3"/>
      <c r="J16" s="3"/>
      <c r="K16" s="3"/>
      <c r="L16" s="14"/>
      <c r="M16" s="13"/>
      <c r="N16" s="3"/>
      <c r="O16" s="14">
        <v>3</v>
      </c>
      <c r="P16" s="13"/>
      <c r="Q16" s="3">
        <v>20</v>
      </c>
      <c r="R16" s="3"/>
      <c r="S16" s="3"/>
      <c r="T16" s="3"/>
      <c r="U16" s="14"/>
      <c r="V16" s="13"/>
      <c r="W16" s="3">
        <v>3</v>
      </c>
      <c r="X16" s="3"/>
      <c r="Y16" s="3"/>
      <c r="Z16" s="3"/>
      <c r="AA16" s="3"/>
      <c r="AB16" s="3"/>
      <c r="AC16" s="13"/>
      <c r="AD16" s="3">
        <v>25</v>
      </c>
      <c r="AE16" s="3">
        <v>100</v>
      </c>
      <c r="AF16" s="14"/>
      <c r="AG16" s="13"/>
      <c r="AH16" s="3"/>
      <c r="AI16" s="3"/>
      <c r="AJ16" s="3"/>
      <c r="AK16" s="3"/>
      <c r="AL16" s="14"/>
    </row>
    <row r="17" spans="1:38">
      <c r="A17" s="13" t="s">
        <v>37</v>
      </c>
      <c r="B17" s="13"/>
      <c r="C17" s="3"/>
      <c r="D17" s="3"/>
      <c r="E17" s="3"/>
      <c r="F17" s="14"/>
      <c r="G17" s="13"/>
      <c r="H17" s="3"/>
      <c r="I17" s="3"/>
      <c r="J17" s="3"/>
      <c r="K17" s="3"/>
      <c r="L17" s="14"/>
      <c r="M17" s="13"/>
      <c r="N17" s="3"/>
      <c r="O17" s="14"/>
      <c r="P17" s="13"/>
      <c r="Q17" s="3"/>
      <c r="R17" s="3"/>
      <c r="S17" s="3"/>
      <c r="T17" s="3"/>
      <c r="U17" s="14"/>
      <c r="V17" s="13">
        <v>1</v>
      </c>
      <c r="W17" s="3">
        <v>3</v>
      </c>
      <c r="X17" s="3"/>
      <c r="Y17" s="3"/>
      <c r="Z17" s="3"/>
      <c r="AA17" s="3"/>
      <c r="AB17" s="3"/>
      <c r="AC17" s="13"/>
      <c r="AD17" s="3">
        <v>25</v>
      </c>
      <c r="AE17" s="3">
        <v>100</v>
      </c>
      <c r="AF17" s="14"/>
      <c r="AG17" s="13"/>
      <c r="AH17" s="3"/>
      <c r="AI17" s="3"/>
      <c r="AJ17" s="3"/>
      <c r="AK17" s="3"/>
      <c r="AL17" s="14"/>
    </row>
    <row r="18" spans="1:38">
      <c r="A18" s="13" t="s">
        <v>147</v>
      </c>
      <c r="B18" s="13"/>
      <c r="C18" s="3">
        <v>3</v>
      </c>
      <c r="D18" s="3">
        <v>5</v>
      </c>
      <c r="E18" s="3"/>
      <c r="F18" s="14"/>
      <c r="G18" s="13"/>
      <c r="H18" s="3"/>
      <c r="I18" s="3"/>
      <c r="J18" s="3"/>
      <c r="K18" s="3"/>
      <c r="L18" s="14"/>
      <c r="M18" s="13">
        <v>2</v>
      </c>
      <c r="N18" s="3"/>
      <c r="O18" s="14"/>
      <c r="P18" s="13"/>
      <c r="Q18" s="3">
        <v>10</v>
      </c>
      <c r="R18" s="3"/>
      <c r="S18" s="3"/>
      <c r="T18" s="3"/>
      <c r="U18" s="14"/>
      <c r="V18" s="13"/>
      <c r="W18" s="3"/>
      <c r="X18" s="3"/>
      <c r="Y18" s="3"/>
      <c r="Z18" s="3"/>
      <c r="AA18" s="3"/>
      <c r="AB18" s="3" t="s">
        <v>129</v>
      </c>
      <c r="AC18" s="13">
        <v>30</v>
      </c>
      <c r="AD18" s="3"/>
      <c r="AE18" s="3">
        <v>40</v>
      </c>
      <c r="AF18" s="14" t="s">
        <v>129</v>
      </c>
      <c r="AG18" s="13"/>
      <c r="AH18" s="3"/>
      <c r="AI18" s="3"/>
      <c r="AJ18" s="3"/>
      <c r="AK18" s="3"/>
      <c r="AL18" s="14"/>
    </row>
    <row r="19" spans="1:38" ht="14.5" thickBot="1">
      <c r="A19" s="3"/>
      <c r="B19" s="15"/>
      <c r="C19" s="16"/>
      <c r="D19" s="16"/>
      <c r="E19" s="16"/>
      <c r="F19" s="17"/>
      <c r="G19" s="15"/>
      <c r="H19" s="16"/>
      <c r="I19" s="16"/>
      <c r="J19" s="16"/>
      <c r="K19" s="16"/>
      <c r="L19" s="17"/>
      <c r="M19" s="15"/>
      <c r="N19" s="16"/>
      <c r="O19" s="17"/>
      <c r="P19" s="15"/>
      <c r="Q19" s="16"/>
      <c r="R19" s="16"/>
      <c r="S19" s="16"/>
      <c r="T19" s="16"/>
      <c r="U19" s="17"/>
      <c r="V19" s="15"/>
      <c r="W19" s="16"/>
      <c r="X19" s="16"/>
      <c r="Y19" s="16"/>
      <c r="Z19" s="16"/>
      <c r="AA19" s="16"/>
      <c r="AB19" s="16"/>
      <c r="AC19" s="15"/>
      <c r="AD19" s="16"/>
      <c r="AE19" s="16"/>
      <c r="AF19" s="17"/>
      <c r="AG19" s="15"/>
      <c r="AH19" s="16"/>
      <c r="AI19" s="16"/>
      <c r="AJ19" s="16"/>
      <c r="AK19" s="16"/>
      <c r="AL19" s="17"/>
    </row>
    <row r="20" spans="1:38" ht="19.5" customHeight="1" thickBot="1">
      <c r="A20" s="34" t="s">
        <v>38</v>
      </c>
      <c r="B20" s="15">
        <f t="shared" ref="B20:L20" si="0">SUM(B3:B19)</f>
        <v>92</v>
      </c>
      <c r="C20" s="16">
        <f t="shared" si="0"/>
        <v>98</v>
      </c>
      <c r="D20" s="16">
        <f t="shared" si="0"/>
        <v>103</v>
      </c>
      <c r="E20" s="16">
        <f t="shared" si="0"/>
        <v>104</v>
      </c>
      <c r="F20" s="16">
        <f t="shared" si="0"/>
        <v>104</v>
      </c>
      <c r="G20" s="15">
        <f t="shared" si="0"/>
        <v>5</v>
      </c>
      <c r="H20" s="16">
        <f t="shared" si="0"/>
        <v>0</v>
      </c>
      <c r="I20" s="17">
        <f t="shared" si="0"/>
        <v>10</v>
      </c>
      <c r="J20" s="15">
        <f t="shared" si="0"/>
        <v>25</v>
      </c>
      <c r="K20" s="16">
        <f t="shared" si="0"/>
        <v>0</v>
      </c>
      <c r="L20" s="17">
        <f t="shared" si="0"/>
        <v>23</v>
      </c>
      <c r="M20" s="16">
        <f>SUM(M3:M19)+IF(P24="Human",2,0)</f>
        <v>24</v>
      </c>
      <c r="N20" s="16">
        <f>SUM(N3:N19)</f>
        <v>4</v>
      </c>
      <c r="O20" s="16">
        <f>SUM(O3:O19)</f>
        <v>24</v>
      </c>
      <c r="P20" s="15" cm="1">
        <f t="array" ref="P20">SUM(P3:P19)+_xlfn.SWITCH(P22,"Archery",5,"Fencing",5,"Mace Fighting",5,"Swordsmanship",5,"Throwing",5,0)</f>
        <v>0</v>
      </c>
      <c r="Q20" s="16" cm="1">
        <f t="array" ref="Q20">SUM(Q3:Q19)+_xlfn.SWITCH(P22,"Archery",5,"Fencing",5,"Mace Fighting",5,"Swordsmanship",5,"Throwing",5,0)</f>
        <v>30</v>
      </c>
      <c r="R20" s="16" cm="1">
        <f t="array" ref="R20">SUM(R3:R19)+_xlfn.SWITCH(P22,"Archery",5,"Fencing",5,"Mace Fighting",5,"Swordsmanship",5,"Throwing",5,0)</f>
        <v>0</v>
      </c>
      <c r="S20" s="16">
        <f t="shared" ref="S20:AA20" si="1">SUM(S3:S19)</f>
        <v>0</v>
      </c>
      <c r="T20" s="16">
        <f t="shared" si="1"/>
        <v>0</v>
      </c>
      <c r="U20" s="16">
        <f t="shared" si="1"/>
        <v>0</v>
      </c>
      <c r="V20" s="15">
        <f t="shared" si="1"/>
        <v>3</v>
      </c>
      <c r="W20" s="16">
        <f t="shared" si="1"/>
        <v>7</v>
      </c>
      <c r="X20" s="16">
        <f t="shared" si="1"/>
        <v>38</v>
      </c>
      <c r="Y20" s="16">
        <f t="shared" si="1"/>
        <v>43</v>
      </c>
      <c r="Z20" s="16">
        <f t="shared" si="1"/>
        <v>110</v>
      </c>
      <c r="AA20" s="17">
        <f t="shared" si="1"/>
        <v>1</v>
      </c>
      <c r="AB20" s="3"/>
      <c r="AC20" s="18">
        <f t="shared" ref="AC20:AL20" si="2">SUM(AC3:AC19)</f>
        <v>30</v>
      </c>
      <c r="AD20" s="19">
        <f t="shared" si="2"/>
        <v>50</v>
      </c>
      <c r="AE20" s="20">
        <f t="shared" si="2"/>
        <v>540</v>
      </c>
      <c r="AF20" s="3"/>
      <c r="AG20" s="18">
        <f t="shared" si="2"/>
        <v>15</v>
      </c>
      <c r="AH20" s="19">
        <f t="shared" si="2"/>
        <v>0</v>
      </c>
      <c r="AI20" s="19">
        <f t="shared" si="2"/>
        <v>27</v>
      </c>
      <c r="AJ20" s="19">
        <f t="shared" si="2"/>
        <v>0</v>
      </c>
      <c r="AK20" s="19">
        <f t="shared" si="2"/>
        <v>0</v>
      </c>
      <c r="AL20" s="20">
        <f t="shared" si="2"/>
        <v>0</v>
      </c>
    </row>
    <row r="21" spans="1:38" ht="14.5" thickBot="1">
      <c r="A21" s="3"/>
      <c r="B21" s="3"/>
      <c r="C21" s="58" t="s">
        <v>62</v>
      </c>
      <c r="D21" s="59"/>
      <c r="E21" s="60" t="s">
        <v>60</v>
      </c>
      <c r="F21" s="61"/>
      <c r="G21" s="10">
        <v>116</v>
      </c>
      <c r="H21" s="7">
        <v>52</v>
      </c>
      <c r="I21" s="11">
        <v>92</v>
      </c>
      <c r="J21" s="62"/>
      <c r="K21" s="63"/>
      <c r="L21" s="6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8" ht="14.5" thickBot="1">
      <c r="A22" s="3"/>
      <c r="C22" s="65" t="s">
        <v>128</v>
      </c>
      <c r="D22" s="66"/>
      <c r="E22" s="60" t="s">
        <v>61</v>
      </c>
      <c r="F22" s="61"/>
      <c r="G22" s="18" cm="1">
        <f t="array" ref="G22">SUM(G20:G21)+_xlfn.SWITCH(P22,"Archery",5,"Fencing",5,"Mace Fighting",5,"Swordsmanship",5,"Throwing",5,0)</f>
        <v>121</v>
      </c>
      <c r="H22" s="19">
        <f>SUM(H20:H21)</f>
        <v>52</v>
      </c>
      <c r="I22" s="20">
        <f>SUM(I20:I21)</f>
        <v>102</v>
      </c>
      <c r="J22" s="19">
        <f>IF(J20&gt;=25,G22/2+75,G22/2+50+J20)</f>
        <v>135.5</v>
      </c>
      <c r="K22" s="19">
        <f>H22+K20</f>
        <v>52</v>
      </c>
      <c r="L22" s="20" cm="1">
        <f t="array" ref="L22">SUM(L3:L19)+I22+_xlfn.SWITCH(P22,"Bushido",15,"Chivalry",15,"Ninjitsu",15,0)+IF(P24="Elf",20,0)</f>
        <v>125</v>
      </c>
      <c r="N22" s="45" t="s">
        <v>110</v>
      </c>
      <c r="O22" s="46"/>
      <c r="P22" s="67" t="s">
        <v>94</v>
      </c>
      <c r="Q22" s="59"/>
    </row>
    <row r="23" spans="1:38" ht="14.5" customHeight="1" thickBot="1">
      <c r="A23" s="3"/>
      <c r="E23" s="31"/>
      <c r="F23" s="31"/>
      <c r="G23" s="3"/>
      <c r="H23" s="3"/>
      <c r="I23" s="3"/>
      <c r="J23" s="3"/>
      <c r="K23" s="3"/>
      <c r="L23" s="3"/>
    </row>
    <row r="24" spans="1:38" ht="14.5" thickBot="1">
      <c r="A24" s="3"/>
      <c r="N24" s="45" t="s">
        <v>130</v>
      </c>
      <c r="O24" s="46"/>
      <c r="P24" s="47" t="s">
        <v>131</v>
      </c>
      <c r="Q24" s="48"/>
    </row>
    <row r="25" spans="1:38">
      <c r="C25" s="49" t="s">
        <v>40</v>
      </c>
      <c r="D25" s="50"/>
      <c r="E25" s="51"/>
      <c r="F25" s="55" t="s">
        <v>41</v>
      </c>
      <c r="G25" s="55" t="s">
        <v>42</v>
      </c>
      <c r="H25" s="55" t="s">
        <v>43</v>
      </c>
      <c r="W25" s="33"/>
      <c r="X25" s="33" t="s">
        <v>131</v>
      </c>
      <c r="Y25" s="33"/>
    </row>
    <row r="26" spans="1:38" ht="14.5" thickBot="1">
      <c r="C26" s="52"/>
      <c r="D26" s="53"/>
      <c r="E26" s="54"/>
      <c r="F26" s="56"/>
      <c r="G26" s="56"/>
      <c r="H26" s="56"/>
      <c r="W26" s="33" t="s">
        <v>151</v>
      </c>
      <c r="X26" s="33" t="s">
        <v>132</v>
      </c>
      <c r="Y26" s="33" t="s">
        <v>64</v>
      </c>
    </row>
    <row r="27" spans="1:38">
      <c r="C27" s="42" t="s">
        <v>151</v>
      </c>
      <c r="D27" s="43"/>
      <c r="E27" s="44"/>
      <c r="F27" s="1">
        <v>100</v>
      </c>
      <c r="G27" s="10"/>
      <c r="H27" s="1">
        <f t="shared" ref="H27:H33" si="3">SUM(F27:G27)</f>
        <v>100</v>
      </c>
      <c r="I27" s="3"/>
      <c r="W27" s="33" t="s">
        <v>63</v>
      </c>
      <c r="X27" s="33" t="s">
        <v>133</v>
      </c>
      <c r="Y27" s="33" t="s">
        <v>65</v>
      </c>
    </row>
    <row r="28" spans="1:38">
      <c r="C28" s="36" t="s">
        <v>67</v>
      </c>
      <c r="D28" s="37"/>
      <c r="E28" s="38"/>
      <c r="F28" s="12">
        <v>100</v>
      </c>
      <c r="G28" s="13"/>
      <c r="H28" s="12">
        <f t="shared" si="3"/>
        <v>100</v>
      </c>
      <c r="I28" s="3"/>
      <c r="W28" s="33" t="s">
        <v>64</v>
      </c>
      <c r="Y28" s="33" t="s">
        <v>70</v>
      </c>
    </row>
    <row r="29" spans="1:38">
      <c r="C29" s="36" t="s">
        <v>80</v>
      </c>
      <c r="D29" s="37"/>
      <c r="E29" s="38"/>
      <c r="F29" s="12">
        <v>85</v>
      </c>
      <c r="G29" s="13">
        <v>35</v>
      </c>
      <c r="H29" s="12">
        <f t="shared" si="3"/>
        <v>120</v>
      </c>
      <c r="I29" s="3"/>
      <c r="W29" s="33" t="s">
        <v>67</v>
      </c>
      <c r="Y29" s="33" t="s">
        <v>74</v>
      </c>
    </row>
    <row r="30" spans="1:38">
      <c r="C30" s="36" t="s">
        <v>48</v>
      </c>
      <c r="D30" s="37"/>
      <c r="E30" s="38"/>
      <c r="F30" s="12">
        <v>85</v>
      </c>
      <c r="G30" s="13">
        <v>20</v>
      </c>
      <c r="H30" s="12">
        <f t="shared" si="3"/>
        <v>105</v>
      </c>
      <c r="I30" s="3"/>
      <c r="W30" s="33" t="s">
        <v>65</v>
      </c>
      <c r="Y30" s="33" t="s">
        <v>89</v>
      </c>
    </row>
    <row r="31" spans="1:38">
      <c r="C31" s="36" t="s">
        <v>92</v>
      </c>
      <c r="D31" s="37"/>
      <c r="E31" s="38"/>
      <c r="F31" s="12">
        <v>90</v>
      </c>
      <c r="G31" s="13">
        <v>15</v>
      </c>
      <c r="H31" s="12">
        <f t="shared" si="3"/>
        <v>105</v>
      </c>
      <c r="I31" s="3"/>
      <c r="W31" s="33" t="s">
        <v>66</v>
      </c>
      <c r="Y31" s="33" t="s">
        <v>90</v>
      </c>
    </row>
    <row r="32" spans="1:38">
      <c r="C32" s="36" t="s">
        <v>94</v>
      </c>
      <c r="D32" s="37"/>
      <c r="E32" s="38"/>
      <c r="F32" s="12">
        <v>120</v>
      </c>
      <c r="G32" s="13"/>
      <c r="H32" s="12">
        <f t="shared" si="3"/>
        <v>120</v>
      </c>
      <c r="I32" s="3"/>
      <c r="W32" s="33" t="s">
        <v>68</v>
      </c>
      <c r="Y32" s="33" t="s">
        <v>48</v>
      </c>
    </row>
    <row r="33" spans="1:25">
      <c r="C33" s="36" t="s">
        <v>152</v>
      </c>
      <c r="D33" s="37"/>
      <c r="E33" s="38"/>
      <c r="F33" s="12">
        <v>80</v>
      </c>
      <c r="G33" s="13">
        <v>40</v>
      </c>
      <c r="H33" s="12">
        <f t="shared" si="3"/>
        <v>120</v>
      </c>
      <c r="I33" s="3"/>
      <c r="W33" s="33" t="s">
        <v>69</v>
      </c>
      <c r="Y33" s="33" t="s">
        <v>49</v>
      </c>
    </row>
    <row r="34" spans="1:25" ht="14.5" thickBot="1">
      <c r="C34" s="36" t="s">
        <v>109</v>
      </c>
      <c r="D34" s="37"/>
      <c r="E34" s="38"/>
      <c r="F34" s="12">
        <v>60</v>
      </c>
      <c r="G34" s="13">
        <v>60</v>
      </c>
      <c r="H34" s="2">
        <f>SUM(F34:G34)</f>
        <v>120</v>
      </c>
      <c r="I34" s="3"/>
      <c r="W34" s="33" t="s">
        <v>70</v>
      </c>
      <c r="Y34" s="33" t="s">
        <v>92</v>
      </c>
    </row>
    <row r="35" spans="1:25" ht="14.5" thickBot="1">
      <c r="C35" s="39" t="s">
        <v>38</v>
      </c>
      <c r="D35" s="40"/>
      <c r="E35" s="41"/>
      <c r="F35" s="4">
        <f>SUM(F27:F34)</f>
        <v>720</v>
      </c>
      <c r="G35" s="4">
        <f>SUM(G27:G34)</f>
        <v>170</v>
      </c>
      <c r="H35" s="2">
        <f>SUM(H27:H34)</f>
        <v>890</v>
      </c>
      <c r="I35" s="3"/>
      <c r="W35" s="33" t="s">
        <v>71</v>
      </c>
      <c r="Y35" s="33" t="s">
        <v>93</v>
      </c>
    </row>
    <row r="36" spans="1:25">
      <c r="A36" s="13"/>
      <c r="C36" s="3"/>
      <c r="D36" s="3"/>
      <c r="E36" s="3"/>
      <c r="F36" s="3"/>
      <c r="G36" s="3"/>
      <c r="H36" s="3"/>
      <c r="I36" s="3"/>
      <c r="L36" s="3"/>
      <c r="M36" s="3"/>
      <c r="N36" s="3"/>
      <c r="O36" s="3"/>
      <c r="P36" s="3"/>
      <c r="Q36" s="3"/>
      <c r="W36" s="33" t="s">
        <v>72</v>
      </c>
      <c r="Y36" s="33" t="s">
        <v>94</v>
      </c>
    </row>
    <row r="37" spans="1:25">
      <c r="A37" s="13"/>
      <c r="C37" s="3"/>
      <c r="D37" s="3"/>
      <c r="E37" s="3"/>
      <c r="F37" s="3"/>
      <c r="G37" s="3"/>
      <c r="H37" s="3"/>
      <c r="I37" s="3"/>
      <c r="L37" s="3"/>
      <c r="W37" s="33" t="s">
        <v>73</v>
      </c>
      <c r="Y37" s="33" t="s">
        <v>95</v>
      </c>
    </row>
    <row r="38" spans="1:25">
      <c r="A38" s="3"/>
      <c r="C38" s="3"/>
      <c r="D38" s="3"/>
      <c r="E38" s="3"/>
      <c r="F38" s="3"/>
      <c r="G38" s="3"/>
      <c r="H38" s="3"/>
      <c r="I38" s="3"/>
      <c r="L38" s="3"/>
      <c r="W38" s="33" t="s">
        <v>74</v>
      </c>
      <c r="Y38" s="33" t="s">
        <v>99</v>
      </c>
    </row>
    <row r="39" spans="1:25">
      <c r="W39" s="33" t="s">
        <v>75</v>
      </c>
      <c r="Y39" s="33" t="s">
        <v>102</v>
      </c>
    </row>
    <row r="40" spans="1:25">
      <c r="W40" s="33" t="s">
        <v>76</v>
      </c>
      <c r="Y40" s="33" t="s">
        <v>105</v>
      </c>
    </row>
    <row r="41" spans="1:25">
      <c r="W41" s="33" t="s">
        <v>77</v>
      </c>
      <c r="Y41" s="33" t="s">
        <v>50</v>
      </c>
    </row>
    <row r="42" spans="1:25">
      <c r="W42" s="33" t="s">
        <v>80</v>
      </c>
    </row>
    <row r="43" spans="1:25">
      <c r="W43" s="33" t="s">
        <v>89</v>
      </c>
    </row>
    <row r="44" spans="1:25">
      <c r="W44" s="33" t="s">
        <v>78</v>
      </c>
    </row>
    <row r="45" spans="1:25">
      <c r="W45" s="33" t="s">
        <v>47</v>
      </c>
    </row>
    <row r="46" spans="1:25">
      <c r="W46" s="33" t="s">
        <v>79</v>
      </c>
    </row>
    <row r="47" spans="1:25">
      <c r="W47" s="33" t="s">
        <v>81</v>
      </c>
    </row>
    <row r="48" spans="1:25">
      <c r="W48" s="33" t="s">
        <v>82</v>
      </c>
    </row>
    <row r="49" spans="23:23">
      <c r="W49" s="33" t="s">
        <v>83</v>
      </c>
    </row>
    <row r="50" spans="23:23">
      <c r="W50" s="33" t="s">
        <v>84</v>
      </c>
    </row>
    <row r="51" spans="23:23">
      <c r="W51" s="33" t="s">
        <v>85</v>
      </c>
    </row>
    <row r="52" spans="23:23">
      <c r="W52" s="33" t="s">
        <v>86</v>
      </c>
    </row>
    <row r="53" spans="23:23">
      <c r="W53" s="33" t="s">
        <v>87</v>
      </c>
    </row>
    <row r="54" spans="23:23">
      <c r="W54" s="33" t="s">
        <v>90</v>
      </c>
    </row>
    <row r="55" spans="23:23">
      <c r="W55" s="33" t="s">
        <v>48</v>
      </c>
    </row>
    <row r="56" spans="23:23">
      <c r="W56" s="33" t="s">
        <v>88</v>
      </c>
    </row>
    <row r="57" spans="23:23">
      <c r="W57" s="33" t="s">
        <v>91</v>
      </c>
    </row>
    <row r="58" spans="23:23">
      <c r="W58" s="33" t="s">
        <v>49</v>
      </c>
    </row>
    <row r="59" spans="23:23">
      <c r="W59" s="33" t="s">
        <v>92</v>
      </c>
    </row>
    <row r="60" spans="23:23">
      <c r="W60" s="33" t="s">
        <v>93</v>
      </c>
    </row>
    <row r="61" spans="23:23">
      <c r="W61" s="33" t="s">
        <v>94</v>
      </c>
    </row>
    <row r="62" spans="23:23">
      <c r="W62" s="33" t="s">
        <v>95</v>
      </c>
    </row>
    <row r="63" spans="23:23">
      <c r="W63" s="33" t="s">
        <v>96</v>
      </c>
    </row>
    <row r="64" spans="23:23">
      <c r="W64" s="33" t="s">
        <v>152</v>
      </c>
    </row>
    <row r="65" spans="23:23">
      <c r="W65" s="33" t="s">
        <v>98</v>
      </c>
    </row>
    <row r="66" spans="23:23">
      <c r="W66" s="33" t="s">
        <v>99</v>
      </c>
    </row>
    <row r="67" spans="23:23">
      <c r="W67" s="33" t="s">
        <v>109</v>
      </c>
    </row>
    <row r="68" spans="23:23">
      <c r="W68" s="33" t="s">
        <v>100</v>
      </c>
    </row>
    <row r="69" spans="23:23">
      <c r="W69" s="33" t="s">
        <v>101</v>
      </c>
    </row>
    <row r="70" spans="23:23">
      <c r="W70" s="33" t="s">
        <v>102</v>
      </c>
    </row>
    <row r="71" spans="23:23">
      <c r="W71" s="33" t="s">
        <v>103</v>
      </c>
    </row>
    <row r="72" spans="23:23">
      <c r="W72" s="33" t="s">
        <v>104</v>
      </c>
    </row>
    <row r="73" spans="23:23">
      <c r="W73" s="33" t="s">
        <v>105</v>
      </c>
    </row>
    <row r="74" spans="23:23">
      <c r="W74" s="33" t="s">
        <v>106</v>
      </c>
    </row>
    <row r="75" spans="23:23">
      <c r="W75" s="33" t="s">
        <v>107</v>
      </c>
    </row>
    <row r="76" spans="23:23">
      <c r="W76" s="33" t="s">
        <v>108</v>
      </c>
    </row>
    <row r="77" spans="23:23">
      <c r="W77" s="33" t="s">
        <v>50</v>
      </c>
    </row>
  </sheetData>
  <mergeCells count="30">
    <mergeCell ref="C33:E33"/>
    <mergeCell ref="C34:E34"/>
    <mergeCell ref="C35:E35"/>
    <mergeCell ref="C27:E27"/>
    <mergeCell ref="C28:E28"/>
    <mergeCell ref="C29:E29"/>
    <mergeCell ref="C30:E30"/>
    <mergeCell ref="C31:E31"/>
    <mergeCell ref="C32:E32"/>
    <mergeCell ref="N24:O24"/>
    <mergeCell ref="P24:Q24"/>
    <mergeCell ref="C25:E26"/>
    <mergeCell ref="F25:F26"/>
    <mergeCell ref="G25:G26"/>
    <mergeCell ref="H25:H26"/>
    <mergeCell ref="AC1:AE1"/>
    <mergeCell ref="AG1:AL1"/>
    <mergeCell ref="C21:D21"/>
    <mergeCell ref="E21:F21"/>
    <mergeCell ref="J21:L21"/>
    <mergeCell ref="V1:AB1"/>
    <mergeCell ref="C22:D22"/>
    <mergeCell ref="E22:F22"/>
    <mergeCell ref="N22:O22"/>
    <mergeCell ref="P22:Q22"/>
    <mergeCell ref="A1:A2"/>
    <mergeCell ref="B1:F1"/>
    <mergeCell ref="G1:L1"/>
    <mergeCell ref="M1:O1"/>
    <mergeCell ref="P1:U1"/>
  </mergeCells>
  <conditionalFormatting sqref="J20">
    <cfRule type="cellIs" dxfId="11" priority="12" operator="greaterThan">
      <formula>25</formula>
    </cfRule>
  </conditionalFormatting>
  <conditionalFormatting sqref="M20">
    <cfRule type="cellIs" dxfId="10" priority="11" operator="greaterThan">
      <formula>18</formula>
    </cfRule>
  </conditionalFormatting>
  <conditionalFormatting sqref="O20">
    <cfRule type="cellIs" dxfId="9" priority="3" operator="greaterThan">
      <formula>30</formula>
    </cfRule>
  </conditionalFormatting>
  <conditionalFormatting sqref="P20">
    <cfRule type="cellIs" dxfId="8" priority="6" operator="greaterThan">
      <formula>70</formula>
    </cfRule>
  </conditionalFormatting>
  <conditionalFormatting sqref="Q20">
    <cfRule type="cellIs" dxfId="7" priority="7" operator="greaterThan">
      <formula>45</formula>
    </cfRule>
  </conditionalFormatting>
  <conditionalFormatting sqref="S20">
    <cfRule type="cellIs" dxfId="6" priority="10" operator="greaterThan">
      <formula>60</formula>
    </cfRule>
  </conditionalFormatting>
  <conditionalFormatting sqref="Y20:Z20">
    <cfRule type="cellIs" dxfId="5" priority="9" operator="greaterThan">
      <formula>100</formula>
    </cfRule>
  </conditionalFormatting>
  <conditionalFormatting sqref="AA20">
    <cfRule type="cellIs" dxfId="4" priority="1" operator="greaterThan">
      <formula>12</formula>
    </cfRule>
  </conditionalFormatting>
  <conditionalFormatting sqref="AB20">
    <cfRule type="cellIs" dxfId="3" priority="2" operator="greaterThan">
      <formula>12</formula>
    </cfRule>
  </conditionalFormatting>
  <conditionalFormatting sqref="AD20">
    <cfRule type="cellIs" dxfId="2" priority="8" operator="greaterThan">
      <formula>50</formula>
    </cfRule>
  </conditionalFormatting>
  <conditionalFormatting sqref="AG20">
    <cfRule type="cellIs" dxfId="1" priority="5" operator="greaterThan">
      <formula>18</formula>
    </cfRule>
  </conditionalFormatting>
  <conditionalFormatting sqref="AH20:AL20">
    <cfRule type="cellIs" dxfId="0" priority="4" operator="greaterThan">
      <formula>30</formula>
    </cfRule>
  </conditionalFormatting>
  <dataValidations count="3">
    <dataValidation type="list" allowBlank="1" showInputMessage="1" showErrorMessage="1" sqref="C27:E34" xr:uid="{A9920F7C-D42D-4BAB-9CC7-73EABABFB128}">
      <formula1>$W$26:$W$77</formula1>
    </dataValidation>
    <dataValidation type="list" allowBlank="1" showInputMessage="1" showErrorMessage="1" sqref="P24:Q24" xr:uid="{FBF30F27-A4B9-4D2F-9959-796FAE248450}">
      <formula1>$X$25:$X$27</formula1>
    </dataValidation>
    <dataValidation type="list" allowBlank="1" showInputMessage="1" showErrorMessage="1" sqref="P22:Q22" xr:uid="{E98388EE-C3F0-45AE-8AB0-A39BB2F08C23}">
      <formula1>$Y$25:$Y$41</formula1>
    </dataValidation>
  </dataValidations>
  <pageMargins left="0.7" right="0.7" top="0.75" bottom="0.75" header="0.3" footer="0.3"/>
  <ignoredErrors>
    <ignoredError sqref="M2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Suit Template</vt:lpstr>
      <vt:lpstr>Cork (Chesapeake)</vt:lpstr>
      <vt:lpstr>Penthesilea (Chesapeake)</vt:lpstr>
      <vt:lpstr>Ghanima (Atlantic)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L. Machie Jr.</dc:creator>
  <cp:lastModifiedBy>James L. Machie Jr.</cp:lastModifiedBy>
  <dcterms:created xsi:type="dcterms:W3CDTF">2026-08-27T22:04:21Z</dcterms:created>
  <dcterms:modified xsi:type="dcterms:W3CDTF">2026-09-28T15:32:48Z</dcterms:modified>
</cp:coreProperties>
</file>