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dstromoy.sharepoint.com/sites/HR141-/Shared Documents/ЗП и Бонусы/Только HR/"/>
    </mc:Choice>
  </mc:AlternateContent>
  <xr:revisionPtr revIDLastSave="4964" documentId="11_DF3D96D08CCA9D5ABF5ECCAA4DD69B322873ED3F" xr6:coauthVersionLast="47" xr6:coauthVersionMax="47" xr10:uidLastSave="{AC21F5C3-2C49-4899-BFAA-773075885B9D}"/>
  <bookViews>
    <workbookView xWindow="-110" yWindow="-110" windowWidth="19420" windowHeight="10420" tabRatio="531" firstSheet="1" activeTab="6" xr2:uid="{00000000-000D-0000-FFFF-FFFF00000000}"/>
  </bookViews>
  <sheets>
    <sheet name="Список BU" sheetId="11" state="hidden" r:id="rId1"/>
    <sheet name="Общий список" sheetId="1" r:id="rId2"/>
    <sheet name="ЦентрФункция" sheetId="19" state="hidden" r:id="rId3"/>
    <sheet name="TeleSales" sheetId="20" state="hidden" r:id="rId4"/>
    <sheet name="BUM" sheetId="21" state="hidden" r:id="rId5"/>
    <sheet name="Лист1" sheetId="13" state="hidden" r:id="rId6"/>
    <sheet name="Даты и должности" sheetId="12" r:id="rId7"/>
    <sheet name="Штатные сотрудники" sheetId="14" r:id="rId8"/>
    <sheet name="Добавление новых" sheetId="15" state="hidden" r:id="rId9"/>
    <sheet name="Переименование подразделения" sheetId="16" state="hidden" r:id="rId10"/>
    <sheet name="Калининград" sheetId="4" state="hidden" r:id="rId11"/>
    <sheet name="Москва" sheetId="5" state="hidden" r:id="rId12"/>
    <sheet name="Сибирь" sheetId="6" state="hidden" r:id="rId13"/>
    <sheet name="Юг" sheetId="7" state="hidden" r:id="rId14"/>
    <sheet name="СПб" sheetId="8" state="hidden" r:id="rId15"/>
    <sheet name="Урал" sheetId="9" state="hidden" r:id="rId16"/>
    <sheet name="Волга" sheetId="10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xlnm._FilterDatabase" localSheetId="6" hidden="1">'Даты и должности'!$A$1:$G$109</definedName>
    <definedName name="_xlnm._FilterDatabase" localSheetId="8" hidden="1">'Добавление новых'!$B$1:$F$630</definedName>
    <definedName name="_xlnm._FilterDatabase" localSheetId="7" hidden="1">'Штатные сотрудники'!$A$3:$AJ$3</definedName>
  </definedNames>
  <calcPr calcId="191028"/>
  <extLst>
    <ext xmlns:x15="http://schemas.microsoft.com/office/spreadsheetml/2010/11/main" uri="{FCE2AD5D-F65C-4FA6-A056-5C36A1767C68}">
      <x15:dataModel>
        <x15:modelTables>
          <x15:modelTable id="Список_Сотрудников_7e454f4c-4f5a-4791-836a-5791461cc596" name="Список_Сотрудников" connection="Запрос — Список_Сотрудников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08" i="1" l="1" a="1"/>
  <c r="D608" i="1" s="1"/>
  <c r="D609" i="1" a="1"/>
  <c r="D609" i="1" s="1"/>
  <c r="G608" i="1"/>
  <c r="G609" i="1"/>
  <c r="D607" i="1" a="1"/>
  <c r="D607" i="1" s="1"/>
  <c r="G607" i="1"/>
  <c r="D606" i="1" a="1"/>
  <c r="D606" i="1" s="1"/>
  <c r="G606" i="1"/>
  <c r="D602" i="1" a="1"/>
  <c r="D602" i="1" s="1"/>
  <c r="D603" i="1" a="1"/>
  <c r="D603" i="1" s="1"/>
  <c r="D604" i="1" a="1"/>
  <c r="D604" i="1" s="1"/>
  <c r="D605" i="1" a="1"/>
  <c r="D605" i="1" s="1"/>
  <c r="G602" i="1"/>
  <c r="G603" i="1"/>
  <c r="G604" i="1"/>
  <c r="G605" i="1"/>
  <c r="D599" i="1" a="1"/>
  <c r="D599" i="1" s="1"/>
  <c r="D600" i="1" a="1"/>
  <c r="D600" i="1" s="1"/>
  <c r="D601" i="1" a="1"/>
  <c r="D601" i="1" s="1"/>
  <c r="G599" i="1"/>
  <c r="G600" i="1"/>
  <c r="G601" i="1"/>
  <c r="D598" i="1" a="1"/>
  <c r="D598" i="1" s="1"/>
  <c r="G598" i="1"/>
  <c r="D597" i="1" a="1"/>
  <c r="D597" i="1" s="1"/>
  <c r="G597" i="1"/>
  <c r="D596" i="1" a="1"/>
  <c r="D596" i="1" s="1"/>
  <c r="G596" i="1"/>
  <c r="D595" i="1" a="1"/>
  <c r="D595" i="1" s="1"/>
  <c r="G595" i="1"/>
  <c r="D593" i="1" a="1"/>
  <c r="D593" i="1" s="1"/>
  <c r="D594" i="1" a="1"/>
  <c r="D594" i="1" s="1"/>
  <c r="G593" i="1"/>
  <c r="G594" i="1"/>
  <c r="D592" i="1" a="1"/>
  <c r="D592" i="1" s="1"/>
  <c r="G592" i="1"/>
  <c r="D590" i="1" a="1"/>
  <c r="D590" i="1" s="1"/>
  <c r="D591" i="1" a="1"/>
  <c r="D591" i="1" s="1"/>
  <c r="G590" i="1"/>
  <c r="G591" i="1"/>
  <c r="D588" i="1" a="1"/>
  <c r="D588" i="1" s="1"/>
  <c r="D589" i="1" a="1"/>
  <c r="D589" i="1" s="1"/>
  <c r="G588" i="1"/>
  <c r="G589" i="1"/>
  <c r="D587" i="1" a="1"/>
  <c r="D587" i="1" s="1"/>
  <c r="G587" i="1"/>
  <c r="D586" i="1" a="1"/>
  <c r="D586" i="1" s="1"/>
  <c r="G586" i="1"/>
  <c r="D585" i="1" a="1"/>
  <c r="D585" i="1" s="1"/>
  <c r="G585" i="1"/>
  <c r="D584" i="1" a="1"/>
  <c r="D584" i="1" s="1"/>
  <c r="G584" i="1"/>
  <c r="D583" i="1" a="1"/>
  <c r="D583" i="1" s="1"/>
  <c r="G583" i="1"/>
  <c r="D582" i="1" a="1"/>
  <c r="D582" i="1" s="1"/>
  <c r="G582" i="1"/>
  <c r="D581" i="1" a="1"/>
  <c r="D581" i="1" s="1"/>
  <c r="G581" i="1"/>
  <c r="D580" i="1" a="1"/>
  <c r="D580" i="1" s="1"/>
  <c r="G580" i="1"/>
  <c r="D579" i="1" a="1"/>
  <c r="D579" i="1" s="1"/>
  <c r="G579" i="1"/>
  <c r="D578" i="1" a="1"/>
  <c r="D578" i="1" s="1"/>
  <c r="G578" i="1"/>
  <c r="D577" i="1" a="1"/>
  <c r="D577" i="1" s="1"/>
  <c r="G577" i="1"/>
  <c r="D576" i="1" a="1"/>
  <c r="D576" i="1" s="1"/>
  <c r="G576" i="1"/>
  <c r="D575" i="1" a="1"/>
  <c r="D575" i="1" s="1"/>
  <c r="G575" i="1"/>
  <c r="D574" i="1" a="1"/>
  <c r="D574" i="1" s="1"/>
  <c r="G574" i="1"/>
  <c r="D573" i="1" a="1"/>
  <c r="D573" i="1" s="1"/>
  <c r="G573" i="1"/>
  <c r="D570" i="1" a="1"/>
  <c r="D570" i="1" s="1"/>
  <c r="D571" i="1" a="1"/>
  <c r="D571" i="1" s="1"/>
  <c r="D572" i="1" a="1"/>
  <c r="D572" i="1" s="1"/>
  <c r="G570" i="1"/>
  <c r="G571" i="1"/>
  <c r="G572" i="1"/>
  <c r="D569" i="1" a="1"/>
  <c r="D569" i="1" s="1"/>
  <c r="G569" i="1"/>
  <c r="D568" i="1" a="1"/>
  <c r="D568" i="1" s="1"/>
  <c r="G568" i="1"/>
  <c r="D567" i="1" a="1"/>
  <c r="D567" i="1" s="1"/>
  <c r="G567" i="1"/>
  <c r="D566" i="1" a="1"/>
  <c r="D566" i="1" s="1"/>
  <c r="G566" i="1"/>
  <c r="D565" i="1" a="1"/>
  <c r="D565" i="1" s="1"/>
  <c r="G565" i="1"/>
  <c r="D564" i="1" a="1"/>
  <c r="D564" i="1" s="1"/>
  <c r="G564" i="1"/>
  <c r="D563" i="1" a="1"/>
  <c r="D563" i="1" s="1"/>
  <c r="G563" i="1"/>
  <c r="D562" i="1" a="1"/>
  <c r="D562" i="1" s="1"/>
  <c r="G562" i="1"/>
  <c r="D561" i="1" a="1"/>
  <c r="D561" i="1" s="1"/>
  <c r="G561" i="1"/>
  <c r="D560" i="1" a="1"/>
  <c r="D560" i="1" s="1"/>
  <c r="G560" i="1"/>
  <c r="D559" i="1" a="1"/>
  <c r="D559" i="1" s="1"/>
  <c r="G559" i="1"/>
  <c r="D558" i="1" a="1"/>
  <c r="D558" i="1" s="1"/>
  <c r="G558" i="1"/>
  <c r="D557" i="1" a="1"/>
  <c r="D557" i="1" s="1"/>
  <c r="G557" i="1"/>
  <c r="D556" i="1" a="1"/>
  <c r="D556" i="1" s="1"/>
  <c r="F556" i="1" a="1"/>
  <c r="F556" i="1" s="1"/>
  <c r="G556" i="1"/>
  <c r="D555" i="1" a="1"/>
  <c r="D555" i="1" s="1"/>
  <c r="G555" i="1"/>
  <c r="D554" i="1" a="1"/>
  <c r="D554" i="1" s="1"/>
  <c r="G554" i="1"/>
  <c r="D553" i="1" a="1"/>
  <c r="D553" i="1" s="1"/>
  <c r="G553" i="1"/>
  <c r="D552" i="1" a="1"/>
  <c r="D552" i="1" s="1"/>
  <c r="G552" i="1"/>
  <c r="D548" i="1" a="1"/>
  <c r="D548" i="1" s="1"/>
  <c r="D549" i="1" a="1"/>
  <c r="D549" i="1" s="1"/>
  <c r="D550" i="1" a="1"/>
  <c r="D550" i="1" s="1"/>
  <c r="D551" i="1" a="1"/>
  <c r="D551" i="1" s="1"/>
  <c r="G548" i="1"/>
  <c r="G549" i="1"/>
  <c r="G550" i="1"/>
  <c r="G551" i="1"/>
  <c r="D547" i="1" a="1"/>
  <c r="D547" i="1" s="1"/>
  <c r="G547" i="1"/>
  <c r="D546" i="1" a="1"/>
  <c r="D546" i="1" s="1"/>
  <c r="G546" i="1"/>
  <c r="F39" i="6"/>
  <c r="F40" i="6"/>
  <c r="F41" i="6"/>
  <c r="F42" i="6"/>
  <c r="F43" i="6"/>
  <c r="F44" i="6"/>
  <c r="F45" i="6"/>
  <c r="F46" i="6"/>
  <c r="F47" i="6"/>
  <c r="F48" i="6"/>
  <c r="D545" i="1" l="1" a="1"/>
  <c r="D545" i="1" s="1"/>
  <c r="G545" i="1"/>
  <c r="D544" i="1" a="1"/>
  <c r="D544" i="1" s="1"/>
  <c r="G544" i="1"/>
  <c r="B109" i="12"/>
  <c r="D543" i="1" l="1" a="1"/>
  <c r="D543" i="1" s="1"/>
  <c r="G543" i="1"/>
  <c r="D542" i="1" a="1"/>
  <c r="D542" i="1" s="1"/>
  <c r="G542" i="1"/>
  <c r="D541" i="1" a="1"/>
  <c r="D541" i="1" s="1"/>
  <c r="G541" i="1"/>
  <c r="D540" i="1" a="1"/>
  <c r="D540" i="1" s="1"/>
  <c r="G540" i="1"/>
  <c r="D539" i="1" a="1"/>
  <c r="D539" i="1" s="1"/>
  <c r="G539" i="1"/>
  <c r="D538" i="1" a="1"/>
  <c r="D538" i="1" s="1"/>
  <c r="G538" i="1"/>
  <c r="D537" i="1" a="1"/>
  <c r="D537" i="1" s="1"/>
  <c r="G537" i="1"/>
  <c r="D536" i="1" a="1"/>
  <c r="D536" i="1" s="1"/>
  <c r="G536" i="1"/>
  <c r="D535" i="1" a="1"/>
  <c r="D535" i="1" s="1"/>
  <c r="G535" i="1"/>
  <c r="B108" i="12"/>
  <c r="D534" i="1" l="1" a="1"/>
  <c r="D534" i="1" s="1"/>
  <c r="G534" i="1"/>
  <c r="D533" i="1" a="1"/>
  <c r="D533" i="1" s="1"/>
  <c r="G533" i="1"/>
  <c r="D532" i="1" a="1"/>
  <c r="D532" i="1" s="1"/>
  <c r="G532" i="1"/>
  <c r="D531" i="1" a="1"/>
  <c r="D531" i="1" s="1"/>
  <c r="G531" i="1"/>
  <c r="D530" i="1" a="1"/>
  <c r="D530" i="1" s="1"/>
  <c r="G530" i="1"/>
  <c r="D529" i="1" a="1"/>
  <c r="D529" i="1" s="1"/>
  <c r="G529" i="1"/>
  <c r="G519" i="1" a="1"/>
  <c r="G519" i="1" s="1"/>
  <c r="G528" i="1"/>
  <c r="D528" i="1" a="1"/>
  <c r="D528" i="1" s="1"/>
  <c r="D527" i="1" a="1"/>
  <c r="D527" i="1" s="1"/>
  <c r="G527" i="1"/>
  <c r="D526" i="1" a="1"/>
  <c r="D526" i="1" s="1"/>
  <c r="G526" i="1"/>
  <c r="D525" i="1" a="1"/>
  <c r="D525" i="1" s="1"/>
  <c r="G525" i="1"/>
  <c r="F124" i="5"/>
  <c r="F125" i="5"/>
  <c r="F126" i="5"/>
  <c r="F127" i="5"/>
  <c r="F128" i="5"/>
  <c r="F129" i="5"/>
  <c r="D524" i="1" l="1" a="1"/>
  <c r="D524" i="1" s="1"/>
  <c r="G524" i="1"/>
  <c r="F191" i="5" l="1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D523" i="1" l="1" a="1"/>
  <c r="D523" i="1" s="1"/>
  <c r="G523" i="1"/>
  <c r="D522" i="1" l="1" a="1"/>
  <c r="D522" i="1" s="1"/>
  <c r="G522" i="1"/>
  <c r="D521" i="1" a="1"/>
  <c r="D521" i="1" s="1"/>
  <c r="G521" i="1"/>
  <c r="D520" i="1" a="1"/>
  <c r="D520" i="1" s="1"/>
  <c r="G520" i="1"/>
  <c r="D519" i="1" a="1"/>
  <c r="D519" i="1" s="1"/>
  <c r="D518" i="1" a="1"/>
  <c r="D518" i="1" s="1"/>
  <c r="G518" i="1"/>
  <c r="D517" i="1" a="1"/>
  <c r="D517" i="1" s="1"/>
  <c r="G517" i="1"/>
  <c r="D516" i="1" a="1"/>
  <c r="D516" i="1" s="1"/>
  <c r="G516" i="1"/>
  <c r="D515" i="1" a="1"/>
  <c r="D515" i="1" s="1"/>
  <c r="G515" i="1"/>
  <c r="D514" i="1" a="1"/>
  <c r="D514" i="1" s="1"/>
  <c r="G514" i="1"/>
  <c r="D513" i="1" a="1"/>
  <c r="D513" i="1" s="1"/>
  <c r="G513" i="1"/>
  <c r="D512" i="1" a="1"/>
  <c r="D512" i="1" s="1"/>
  <c r="G512" i="1"/>
  <c r="D511" i="1" a="1"/>
  <c r="D511" i="1" s="1"/>
  <c r="G511" i="1"/>
  <c r="D510" i="1" a="1"/>
  <c r="D510" i="1" s="1"/>
  <c r="G510" i="1"/>
  <c r="D509" i="1" a="1"/>
  <c r="D509" i="1" s="1"/>
  <c r="G509" i="1"/>
  <c r="B107" i="12" l="1"/>
  <c r="G508" i="1" l="1"/>
  <c r="D508" i="1" a="1"/>
  <c r="D508" i="1" s="1"/>
  <c r="G507" i="1"/>
  <c r="D507" i="1" a="1"/>
  <c r="D507" i="1" s="1"/>
  <c r="G506" i="1"/>
  <c r="D506" i="1" a="1"/>
  <c r="D506" i="1" s="1"/>
  <c r="G505" i="1"/>
  <c r="D505" i="1" a="1"/>
  <c r="D505" i="1" s="1"/>
  <c r="G504" i="1"/>
  <c r="D504" i="1" a="1"/>
  <c r="D504" i="1" s="1"/>
  <c r="G503" i="1"/>
  <c r="D503" i="1" a="1"/>
  <c r="D503" i="1" s="1"/>
  <c r="G502" i="1"/>
  <c r="D502" i="1" a="1"/>
  <c r="D502" i="1" s="1"/>
  <c r="G501" i="1"/>
  <c r="D501" i="1" a="1"/>
  <c r="D501" i="1" s="1"/>
  <c r="G500" i="1"/>
  <c r="D500" i="1" a="1"/>
  <c r="D500" i="1" s="1"/>
  <c r="G499" i="1"/>
  <c r="D499" i="1" a="1"/>
  <c r="D499" i="1" s="1"/>
  <c r="G498" i="1"/>
  <c r="D498" i="1" a="1"/>
  <c r="D498" i="1" s="1"/>
  <c r="G497" i="1"/>
  <c r="D497" i="1" a="1"/>
  <c r="D497" i="1" s="1"/>
  <c r="G496" i="1"/>
  <c r="D496" i="1" a="1"/>
  <c r="D496" i="1" s="1"/>
  <c r="G495" i="1"/>
  <c r="D495" i="1" a="1"/>
  <c r="D495" i="1" s="1"/>
  <c r="G494" i="1"/>
  <c r="D494" i="1" a="1"/>
  <c r="D494" i="1" s="1"/>
  <c r="G493" i="1"/>
  <c r="D493" i="1" a="1"/>
  <c r="D493" i="1" s="1"/>
  <c r="G492" i="1"/>
  <c r="D492" i="1" a="1"/>
  <c r="D492" i="1" s="1"/>
  <c r="G491" i="1"/>
  <c r="D491" i="1" a="1"/>
  <c r="D491" i="1" s="1"/>
  <c r="D471" i="1" a="1"/>
  <c r="D471" i="1" s="1"/>
  <c r="G471" i="1"/>
  <c r="D472" i="1" a="1"/>
  <c r="D472" i="1" s="1"/>
  <c r="G472" i="1"/>
  <c r="D473" i="1" a="1"/>
  <c r="D473" i="1" s="1"/>
  <c r="G473" i="1"/>
  <c r="D474" i="1" a="1"/>
  <c r="D474" i="1" s="1"/>
  <c r="G474" i="1"/>
  <c r="D475" i="1" a="1"/>
  <c r="D475" i="1" s="1"/>
  <c r="G475" i="1"/>
  <c r="D476" i="1" a="1"/>
  <c r="D476" i="1" s="1"/>
  <c r="G476" i="1"/>
  <c r="D477" i="1" a="1"/>
  <c r="D477" i="1" s="1"/>
  <c r="G477" i="1"/>
  <c r="D478" i="1" a="1"/>
  <c r="D478" i="1" s="1"/>
  <c r="G478" i="1"/>
  <c r="D479" i="1" a="1"/>
  <c r="D479" i="1" s="1"/>
  <c r="G479" i="1"/>
  <c r="D480" i="1" a="1"/>
  <c r="D480" i="1" s="1"/>
  <c r="G480" i="1"/>
  <c r="D481" i="1" a="1"/>
  <c r="D481" i="1" s="1"/>
  <c r="G481" i="1"/>
  <c r="D482" i="1" a="1"/>
  <c r="D482" i="1" s="1"/>
  <c r="G482" i="1"/>
  <c r="D483" i="1" a="1"/>
  <c r="D483" i="1" s="1"/>
  <c r="G483" i="1"/>
  <c r="D484" i="1" a="1"/>
  <c r="D484" i="1" s="1"/>
  <c r="G484" i="1"/>
  <c r="D485" i="1" a="1"/>
  <c r="D485" i="1" s="1"/>
  <c r="G485" i="1"/>
  <c r="D486" i="1" a="1"/>
  <c r="D486" i="1" s="1"/>
  <c r="G486" i="1"/>
  <c r="D487" i="1" a="1"/>
  <c r="D487" i="1" s="1"/>
  <c r="G487" i="1"/>
  <c r="D488" i="1" a="1"/>
  <c r="D488" i="1" s="1"/>
  <c r="G488" i="1"/>
  <c r="D489" i="1" a="1"/>
  <c r="D489" i="1" s="1"/>
  <c r="G489" i="1"/>
  <c r="D490" i="1" a="1"/>
  <c r="D490" i="1" s="1"/>
  <c r="G490" i="1"/>
  <c r="D470" i="1" a="1"/>
  <c r="D470" i="1" s="1"/>
  <c r="G470" i="1"/>
  <c r="D11" i="1" l="1" a="1"/>
  <c r="D11" i="1" s="1"/>
  <c r="D469" i="1" a="1"/>
  <c r="D469" i="1" s="1"/>
  <c r="G469" i="1"/>
  <c r="B106" i="12"/>
  <c r="D468" i="1" a="1"/>
  <c r="D468" i="1" s="1"/>
  <c r="G468" i="1"/>
  <c r="D467" i="1" a="1"/>
  <c r="D467" i="1" s="1"/>
  <c r="G467" i="1"/>
  <c r="D2" i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B105" i="12"/>
  <c r="G466" i="1" l="1"/>
  <c r="G372" i="1"/>
  <c r="G383" i="1" l="1"/>
  <c r="F55" i="19" l="1"/>
  <c r="F56" i="19"/>
  <c r="F57" i="19"/>
  <c r="F58" i="19"/>
  <c r="F59" i="19"/>
  <c r="F60" i="19"/>
  <c r="F61" i="19"/>
  <c r="F62" i="19"/>
  <c r="F63" i="19"/>
  <c r="G2" i="1" l="1"/>
  <c r="G140" i="1" l="1"/>
  <c r="B104" i="12" l="1"/>
  <c r="B103" i="12"/>
  <c r="B102" i="12"/>
  <c r="B101" i="12"/>
  <c r="B100" i="12"/>
  <c r="B99" i="12"/>
  <c r="B98" i="1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32" i="1"/>
  <c r="G33" i="1"/>
  <c r="G34" i="1"/>
  <c r="G35" i="1"/>
  <c r="G37" i="1"/>
  <c r="G38" i="1"/>
  <c r="G382" i="1"/>
  <c r="G39" i="1"/>
  <c r="G40" i="1"/>
  <c r="G41" i="1"/>
  <c r="G42" i="1"/>
  <c r="G45" i="1"/>
  <c r="G46" i="1"/>
  <c r="G47" i="1"/>
  <c r="G48" i="1"/>
  <c r="G49" i="1"/>
  <c r="G50" i="1"/>
  <c r="G51" i="1"/>
  <c r="G52" i="1"/>
  <c r="G53" i="1"/>
  <c r="G54" i="1"/>
  <c r="G55" i="1"/>
  <c r="G137" i="1"/>
  <c r="G56" i="1"/>
  <c r="G57" i="1"/>
  <c r="G58" i="1"/>
  <c r="G59" i="1"/>
  <c r="G60" i="1"/>
  <c r="G61" i="1"/>
  <c r="G62" i="1"/>
  <c r="G64" i="1"/>
  <c r="G65" i="1"/>
  <c r="G66" i="1"/>
  <c r="G67" i="1"/>
  <c r="G68" i="1"/>
  <c r="G69" i="1"/>
  <c r="G122" i="1"/>
  <c r="G70" i="1"/>
  <c r="G71" i="1"/>
  <c r="G72" i="1"/>
  <c r="G74" i="1"/>
  <c r="G75" i="1"/>
  <c r="G76" i="1"/>
  <c r="G77" i="1"/>
  <c r="G78" i="1"/>
  <c r="G79" i="1"/>
  <c r="G80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3" i="1"/>
  <c r="G124" i="1"/>
  <c r="G125" i="1"/>
  <c r="G126" i="1"/>
  <c r="G128" i="1"/>
  <c r="G129" i="1"/>
  <c r="G130" i="1"/>
  <c r="G131" i="1"/>
  <c r="G132" i="1"/>
  <c r="G133" i="1"/>
  <c r="G134" i="1"/>
  <c r="G135" i="1"/>
  <c r="G136" i="1"/>
  <c r="G138" i="1"/>
  <c r="G73" i="1"/>
  <c r="G81" i="1"/>
  <c r="G139" i="1"/>
  <c r="G142" i="1"/>
  <c r="G143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3" i="1"/>
  <c r="G214" i="1"/>
  <c r="G215" i="1"/>
  <c r="G217" i="1"/>
  <c r="G218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371" i="1"/>
  <c r="G295" i="1"/>
  <c r="G296" i="1"/>
  <c r="G297" i="1"/>
  <c r="G298" i="1"/>
  <c r="G299" i="1"/>
  <c r="G300" i="1"/>
  <c r="G212" i="1"/>
  <c r="G301" i="1"/>
  <c r="G294" i="1"/>
  <c r="G303" i="1"/>
  <c r="G305" i="1"/>
  <c r="G306" i="1"/>
  <c r="G307" i="1"/>
  <c r="G308" i="1"/>
  <c r="G309" i="1"/>
  <c r="G310" i="1"/>
  <c r="G311" i="1"/>
  <c r="G312" i="1"/>
  <c r="G314" i="1"/>
  <c r="G315" i="1"/>
  <c r="G316" i="1"/>
  <c r="G317" i="1"/>
  <c r="G318" i="1"/>
  <c r="G319" i="1"/>
  <c r="G320" i="1"/>
  <c r="G321" i="1"/>
  <c r="G322" i="1"/>
  <c r="G323" i="1"/>
  <c r="G398" i="1"/>
  <c r="G324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6" i="1"/>
  <c r="G347" i="1"/>
  <c r="G348" i="1"/>
  <c r="G350" i="1"/>
  <c r="G351" i="1"/>
  <c r="G352" i="1"/>
  <c r="G349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81" i="1"/>
  <c r="G465" i="1"/>
  <c r="G401" i="1"/>
  <c r="G44" i="1"/>
  <c r="G402" i="1"/>
  <c r="G406" i="1"/>
  <c r="G384" i="1"/>
  <c r="G373" i="1"/>
  <c r="G403" i="1"/>
  <c r="G374" i="1"/>
  <c r="G385" i="1"/>
  <c r="G386" i="1"/>
  <c r="G407" i="1"/>
  <c r="G387" i="1"/>
  <c r="G375" i="1"/>
  <c r="G376" i="1"/>
  <c r="G388" i="1"/>
  <c r="G389" i="1"/>
  <c r="G390" i="1"/>
  <c r="G408" i="1"/>
  <c r="G409" i="1"/>
  <c r="G394" i="1"/>
  <c r="G378" i="1"/>
  <c r="G345" i="1"/>
  <c r="G391" i="1"/>
  <c r="G392" i="1"/>
  <c r="G169" i="1"/>
  <c r="G396" i="1"/>
  <c r="G397" i="1"/>
  <c r="G410" i="1"/>
  <c r="G141" i="1"/>
  <c r="G395" i="1"/>
  <c r="G399" i="1"/>
  <c r="G379" i="1"/>
  <c r="G411" i="1"/>
  <c r="G380" i="1"/>
  <c r="G43" i="1"/>
  <c r="G404" i="1"/>
  <c r="G36" i="1"/>
  <c r="G405" i="1"/>
  <c r="G412" i="1"/>
  <c r="G302" i="1"/>
  <c r="G400" i="1"/>
  <c r="G393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216" i="1"/>
  <c r="G27" i="1"/>
  <c r="G304" i="1"/>
  <c r="G313" i="1"/>
  <c r="G325" i="1"/>
  <c r="G377" i="1"/>
  <c r="G219" i="1"/>
  <c r="G144" i="1"/>
  <c r="G127" i="1"/>
  <c r="B97" i="12"/>
  <c r="A600" i="15"/>
  <c r="C504" i="15"/>
  <c r="E504" i="15"/>
  <c r="C505" i="15"/>
  <c r="E505" i="15"/>
  <c r="C506" i="15"/>
  <c r="E506" i="15"/>
  <c r="C507" i="15"/>
  <c r="E507" i="15"/>
  <c r="C508" i="15"/>
  <c r="E508" i="15"/>
  <c r="C509" i="15"/>
  <c r="E509" i="15"/>
  <c r="C510" i="15"/>
  <c r="E510" i="15"/>
  <c r="C511" i="15"/>
  <c r="E511" i="15"/>
  <c r="C512" i="15"/>
  <c r="E512" i="15"/>
  <c r="C513" i="15"/>
  <c r="E513" i="15"/>
  <c r="C514" i="15"/>
  <c r="E514" i="15"/>
  <c r="C515" i="15"/>
  <c r="E515" i="15"/>
  <c r="C516" i="15"/>
  <c r="E516" i="15"/>
  <c r="C517" i="15"/>
  <c r="E517" i="15"/>
  <c r="C518" i="15"/>
  <c r="E518" i="15"/>
  <c r="C519" i="15"/>
  <c r="E519" i="15"/>
  <c r="C520" i="15"/>
  <c r="E520" i="15"/>
  <c r="C521" i="15"/>
  <c r="E521" i="15"/>
  <c r="C522" i="15"/>
  <c r="E522" i="15"/>
  <c r="C523" i="15"/>
  <c r="E523" i="15"/>
  <c r="C524" i="15"/>
  <c r="E524" i="15"/>
  <c r="C525" i="15"/>
  <c r="E525" i="15"/>
  <c r="C526" i="15"/>
  <c r="E526" i="15"/>
  <c r="C527" i="15"/>
  <c r="E527" i="15"/>
  <c r="C528" i="15"/>
  <c r="E528" i="15"/>
  <c r="C529" i="15"/>
  <c r="E529" i="15"/>
  <c r="C530" i="15"/>
  <c r="E530" i="15"/>
  <c r="C531" i="15"/>
  <c r="E531" i="15"/>
  <c r="C532" i="15"/>
  <c r="E532" i="15"/>
  <c r="C533" i="15"/>
  <c r="E533" i="15"/>
  <c r="C534" i="15"/>
  <c r="E534" i="15"/>
  <c r="C535" i="15"/>
  <c r="E535" i="15"/>
  <c r="C536" i="15"/>
  <c r="E536" i="15"/>
  <c r="C537" i="15"/>
  <c r="E537" i="15"/>
  <c r="C538" i="15"/>
  <c r="E538" i="15"/>
  <c r="C539" i="15"/>
  <c r="E539" i="15"/>
  <c r="C540" i="15"/>
  <c r="E540" i="15"/>
  <c r="C541" i="15"/>
  <c r="E541" i="15"/>
  <c r="C542" i="15"/>
  <c r="E542" i="15"/>
  <c r="C543" i="15"/>
  <c r="E543" i="15"/>
  <c r="C544" i="15"/>
  <c r="E544" i="15"/>
  <c r="C545" i="15"/>
  <c r="E545" i="15"/>
  <c r="C546" i="15"/>
  <c r="E546" i="15"/>
  <c r="C547" i="15"/>
  <c r="E547" i="15"/>
  <c r="C548" i="15"/>
  <c r="E548" i="15"/>
  <c r="C549" i="15"/>
  <c r="E549" i="15"/>
  <c r="C550" i="15"/>
  <c r="E550" i="15"/>
  <c r="C551" i="15"/>
  <c r="E551" i="15"/>
  <c r="C552" i="15"/>
  <c r="E552" i="15"/>
  <c r="C553" i="15"/>
  <c r="E553" i="15"/>
  <c r="C554" i="15"/>
  <c r="E554" i="15"/>
  <c r="C555" i="15"/>
  <c r="E555" i="15"/>
  <c r="C556" i="15"/>
  <c r="E556" i="15"/>
  <c r="C557" i="15"/>
  <c r="E557" i="15"/>
  <c r="C558" i="15"/>
  <c r="E558" i="15"/>
  <c r="C559" i="15"/>
  <c r="E559" i="15"/>
  <c r="C560" i="15"/>
  <c r="E560" i="15"/>
  <c r="C561" i="15"/>
  <c r="E561" i="15"/>
  <c r="C562" i="15"/>
  <c r="E562" i="15"/>
  <c r="C563" i="15"/>
  <c r="E563" i="15"/>
  <c r="C564" i="15"/>
  <c r="E564" i="15"/>
  <c r="C565" i="15"/>
  <c r="E565" i="15"/>
  <c r="C566" i="15"/>
  <c r="E566" i="15"/>
  <c r="C567" i="15"/>
  <c r="E567" i="15"/>
  <c r="C568" i="15"/>
  <c r="E568" i="15"/>
  <c r="C569" i="15"/>
  <c r="E569" i="15"/>
  <c r="C570" i="15"/>
  <c r="E570" i="15"/>
  <c r="C571" i="15"/>
  <c r="E571" i="15"/>
  <c r="C572" i="15"/>
  <c r="E572" i="15"/>
  <c r="C573" i="15"/>
  <c r="E573" i="15"/>
  <c r="C574" i="15"/>
  <c r="E574" i="15"/>
  <c r="C575" i="15"/>
  <c r="E575" i="15"/>
  <c r="C576" i="15"/>
  <c r="E576" i="15"/>
  <c r="C577" i="15"/>
  <c r="E577" i="15"/>
  <c r="C578" i="15"/>
  <c r="E578" i="15"/>
  <c r="C579" i="15"/>
  <c r="E579" i="15"/>
  <c r="C580" i="15"/>
  <c r="E580" i="15"/>
  <c r="C581" i="15"/>
  <c r="E581" i="15"/>
  <c r="C582" i="15"/>
  <c r="E582" i="15"/>
  <c r="C583" i="15"/>
  <c r="E583" i="15"/>
  <c r="C584" i="15"/>
  <c r="E584" i="15"/>
  <c r="C585" i="15"/>
  <c r="E585" i="15"/>
  <c r="C586" i="15"/>
  <c r="E586" i="15"/>
  <c r="C587" i="15"/>
  <c r="E587" i="15"/>
  <c r="C588" i="15"/>
  <c r="E588" i="15"/>
  <c r="C589" i="15"/>
  <c r="E589" i="15"/>
  <c r="C590" i="15"/>
  <c r="E590" i="15"/>
  <c r="C591" i="15"/>
  <c r="E591" i="15"/>
  <c r="C592" i="15"/>
  <c r="E592" i="15"/>
  <c r="C593" i="15"/>
  <c r="E593" i="15"/>
  <c r="C594" i="15"/>
  <c r="E594" i="15"/>
  <c r="C595" i="15"/>
  <c r="E595" i="15"/>
  <c r="C596" i="15"/>
  <c r="E596" i="15"/>
  <c r="C597" i="15"/>
  <c r="E597" i="15"/>
  <c r="C598" i="15"/>
  <c r="E598" i="15"/>
  <c r="C599" i="15"/>
  <c r="E599" i="15"/>
  <c r="C600" i="15"/>
  <c r="E600" i="15"/>
  <c r="C601" i="15"/>
  <c r="C602" i="15"/>
  <c r="C603" i="15"/>
  <c r="C604" i="15"/>
  <c r="C605" i="15"/>
  <c r="C606" i="15"/>
  <c r="C607" i="15"/>
  <c r="C608" i="15"/>
  <c r="C609" i="15"/>
  <c r="C610" i="15"/>
  <c r="C611" i="15"/>
  <c r="C612" i="15"/>
  <c r="C613" i="15"/>
  <c r="C614" i="15"/>
  <c r="C615" i="15"/>
  <c r="C616" i="15"/>
  <c r="C617" i="15"/>
  <c r="C618" i="15"/>
  <c r="C619" i="15"/>
  <c r="C620" i="15"/>
  <c r="C621" i="15"/>
  <c r="C622" i="15"/>
  <c r="C623" i="15"/>
  <c r="C624" i="15"/>
  <c r="C625" i="15"/>
  <c r="C626" i="15"/>
  <c r="C627" i="15"/>
  <c r="C628" i="15"/>
  <c r="C629" i="15"/>
  <c r="C630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D2" i="16" a="1"/>
  <c r="D2" i="16" s="1"/>
  <c r="D3" i="16" a="1"/>
  <c r="D3" i="16" s="1"/>
  <c r="D4" i="16" a="1"/>
  <c r="D4" i="16" s="1"/>
  <c r="D5" i="16" a="1"/>
  <c r="D5" i="16" s="1"/>
  <c r="D6" i="16" a="1"/>
  <c r="D6" i="16" s="1"/>
  <c r="D7" i="16" a="1"/>
  <c r="D7" i="16" s="1"/>
  <c r="D8" i="16" a="1"/>
  <c r="D8" i="16" s="1"/>
  <c r="D9" i="16" a="1"/>
  <c r="D9" i="16" s="1"/>
  <c r="D10" i="16" a="1"/>
  <c r="D10" i="16" s="1"/>
  <c r="D11" i="16" a="1"/>
  <c r="D11" i="16" s="1"/>
  <c r="D12" i="16" a="1"/>
  <c r="D12" i="16" s="1"/>
  <c r="D13" i="16" a="1"/>
  <c r="D13" i="16" s="1"/>
  <c r="D14" i="16" a="1"/>
  <c r="D14" i="16" s="1"/>
  <c r="D15" i="16" a="1"/>
  <c r="D15" i="16" s="1"/>
  <c r="D16" i="16" a="1"/>
  <c r="D16" i="16" s="1"/>
  <c r="D17" i="16" a="1"/>
  <c r="D17" i="16" s="1"/>
  <c r="D18" i="16" a="1"/>
  <c r="D18" i="16" s="1"/>
  <c r="D19" i="16" a="1"/>
  <c r="D19" i="16" s="1"/>
  <c r="D20" i="16" a="1"/>
  <c r="D20" i="16" s="1"/>
  <c r="D21" i="16" a="1"/>
  <c r="D21" i="16" s="1"/>
  <c r="D22" i="16" a="1"/>
  <c r="D22" i="16" s="1"/>
  <c r="D23" i="16" a="1"/>
  <c r="D23" i="16" s="1"/>
  <c r="D24" i="16" a="1"/>
  <c r="D24" i="16" s="1"/>
  <c r="D25" i="16" a="1"/>
  <c r="D25" i="16" s="1"/>
  <c r="D26" i="16" a="1"/>
  <c r="D26" i="16" s="1"/>
  <c r="D27" i="16" a="1"/>
  <c r="D27" i="16" s="1"/>
  <c r="D28" i="16" a="1"/>
  <c r="D28" i="16" s="1"/>
  <c r="D29" i="16" a="1"/>
  <c r="D29" i="16" s="1"/>
  <c r="D30" i="16" a="1"/>
  <c r="D30" i="16" s="1"/>
  <c r="D31" i="16" a="1"/>
  <c r="D31" i="16" s="1"/>
  <c r="D32" i="16" a="1"/>
  <c r="D32" i="16" s="1"/>
  <c r="D33" i="16" a="1"/>
  <c r="D33" i="16" s="1"/>
  <c r="D1" i="16" a="1"/>
  <c r="D1" i="16" s="1"/>
  <c r="B2" i="15" a="1"/>
  <c r="B2" i="15" s="1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A2" i="19" l="1" a="1"/>
  <c r="A2" i="5" a="1"/>
  <c r="A2" i="21" a="1"/>
  <c r="A2" i="20" a="1"/>
  <c r="F450" i="15" a="1"/>
  <c r="F450" i="15" s="1"/>
  <c r="F306" i="15" a="1"/>
  <c r="F306" i="15" s="1"/>
  <c r="F162" i="15" a="1"/>
  <c r="F162" i="15" s="1"/>
  <c r="F21" i="15" a="1"/>
  <c r="F21" i="15" s="1"/>
  <c r="F318" i="15" a="1"/>
  <c r="F318" i="15" s="1"/>
  <c r="F174" i="15" a="1"/>
  <c r="F174" i="15" s="1"/>
  <c r="F32" i="15" a="1"/>
  <c r="F32" i="15" s="1"/>
  <c r="F438" i="15" a="1"/>
  <c r="F438" i="15" s="1"/>
  <c r="F294" i="15" a="1"/>
  <c r="F294" i="15" s="1"/>
  <c r="F150" i="15" a="1"/>
  <c r="F150" i="15" s="1"/>
  <c r="F11" i="15" a="1"/>
  <c r="F11" i="15" s="1"/>
  <c r="F462" i="15" a="1"/>
  <c r="F462" i="15" s="1"/>
  <c r="F426" i="15" a="1"/>
  <c r="F426" i="15" s="1"/>
  <c r="F282" i="15" a="1"/>
  <c r="F282" i="15" s="1"/>
  <c r="F138" i="15" a="1"/>
  <c r="F138" i="15" s="1"/>
  <c r="F414" i="15" a="1"/>
  <c r="F414" i="15" s="1"/>
  <c r="F270" i="15" a="1"/>
  <c r="F270" i="15" s="1"/>
  <c r="F126" i="15" a="1"/>
  <c r="F126" i="15" s="1"/>
  <c r="F402" i="15" a="1"/>
  <c r="F402" i="15" s="1"/>
  <c r="F258" i="15" a="1"/>
  <c r="F258" i="15" s="1"/>
  <c r="F114" i="15" a="1"/>
  <c r="F114" i="15" s="1"/>
  <c r="F390" i="15" a="1"/>
  <c r="F390" i="15" s="1"/>
  <c r="F246" i="15" a="1"/>
  <c r="F246" i="15" s="1"/>
  <c r="F104" i="15" a="1"/>
  <c r="F104" i="15" s="1"/>
  <c r="F378" i="15" a="1"/>
  <c r="F378" i="15" s="1"/>
  <c r="F234" i="15" a="1"/>
  <c r="F234" i="15" s="1"/>
  <c r="F93" i="15" a="1"/>
  <c r="F93" i="15" s="1"/>
  <c r="F500" i="15" a="1"/>
  <c r="F500" i="15" s="1"/>
  <c r="F366" i="15" a="1"/>
  <c r="F366" i="15" s="1"/>
  <c r="F222" i="15" a="1"/>
  <c r="F222" i="15" s="1"/>
  <c r="F83" i="15" a="1"/>
  <c r="F83" i="15" s="1"/>
  <c r="F498" i="15" a="1"/>
  <c r="F498" i="15" s="1"/>
  <c r="F354" i="15" a="1"/>
  <c r="F354" i="15" s="1"/>
  <c r="F210" i="15" a="1"/>
  <c r="F210" i="15" s="1"/>
  <c r="F73" i="15" a="1"/>
  <c r="F73" i="15" s="1"/>
  <c r="F486" i="15" a="1"/>
  <c r="F486" i="15" s="1"/>
  <c r="F342" i="15" a="1"/>
  <c r="F342" i="15" s="1"/>
  <c r="F198" i="15" a="1"/>
  <c r="F198" i="15" s="1"/>
  <c r="F52" i="15" a="1"/>
  <c r="F52" i="15" s="1"/>
  <c r="F474" i="15" a="1"/>
  <c r="F474" i="15" s="1"/>
  <c r="F330" i="15" a="1"/>
  <c r="F330" i="15" s="1"/>
  <c r="F186" i="15" a="1"/>
  <c r="F186" i="15" s="1"/>
  <c r="F42" i="15" a="1"/>
  <c r="F42" i="15" s="1"/>
  <c r="F488" i="15" a="1"/>
  <c r="F488" i="15" s="1"/>
  <c r="F476" i="15" a="1"/>
  <c r="F476" i="15" s="1"/>
  <c r="F464" i="15" a="1"/>
  <c r="F464" i="15" s="1"/>
  <c r="F452" i="15" a="1"/>
  <c r="F452" i="15" s="1"/>
  <c r="F440" i="15" a="1"/>
  <c r="F440" i="15" s="1"/>
  <c r="F428" i="15" a="1"/>
  <c r="F428" i="15" s="1"/>
  <c r="F416" i="15" a="1"/>
  <c r="F416" i="15" s="1"/>
  <c r="F404" i="15" a="1"/>
  <c r="F404" i="15" s="1"/>
  <c r="F392" i="15" a="1"/>
  <c r="F392" i="15" s="1"/>
  <c r="F380" i="15" a="1"/>
  <c r="F380" i="15" s="1"/>
  <c r="F368" i="15" a="1"/>
  <c r="F368" i="15" s="1"/>
  <c r="F356" i="15" a="1"/>
  <c r="F356" i="15" s="1"/>
  <c r="F344" i="15" a="1"/>
  <c r="F344" i="15" s="1"/>
  <c r="F332" i="15" a="1"/>
  <c r="F332" i="15" s="1"/>
  <c r="F320" i="15" a="1"/>
  <c r="F320" i="15" s="1"/>
  <c r="F308" i="15" a="1"/>
  <c r="F308" i="15" s="1"/>
  <c r="F296" i="15" a="1"/>
  <c r="F296" i="15" s="1"/>
  <c r="F284" i="15" a="1"/>
  <c r="F284" i="15" s="1"/>
  <c r="F272" i="15" a="1"/>
  <c r="F272" i="15" s="1"/>
  <c r="F260" i="15" a="1"/>
  <c r="F260" i="15" s="1"/>
  <c r="F248" i="15" a="1"/>
  <c r="F248" i="15" s="1"/>
  <c r="F236" i="15" a="1"/>
  <c r="F236" i="15" s="1"/>
  <c r="F224" i="15" a="1"/>
  <c r="F224" i="15" s="1"/>
  <c r="F212" i="15" a="1"/>
  <c r="F212" i="15" s="1"/>
  <c r="F200" i="15" a="1"/>
  <c r="F200" i="15" s="1"/>
  <c r="F188" i="15" a="1"/>
  <c r="F188" i="15" s="1"/>
  <c r="F176" i="15" a="1"/>
  <c r="F176" i="15" s="1"/>
  <c r="F164" i="15" a="1"/>
  <c r="F164" i="15" s="1"/>
  <c r="F152" i="15" a="1"/>
  <c r="F152" i="15" s="1"/>
  <c r="F140" i="15" a="1"/>
  <c r="F140" i="15" s="1"/>
  <c r="F128" i="15" a="1"/>
  <c r="F128" i="15" s="1"/>
  <c r="F116" i="15" a="1"/>
  <c r="F116" i="15" s="1"/>
  <c r="F105" i="15" a="1"/>
  <c r="F105" i="15" s="1"/>
  <c r="F95" i="15" a="1"/>
  <c r="F95" i="15" s="1"/>
  <c r="F85" i="15" a="1"/>
  <c r="F85" i="15" s="1"/>
  <c r="F64" i="15" a="1"/>
  <c r="F64" i="15" s="1"/>
  <c r="F54" i="15" a="1"/>
  <c r="F54" i="15" s="1"/>
  <c r="F44" i="15" a="1"/>
  <c r="F44" i="15" s="1"/>
  <c r="F33" i="15" a="1"/>
  <c r="F33" i="15" s="1"/>
  <c r="F23" i="15" a="1"/>
  <c r="F23" i="15" s="1"/>
  <c r="F13" i="15" a="1"/>
  <c r="F13" i="15" s="1"/>
  <c r="F499" i="15" a="1"/>
  <c r="F499" i="15" s="1"/>
  <c r="F487" i="15" a="1"/>
  <c r="F487" i="15" s="1"/>
  <c r="F475" i="15" a="1"/>
  <c r="F475" i="15" s="1"/>
  <c r="F463" i="15" a="1"/>
  <c r="F463" i="15" s="1"/>
  <c r="F451" i="15" a="1"/>
  <c r="F451" i="15" s="1"/>
  <c r="F439" i="15" a="1"/>
  <c r="F439" i="15" s="1"/>
  <c r="F427" i="15" a="1"/>
  <c r="F427" i="15" s="1"/>
  <c r="F415" i="15" a="1"/>
  <c r="F415" i="15" s="1"/>
  <c r="F403" i="15" a="1"/>
  <c r="F403" i="15" s="1"/>
  <c r="F391" i="15" a="1"/>
  <c r="F391" i="15" s="1"/>
  <c r="F379" i="15" a="1"/>
  <c r="F379" i="15" s="1"/>
  <c r="F367" i="15" a="1"/>
  <c r="F367" i="15" s="1"/>
  <c r="F355" i="15" a="1"/>
  <c r="F355" i="15" s="1"/>
  <c r="F343" i="15" a="1"/>
  <c r="F343" i="15" s="1"/>
  <c r="F331" i="15" a="1"/>
  <c r="F331" i="15" s="1"/>
  <c r="F319" i="15" a="1"/>
  <c r="F319" i="15" s="1"/>
  <c r="F307" i="15" a="1"/>
  <c r="F307" i="15" s="1"/>
  <c r="F295" i="15" a="1"/>
  <c r="F295" i="15" s="1"/>
  <c r="F283" i="15" a="1"/>
  <c r="F283" i="15" s="1"/>
  <c r="F271" i="15" a="1"/>
  <c r="F271" i="15" s="1"/>
  <c r="F259" i="15" a="1"/>
  <c r="F259" i="15" s="1"/>
  <c r="F247" i="15" a="1"/>
  <c r="F247" i="15" s="1"/>
  <c r="F235" i="15" a="1"/>
  <c r="F235" i="15" s="1"/>
  <c r="F223" i="15" a="1"/>
  <c r="F223" i="15" s="1"/>
  <c r="F211" i="15" a="1"/>
  <c r="F211" i="15" s="1"/>
  <c r="F199" i="15" a="1"/>
  <c r="F199" i="15" s="1"/>
  <c r="F187" i="15" a="1"/>
  <c r="F187" i="15" s="1"/>
  <c r="F175" i="15" a="1"/>
  <c r="F175" i="15" s="1"/>
  <c r="F163" i="15" a="1"/>
  <c r="F163" i="15" s="1"/>
  <c r="F151" i="15" a="1"/>
  <c r="F151" i="15" s="1"/>
  <c r="F139" i="15" a="1"/>
  <c r="F139" i="15" s="1"/>
  <c r="F127" i="15" a="1"/>
  <c r="F127" i="15" s="1"/>
  <c r="F115" i="15" a="1"/>
  <c r="F115" i="15" s="1"/>
  <c r="F94" i="15" a="1"/>
  <c r="F94" i="15" s="1"/>
  <c r="F84" i="15" a="1"/>
  <c r="F84" i="15" s="1"/>
  <c r="F74" i="15" a="1"/>
  <c r="F74" i="15" s="1"/>
  <c r="F63" i="15" a="1"/>
  <c r="F63" i="15" s="1"/>
  <c r="F53" i="15" a="1"/>
  <c r="F53" i="15" s="1"/>
  <c r="F43" i="15" a="1"/>
  <c r="F43" i="15" s="1"/>
  <c r="F22" i="15" a="1"/>
  <c r="F22" i="15" s="1"/>
  <c r="F12" i="15" a="1"/>
  <c r="F12" i="15" s="1"/>
  <c r="F497" i="15" a="1"/>
  <c r="F497" i="15" s="1"/>
  <c r="F485" i="15" a="1"/>
  <c r="F485" i="15" s="1"/>
  <c r="F473" i="15" a="1"/>
  <c r="F473" i="15" s="1"/>
  <c r="F461" i="15" a="1"/>
  <c r="F461" i="15" s="1"/>
  <c r="F449" i="15" a="1"/>
  <c r="F449" i="15" s="1"/>
  <c r="F437" i="15" a="1"/>
  <c r="F437" i="15" s="1"/>
  <c r="F425" i="15" a="1"/>
  <c r="F425" i="15" s="1"/>
  <c r="F413" i="15" a="1"/>
  <c r="F413" i="15" s="1"/>
  <c r="F401" i="15" a="1"/>
  <c r="F401" i="15" s="1"/>
  <c r="F389" i="15" a="1"/>
  <c r="F389" i="15" s="1"/>
  <c r="F377" i="15" a="1"/>
  <c r="F377" i="15" s="1"/>
  <c r="F365" i="15" a="1"/>
  <c r="F365" i="15" s="1"/>
  <c r="F353" i="15" a="1"/>
  <c r="F353" i="15" s="1"/>
  <c r="F341" i="15" a="1"/>
  <c r="F341" i="15" s="1"/>
  <c r="F329" i="15" a="1"/>
  <c r="F329" i="15" s="1"/>
  <c r="F317" i="15" a="1"/>
  <c r="F317" i="15" s="1"/>
  <c r="F305" i="15" a="1"/>
  <c r="F305" i="15" s="1"/>
  <c r="F293" i="15" a="1"/>
  <c r="F293" i="15" s="1"/>
  <c r="F281" i="15" a="1"/>
  <c r="F281" i="15" s="1"/>
  <c r="F269" i="15" a="1"/>
  <c r="F269" i="15" s="1"/>
  <c r="F257" i="15" a="1"/>
  <c r="F257" i="15" s="1"/>
  <c r="F245" i="15" a="1"/>
  <c r="F245" i="15" s="1"/>
  <c r="F233" i="15" a="1"/>
  <c r="F233" i="15" s="1"/>
  <c r="F221" i="15" a="1"/>
  <c r="F221" i="15" s="1"/>
  <c r="F209" i="15" a="1"/>
  <c r="F209" i="15" s="1"/>
  <c r="F197" i="15" a="1"/>
  <c r="F197" i="15" s="1"/>
  <c r="F185" i="15" a="1"/>
  <c r="F185" i="15" s="1"/>
  <c r="F173" i="15" a="1"/>
  <c r="F173" i="15" s="1"/>
  <c r="F161" i="15" a="1"/>
  <c r="F161" i="15" s="1"/>
  <c r="F149" i="15" a="1"/>
  <c r="F149" i="15" s="1"/>
  <c r="F137" i="15" a="1"/>
  <c r="F137" i="15" s="1"/>
  <c r="F125" i="15" a="1"/>
  <c r="F125" i="15" s="1"/>
  <c r="F113" i="15" a="1"/>
  <c r="F113" i="15" s="1"/>
  <c r="F103" i="15" a="1"/>
  <c r="F103" i="15" s="1"/>
  <c r="F82" i="15" a="1"/>
  <c r="F82" i="15" s="1"/>
  <c r="F72" i="15" a="1"/>
  <c r="F72" i="15" s="1"/>
  <c r="F62" i="15" a="1"/>
  <c r="F62" i="15" s="1"/>
  <c r="F51" i="15" a="1"/>
  <c r="F51" i="15" s="1"/>
  <c r="F41" i="15" a="1"/>
  <c r="F41" i="15" s="1"/>
  <c r="F31" i="15" a="1"/>
  <c r="F31" i="15" s="1"/>
  <c r="F10" i="15" a="1"/>
  <c r="F10" i="15" s="1"/>
  <c r="F496" i="15" a="1"/>
  <c r="F496" i="15" s="1"/>
  <c r="F484" i="15" a="1"/>
  <c r="F484" i="15" s="1"/>
  <c r="F472" i="15" a="1"/>
  <c r="F472" i="15" s="1"/>
  <c r="F460" i="15" a="1"/>
  <c r="F460" i="15" s="1"/>
  <c r="F448" i="15" a="1"/>
  <c r="F448" i="15" s="1"/>
  <c r="F436" i="15" a="1"/>
  <c r="F436" i="15" s="1"/>
  <c r="F424" i="15" a="1"/>
  <c r="F424" i="15" s="1"/>
  <c r="F412" i="15" a="1"/>
  <c r="F412" i="15" s="1"/>
  <c r="F400" i="15" a="1"/>
  <c r="F400" i="15" s="1"/>
  <c r="F388" i="15" a="1"/>
  <c r="F388" i="15" s="1"/>
  <c r="F376" i="15" a="1"/>
  <c r="F376" i="15" s="1"/>
  <c r="F364" i="15" a="1"/>
  <c r="F364" i="15" s="1"/>
  <c r="F352" i="15" a="1"/>
  <c r="F352" i="15" s="1"/>
  <c r="F340" i="15" a="1"/>
  <c r="F340" i="15" s="1"/>
  <c r="F328" i="15" a="1"/>
  <c r="F328" i="15" s="1"/>
  <c r="F316" i="15" a="1"/>
  <c r="F316" i="15" s="1"/>
  <c r="F304" i="15" a="1"/>
  <c r="F304" i="15" s="1"/>
  <c r="F292" i="15" a="1"/>
  <c r="F292" i="15" s="1"/>
  <c r="F280" i="15" a="1"/>
  <c r="F280" i="15" s="1"/>
  <c r="F268" i="15" a="1"/>
  <c r="F268" i="15" s="1"/>
  <c r="F256" i="15" a="1"/>
  <c r="F256" i="15" s="1"/>
  <c r="F244" i="15" a="1"/>
  <c r="F244" i="15" s="1"/>
  <c r="F232" i="15" a="1"/>
  <c r="F232" i="15" s="1"/>
  <c r="F220" i="15" a="1"/>
  <c r="F220" i="15" s="1"/>
  <c r="F208" i="15" a="1"/>
  <c r="F208" i="15" s="1"/>
  <c r="F196" i="15" a="1"/>
  <c r="F196" i="15" s="1"/>
  <c r="F184" i="15" a="1"/>
  <c r="F184" i="15" s="1"/>
  <c r="F172" i="15" a="1"/>
  <c r="F172" i="15" s="1"/>
  <c r="F160" i="15" a="1"/>
  <c r="F160" i="15" s="1"/>
  <c r="F148" i="15" a="1"/>
  <c r="F148" i="15" s="1"/>
  <c r="F136" i="15" a="1"/>
  <c r="F136" i="15" s="1"/>
  <c r="F124" i="15" a="1"/>
  <c r="F124" i="15" s="1"/>
  <c r="F112" i="15" a="1"/>
  <c r="F112" i="15" s="1"/>
  <c r="F102" i="15" a="1"/>
  <c r="F102" i="15" s="1"/>
  <c r="F92" i="15" a="1"/>
  <c r="F92" i="15" s="1"/>
  <c r="F81" i="15" a="1"/>
  <c r="F81" i="15" s="1"/>
  <c r="F71" i="15" a="1"/>
  <c r="F71" i="15" s="1"/>
  <c r="F61" i="15" a="1"/>
  <c r="F61" i="15" s="1"/>
  <c r="F40" i="15" a="1"/>
  <c r="F40" i="15" s="1"/>
  <c r="F30" i="15" a="1"/>
  <c r="F30" i="15" s="1"/>
  <c r="F20" i="15" a="1"/>
  <c r="F20" i="15" s="1"/>
  <c r="F9" i="15" a="1"/>
  <c r="F9" i="15" s="1"/>
  <c r="F495" i="15" a="1"/>
  <c r="F495" i="15" s="1"/>
  <c r="F483" i="15" a="1"/>
  <c r="F483" i="15" s="1"/>
  <c r="F471" i="15" a="1"/>
  <c r="F471" i="15" s="1"/>
  <c r="F459" i="15" a="1"/>
  <c r="F459" i="15" s="1"/>
  <c r="F447" i="15" a="1"/>
  <c r="F447" i="15" s="1"/>
  <c r="F435" i="15" a="1"/>
  <c r="F435" i="15" s="1"/>
  <c r="F423" i="15" a="1"/>
  <c r="F423" i="15" s="1"/>
  <c r="F411" i="15" a="1"/>
  <c r="F411" i="15" s="1"/>
  <c r="F399" i="15" a="1"/>
  <c r="F399" i="15" s="1"/>
  <c r="F387" i="15" a="1"/>
  <c r="F387" i="15" s="1"/>
  <c r="F375" i="15" a="1"/>
  <c r="F375" i="15" s="1"/>
  <c r="F363" i="15" a="1"/>
  <c r="F363" i="15" s="1"/>
  <c r="F351" i="15" a="1"/>
  <c r="F351" i="15" s="1"/>
  <c r="F339" i="15" a="1"/>
  <c r="F339" i="15" s="1"/>
  <c r="F327" i="15" a="1"/>
  <c r="F327" i="15" s="1"/>
  <c r="F315" i="15" a="1"/>
  <c r="F315" i="15" s="1"/>
  <c r="F303" i="15" a="1"/>
  <c r="F303" i="15" s="1"/>
  <c r="F291" i="15" a="1"/>
  <c r="F291" i="15" s="1"/>
  <c r="F279" i="15" a="1"/>
  <c r="F279" i="15" s="1"/>
  <c r="F267" i="15" a="1"/>
  <c r="F267" i="15" s="1"/>
  <c r="F255" i="15" a="1"/>
  <c r="F255" i="15" s="1"/>
  <c r="F243" i="15" a="1"/>
  <c r="F243" i="15" s="1"/>
  <c r="F231" i="15" a="1"/>
  <c r="F231" i="15" s="1"/>
  <c r="F219" i="15" a="1"/>
  <c r="F219" i="15" s="1"/>
  <c r="F207" i="15" a="1"/>
  <c r="F207" i="15" s="1"/>
  <c r="F195" i="15" a="1"/>
  <c r="F195" i="15" s="1"/>
  <c r="F183" i="15" a="1"/>
  <c r="F183" i="15" s="1"/>
  <c r="F171" i="15" a="1"/>
  <c r="F171" i="15" s="1"/>
  <c r="F159" i="15" a="1"/>
  <c r="F159" i="15" s="1"/>
  <c r="F147" i="15" a="1"/>
  <c r="F147" i="15" s="1"/>
  <c r="F135" i="15" a="1"/>
  <c r="F135" i="15" s="1"/>
  <c r="F123" i="15" a="1"/>
  <c r="F123" i="15" s="1"/>
  <c r="F111" i="15" a="1"/>
  <c r="F111" i="15" s="1"/>
  <c r="F101" i="15" a="1"/>
  <c r="F101" i="15" s="1"/>
  <c r="F91" i="15" a="1"/>
  <c r="F91" i="15" s="1"/>
  <c r="F70" i="15" a="1"/>
  <c r="F70" i="15" s="1"/>
  <c r="F60" i="15" a="1"/>
  <c r="F60" i="15" s="1"/>
  <c r="F50" i="15" a="1"/>
  <c r="F50" i="15" s="1"/>
  <c r="F39" i="15" a="1"/>
  <c r="F39" i="15" s="1"/>
  <c r="F29" i="15" a="1"/>
  <c r="F29" i="15" s="1"/>
  <c r="F19" i="15" a="1"/>
  <c r="F19" i="15" s="1"/>
  <c r="F494" i="15" a="1"/>
  <c r="F494" i="15" s="1"/>
  <c r="F482" i="15" a="1"/>
  <c r="F482" i="15" s="1"/>
  <c r="F470" i="15" a="1"/>
  <c r="F470" i="15" s="1"/>
  <c r="F458" i="15" a="1"/>
  <c r="F458" i="15" s="1"/>
  <c r="F446" i="15" a="1"/>
  <c r="F446" i="15" s="1"/>
  <c r="F434" i="15" a="1"/>
  <c r="F434" i="15" s="1"/>
  <c r="F422" i="15" a="1"/>
  <c r="F422" i="15" s="1"/>
  <c r="F410" i="15" a="1"/>
  <c r="F410" i="15" s="1"/>
  <c r="F398" i="15" a="1"/>
  <c r="F398" i="15" s="1"/>
  <c r="F386" i="15" a="1"/>
  <c r="F386" i="15" s="1"/>
  <c r="F374" i="15" a="1"/>
  <c r="F374" i="15" s="1"/>
  <c r="F362" i="15" a="1"/>
  <c r="F362" i="15" s="1"/>
  <c r="F350" i="15" a="1"/>
  <c r="F350" i="15" s="1"/>
  <c r="F338" i="15" a="1"/>
  <c r="F338" i="15" s="1"/>
  <c r="F326" i="15" a="1"/>
  <c r="F326" i="15" s="1"/>
  <c r="F314" i="15" a="1"/>
  <c r="F314" i="15" s="1"/>
  <c r="F302" i="15" a="1"/>
  <c r="F302" i="15" s="1"/>
  <c r="F290" i="15" a="1"/>
  <c r="F290" i="15" s="1"/>
  <c r="F278" i="15" a="1"/>
  <c r="F278" i="15" s="1"/>
  <c r="F266" i="15" a="1"/>
  <c r="F266" i="15" s="1"/>
  <c r="F254" i="15" a="1"/>
  <c r="F254" i="15" s="1"/>
  <c r="F242" i="15" a="1"/>
  <c r="F242" i="15" s="1"/>
  <c r="F230" i="15" a="1"/>
  <c r="F230" i="15" s="1"/>
  <c r="F218" i="15" a="1"/>
  <c r="F218" i="15" s="1"/>
  <c r="F206" i="15" a="1"/>
  <c r="F206" i="15" s="1"/>
  <c r="F194" i="15" a="1"/>
  <c r="F194" i="15" s="1"/>
  <c r="F182" i="15" a="1"/>
  <c r="F182" i="15" s="1"/>
  <c r="F170" i="15" a="1"/>
  <c r="F170" i="15" s="1"/>
  <c r="F158" i="15" a="1"/>
  <c r="F158" i="15" s="1"/>
  <c r="F146" i="15" a="1"/>
  <c r="F146" i="15" s="1"/>
  <c r="F134" i="15" a="1"/>
  <c r="F134" i="15" s="1"/>
  <c r="F122" i="15" a="1"/>
  <c r="F122" i="15" s="1"/>
  <c r="F100" i="15" a="1"/>
  <c r="F100" i="15" s="1"/>
  <c r="F90" i="15" a="1"/>
  <c r="F90" i="15" s="1"/>
  <c r="F80" i="15" a="1"/>
  <c r="F80" i="15" s="1"/>
  <c r="F69" i="15" a="1"/>
  <c r="F69" i="15" s="1"/>
  <c r="F59" i="15" a="1"/>
  <c r="F59" i="15" s="1"/>
  <c r="F49" i="15" a="1"/>
  <c r="F49" i="15" s="1"/>
  <c r="F28" i="15" a="1"/>
  <c r="F28" i="15" s="1"/>
  <c r="F18" i="15" a="1"/>
  <c r="F18" i="15" s="1"/>
  <c r="F8" i="15" a="1"/>
  <c r="F8" i="15" s="1"/>
  <c r="F493" i="15" a="1"/>
  <c r="F493" i="15" s="1"/>
  <c r="F481" i="15" a="1"/>
  <c r="F481" i="15" s="1"/>
  <c r="F469" i="15" a="1"/>
  <c r="F469" i="15" s="1"/>
  <c r="F457" i="15" a="1"/>
  <c r="F457" i="15" s="1"/>
  <c r="F445" i="15" a="1"/>
  <c r="F445" i="15" s="1"/>
  <c r="F433" i="15" a="1"/>
  <c r="F433" i="15" s="1"/>
  <c r="F421" i="15" a="1"/>
  <c r="F421" i="15" s="1"/>
  <c r="F409" i="15" a="1"/>
  <c r="F409" i="15" s="1"/>
  <c r="F397" i="15" a="1"/>
  <c r="F397" i="15" s="1"/>
  <c r="F385" i="15" a="1"/>
  <c r="F385" i="15" s="1"/>
  <c r="F373" i="15" a="1"/>
  <c r="F373" i="15" s="1"/>
  <c r="F361" i="15" a="1"/>
  <c r="F361" i="15" s="1"/>
  <c r="F349" i="15" a="1"/>
  <c r="F349" i="15" s="1"/>
  <c r="F337" i="15" a="1"/>
  <c r="F337" i="15" s="1"/>
  <c r="F325" i="15" a="1"/>
  <c r="F325" i="15" s="1"/>
  <c r="F313" i="15" a="1"/>
  <c r="F313" i="15" s="1"/>
  <c r="F301" i="15" a="1"/>
  <c r="F301" i="15" s="1"/>
  <c r="F289" i="15" a="1"/>
  <c r="F289" i="15" s="1"/>
  <c r="F277" i="15" a="1"/>
  <c r="F277" i="15" s="1"/>
  <c r="F265" i="15" a="1"/>
  <c r="F265" i="15" s="1"/>
  <c r="F253" i="15" a="1"/>
  <c r="F253" i="15" s="1"/>
  <c r="F241" i="15" a="1"/>
  <c r="F241" i="15" s="1"/>
  <c r="F229" i="15" a="1"/>
  <c r="F229" i="15" s="1"/>
  <c r="F217" i="15" a="1"/>
  <c r="F217" i="15" s="1"/>
  <c r="F205" i="15" a="1"/>
  <c r="F205" i="15" s="1"/>
  <c r="F193" i="15" a="1"/>
  <c r="F193" i="15" s="1"/>
  <c r="F181" i="15" a="1"/>
  <c r="F181" i="15" s="1"/>
  <c r="F169" i="15" a="1"/>
  <c r="F169" i="15" s="1"/>
  <c r="F157" i="15" a="1"/>
  <c r="F157" i="15" s="1"/>
  <c r="F145" i="15" a="1"/>
  <c r="F145" i="15" s="1"/>
  <c r="F133" i="15" a="1"/>
  <c r="F133" i="15" s="1"/>
  <c r="F121" i="15" a="1"/>
  <c r="F121" i="15" s="1"/>
  <c r="F110" i="15" a="1"/>
  <c r="F110" i="15" s="1"/>
  <c r="F99" i="15" a="1"/>
  <c r="F99" i="15" s="1"/>
  <c r="F89" i="15" a="1"/>
  <c r="F89" i="15" s="1"/>
  <c r="F79" i="15" a="1"/>
  <c r="F79" i="15" s="1"/>
  <c r="F58" i="15" a="1"/>
  <c r="F58" i="15" s="1"/>
  <c r="F48" i="15" a="1"/>
  <c r="F48" i="15" s="1"/>
  <c r="F38" i="15" a="1"/>
  <c r="F38" i="15" s="1"/>
  <c r="F27" i="15" a="1"/>
  <c r="F27" i="15" s="1"/>
  <c r="F17" i="15" a="1"/>
  <c r="F17" i="15" s="1"/>
  <c r="F7" i="15" a="1"/>
  <c r="F7" i="15" s="1"/>
  <c r="F2" i="15" a="1"/>
  <c r="F2" i="15" s="1"/>
  <c r="F492" i="15" a="1"/>
  <c r="F492" i="15" s="1"/>
  <c r="F480" i="15" a="1"/>
  <c r="F480" i="15" s="1"/>
  <c r="F468" i="15" a="1"/>
  <c r="F468" i="15" s="1"/>
  <c r="F456" i="15" a="1"/>
  <c r="F456" i="15" s="1"/>
  <c r="F444" i="15" a="1"/>
  <c r="F444" i="15" s="1"/>
  <c r="F432" i="15" a="1"/>
  <c r="F432" i="15" s="1"/>
  <c r="F420" i="15" a="1"/>
  <c r="F420" i="15" s="1"/>
  <c r="F408" i="15" a="1"/>
  <c r="F408" i="15" s="1"/>
  <c r="F396" i="15" a="1"/>
  <c r="F396" i="15" s="1"/>
  <c r="F384" i="15" a="1"/>
  <c r="F384" i="15" s="1"/>
  <c r="F372" i="15" a="1"/>
  <c r="F372" i="15" s="1"/>
  <c r="F360" i="15" a="1"/>
  <c r="F360" i="15" s="1"/>
  <c r="F348" i="15" a="1"/>
  <c r="F348" i="15" s="1"/>
  <c r="F336" i="15" a="1"/>
  <c r="F336" i="15" s="1"/>
  <c r="F324" i="15" a="1"/>
  <c r="F324" i="15" s="1"/>
  <c r="F312" i="15" a="1"/>
  <c r="F312" i="15" s="1"/>
  <c r="F300" i="15" a="1"/>
  <c r="F300" i="15" s="1"/>
  <c r="F288" i="15" a="1"/>
  <c r="F288" i="15" s="1"/>
  <c r="F276" i="15" a="1"/>
  <c r="F276" i="15" s="1"/>
  <c r="F264" i="15" a="1"/>
  <c r="F264" i="15" s="1"/>
  <c r="F252" i="15" a="1"/>
  <c r="F252" i="15" s="1"/>
  <c r="F240" i="15" a="1"/>
  <c r="F240" i="15" s="1"/>
  <c r="F228" i="15" a="1"/>
  <c r="F228" i="15" s="1"/>
  <c r="F216" i="15" a="1"/>
  <c r="F216" i="15" s="1"/>
  <c r="F204" i="15" a="1"/>
  <c r="F204" i="15" s="1"/>
  <c r="F192" i="15" a="1"/>
  <c r="F192" i="15" s="1"/>
  <c r="F180" i="15" a="1"/>
  <c r="F180" i="15" s="1"/>
  <c r="F168" i="15" a="1"/>
  <c r="F168" i="15" s="1"/>
  <c r="F156" i="15" a="1"/>
  <c r="F156" i="15" s="1"/>
  <c r="F144" i="15" a="1"/>
  <c r="F144" i="15" s="1"/>
  <c r="F132" i="15" a="1"/>
  <c r="F132" i="15" s="1"/>
  <c r="F120" i="15" a="1"/>
  <c r="F120" i="15" s="1"/>
  <c r="F109" i="15" a="1"/>
  <c r="F109" i="15" s="1"/>
  <c r="F88" i="15" a="1"/>
  <c r="F88" i="15" s="1"/>
  <c r="F78" i="15" a="1"/>
  <c r="F78" i="15" s="1"/>
  <c r="F68" i="15" a="1"/>
  <c r="F68" i="15" s="1"/>
  <c r="F57" i="15" a="1"/>
  <c r="F57" i="15" s="1"/>
  <c r="F47" i="15" a="1"/>
  <c r="F47" i="15" s="1"/>
  <c r="F37" i="15" a="1"/>
  <c r="F37" i="15" s="1"/>
  <c r="F16" i="15" a="1"/>
  <c r="F16" i="15" s="1"/>
  <c r="F6" i="15" a="1"/>
  <c r="F6" i="15" s="1"/>
  <c r="F503" i="15" a="1"/>
  <c r="F503" i="15" s="1"/>
  <c r="F491" i="15" a="1"/>
  <c r="F491" i="15" s="1"/>
  <c r="F479" i="15" a="1"/>
  <c r="F479" i="15" s="1"/>
  <c r="F467" i="15" a="1"/>
  <c r="F467" i="15" s="1"/>
  <c r="F455" i="15" a="1"/>
  <c r="F455" i="15" s="1"/>
  <c r="F443" i="15" a="1"/>
  <c r="F443" i="15" s="1"/>
  <c r="F431" i="15" a="1"/>
  <c r="F431" i="15" s="1"/>
  <c r="F419" i="15" a="1"/>
  <c r="F419" i="15" s="1"/>
  <c r="F407" i="15" a="1"/>
  <c r="F407" i="15" s="1"/>
  <c r="F395" i="15" a="1"/>
  <c r="F395" i="15" s="1"/>
  <c r="F383" i="15" a="1"/>
  <c r="F383" i="15" s="1"/>
  <c r="F371" i="15" a="1"/>
  <c r="F371" i="15" s="1"/>
  <c r="F359" i="15" a="1"/>
  <c r="F359" i="15" s="1"/>
  <c r="F347" i="15" a="1"/>
  <c r="F347" i="15" s="1"/>
  <c r="F335" i="15" a="1"/>
  <c r="F335" i="15" s="1"/>
  <c r="F323" i="15" a="1"/>
  <c r="F323" i="15" s="1"/>
  <c r="F311" i="15" a="1"/>
  <c r="F311" i="15" s="1"/>
  <c r="F299" i="15" a="1"/>
  <c r="F299" i="15" s="1"/>
  <c r="F287" i="15" a="1"/>
  <c r="F287" i="15" s="1"/>
  <c r="F275" i="15" a="1"/>
  <c r="F275" i="15" s="1"/>
  <c r="F263" i="15" a="1"/>
  <c r="F263" i="15" s="1"/>
  <c r="F251" i="15" a="1"/>
  <c r="F251" i="15" s="1"/>
  <c r="F239" i="15" a="1"/>
  <c r="F239" i="15" s="1"/>
  <c r="F227" i="15" a="1"/>
  <c r="F227" i="15" s="1"/>
  <c r="F215" i="15" a="1"/>
  <c r="F215" i="15" s="1"/>
  <c r="F203" i="15" a="1"/>
  <c r="F203" i="15" s="1"/>
  <c r="F191" i="15" a="1"/>
  <c r="F191" i="15" s="1"/>
  <c r="F179" i="15" a="1"/>
  <c r="F179" i="15" s="1"/>
  <c r="F167" i="15" a="1"/>
  <c r="F167" i="15" s="1"/>
  <c r="F155" i="15" a="1"/>
  <c r="F155" i="15" s="1"/>
  <c r="F143" i="15" a="1"/>
  <c r="F143" i="15" s="1"/>
  <c r="F131" i="15" a="1"/>
  <c r="F131" i="15" s="1"/>
  <c r="F119" i="15" a="1"/>
  <c r="F119" i="15" s="1"/>
  <c r="F108" i="15" a="1"/>
  <c r="F108" i="15" s="1"/>
  <c r="F98" i="15" a="1"/>
  <c r="F98" i="15" s="1"/>
  <c r="F87" i="15" a="1"/>
  <c r="F87" i="15" s="1"/>
  <c r="F77" i="15" a="1"/>
  <c r="F77" i="15" s="1"/>
  <c r="F67" i="15" a="1"/>
  <c r="F67" i="15" s="1"/>
  <c r="F46" i="15" a="1"/>
  <c r="F46" i="15" s="1"/>
  <c r="F36" i="15" a="1"/>
  <c r="F36" i="15" s="1"/>
  <c r="F26" i="15" a="1"/>
  <c r="F26" i="15" s="1"/>
  <c r="F15" i="15" a="1"/>
  <c r="F15" i="15" s="1"/>
  <c r="F5" i="15" a="1"/>
  <c r="F5" i="15" s="1"/>
  <c r="F502" i="15" a="1"/>
  <c r="F502" i="15" s="1"/>
  <c r="F490" i="15" a="1"/>
  <c r="F490" i="15" s="1"/>
  <c r="F478" i="15" a="1"/>
  <c r="F478" i="15" s="1"/>
  <c r="F466" i="15" a="1"/>
  <c r="F466" i="15" s="1"/>
  <c r="F454" i="15" a="1"/>
  <c r="F454" i="15" s="1"/>
  <c r="F442" i="15" a="1"/>
  <c r="F442" i="15" s="1"/>
  <c r="F430" i="15" a="1"/>
  <c r="F430" i="15" s="1"/>
  <c r="F418" i="15" a="1"/>
  <c r="F418" i="15" s="1"/>
  <c r="F406" i="15" a="1"/>
  <c r="F406" i="15" s="1"/>
  <c r="F394" i="15" a="1"/>
  <c r="F394" i="15" s="1"/>
  <c r="F382" i="15" a="1"/>
  <c r="F382" i="15" s="1"/>
  <c r="F370" i="15" a="1"/>
  <c r="F370" i="15" s="1"/>
  <c r="F358" i="15" a="1"/>
  <c r="F358" i="15" s="1"/>
  <c r="F346" i="15" a="1"/>
  <c r="F346" i="15" s="1"/>
  <c r="F334" i="15" a="1"/>
  <c r="F334" i="15" s="1"/>
  <c r="F322" i="15" a="1"/>
  <c r="F322" i="15" s="1"/>
  <c r="F310" i="15" a="1"/>
  <c r="F310" i="15" s="1"/>
  <c r="F298" i="15" a="1"/>
  <c r="F298" i="15" s="1"/>
  <c r="F286" i="15" a="1"/>
  <c r="F286" i="15" s="1"/>
  <c r="F274" i="15" a="1"/>
  <c r="F274" i="15" s="1"/>
  <c r="F262" i="15" a="1"/>
  <c r="F262" i="15" s="1"/>
  <c r="F250" i="15" a="1"/>
  <c r="F250" i="15" s="1"/>
  <c r="F238" i="15" a="1"/>
  <c r="F238" i="15" s="1"/>
  <c r="F226" i="15" a="1"/>
  <c r="F226" i="15" s="1"/>
  <c r="F214" i="15" a="1"/>
  <c r="F214" i="15" s="1"/>
  <c r="F202" i="15" a="1"/>
  <c r="F202" i="15" s="1"/>
  <c r="F190" i="15" a="1"/>
  <c r="F190" i="15" s="1"/>
  <c r="F178" i="15" a="1"/>
  <c r="F178" i="15" s="1"/>
  <c r="F166" i="15" a="1"/>
  <c r="F166" i="15" s="1"/>
  <c r="F154" i="15" a="1"/>
  <c r="F154" i="15" s="1"/>
  <c r="F142" i="15" a="1"/>
  <c r="F142" i="15" s="1"/>
  <c r="F130" i="15" a="1"/>
  <c r="F130" i="15" s="1"/>
  <c r="F118" i="15" a="1"/>
  <c r="F118" i="15" s="1"/>
  <c r="F107" i="15" a="1"/>
  <c r="F107" i="15" s="1"/>
  <c r="F97" i="15" a="1"/>
  <c r="F97" i="15" s="1"/>
  <c r="F76" i="15" a="1"/>
  <c r="F76" i="15" s="1"/>
  <c r="F66" i="15" a="1"/>
  <c r="F66" i="15" s="1"/>
  <c r="F56" i="15" a="1"/>
  <c r="F56" i="15" s="1"/>
  <c r="F45" i="15" a="1"/>
  <c r="F45" i="15" s="1"/>
  <c r="F35" i="15" a="1"/>
  <c r="F35" i="15" s="1"/>
  <c r="F25" i="15" a="1"/>
  <c r="F25" i="15" s="1"/>
  <c r="F4" i="15" a="1"/>
  <c r="F4" i="15" s="1"/>
  <c r="F501" i="15" a="1"/>
  <c r="F501" i="15" s="1"/>
  <c r="F489" i="15" a="1"/>
  <c r="F489" i="15" s="1"/>
  <c r="F477" i="15" a="1"/>
  <c r="F477" i="15" s="1"/>
  <c r="F465" i="15" a="1"/>
  <c r="F465" i="15" s="1"/>
  <c r="F453" i="15" a="1"/>
  <c r="F453" i="15" s="1"/>
  <c r="F441" i="15" a="1"/>
  <c r="F441" i="15" s="1"/>
  <c r="F429" i="15" a="1"/>
  <c r="F429" i="15" s="1"/>
  <c r="F417" i="15" a="1"/>
  <c r="F417" i="15" s="1"/>
  <c r="F405" i="15" a="1"/>
  <c r="F405" i="15" s="1"/>
  <c r="F393" i="15" a="1"/>
  <c r="F393" i="15" s="1"/>
  <c r="F381" i="15" a="1"/>
  <c r="F381" i="15" s="1"/>
  <c r="F369" i="15" a="1"/>
  <c r="F369" i="15" s="1"/>
  <c r="F357" i="15" a="1"/>
  <c r="F357" i="15" s="1"/>
  <c r="F345" i="15" a="1"/>
  <c r="F345" i="15" s="1"/>
  <c r="F333" i="15" a="1"/>
  <c r="F333" i="15" s="1"/>
  <c r="F321" i="15" a="1"/>
  <c r="F321" i="15" s="1"/>
  <c r="F309" i="15" a="1"/>
  <c r="F309" i="15" s="1"/>
  <c r="F297" i="15" a="1"/>
  <c r="F297" i="15" s="1"/>
  <c r="F285" i="15" a="1"/>
  <c r="F285" i="15" s="1"/>
  <c r="F273" i="15" a="1"/>
  <c r="F273" i="15" s="1"/>
  <c r="F261" i="15" a="1"/>
  <c r="F261" i="15" s="1"/>
  <c r="F249" i="15" a="1"/>
  <c r="F249" i="15" s="1"/>
  <c r="F237" i="15" a="1"/>
  <c r="F237" i="15" s="1"/>
  <c r="F225" i="15" a="1"/>
  <c r="F225" i="15" s="1"/>
  <c r="F213" i="15" a="1"/>
  <c r="F213" i="15" s="1"/>
  <c r="F201" i="15" a="1"/>
  <c r="F201" i="15" s="1"/>
  <c r="F189" i="15" a="1"/>
  <c r="F189" i="15" s="1"/>
  <c r="F177" i="15" a="1"/>
  <c r="F177" i="15" s="1"/>
  <c r="F165" i="15" a="1"/>
  <c r="F165" i="15" s="1"/>
  <c r="F153" i="15" a="1"/>
  <c r="F153" i="15" s="1"/>
  <c r="F141" i="15" a="1"/>
  <c r="F141" i="15" s="1"/>
  <c r="F129" i="15" a="1"/>
  <c r="F129" i="15" s="1"/>
  <c r="F117" i="15" a="1"/>
  <c r="F117" i="15" s="1"/>
  <c r="F106" i="15" a="1"/>
  <c r="F106" i="15" s="1"/>
  <c r="F96" i="15" a="1"/>
  <c r="F96" i="15" s="1"/>
  <c r="F86" i="15" a="1"/>
  <c r="F86" i="15" s="1"/>
  <c r="F75" i="15" a="1"/>
  <c r="F75" i="15" s="1"/>
  <c r="F65" i="15" a="1"/>
  <c r="F65" i="15" s="1"/>
  <c r="F55" i="15" a="1"/>
  <c r="F55" i="15" s="1"/>
  <c r="F34" i="15" a="1"/>
  <c r="F34" i="15" s="1"/>
  <c r="F24" i="15" a="1"/>
  <c r="F24" i="15" s="1"/>
  <c r="F14" i="15" a="1"/>
  <c r="F14" i="15" s="1"/>
  <c r="F3" i="15" a="1"/>
  <c r="F3" i="15" s="1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54" i="19" l="1"/>
  <c r="F50" i="19"/>
  <c r="F51" i="19"/>
  <c r="F52" i="19"/>
  <c r="F53" i="19"/>
  <c r="F49" i="19"/>
  <c r="A2" i="19"/>
  <c r="A2" i="5"/>
  <c r="A2" i="20"/>
  <c r="A2" i="21"/>
  <c r="A108" i="15"/>
  <c r="C108" i="15"/>
  <c r="E108" i="15"/>
  <c r="A182" i="15"/>
  <c r="C182" i="15"/>
  <c r="E182" i="15"/>
  <c r="A425" i="15"/>
  <c r="C425" i="15"/>
  <c r="E425" i="15"/>
  <c r="A296" i="15"/>
  <c r="C296" i="15"/>
  <c r="E296" i="15"/>
  <c r="A440" i="15"/>
  <c r="C440" i="15"/>
  <c r="E440" i="15"/>
  <c r="A486" i="15"/>
  <c r="C486" i="15"/>
  <c r="E486" i="15"/>
  <c r="A104" i="15"/>
  <c r="C104" i="15"/>
  <c r="E104" i="15"/>
  <c r="A462" i="15"/>
  <c r="C462" i="15"/>
  <c r="E462" i="15"/>
  <c r="A129" i="15"/>
  <c r="C129" i="15"/>
  <c r="E129" i="15"/>
  <c r="A273" i="15"/>
  <c r="C273" i="15"/>
  <c r="E273" i="15"/>
  <c r="A417" i="15"/>
  <c r="C417" i="15"/>
  <c r="E417" i="15"/>
  <c r="A56" i="15"/>
  <c r="C56" i="15"/>
  <c r="E56" i="15"/>
  <c r="A202" i="15"/>
  <c r="E202" i="15"/>
  <c r="C202" i="15"/>
  <c r="A346" i="15"/>
  <c r="E346" i="15"/>
  <c r="C346" i="15"/>
  <c r="A490" i="15"/>
  <c r="E490" i="15"/>
  <c r="C490" i="15"/>
  <c r="A119" i="15"/>
  <c r="C119" i="15"/>
  <c r="E119" i="15"/>
  <c r="A263" i="15"/>
  <c r="C263" i="15"/>
  <c r="E263" i="15"/>
  <c r="A407" i="15"/>
  <c r="C407" i="15"/>
  <c r="E407" i="15"/>
  <c r="A47" i="15"/>
  <c r="C47" i="15"/>
  <c r="E47" i="15"/>
  <c r="A192" i="15"/>
  <c r="C192" i="15"/>
  <c r="E192" i="15"/>
  <c r="A336" i="15"/>
  <c r="C336" i="15"/>
  <c r="E336" i="15"/>
  <c r="A480" i="15"/>
  <c r="C480" i="15"/>
  <c r="E480" i="15"/>
  <c r="A110" i="15"/>
  <c r="C110" i="15"/>
  <c r="E110" i="15"/>
  <c r="A253" i="15"/>
  <c r="C253" i="15"/>
  <c r="E253" i="15"/>
  <c r="A397" i="15"/>
  <c r="C397" i="15"/>
  <c r="E397" i="15"/>
  <c r="A49" i="15"/>
  <c r="C49" i="15"/>
  <c r="E49" i="15"/>
  <c r="A194" i="15"/>
  <c r="C194" i="15"/>
  <c r="E194" i="15"/>
  <c r="A338" i="15"/>
  <c r="C338" i="15"/>
  <c r="E338" i="15"/>
  <c r="A482" i="15"/>
  <c r="C482" i="15"/>
  <c r="E482" i="15"/>
  <c r="A135" i="15"/>
  <c r="C135" i="15"/>
  <c r="E135" i="15"/>
  <c r="A279" i="15"/>
  <c r="C279" i="15"/>
  <c r="E279" i="15"/>
  <c r="A423" i="15"/>
  <c r="C423" i="15"/>
  <c r="E423" i="15"/>
  <c r="A71" i="15"/>
  <c r="C71" i="15"/>
  <c r="E71" i="15"/>
  <c r="A208" i="15"/>
  <c r="E208" i="15"/>
  <c r="C208" i="15"/>
  <c r="A352" i="15"/>
  <c r="E352" i="15"/>
  <c r="C352" i="15"/>
  <c r="A496" i="15"/>
  <c r="E496" i="15"/>
  <c r="C496" i="15"/>
  <c r="A149" i="15"/>
  <c r="C149" i="15"/>
  <c r="E149" i="15"/>
  <c r="A293" i="15"/>
  <c r="C293" i="15"/>
  <c r="E293" i="15"/>
  <c r="A437" i="15"/>
  <c r="C437" i="15"/>
  <c r="E437" i="15"/>
  <c r="A84" i="15"/>
  <c r="C84" i="15"/>
  <c r="E84" i="15"/>
  <c r="A235" i="15"/>
  <c r="C235" i="15"/>
  <c r="E235" i="15"/>
  <c r="A379" i="15"/>
  <c r="C379" i="15"/>
  <c r="E379" i="15"/>
  <c r="A23" i="15"/>
  <c r="C23" i="15"/>
  <c r="E23" i="15"/>
  <c r="A164" i="15"/>
  <c r="C164" i="15"/>
  <c r="E164" i="15"/>
  <c r="A308" i="15"/>
  <c r="C308" i="15"/>
  <c r="E308" i="15"/>
  <c r="A452" i="15"/>
  <c r="C452" i="15"/>
  <c r="E452" i="15"/>
  <c r="A73" i="15"/>
  <c r="C73" i="15"/>
  <c r="E73" i="15"/>
  <c r="A246" i="15"/>
  <c r="C246" i="15"/>
  <c r="E246" i="15"/>
  <c r="A11" i="15"/>
  <c r="C11" i="15"/>
  <c r="E11" i="15"/>
  <c r="A190" i="15"/>
  <c r="E190" i="15"/>
  <c r="C190" i="15"/>
  <c r="A241" i="15"/>
  <c r="C241" i="15"/>
  <c r="E241" i="15"/>
  <c r="A61" i="15"/>
  <c r="C61" i="15"/>
  <c r="E61" i="15"/>
  <c r="A74" i="15"/>
  <c r="C74" i="15"/>
  <c r="E74" i="15"/>
  <c r="A285" i="15"/>
  <c r="C285" i="15"/>
  <c r="E285" i="15"/>
  <c r="A358" i="15"/>
  <c r="E358" i="15"/>
  <c r="C358" i="15"/>
  <c r="A502" i="15"/>
  <c r="E502" i="15"/>
  <c r="C502" i="15"/>
  <c r="A131" i="15"/>
  <c r="C131" i="15"/>
  <c r="E131" i="15"/>
  <c r="A275" i="15"/>
  <c r="C275" i="15"/>
  <c r="E275" i="15"/>
  <c r="A419" i="15"/>
  <c r="C419" i="15"/>
  <c r="E419" i="15"/>
  <c r="A57" i="15"/>
  <c r="C57" i="15"/>
  <c r="E57" i="15"/>
  <c r="A204" i="15"/>
  <c r="C204" i="15"/>
  <c r="E204" i="15"/>
  <c r="A348" i="15"/>
  <c r="C348" i="15"/>
  <c r="E348" i="15"/>
  <c r="A492" i="15"/>
  <c r="C492" i="15"/>
  <c r="E492" i="15"/>
  <c r="A121" i="15"/>
  <c r="C121" i="15"/>
  <c r="E121" i="15"/>
  <c r="A265" i="15"/>
  <c r="C265" i="15"/>
  <c r="E265" i="15"/>
  <c r="A409" i="15"/>
  <c r="C409" i="15"/>
  <c r="E409" i="15"/>
  <c r="A59" i="15"/>
  <c r="C59" i="15"/>
  <c r="E59" i="15"/>
  <c r="A206" i="15"/>
  <c r="C206" i="15"/>
  <c r="E206" i="15"/>
  <c r="A350" i="15"/>
  <c r="C350" i="15"/>
  <c r="E350" i="15"/>
  <c r="A494" i="15"/>
  <c r="C494" i="15"/>
  <c r="E494" i="15"/>
  <c r="A147" i="15"/>
  <c r="C147" i="15"/>
  <c r="E147" i="15"/>
  <c r="A291" i="15"/>
  <c r="C291" i="15"/>
  <c r="E291" i="15"/>
  <c r="A435" i="15"/>
  <c r="C435" i="15"/>
  <c r="E435" i="15"/>
  <c r="A81" i="15"/>
  <c r="C81" i="15"/>
  <c r="E81" i="15"/>
  <c r="A220" i="15"/>
  <c r="E220" i="15"/>
  <c r="C220" i="15"/>
  <c r="A364" i="15"/>
  <c r="E364" i="15"/>
  <c r="C364" i="15"/>
  <c r="A10" i="15"/>
  <c r="E10" i="15"/>
  <c r="C10" i="15"/>
  <c r="A161" i="15"/>
  <c r="C161" i="15"/>
  <c r="E161" i="15"/>
  <c r="A305" i="15"/>
  <c r="C305" i="15"/>
  <c r="E305" i="15"/>
  <c r="A449" i="15"/>
  <c r="C449" i="15"/>
  <c r="E449" i="15"/>
  <c r="A94" i="15"/>
  <c r="E94" i="15"/>
  <c r="C94" i="15"/>
  <c r="A247" i="15"/>
  <c r="C247" i="15"/>
  <c r="E247" i="15"/>
  <c r="A391" i="15"/>
  <c r="C391" i="15"/>
  <c r="E391" i="15"/>
  <c r="A33" i="15"/>
  <c r="C33" i="15"/>
  <c r="E33" i="15"/>
  <c r="A176" i="15"/>
  <c r="C176" i="15"/>
  <c r="E176" i="15"/>
  <c r="A320" i="15"/>
  <c r="C320" i="15"/>
  <c r="E320" i="15"/>
  <c r="A464" i="15"/>
  <c r="C464" i="15"/>
  <c r="E464" i="15"/>
  <c r="A210" i="15"/>
  <c r="C210" i="15"/>
  <c r="E210" i="15"/>
  <c r="A390" i="15"/>
  <c r="C390" i="15"/>
  <c r="E390" i="15"/>
  <c r="A150" i="15"/>
  <c r="C150" i="15"/>
  <c r="E150" i="15"/>
  <c r="A37" i="15"/>
  <c r="C37" i="15"/>
  <c r="E37" i="15"/>
  <c r="A470" i="15"/>
  <c r="C470" i="15"/>
  <c r="E470" i="15"/>
  <c r="A484" i="15"/>
  <c r="E484" i="15"/>
  <c r="C484" i="15"/>
  <c r="A152" i="15"/>
  <c r="C152" i="15"/>
  <c r="E152" i="15"/>
  <c r="A14" i="15"/>
  <c r="C14" i="15"/>
  <c r="E14" i="15"/>
  <c r="A76" i="15"/>
  <c r="E76" i="15"/>
  <c r="C76" i="15"/>
  <c r="A226" i="15"/>
  <c r="E226" i="15"/>
  <c r="C226" i="15"/>
  <c r="A370" i="15"/>
  <c r="E370" i="15"/>
  <c r="C370" i="15"/>
  <c r="A5" i="15"/>
  <c r="C5" i="15"/>
  <c r="E5" i="15"/>
  <c r="A143" i="15"/>
  <c r="C143" i="15"/>
  <c r="E143" i="15"/>
  <c r="A287" i="15"/>
  <c r="C287" i="15"/>
  <c r="E287" i="15"/>
  <c r="A431" i="15"/>
  <c r="C431" i="15"/>
  <c r="E431" i="15"/>
  <c r="A68" i="15"/>
  <c r="C68" i="15"/>
  <c r="E68" i="15"/>
  <c r="A216" i="15"/>
  <c r="C216" i="15"/>
  <c r="E216" i="15"/>
  <c r="A360" i="15"/>
  <c r="C360" i="15"/>
  <c r="E360" i="15"/>
  <c r="C2" i="15"/>
  <c r="E2" i="15"/>
  <c r="A2" i="15"/>
  <c r="A133" i="15"/>
  <c r="C133" i="15"/>
  <c r="E133" i="15"/>
  <c r="A277" i="15"/>
  <c r="C277" i="15"/>
  <c r="E277" i="15"/>
  <c r="A421" i="15"/>
  <c r="C421" i="15"/>
  <c r="E421" i="15"/>
  <c r="A69" i="15"/>
  <c r="C69" i="15"/>
  <c r="E69" i="15"/>
  <c r="A218" i="15"/>
  <c r="C218" i="15"/>
  <c r="E218" i="15"/>
  <c r="A362" i="15"/>
  <c r="C362" i="15"/>
  <c r="E362" i="15"/>
  <c r="A19" i="15"/>
  <c r="C19" i="15"/>
  <c r="E19" i="15"/>
  <c r="A159" i="15"/>
  <c r="C159" i="15"/>
  <c r="E159" i="15"/>
  <c r="A303" i="15"/>
  <c r="C303" i="15"/>
  <c r="E303" i="15"/>
  <c r="A447" i="15"/>
  <c r="C447" i="15"/>
  <c r="E447" i="15"/>
  <c r="A92" i="15"/>
  <c r="C92" i="15"/>
  <c r="E92" i="15"/>
  <c r="A232" i="15"/>
  <c r="E232" i="15"/>
  <c r="C232" i="15"/>
  <c r="A376" i="15"/>
  <c r="E376" i="15"/>
  <c r="C376" i="15"/>
  <c r="A31" i="15"/>
  <c r="C31" i="15"/>
  <c r="E31" i="15"/>
  <c r="A173" i="15"/>
  <c r="C173" i="15"/>
  <c r="E173" i="15"/>
  <c r="A317" i="15"/>
  <c r="C317" i="15"/>
  <c r="E317" i="15"/>
  <c r="A461" i="15"/>
  <c r="C461" i="15"/>
  <c r="E461" i="15"/>
  <c r="A115" i="15"/>
  <c r="C115" i="15"/>
  <c r="E115" i="15"/>
  <c r="A259" i="15"/>
  <c r="C259" i="15"/>
  <c r="E259" i="15"/>
  <c r="A403" i="15"/>
  <c r="C403" i="15"/>
  <c r="E403" i="15"/>
  <c r="A44" i="15"/>
  <c r="C44" i="15"/>
  <c r="E44" i="15"/>
  <c r="A188" i="15"/>
  <c r="C188" i="15"/>
  <c r="E188" i="15"/>
  <c r="A332" i="15"/>
  <c r="C332" i="15"/>
  <c r="E332" i="15"/>
  <c r="A476" i="15"/>
  <c r="C476" i="15"/>
  <c r="E476" i="15"/>
  <c r="A354" i="15"/>
  <c r="C354" i="15"/>
  <c r="E354" i="15"/>
  <c r="A114" i="15"/>
  <c r="C114" i="15"/>
  <c r="E114" i="15"/>
  <c r="A294" i="15"/>
  <c r="C294" i="15"/>
  <c r="E294" i="15"/>
  <c r="A478" i="15"/>
  <c r="E478" i="15"/>
  <c r="C478" i="15"/>
  <c r="A28" i="15"/>
  <c r="E28" i="15"/>
  <c r="C28" i="15"/>
  <c r="A340" i="15"/>
  <c r="E340" i="15"/>
  <c r="C340" i="15"/>
  <c r="A13" i="15"/>
  <c r="C13" i="15"/>
  <c r="E13" i="15"/>
  <c r="A66" i="15"/>
  <c r="C66" i="15"/>
  <c r="E66" i="15"/>
  <c r="A165" i="15"/>
  <c r="C165" i="15"/>
  <c r="E165" i="15"/>
  <c r="A309" i="15"/>
  <c r="C309" i="15"/>
  <c r="E309" i="15"/>
  <c r="A453" i="15"/>
  <c r="C453" i="15"/>
  <c r="E453" i="15"/>
  <c r="A97" i="15"/>
  <c r="C97" i="15"/>
  <c r="E97" i="15"/>
  <c r="A238" i="15"/>
  <c r="E238" i="15"/>
  <c r="C238" i="15"/>
  <c r="A382" i="15"/>
  <c r="E382" i="15"/>
  <c r="C382" i="15"/>
  <c r="A15" i="15"/>
  <c r="C15" i="15"/>
  <c r="E15" i="15"/>
  <c r="A155" i="15"/>
  <c r="C155" i="15"/>
  <c r="E155" i="15"/>
  <c r="A299" i="15"/>
  <c r="C299" i="15"/>
  <c r="E299" i="15"/>
  <c r="A443" i="15"/>
  <c r="C443" i="15"/>
  <c r="E443" i="15"/>
  <c r="A78" i="15"/>
  <c r="C78" i="15"/>
  <c r="E78" i="15"/>
  <c r="A228" i="15"/>
  <c r="C228" i="15"/>
  <c r="E228" i="15"/>
  <c r="A372" i="15"/>
  <c r="C372" i="15"/>
  <c r="E372" i="15"/>
  <c r="A7" i="15"/>
  <c r="C7" i="15"/>
  <c r="E7" i="15"/>
  <c r="A145" i="15"/>
  <c r="C145" i="15"/>
  <c r="E145" i="15"/>
  <c r="A289" i="15"/>
  <c r="C289" i="15"/>
  <c r="E289" i="15"/>
  <c r="A433" i="15"/>
  <c r="C433" i="15"/>
  <c r="E433" i="15"/>
  <c r="A80" i="15"/>
  <c r="C80" i="15"/>
  <c r="E80" i="15"/>
  <c r="A230" i="15"/>
  <c r="C230" i="15"/>
  <c r="E230" i="15"/>
  <c r="A374" i="15"/>
  <c r="C374" i="15"/>
  <c r="E374" i="15"/>
  <c r="A29" i="15"/>
  <c r="C29" i="15"/>
  <c r="E29" i="15"/>
  <c r="A171" i="15"/>
  <c r="C171" i="15"/>
  <c r="E171" i="15"/>
  <c r="A315" i="15"/>
  <c r="C315" i="15"/>
  <c r="E315" i="15"/>
  <c r="A459" i="15"/>
  <c r="C459" i="15"/>
  <c r="E459" i="15"/>
  <c r="A102" i="15"/>
  <c r="C102" i="15"/>
  <c r="E102" i="15"/>
  <c r="A244" i="15"/>
  <c r="E244" i="15"/>
  <c r="C244" i="15"/>
  <c r="A388" i="15"/>
  <c r="E388" i="15"/>
  <c r="C388" i="15"/>
  <c r="A41" i="15"/>
  <c r="C41" i="15"/>
  <c r="E41" i="15"/>
  <c r="A185" i="15"/>
  <c r="C185" i="15"/>
  <c r="E185" i="15"/>
  <c r="A329" i="15"/>
  <c r="C329" i="15"/>
  <c r="E329" i="15"/>
  <c r="A473" i="15"/>
  <c r="C473" i="15"/>
  <c r="E473" i="15"/>
  <c r="A127" i="15"/>
  <c r="C127" i="15"/>
  <c r="E127" i="15"/>
  <c r="A271" i="15"/>
  <c r="C271" i="15"/>
  <c r="E271" i="15"/>
  <c r="A415" i="15"/>
  <c r="C415" i="15"/>
  <c r="E415" i="15"/>
  <c r="A54" i="15"/>
  <c r="C54" i="15"/>
  <c r="E54" i="15"/>
  <c r="A200" i="15"/>
  <c r="C200" i="15"/>
  <c r="E200" i="15"/>
  <c r="A344" i="15"/>
  <c r="C344" i="15"/>
  <c r="E344" i="15"/>
  <c r="A488" i="15"/>
  <c r="C488" i="15"/>
  <c r="E488" i="15"/>
  <c r="A498" i="15"/>
  <c r="C498" i="15"/>
  <c r="E498" i="15"/>
  <c r="A258" i="15"/>
  <c r="C258" i="15"/>
  <c r="E258" i="15"/>
  <c r="A438" i="15"/>
  <c r="C438" i="15"/>
  <c r="E438" i="15"/>
  <c r="A117" i="15"/>
  <c r="C117" i="15"/>
  <c r="E117" i="15"/>
  <c r="A180" i="15"/>
  <c r="C180" i="15"/>
  <c r="E180" i="15"/>
  <c r="A123" i="15"/>
  <c r="C123" i="15"/>
  <c r="E123" i="15"/>
  <c r="A137" i="15"/>
  <c r="C137" i="15"/>
  <c r="E137" i="15"/>
  <c r="A3" i="15"/>
  <c r="C3" i="15"/>
  <c r="E3" i="15"/>
  <c r="A153" i="15"/>
  <c r="C153" i="15"/>
  <c r="E153" i="15"/>
  <c r="A34" i="15"/>
  <c r="E34" i="15"/>
  <c r="C34" i="15"/>
  <c r="A177" i="15"/>
  <c r="C177" i="15"/>
  <c r="E177" i="15"/>
  <c r="A321" i="15"/>
  <c r="C321" i="15"/>
  <c r="E321" i="15"/>
  <c r="A465" i="15"/>
  <c r="C465" i="15"/>
  <c r="E465" i="15"/>
  <c r="A107" i="15"/>
  <c r="C107" i="15"/>
  <c r="E107" i="15"/>
  <c r="A250" i="15"/>
  <c r="E250" i="15"/>
  <c r="C250" i="15"/>
  <c r="A394" i="15"/>
  <c r="E394" i="15"/>
  <c r="C394" i="15"/>
  <c r="A26" i="15"/>
  <c r="C26" i="15"/>
  <c r="E26" i="15"/>
  <c r="A167" i="15"/>
  <c r="C167" i="15"/>
  <c r="E167" i="15"/>
  <c r="A311" i="15"/>
  <c r="C311" i="15"/>
  <c r="E311" i="15"/>
  <c r="A455" i="15"/>
  <c r="C455" i="15"/>
  <c r="E455" i="15"/>
  <c r="A88" i="15"/>
  <c r="E88" i="15"/>
  <c r="C88" i="15"/>
  <c r="A240" i="15"/>
  <c r="C240" i="15"/>
  <c r="E240" i="15"/>
  <c r="A384" i="15"/>
  <c r="C384" i="15"/>
  <c r="E384" i="15"/>
  <c r="A17" i="15"/>
  <c r="C17" i="15"/>
  <c r="E17" i="15"/>
  <c r="A157" i="15"/>
  <c r="C157" i="15"/>
  <c r="E157" i="15"/>
  <c r="A301" i="15"/>
  <c r="C301" i="15"/>
  <c r="E301" i="15"/>
  <c r="A445" i="15"/>
  <c r="C445" i="15"/>
  <c r="E445" i="15"/>
  <c r="A90" i="15"/>
  <c r="C90" i="15"/>
  <c r="E90" i="15"/>
  <c r="A242" i="15"/>
  <c r="C242" i="15"/>
  <c r="E242" i="15"/>
  <c r="A386" i="15"/>
  <c r="C386" i="15"/>
  <c r="E386" i="15"/>
  <c r="A39" i="15"/>
  <c r="C39" i="15"/>
  <c r="E39" i="15"/>
  <c r="A183" i="15"/>
  <c r="C183" i="15"/>
  <c r="E183" i="15"/>
  <c r="A327" i="15"/>
  <c r="C327" i="15"/>
  <c r="E327" i="15"/>
  <c r="A471" i="15"/>
  <c r="C471" i="15"/>
  <c r="E471" i="15"/>
  <c r="A112" i="15"/>
  <c r="E112" i="15"/>
  <c r="C112" i="15"/>
  <c r="A256" i="15"/>
  <c r="E256" i="15"/>
  <c r="C256" i="15"/>
  <c r="A400" i="15"/>
  <c r="E400" i="15"/>
  <c r="C400" i="15"/>
  <c r="A51" i="15"/>
  <c r="C51" i="15"/>
  <c r="E51" i="15"/>
  <c r="A197" i="15"/>
  <c r="C197" i="15"/>
  <c r="E197" i="15"/>
  <c r="A341" i="15"/>
  <c r="C341" i="15"/>
  <c r="E341" i="15"/>
  <c r="A485" i="15"/>
  <c r="C485" i="15"/>
  <c r="E485" i="15"/>
  <c r="A139" i="15"/>
  <c r="C139" i="15"/>
  <c r="E139" i="15"/>
  <c r="A283" i="15"/>
  <c r="C283" i="15"/>
  <c r="E283" i="15"/>
  <c r="A427" i="15"/>
  <c r="C427" i="15"/>
  <c r="E427" i="15"/>
  <c r="A64" i="15"/>
  <c r="E64" i="15"/>
  <c r="C64" i="15"/>
  <c r="A212" i="15"/>
  <c r="C212" i="15"/>
  <c r="E212" i="15"/>
  <c r="A356" i="15"/>
  <c r="C356" i="15"/>
  <c r="E356" i="15"/>
  <c r="A42" i="15"/>
  <c r="C42" i="15"/>
  <c r="E42" i="15"/>
  <c r="A83" i="15"/>
  <c r="C83" i="15"/>
  <c r="E83" i="15"/>
  <c r="A402" i="15"/>
  <c r="C402" i="15"/>
  <c r="E402" i="15"/>
  <c r="A32" i="15"/>
  <c r="C32" i="15"/>
  <c r="E32" i="15"/>
  <c r="A261" i="15"/>
  <c r="C261" i="15"/>
  <c r="E261" i="15"/>
  <c r="A324" i="15"/>
  <c r="C324" i="15"/>
  <c r="E324" i="15"/>
  <c r="A267" i="15"/>
  <c r="C267" i="15"/>
  <c r="E267" i="15"/>
  <c r="A281" i="15"/>
  <c r="C281" i="15"/>
  <c r="E281" i="15"/>
  <c r="A141" i="15"/>
  <c r="C141" i="15"/>
  <c r="E141" i="15"/>
  <c r="A297" i="15"/>
  <c r="C297" i="15"/>
  <c r="E297" i="15"/>
  <c r="A55" i="15"/>
  <c r="C55" i="15"/>
  <c r="E55" i="15"/>
  <c r="A189" i="15"/>
  <c r="C189" i="15"/>
  <c r="E189" i="15"/>
  <c r="A333" i="15"/>
  <c r="C333" i="15"/>
  <c r="E333" i="15"/>
  <c r="A477" i="15"/>
  <c r="C477" i="15"/>
  <c r="E477" i="15"/>
  <c r="A118" i="15"/>
  <c r="E118" i="15"/>
  <c r="C118" i="15"/>
  <c r="A262" i="15"/>
  <c r="E262" i="15"/>
  <c r="C262" i="15"/>
  <c r="A406" i="15"/>
  <c r="E406" i="15"/>
  <c r="C406" i="15"/>
  <c r="A36" i="15"/>
  <c r="C36" i="15"/>
  <c r="E36" i="15"/>
  <c r="A179" i="15"/>
  <c r="C179" i="15"/>
  <c r="E179" i="15"/>
  <c r="A323" i="15"/>
  <c r="C323" i="15"/>
  <c r="E323" i="15"/>
  <c r="A467" i="15"/>
  <c r="C467" i="15"/>
  <c r="E467" i="15"/>
  <c r="A109" i="15"/>
  <c r="C109" i="15"/>
  <c r="E109" i="15"/>
  <c r="A252" i="15"/>
  <c r="C252" i="15"/>
  <c r="E252" i="15"/>
  <c r="A396" i="15"/>
  <c r="C396" i="15"/>
  <c r="E396" i="15"/>
  <c r="A27" i="15"/>
  <c r="C27" i="15"/>
  <c r="E27" i="15"/>
  <c r="A169" i="15"/>
  <c r="C169" i="15"/>
  <c r="E169" i="15"/>
  <c r="A313" i="15"/>
  <c r="C313" i="15"/>
  <c r="E313" i="15"/>
  <c r="A457" i="15"/>
  <c r="C457" i="15"/>
  <c r="E457" i="15"/>
  <c r="A100" i="15"/>
  <c r="E100" i="15"/>
  <c r="C100" i="15"/>
  <c r="A254" i="15"/>
  <c r="C254" i="15"/>
  <c r="E254" i="15"/>
  <c r="A398" i="15"/>
  <c r="C398" i="15"/>
  <c r="E398" i="15"/>
  <c r="A50" i="15"/>
  <c r="C50" i="15"/>
  <c r="E50" i="15"/>
  <c r="A195" i="15"/>
  <c r="C195" i="15"/>
  <c r="E195" i="15"/>
  <c r="A339" i="15"/>
  <c r="C339" i="15"/>
  <c r="E339" i="15"/>
  <c r="A483" i="15"/>
  <c r="C483" i="15"/>
  <c r="E483" i="15"/>
  <c r="A124" i="15"/>
  <c r="E124" i="15"/>
  <c r="C124" i="15"/>
  <c r="A268" i="15"/>
  <c r="E268" i="15"/>
  <c r="C268" i="15"/>
  <c r="A412" i="15"/>
  <c r="E412" i="15"/>
  <c r="C412" i="15"/>
  <c r="A62" i="15"/>
  <c r="C62" i="15"/>
  <c r="E62" i="15"/>
  <c r="A209" i="15"/>
  <c r="C209" i="15"/>
  <c r="E209" i="15"/>
  <c r="A353" i="15"/>
  <c r="C353" i="15"/>
  <c r="E353" i="15"/>
  <c r="A497" i="15"/>
  <c r="C497" i="15"/>
  <c r="E497" i="15"/>
  <c r="A151" i="15"/>
  <c r="C151" i="15"/>
  <c r="E151" i="15"/>
  <c r="A295" i="15"/>
  <c r="C295" i="15"/>
  <c r="E295" i="15"/>
  <c r="A439" i="15"/>
  <c r="C439" i="15"/>
  <c r="E439" i="15"/>
  <c r="A85" i="15"/>
  <c r="C85" i="15"/>
  <c r="E85" i="15"/>
  <c r="A224" i="15"/>
  <c r="C224" i="15"/>
  <c r="E224" i="15"/>
  <c r="A368" i="15"/>
  <c r="C368" i="15"/>
  <c r="E368" i="15"/>
  <c r="A186" i="15"/>
  <c r="C186" i="15"/>
  <c r="E186" i="15"/>
  <c r="A222" i="15"/>
  <c r="C222" i="15"/>
  <c r="E222" i="15"/>
  <c r="A126" i="15"/>
  <c r="C126" i="15"/>
  <c r="E126" i="15"/>
  <c r="A174" i="15"/>
  <c r="C174" i="15"/>
  <c r="E174" i="15"/>
  <c r="A45" i="15"/>
  <c r="C45" i="15"/>
  <c r="E45" i="15"/>
  <c r="A99" i="15"/>
  <c r="C99" i="15"/>
  <c r="E99" i="15"/>
  <c r="A411" i="15"/>
  <c r="C411" i="15"/>
  <c r="E411" i="15"/>
  <c r="A223" i="15"/>
  <c r="C223" i="15"/>
  <c r="E223" i="15"/>
  <c r="A429" i="15"/>
  <c r="C429" i="15"/>
  <c r="E429" i="15"/>
  <c r="A441" i="15"/>
  <c r="C441" i="15"/>
  <c r="E441" i="15"/>
  <c r="A65" i="15"/>
  <c r="C65" i="15"/>
  <c r="E65" i="15"/>
  <c r="A201" i="15"/>
  <c r="C201" i="15"/>
  <c r="E201" i="15"/>
  <c r="A345" i="15"/>
  <c r="C345" i="15"/>
  <c r="E345" i="15"/>
  <c r="A489" i="15"/>
  <c r="C489" i="15"/>
  <c r="E489" i="15"/>
  <c r="A130" i="15"/>
  <c r="E130" i="15"/>
  <c r="C130" i="15"/>
  <c r="A274" i="15"/>
  <c r="E274" i="15"/>
  <c r="C274" i="15"/>
  <c r="A418" i="15"/>
  <c r="E418" i="15"/>
  <c r="C418" i="15"/>
  <c r="A46" i="15"/>
  <c r="E46" i="15"/>
  <c r="C46" i="15"/>
  <c r="A191" i="15"/>
  <c r="C191" i="15"/>
  <c r="E191" i="15"/>
  <c r="A335" i="15"/>
  <c r="C335" i="15"/>
  <c r="E335" i="15"/>
  <c r="A479" i="15"/>
  <c r="C479" i="15"/>
  <c r="E479" i="15"/>
  <c r="A120" i="15"/>
  <c r="C120" i="15"/>
  <c r="E120" i="15"/>
  <c r="A264" i="15"/>
  <c r="C264" i="15"/>
  <c r="E264" i="15"/>
  <c r="A408" i="15"/>
  <c r="C408" i="15"/>
  <c r="E408" i="15"/>
  <c r="A38" i="15"/>
  <c r="C38" i="15"/>
  <c r="E38" i="15"/>
  <c r="A181" i="15"/>
  <c r="C181" i="15"/>
  <c r="E181" i="15"/>
  <c r="A325" i="15"/>
  <c r="C325" i="15"/>
  <c r="E325" i="15"/>
  <c r="A469" i="15"/>
  <c r="C469" i="15"/>
  <c r="E469" i="15"/>
  <c r="A122" i="15"/>
  <c r="C122" i="15"/>
  <c r="E122" i="15"/>
  <c r="A266" i="15"/>
  <c r="C266" i="15"/>
  <c r="E266" i="15"/>
  <c r="A410" i="15"/>
  <c r="C410" i="15"/>
  <c r="E410" i="15"/>
  <c r="A60" i="15"/>
  <c r="C60" i="15"/>
  <c r="E60" i="15"/>
  <c r="A207" i="15"/>
  <c r="C207" i="15"/>
  <c r="E207" i="15"/>
  <c r="A351" i="15"/>
  <c r="C351" i="15"/>
  <c r="E351" i="15"/>
  <c r="A495" i="15"/>
  <c r="C495" i="15"/>
  <c r="E495" i="15"/>
  <c r="A136" i="15"/>
  <c r="E136" i="15"/>
  <c r="C136" i="15"/>
  <c r="A280" i="15"/>
  <c r="E280" i="15"/>
  <c r="C280" i="15"/>
  <c r="A424" i="15"/>
  <c r="E424" i="15"/>
  <c r="C424" i="15"/>
  <c r="A72" i="15"/>
  <c r="C72" i="15"/>
  <c r="E72" i="15"/>
  <c r="A221" i="15"/>
  <c r="C221" i="15"/>
  <c r="E221" i="15"/>
  <c r="A365" i="15"/>
  <c r="C365" i="15"/>
  <c r="E365" i="15"/>
  <c r="A12" i="15"/>
  <c r="C12" i="15"/>
  <c r="E12" i="15"/>
  <c r="A163" i="15"/>
  <c r="C163" i="15"/>
  <c r="E163" i="15"/>
  <c r="A307" i="15"/>
  <c r="C307" i="15"/>
  <c r="E307" i="15"/>
  <c r="A451" i="15"/>
  <c r="C451" i="15"/>
  <c r="E451" i="15"/>
  <c r="A95" i="15"/>
  <c r="C95" i="15"/>
  <c r="E95" i="15"/>
  <c r="A236" i="15"/>
  <c r="C236" i="15"/>
  <c r="E236" i="15"/>
  <c r="A380" i="15"/>
  <c r="C380" i="15"/>
  <c r="E380" i="15"/>
  <c r="A330" i="15"/>
  <c r="C330" i="15"/>
  <c r="E330" i="15"/>
  <c r="A366" i="15"/>
  <c r="C366" i="15"/>
  <c r="E366" i="15"/>
  <c r="A270" i="15"/>
  <c r="C270" i="15"/>
  <c r="E270" i="15"/>
  <c r="A318" i="15"/>
  <c r="C318" i="15"/>
  <c r="E318" i="15"/>
  <c r="A334" i="15"/>
  <c r="E334" i="15"/>
  <c r="C334" i="15"/>
  <c r="A385" i="15"/>
  <c r="C385" i="15"/>
  <c r="E385" i="15"/>
  <c r="A196" i="15"/>
  <c r="E196" i="15"/>
  <c r="C196" i="15"/>
  <c r="A367" i="15"/>
  <c r="C367" i="15"/>
  <c r="E367" i="15"/>
  <c r="A214" i="15"/>
  <c r="E214" i="15"/>
  <c r="C214" i="15"/>
  <c r="A24" i="15"/>
  <c r="C24" i="15"/>
  <c r="E24" i="15"/>
  <c r="A75" i="15"/>
  <c r="C75" i="15"/>
  <c r="E75" i="15"/>
  <c r="A213" i="15"/>
  <c r="C213" i="15"/>
  <c r="E213" i="15"/>
  <c r="A357" i="15"/>
  <c r="C357" i="15"/>
  <c r="E357" i="15"/>
  <c r="A501" i="15"/>
  <c r="C501" i="15"/>
  <c r="E501" i="15"/>
  <c r="A142" i="15"/>
  <c r="E142" i="15"/>
  <c r="C142" i="15"/>
  <c r="A286" i="15"/>
  <c r="E286" i="15"/>
  <c r="C286" i="15"/>
  <c r="A430" i="15"/>
  <c r="E430" i="15"/>
  <c r="C430" i="15"/>
  <c r="A67" i="15"/>
  <c r="C67" i="15"/>
  <c r="E67" i="15"/>
  <c r="A203" i="15"/>
  <c r="C203" i="15"/>
  <c r="E203" i="15"/>
  <c r="A347" i="15"/>
  <c r="C347" i="15"/>
  <c r="E347" i="15"/>
  <c r="A491" i="15"/>
  <c r="C491" i="15"/>
  <c r="E491" i="15"/>
  <c r="A132" i="15"/>
  <c r="C132" i="15"/>
  <c r="E132" i="15"/>
  <c r="A276" i="15"/>
  <c r="C276" i="15"/>
  <c r="E276" i="15"/>
  <c r="A420" i="15"/>
  <c r="C420" i="15"/>
  <c r="E420" i="15"/>
  <c r="A48" i="15"/>
  <c r="C48" i="15"/>
  <c r="E48" i="15"/>
  <c r="A193" i="15"/>
  <c r="C193" i="15"/>
  <c r="E193" i="15"/>
  <c r="A337" i="15"/>
  <c r="C337" i="15"/>
  <c r="E337" i="15"/>
  <c r="A481" i="15"/>
  <c r="C481" i="15"/>
  <c r="E481" i="15"/>
  <c r="A134" i="15"/>
  <c r="C134" i="15"/>
  <c r="E134" i="15"/>
  <c r="A278" i="15"/>
  <c r="C278" i="15"/>
  <c r="E278" i="15"/>
  <c r="A422" i="15"/>
  <c r="C422" i="15"/>
  <c r="E422" i="15"/>
  <c r="A70" i="15"/>
  <c r="E70" i="15"/>
  <c r="C70" i="15"/>
  <c r="A219" i="15"/>
  <c r="C219" i="15"/>
  <c r="E219" i="15"/>
  <c r="A363" i="15"/>
  <c r="C363" i="15"/>
  <c r="E363" i="15"/>
  <c r="A9" i="15"/>
  <c r="E9" i="15"/>
  <c r="C9" i="15"/>
  <c r="A148" i="15"/>
  <c r="E148" i="15"/>
  <c r="C148" i="15"/>
  <c r="A292" i="15"/>
  <c r="E292" i="15"/>
  <c r="C292" i="15"/>
  <c r="A436" i="15"/>
  <c r="E436" i="15"/>
  <c r="C436" i="15"/>
  <c r="A82" i="15"/>
  <c r="E82" i="15"/>
  <c r="C82" i="15"/>
  <c r="A233" i="15"/>
  <c r="C233" i="15"/>
  <c r="E233" i="15"/>
  <c r="A377" i="15"/>
  <c r="C377" i="15"/>
  <c r="E377" i="15"/>
  <c r="A22" i="15"/>
  <c r="E22" i="15"/>
  <c r="C22" i="15"/>
  <c r="A175" i="15"/>
  <c r="C175" i="15"/>
  <c r="E175" i="15"/>
  <c r="A319" i="15"/>
  <c r="C319" i="15"/>
  <c r="E319" i="15"/>
  <c r="A463" i="15"/>
  <c r="C463" i="15"/>
  <c r="E463" i="15"/>
  <c r="A105" i="15"/>
  <c r="C105" i="15"/>
  <c r="E105" i="15"/>
  <c r="A248" i="15"/>
  <c r="C248" i="15"/>
  <c r="E248" i="15"/>
  <c r="A392" i="15"/>
  <c r="C392" i="15"/>
  <c r="E392" i="15"/>
  <c r="A474" i="15"/>
  <c r="C474" i="15"/>
  <c r="E474" i="15"/>
  <c r="A500" i="15"/>
  <c r="C500" i="15"/>
  <c r="E500" i="15"/>
  <c r="A414" i="15"/>
  <c r="C414" i="15"/>
  <c r="E414" i="15"/>
  <c r="A21" i="15"/>
  <c r="E21" i="15"/>
  <c r="C21" i="15"/>
  <c r="A395" i="15"/>
  <c r="C395" i="15"/>
  <c r="E395" i="15"/>
  <c r="A326" i="15"/>
  <c r="C326" i="15"/>
  <c r="E326" i="15"/>
  <c r="A369" i="15"/>
  <c r="C369" i="15"/>
  <c r="E369" i="15"/>
  <c r="A154" i="15"/>
  <c r="E154" i="15"/>
  <c r="C154" i="15"/>
  <c r="A442" i="15"/>
  <c r="E442" i="15"/>
  <c r="C442" i="15"/>
  <c r="A77" i="15"/>
  <c r="C77" i="15"/>
  <c r="E77" i="15"/>
  <c r="A215" i="15"/>
  <c r="C215" i="15"/>
  <c r="E215" i="15"/>
  <c r="A359" i="15"/>
  <c r="C359" i="15"/>
  <c r="E359" i="15"/>
  <c r="A503" i="15"/>
  <c r="C503" i="15"/>
  <c r="E503" i="15"/>
  <c r="A144" i="15"/>
  <c r="C144" i="15"/>
  <c r="E144" i="15"/>
  <c r="A288" i="15"/>
  <c r="C288" i="15"/>
  <c r="E288" i="15"/>
  <c r="A432" i="15"/>
  <c r="C432" i="15"/>
  <c r="E432" i="15"/>
  <c r="A58" i="15"/>
  <c r="E58" i="15"/>
  <c r="C58" i="15"/>
  <c r="A205" i="15"/>
  <c r="C205" i="15"/>
  <c r="E205" i="15"/>
  <c r="A349" i="15"/>
  <c r="C349" i="15"/>
  <c r="E349" i="15"/>
  <c r="A493" i="15"/>
  <c r="C493" i="15"/>
  <c r="E493" i="15"/>
  <c r="A146" i="15"/>
  <c r="C146" i="15"/>
  <c r="E146" i="15"/>
  <c r="A290" i="15"/>
  <c r="C290" i="15"/>
  <c r="E290" i="15"/>
  <c r="A434" i="15"/>
  <c r="C434" i="15"/>
  <c r="E434" i="15"/>
  <c r="A91" i="15"/>
  <c r="C91" i="15"/>
  <c r="E91" i="15"/>
  <c r="A231" i="15"/>
  <c r="C231" i="15"/>
  <c r="E231" i="15"/>
  <c r="A375" i="15"/>
  <c r="C375" i="15"/>
  <c r="E375" i="15"/>
  <c r="A20" i="15"/>
  <c r="C20" i="15"/>
  <c r="E20" i="15"/>
  <c r="A160" i="15"/>
  <c r="E160" i="15"/>
  <c r="C160" i="15"/>
  <c r="A304" i="15"/>
  <c r="E304" i="15"/>
  <c r="C304" i="15"/>
  <c r="A448" i="15"/>
  <c r="E448" i="15"/>
  <c r="C448" i="15"/>
  <c r="A103" i="15"/>
  <c r="C103" i="15"/>
  <c r="E103" i="15"/>
  <c r="A245" i="15"/>
  <c r="C245" i="15"/>
  <c r="E245" i="15"/>
  <c r="A389" i="15"/>
  <c r="C389" i="15"/>
  <c r="E389" i="15"/>
  <c r="A43" i="15"/>
  <c r="C43" i="15"/>
  <c r="E43" i="15"/>
  <c r="A187" i="15"/>
  <c r="C187" i="15"/>
  <c r="E187" i="15"/>
  <c r="A331" i="15"/>
  <c r="C331" i="15"/>
  <c r="E331" i="15"/>
  <c r="A475" i="15"/>
  <c r="C475" i="15"/>
  <c r="E475" i="15"/>
  <c r="A116" i="15"/>
  <c r="C116" i="15"/>
  <c r="E116" i="15"/>
  <c r="A260" i="15"/>
  <c r="C260" i="15"/>
  <c r="E260" i="15"/>
  <c r="A404" i="15"/>
  <c r="C404" i="15"/>
  <c r="E404" i="15"/>
  <c r="A52" i="15"/>
  <c r="E52" i="15"/>
  <c r="C52" i="15"/>
  <c r="A93" i="15"/>
  <c r="C93" i="15"/>
  <c r="E93" i="15"/>
  <c r="A138" i="15"/>
  <c r="C138" i="15"/>
  <c r="E138" i="15"/>
  <c r="A162" i="15"/>
  <c r="C162" i="15"/>
  <c r="E162" i="15"/>
  <c r="A251" i="15"/>
  <c r="C251" i="15"/>
  <c r="E251" i="15"/>
  <c r="A225" i="15"/>
  <c r="C225" i="15"/>
  <c r="E225" i="15"/>
  <c r="A4" i="15"/>
  <c r="C4" i="15"/>
  <c r="E4" i="15"/>
  <c r="A96" i="15"/>
  <c r="C96" i="15"/>
  <c r="E96" i="15"/>
  <c r="A237" i="15"/>
  <c r="C237" i="15"/>
  <c r="E237" i="15"/>
  <c r="A381" i="15"/>
  <c r="C381" i="15"/>
  <c r="E381" i="15"/>
  <c r="A25" i="15"/>
  <c r="C25" i="15"/>
  <c r="E25" i="15"/>
  <c r="A166" i="15"/>
  <c r="E166" i="15"/>
  <c r="C166" i="15"/>
  <c r="A310" i="15"/>
  <c r="E310" i="15"/>
  <c r="C310" i="15"/>
  <c r="A454" i="15"/>
  <c r="E454" i="15"/>
  <c r="C454" i="15"/>
  <c r="A87" i="15"/>
  <c r="C87" i="15"/>
  <c r="E87" i="15"/>
  <c r="A227" i="15"/>
  <c r="C227" i="15"/>
  <c r="E227" i="15"/>
  <c r="A371" i="15"/>
  <c r="C371" i="15"/>
  <c r="E371" i="15"/>
  <c r="A6" i="15"/>
  <c r="C6" i="15"/>
  <c r="E6" i="15"/>
  <c r="A156" i="15"/>
  <c r="C156" i="15"/>
  <c r="E156" i="15"/>
  <c r="A300" i="15"/>
  <c r="C300" i="15"/>
  <c r="E300" i="15"/>
  <c r="A444" i="15"/>
  <c r="C444" i="15"/>
  <c r="E444" i="15"/>
  <c r="A79" i="15"/>
  <c r="C79" i="15"/>
  <c r="E79" i="15"/>
  <c r="A217" i="15"/>
  <c r="C217" i="15"/>
  <c r="E217" i="15"/>
  <c r="A361" i="15"/>
  <c r="C361" i="15"/>
  <c r="E361" i="15"/>
  <c r="A8" i="15"/>
  <c r="C8" i="15"/>
  <c r="E8" i="15"/>
  <c r="A158" i="15"/>
  <c r="C158" i="15"/>
  <c r="E158" i="15"/>
  <c r="A302" i="15"/>
  <c r="C302" i="15"/>
  <c r="E302" i="15"/>
  <c r="A446" i="15"/>
  <c r="C446" i="15"/>
  <c r="E446" i="15"/>
  <c r="A101" i="15"/>
  <c r="C101" i="15"/>
  <c r="E101" i="15"/>
  <c r="A243" i="15"/>
  <c r="C243" i="15"/>
  <c r="E243" i="15"/>
  <c r="A387" i="15"/>
  <c r="C387" i="15"/>
  <c r="E387" i="15"/>
  <c r="A30" i="15"/>
  <c r="C30" i="15"/>
  <c r="E30" i="15"/>
  <c r="A172" i="15"/>
  <c r="E172" i="15"/>
  <c r="C172" i="15"/>
  <c r="A316" i="15"/>
  <c r="E316" i="15"/>
  <c r="C316" i="15"/>
  <c r="A460" i="15"/>
  <c r="E460" i="15"/>
  <c r="C460" i="15"/>
  <c r="A113" i="15"/>
  <c r="C113" i="15"/>
  <c r="E113" i="15"/>
  <c r="A257" i="15"/>
  <c r="C257" i="15"/>
  <c r="E257" i="15"/>
  <c r="A401" i="15"/>
  <c r="C401" i="15"/>
  <c r="E401" i="15"/>
  <c r="A53" i="15"/>
  <c r="C53" i="15"/>
  <c r="E53" i="15"/>
  <c r="A199" i="15"/>
  <c r="C199" i="15"/>
  <c r="E199" i="15"/>
  <c r="A343" i="15"/>
  <c r="C343" i="15"/>
  <c r="E343" i="15"/>
  <c r="A487" i="15"/>
  <c r="C487" i="15"/>
  <c r="E487" i="15"/>
  <c r="A128" i="15"/>
  <c r="C128" i="15"/>
  <c r="E128" i="15"/>
  <c r="A272" i="15"/>
  <c r="C272" i="15"/>
  <c r="E272" i="15"/>
  <c r="A416" i="15"/>
  <c r="C416" i="15"/>
  <c r="E416" i="15"/>
  <c r="A198" i="15"/>
  <c r="C198" i="15"/>
  <c r="E198" i="15"/>
  <c r="A234" i="15"/>
  <c r="C234" i="15"/>
  <c r="E234" i="15"/>
  <c r="A282" i="15"/>
  <c r="C282" i="15"/>
  <c r="E282" i="15"/>
  <c r="A306" i="15"/>
  <c r="C306" i="15"/>
  <c r="E306" i="15"/>
  <c r="A405" i="15"/>
  <c r="C405" i="15"/>
  <c r="E405" i="15"/>
  <c r="A468" i="15"/>
  <c r="C468" i="15"/>
  <c r="E468" i="15"/>
  <c r="A86" i="15"/>
  <c r="C86" i="15"/>
  <c r="E86" i="15"/>
  <c r="A298" i="15"/>
  <c r="E298" i="15"/>
  <c r="C298" i="15"/>
  <c r="A106" i="15"/>
  <c r="E106" i="15"/>
  <c r="C106" i="15"/>
  <c r="A249" i="15"/>
  <c r="C249" i="15"/>
  <c r="E249" i="15"/>
  <c r="A393" i="15"/>
  <c r="C393" i="15"/>
  <c r="E393" i="15"/>
  <c r="A35" i="15"/>
  <c r="C35" i="15"/>
  <c r="E35" i="15"/>
  <c r="A178" i="15"/>
  <c r="E178" i="15"/>
  <c r="C178" i="15"/>
  <c r="A322" i="15"/>
  <c r="E322" i="15"/>
  <c r="C322" i="15"/>
  <c r="A466" i="15"/>
  <c r="E466" i="15"/>
  <c r="C466" i="15"/>
  <c r="A98" i="15"/>
  <c r="C98" i="15"/>
  <c r="E98" i="15"/>
  <c r="A239" i="15"/>
  <c r="C239" i="15"/>
  <c r="E239" i="15"/>
  <c r="A383" i="15"/>
  <c r="C383" i="15"/>
  <c r="E383" i="15"/>
  <c r="A16" i="15"/>
  <c r="C16" i="15"/>
  <c r="E16" i="15"/>
  <c r="A168" i="15"/>
  <c r="C168" i="15"/>
  <c r="E168" i="15"/>
  <c r="A312" i="15"/>
  <c r="C312" i="15"/>
  <c r="E312" i="15"/>
  <c r="A456" i="15"/>
  <c r="C456" i="15"/>
  <c r="E456" i="15"/>
  <c r="A89" i="15"/>
  <c r="C89" i="15"/>
  <c r="E89" i="15"/>
  <c r="A229" i="15"/>
  <c r="C229" i="15"/>
  <c r="E229" i="15"/>
  <c r="A373" i="15"/>
  <c r="C373" i="15"/>
  <c r="E373" i="15"/>
  <c r="A18" i="15"/>
  <c r="C18" i="15"/>
  <c r="E18" i="15"/>
  <c r="A170" i="15"/>
  <c r="C170" i="15"/>
  <c r="E170" i="15"/>
  <c r="A314" i="15"/>
  <c r="C314" i="15"/>
  <c r="E314" i="15"/>
  <c r="A458" i="15"/>
  <c r="C458" i="15"/>
  <c r="E458" i="15"/>
  <c r="A111" i="15"/>
  <c r="C111" i="15"/>
  <c r="E111" i="15"/>
  <c r="A255" i="15"/>
  <c r="C255" i="15"/>
  <c r="E255" i="15"/>
  <c r="A399" i="15"/>
  <c r="C399" i="15"/>
  <c r="E399" i="15"/>
  <c r="A40" i="15"/>
  <c r="E40" i="15"/>
  <c r="C40" i="15"/>
  <c r="A184" i="15"/>
  <c r="E184" i="15"/>
  <c r="C184" i="15"/>
  <c r="A328" i="15"/>
  <c r="E328" i="15"/>
  <c r="C328" i="15"/>
  <c r="A472" i="15"/>
  <c r="E472" i="15"/>
  <c r="C472" i="15"/>
  <c r="A125" i="15"/>
  <c r="C125" i="15"/>
  <c r="E125" i="15"/>
  <c r="A269" i="15"/>
  <c r="C269" i="15"/>
  <c r="E269" i="15"/>
  <c r="A413" i="15"/>
  <c r="C413" i="15"/>
  <c r="E413" i="15"/>
  <c r="A63" i="15"/>
  <c r="C63" i="15"/>
  <c r="E63" i="15"/>
  <c r="A211" i="15"/>
  <c r="C211" i="15"/>
  <c r="E211" i="15"/>
  <c r="A355" i="15"/>
  <c r="C355" i="15"/>
  <c r="E355" i="15"/>
  <c r="A499" i="15"/>
  <c r="C499" i="15"/>
  <c r="E499" i="15"/>
  <c r="A140" i="15"/>
  <c r="C140" i="15"/>
  <c r="E140" i="15"/>
  <c r="A284" i="15"/>
  <c r="C284" i="15"/>
  <c r="E284" i="15"/>
  <c r="A428" i="15"/>
  <c r="C428" i="15"/>
  <c r="E428" i="15"/>
  <c r="A342" i="15"/>
  <c r="C342" i="15"/>
  <c r="E342" i="15"/>
  <c r="A378" i="15"/>
  <c r="C378" i="15"/>
  <c r="E378" i="15"/>
  <c r="A426" i="15"/>
  <c r="C426" i="15"/>
  <c r="E426" i="15"/>
  <c r="A450" i="15"/>
  <c r="C450" i="15"/>
  <c r="E450" i="15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7" i="20" l="1"/>
  <c r="F9" i="20"/>
  <c r="F2" i="20"/>
  <c r="F3" i="20"/>
  <c r="F6" i="20"/>
  <c r="F4" i="20"/>
  <c r="F5" i="20"/>
  <c r="F8" i="20"/>
  <c r="F573" i="1" a="1"/>
  <c r="F573" i="1" s="1"/>
  <c r="F16" i="20"/>
  <c r="F15" i="20"/>
  <c r="F14" i="20"/>
  <c r="F13" i="20"/>
  <c r="F12" i="20"/>
  <c r="F11" i="20"/>
  <c r="F10" i="20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249" i="1" l="1" a="1"/>
  <c r="F249" i="1" s="1"/>
  <c r="F137" i="1" a="1"/>
  <c r="F137" i="1" s="1"/>
  <c r="F253" i="1" a="1"/>
  <c r="F253" i="1" s="1"/>
  <c r="F250" i="1" a="1"/>
  <c r="F250" i="1" s="1"/>
  <c r="F252" i="1" a="1"/>
  <c r="F252" i="1" s="1"/>
  <c r="F251" i="1" a="1"/>
  <c r="F251" i="1" s="1"/>
  <c r="F358" i="1" a="1"/>
  <c r="F358" i="1" s="1"/>
  <c r="F170" i="1" a="1"/>
  <c r="F170" i="1" s="1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18" i="5" l="1"/>
  <c r="F119" i="5"/>
  <c r="F121" i="5"/>
  <c r="F123" i="5"/>
  <c r="F116" i="5"/>
  <c r="F113" i="5"/>
  <c r="F115" i="5"/>
  <c r="F105" i="5"/>
  <c r="F112" i="5"/>
  <c r="F106" i="5"/>
  <c r="F109" i="5"/>
  <c r="F122" i="5"/>
  <c r="F120" i="5"/>
  <c r="F117" i="5"/>
  <c r="F111" i="5"/>
  <c r="F114" i="5"/>
  <c r="F108" i="5"/>
  <c r="F110" i="5"/>
  <c r="F38" i="19"/>
  <c r="F28" i="19"/>
  <c r="F14" i="19"/>
  <c r="F19" i="19"/>
  <c r="F4" i="19"/>
  <c r="F46" i="19"/>
  <c r="F24" i="19"/>
  <c r="F8" i="19"/>
  <c r="F36" i="19"/>
  <c r="F3" i="19"/>
  <c r="F11" i="19"/>
  <c r="F23" i="19"/>
  <c r="F31" i="19"/>
  <c r="F47" i="19"/>
  <c r="F44" i="19"/>
  <c r="F9" i="19"/>
  <c r="F33" i="19"/>
  <c r="F13" i="19"/>
  <c r="F43" i="19"/>
  <c r="F34" i="19"/>
  <c r="F12" i="19"/>
  <c r="F35" i="19"/>
  <c r="F17" i="19"/>
  <c r="F10" i="19"/>
  <c r="F29" i="19"/>
  <c r="F45" i="19"/>
  <c r="F27" i="19"/>
  <c r="F37" i="19"/>
  <c r="F21" i="19"/>
  <c r="F30" i="19"/>
  <c r="F42" i="19"/>
  <c r="F7" i="19"/>
  <c r="F26" i="19"/>
  <c r="F20" i="19"/>
  <c r="F32" i="19"/>
  <c r="F48" i="19"/>
  <c r="F39" i="19"/>
  <c r="F18" i="19"/>
  <c r="F6" i="19"/>
  <c r="F2" i="19"/>
  <c r="F41" i="19"/>
  <c r="F5" i="19"/>
  <c r="F40" i="19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579" i="1" l="1" a="1"/>
  <c r="F579" i="1" s="1"/>
  <c r="F599" i="1" a="1"/>
  <c r="F599" i="1" s="1"/>
  <c r="F602" i="1" a="1"/>
  <c r="F602" i="1" s="1"/>
  <c r="F604" i="1" a="1"/>
  <c r="F604" i="1" s="1"/>
  <c r="F580" i="1" a="1"/>
  <c r="F580" i="1" s="1"/>
  <c r="F581" i="1" a="1"/>
  <c r="F581" i="1" s="1"/>
  <c r="F605" i="1" a="1"/>
  <c r="F605" i="1" s="1"/>
  <c r="F603" i="1" a="1"/>
  <c r="F603" i="1" s="1"/>
  <c r="F601" i="1" a="1"/>
  <c r="F601" i="1" s="1"/>
  <c r="F600" i="1" a="1"/>
  <c r="F600" i="1" s="1"/>
  <c r="F371" i="1" a="1"/>
  <c r="F371" i="1" s="1"/>
  <c r="F404" i="1" a="1"/>
  <c r="F404" i="1" s="1"/>
  <c r="F4" i="1" a="1"/>
  <c r="F4" i="1" s="1"/>
  <c r="F377" i="1" a="1"/>
  <c r="F377" i="1" s="1"/>
  <c r="F375" i="1" a="1"/>
  <c r="F375" i="1" s="1"/>
  <c r="F389" i="1" a="1"/>
  <c r="F389" i="1" s="1"/>
  <c r="F397" i="1" a="1"/>
  <c r="F397" i="1" s="1"/>
  <c r="F373" i="1" a="1"/>
  <c r="F373" i="1" s="1"/>
  <c r="F385" i="1" a="1"/>
  <c r="F385" i="1" s="1"/>
  <c r="F392" i="1" a="1"/>
  <c r="F392" i="1" s="1"/>
  <c r="F398" i="1" a="1"/>
  <c r="F398" i="1" s="1"/>
  <c r="F407" i="1" a="1"/>
  <c r="F407" i="1" s="1"/>
  <c r="F379" i="1" a="1"/>
  <c r="F379" i="1" s="1"/>
  <c r="F141" i="1" a="1"/>
  <c r="F141" i="1" s="1"/>
  <c r="F408" i="1" a="1"/>
  <c r="F408" i="1" s="1"/>
  <c r="F386" i="1" a="1"/>
  <c r="F386" i="1" s="1"/>
  <c r="F387" i="1" a="1"/>
  <c r="F387" i="1" s="1"/>
  <c r="F472" i="1" a="1"/>
  <c r="F472" i="1" s="1"/>
  <c r="F468" i="1" a="1"/>
  <c r="F468" i="1" s="1"/>
  <c r="F411" i="1" a="1"/>
  <c r="F411" i="1" s="1"/>
  <c r="F381" i="1" a="1"/>
  <c r="F381" i="1" s="1"/>
  <c r="F403" i="1" a="1"/>
  <c r="F403" i="1" s="1"/>
  <c r="F402" i="1" a="1"/>
  <c r="F402" i="1" s="1"/>
  <c r="F388" i="1" a="1"/>
  <c r="F388" i="1" s="1"/>
  <c r="F380" i="1" a="1"/>
  <c r="F380" i="1" s="1"/>
  <c r="F396" i="1" a="1"/>
  <c r="F396" i="1" s="1"/>
  <c r="F400" i="1" a="1"/>
  <c r="F400" i="1" s="1"/>
  <c r="F394" i="1" a="1"/>
  <c r="F394" i="1" s="1"/>
  <c r="F401" i="1" a="1"/>
  <c r="F401" i="1" s="1"/>
  <c r="F406" i="1" a="1"/>
  <c r="F406" i="1" s="1"/>
  <c r="F409" i="1" a="1"/>
  <c r="F409" i="1" s="1"/>
  <c r="F374" i="1" a="1"/>
  <c r="F374" i="1" s="1"/>
  <c r="F376" i="1" a="1"/>
  <c r="F376" i="1" s="1"/>
  <c r="F518" i="1" a="1"/>
  <c r="F518" i="1" s="1"/>
  <c r="F410" i="1" a="1"/>
  <c r="F410" i="1" s="1"/>
  <c r="F412" i="1" a="1"/>
  <c r="F412" i="1" s="1"/>
  <c r="F532" i="1" a="1"/>
  <c r="F532" i="1" s="1"/>
  <c r="F562" i="1" a="1"/>
  <c r="F562" i="1" s="1"/>
  <c r="F399" i="1" a="1"/>
  <c r="F399" i="1" s="1"/>
  <c r="F563" i="1" a="1"/>
  <c r="F563" i="1" s="1"/>
  <c r="F405" i="1" a="1"/>
  <c r="F405" i="1" s="1"/>
  <c r="F391" i="1" a="1"/>
  <c r="F391" i="1" s="1"/>
  <c r="F517" i="1" a="1"/>
  <c r="F517" i="1" s="1"/>
  <c r="F395" i="1" a="1"/>
  <c r="F395" i="1" s="1"/>
  <c r="F378" i="1" a="1"/>
  <c r="F378" i="1" s="1"/>
  <c r="F533" i="1" a="1"/>
  <c r="F533" i="1" s="1"/>
  <c r="F467" i="1" a="1"/>
  <c r="F467" i="1" s="1"/>
  <c r="F139" i="1" a="1"/>
  <c r="F139" i="1" s="1"/>
  <c r="F565" i="1" a="1"/>
  <c r="F565" i="1" s="1"/>
  <c r="F564" i="1" a="1"/>
  <c r="F564" i="1" s="1"/>
  <c r="F15" i="19"/>
  <c r="F16" i="19"/>
  <c r="F22" i="19"/>
  <c r="F25" i="19"/>
  <c r="F107" i="5"/>
  <c r="F96" i="5"/>
  <c r="F100" i="5"/>
  <c r="F98" i="5"/>
  <c r="F94" i="5"/>
  <c r="F101" i="5"/>
  <c r="F104" i="5"/>
  <c r="F95" i="5"/>
  <c r="F102" i="5"/>
  <c r="F103" i="5"/>
  <c r="F92" i="5"/>
  <c r="F93" i="5"/>
  <c r="F2" i="5"/>
  <c r="F97" i="5"/>
  <c r="F99" i="5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3" i="1"/>
  <c r="H374" i="1"/>
  <c r="H375" i="1"/>
  <c r="H376" i="1"/>
  <c r="H377" i="1"/>
  <c r="H378" i="1"/>
  <c r="H379" i="1"/>
  <c r="H380" i="1"/>
  <c r="H381" i="1"/>
  <c r="H382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F102" i="7"/>
  <c r="F103" i="7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486" i="1" l="1" a="1"/>
  <c r="F486" i="1" s="1"/>
  <c r="F516" i="1" a="1"/>
  <c r="F516" i="1" s="1"/>
  <c r="F513" i="1" a="1"/>
  <c r="F513" i="1" s="1"/>
  <c r="F485" i="1" a="1"/>
  <c r="F485" i="1" s="1"/>
  <c r="F502" i="1" a="1"/>
  <c r="F502" i="1" s="1"/>
  <c r="F509" i="1" a="1"/>
  <c r="F509" i="1" s="1"/>
  <c r="F500" i="1" a="1"/>
  <c r="F500" i="1" s="1"/>
  <c r="F393" i="1" a="1"/>
  <c r="F393" i="1" s="1"/>
  <c r="F503" i="1" a="1"/>
  <c r="F503" i="1" s="1"/>
  <c r="F390" i="1" a="1"/>
  <c r="F390" i="1" s="1"/>
  <c r="F524" i="1" a="1"/>
  <c r="F524" i="1" s="1"/>
  <c r="F501" i="1" a="1"/>
  <c r="F501" i="1" s="1"/>
  <c r="F384" i="1" a="1"/>
  <c r="F384" i="1" s="1"/>
  <c r="F53" i="1" a="1"/>
  <c r="F53" i="1" s="1"/>
  <c r="F382" i="1" a="1"/>
  <c r="F382" i="1" s="1"/>
  <c r="F484" i="1" a="1"/>
  <c r="F484" i="1" s="1"/>
  <c r="F483" i="1" a="1"/>
  <c r="F483" i="1" s="1"/>
  <c r="F515" i="1" a="1"/>
  <c r="F515" i="1" s="1"/>
  <c r="F514" i="1" a="1"/>
  <c r="F514" i="1" s="1"/>
  <c r="A2" i="4" a="1"/>
  <c r="A2" i="10" a="1"/>
  <c r="A2" i="9" a="1"/>
  <c r="A2" i="8" a="1"/>
  <c r="A2" i="7" a="1"/>
  <c r="A2" i="6" a="1"/>
  <c r="F51" i="10" l="1"/>
  <c r="F584" i="1" s="1" a="1"/>
  <c r="F584" i="1" s="1"/>
  <c r="A2" i="4"/>
  <c r="A2" i="10"/>
  <c r="A2" i="9"/>
  <c r="A2" i="8"/>
  <c r="A2" i="7"/>
  <c r="A2" i="6"/>
  <c r="F186" i="8" l="1"/>
  <c r="F167" i="8"/>
  <c r="F178" i="8"/>
  <c r="F193" i="8"/>
  <c r="F192" i="8"/>
  <c r="F191" i="8"/>
  <c r="F5" i="4"/>
  <c r="F11" i="4"/>
  <c r="F13" i="4"/>
  <c r="F10" i="4"/>
  <c r="F187" i="8"/>
  <c r="F179" i="8"/>
  <c r="F12" i="4"/>
  <c r="F571" i="1" a="1"/>
  <c r="F571" i="1" s="1"/>
  <c r="F4" i="4"/>
  <c r="F6" i="4"/>
  <c r="F3" i="4"/>
  <c r="F7" i="4"/>
  <c r="F85" i="5"/>
  <c r="F23" i="5"/>
  <c r="F24" i="5"/>
  <c r="F89" i="5"/>
  <c r="F86" i="5"/>
  <c r="F587" i="1" l="1" a="1"/>
  <c r="F587" i="1" s="1"/>
  <c r="F572" i="1" a="1"/>
  <c r="F572" i="1" s="1"/>
  <c r="F607" i="1" a="1"/>
  <c r="F607" i="1" s="1"/>
  <c r="F593" i="1" a="1"/>
  <c r="F593" i="1" s="1"/>
  <c r="F594" i="1" a="1"/>
  <c r="F594" i="1" s="1"/>
  <c r="F595" i="1" a="1"/>
  <c r="F595" i="1" s="1"/>
  <c r="F570" i="1" a="1"/>
  <c r="F570" i="1" s="1"/>
  <c r="F75" i="1" a="1"/>
  <c r="F75" i="1" s="1"/>
  <c r="F74" i="1" a="1"/>
  <c r="F74" i="1" s="1"/>
  <c r="F136" i="1" a="1"/>
  <c r="F136" i="1" s="1"/>
  <c r="F548" i="1" a="1"/>
  <c r="F548" i="1" s="1"/>
  <c r="F138" i="1" a="1"/>
  <c r="F138" i="1" s="1"/>
  <c r="F552" i="1" a="1"/>
  <c r="F552" i="1" s="1"/>
  <c r="F551" i="1" a="1"/>
  <c r="F551" i="1" s="1"/>
  <c r="F480" i="1" a="1"/>
  <c r="F480" i="1" s="1"/>
  <c r="F512" i="1" a="1"/>
  <c r="F512" i="1" s="1"/>
  <c r="F550" i="1" a="1"/>
  <c r="F550" i="1" s="1"/>
  <c r="F549" i="1" a="1"/>
  <c r="F549" i="1" s="1"/>
  <c r="F21" i="5"/>
  <c r="F18" i="5"/>
  <c r="F16" i="5"/>
  <c r="F17" i="5"/>
  <c r="F15" i="5"/>
  <c r="F20" i="5"/>
  <c r="F19" i="5"/>
  <c r="F13" i="5"/>
  <c r="F3" i="5"/>
  <c r="F7" i="5"/>
  <c r="F84" i="5"/>
  <c r="F39" i="5"/>
  <c r="F45" i="5"/>
  <c r="F50" i="5"/>
  <c r="F52" i="5"/>
  <c r="F55" i="5"/>
  <c r="F73" i="5"/>
  <c r="F48" i="5"/>
  <c r="F56" i="5"/>
  <c r="F74" i="5"/>
  <c r="F77" i="5"/>
  <c r="F70" i="5"/>
  <c r="F58" i="5"/>
  <c r="F82" i="5"/>
  <c r="F83" i="5"/>
  <c r="F71" i="5"/>
  <c r="F80" i="5"/>
  <c r="F53" i="5"/>
  <c r="F57" i="5"/>
  <c r="F78" i="5"/>
  <c r="F76" i="5"/>
  <c r="F67" i="5"/>
  <c r="F62" i="5"/>
  <c r="F69" i="5"/>
  <c r="F44" i="5"/>
  <c r="F59" i="5"/>
  <c r="F64" i="5"/>
  <c r="F54" i="5"/>
  <c r="F49" i="5"/>
  <c r="F79" i="5"/>
  <c r="F65" i="5"/>
  <c r="F66" i="5"/>
  <c r="F68" i="5"/>
  <c r="F72" i="5"/>
  <c r="F81" i="5"/>
  <c r="F51" i="5"/>
  <c r="F61" i="5"/>
  <c r="F63" i="5"/>
  <c r="F60" i="5"/>
  <c r="F75" i="5"/>
  <c r="F5" i="5"/>
  <c r="F91" i="5"/>
  <c r="F90" i="5"/>
  <c r="F38" i="5"/>
  <c r="F43" i="5"/>
  <c r="F41" i="5"/>
  <c r="F40" i="5"/>
  <c r="F42" i="5"/>
  <c r="F33" i="5"/>
  <c r="F36" i="5"/>
  <c r="F37" i="5"/>
  <c r="F25" i="5"/>
  <c r="F49" i="10" l="1"/>
  <c r="F56" i="9"/>
  <c r="F50" i="9"/>
  <c r="F54" i="9"/>
  <c r="F49" i="9"/>
  <c r="F55" i="9"/>
  <c r="F53" i="9"/>
  <c r="F52" i="9"/>
  <c r="F51" i="9"/>
  <c r="F66" i="7"/>
  <c r="F62" i="7"/>
  <c r="F70" i="7"/>
  <c r="F54" i="7"/>
  <c r="F55" i="7"/>
  <c r="F61" i="7"/>
  <c r="F69" i="7"/>
  <c r="F68" i="7"/>
  <c r="F63" i="7"/>
  <c r="F58" i="7"/>
  <c r="F60" i="7"/>
  <c r="F59" i="7"/>
  <c r="F67" i="7"/>
  <c r="F56" i="7"/>
  <c r="F65" i="7"/>
  <c r="F57" i="7"/>
  <c r="F64" i="7"/>
  <c r="F71" i="7"/>
  <c r="F29" i="6"/>
  <c r="F37" i="6"/>
  <c r="F35" i="6"/>
  <c r="F38" i="6"/>
  <c r="F31" i="6"/>
  <c r="F36" i="6"/>
  <c r="F30" i="6"/>
  <c r="F34" i="6"/>
  <c r="F32" i="6"/>
  <c r="F33" i="6"/>
  <c r="F28" i="6"/>
  <c r="F9" i="4"/>
  <c r="F8" i="4"/>
  <c r="F163" i="8"/>
  <c r="F177" i="8"/>
  <c r="F184" i="8"/>
  <c r="F166" i="8"/>
  <c r="F164" i="8"/>
  <c r="F182" i="8"/>
  <c r="F173" i="8"/>
  <c r="F165" i="8"/>
  <c r="F174" i="8"/>
  <c r="F185" i="8"/>
  <c r="F175" i="8"/>
  <c r="F190" i="8"/>
  <c r="F181" i="8"/>
  <c r="F172" i="8"/>
  <c r="F188" i="8"/>
  <c r="F189" i="8"/>
  <c r="F176" i="8"/>
  <c r="F170" i="8"/>
  <c r="F169" i="8"/>
  <c r="F162" i="8"/>
  <c r="F171" i="8"/>
  <c r="F161" i="8"/>
  <c r="F72" i="7"/>
  <c r="F73" i="7"/>
  <c r="F168" i="8"/>
  <c r="F91" i="1" a="1"/>
  <c r="F91" i="1" s="1"/>
  <c r="F116" i="1" a="1"/>
  <c r="F116" i="1" s="1"/>
  <c r="F134" i="1" a="1"/>
  <c r="F134" i="1" s="1"/>
  <c r="F54" i="1" a="1"/>
  <c r="F54" i="1" s="1"/>
  <c r="F130" i="1" a="1"/>
  <c r="F130" i="1" s="1"/>
  <c r="F133" i="1" a="1"/>
  <c r="F133" i="1" s="1"/>
  <c r="F64" i="1" a="1"/>
  <c r="F64" i="1" s="1"/>
  <c r="F117" i="1" a="1"/>
  <c r="F117" i="1" s="1"/>
  <c r="F94" i="1" a="1"/>
  <c r="F94" i="1" s="1"/>
  <c r="F100" i="1" a="1"/>
  <c r="F100" i="1" s="1"/>
  <c r="F109" i="1" a="1"/>
  <c r="F109" i="1" s="1"/>
  <c r="F70" i="1" a="1"/>
  <c r="F70" i="1" s="1"/>
  <c r="F93" i="1" a="1"/>
  <c r="F93" i="1" s="1"/>
  <c r="F89" i="1" a="1"/>
  <c r="F89" i="1" s="1"/>
  <c r="F105" i="1" a="1"/>
  <c r="F105" i="1" s="1"/>
  <c r="F121" i="1" a="1"/>
  <c r="F121" i="1" s="1"/>
  <c r="F71" i="1" a="1"/>
  <c r="F71" i="1" s="1"/>
  <c r="F88" i="1" a="1"/>
  <c r="F88" i="1" s="1"/>
  <c r="F92" i="1" a="1"/>
  <c r="F92" i="1" s="1"/>
  <c r="F115" i="1" a="1"/>
  <c r="F115" i="1" s="1"/>
  <c r="F128" i="1" a="1"/>
  <c r="F128" i="1" s="1"/>
  <c r="F66" i="1" a="1"/>
  <c r="F66" i="1" s="1"/>
  <c r="F76" i="1" a="1"/>
  <c r="F76" i="1" s="1"/>
  <c r="F481" i="1" a="1"/>
  <c r="F481" i="1" s="1"/>
  <c r="F110" i="1" a="1"/>
  <c r="F110" i="1" s="1"/>
  <c r="F125" i="1" a="1"/>
  <c r="F125" i="1" s="1"/>
  <c r="F68" i="1" a="1"/>
  <c r="F68" i="1" s="1"/>
  <c r="F122" i="1" a="1"/>
  <c r="F122" i="1" s="1"/>
  <c r="F58" i="1" a="1"/>
  <c r="F58" i="1" s="1"/>
  <c r="F482" i="1" a="1"/>
  <c r="F482" i="1" s="1"/>
  <c r="F56" i="1" a="1"/>
  <c r="F56" i="1" s="1"/>
  <c r="F95" i="1" a="1"/>
  <c r="F95" i="1" s="1"/>
  <c r="F107" i="1" a="1"/>
  <c r="F107" i="1" s="1"/>
  <c r="F67" i="1" a="1"/>
  <c r="F67" i="1" s="1"/>
  <c r="F126" i="1" a="1"/>
  <c r="F126" i="1" s="1"/>
  <c r="F120" i="1" a="1"/>
  <c r="F120" i="1" s="1"/>
  <c r="F99" i="1" a="1"/>
  <c r="F99" i="1" s="1"/>
  <c r="F69" i="1" a="1"/>
  <c r="F69" i="1" s="1"/>
  <c r="F84" i="1" a="1"/>
  <c r="F84" i="1" s="1"/>
  <c r="F111" i="1" a="1"/>
  <c r="F111" i="1" s="1"/>
  <c r="F113" i="1" a="1"/>
  <c r="F113" i="1" s="1"/>
  <c r="F124" i="1" a="1"/>
  <c r="F124" i="1" s="1"/>
  <c r="F72" i="1" a="1"/>
  <c r="F72" i="1" s="1"/>
  <c r="F114" i="1" a="1"/>
  <c r="F114" i="1" s="1"/>
  <c r="F118" i="1" a="1"/>
  <c r="F118" i="1" s="1"/>
  <c r="F106" i="1" a="1"/>
  <c r="F106" i="1" s="1"/>
  <c r="F112" i="1" a="1"/>
  <c r="F112" i="1" s="1"/>
  <c r="F127" i="1" a="1"/>
  <c r="F127" i="1" s="1"/>
  <c r="F103" i="1" a="1"/>
  <c r="F103" i="1" s="1"/>
  <c r="F102" i="1" a="1"/>
  <c r="F102" i="1" s="1"/>
  <c r="F129" i="1" a="1"/>
  <c r="F129" i="1" s="1"/>
  <c r="F101" i="1" a="1"/>
  <c r="F101" i="1" s="1"/>
  <c r="F132" i="1" a="1"/>
  <c r="F132" i="1" s="1"/>
  <c r="F108" i="1" a="1"/>
  <c r="F108" i="1" s="1"/>
  <c r="F96" i="1" a="1"/>
  <c r="F96" i="1" s="1"/>
  <c r="F87" i="1" a="1"/>
  <c r="F87" i="1" s="1"/>
  <c r="F123" i="1" a="1"/>
  <c r="F123" i="1" s="1"/>
  <c r="F104" i="1" a="1"/>
  <c r="F104" i="1" s="1"/>
  <c r="F90" i="1" a="1"/>
  <c r="F90" i="1" s="1"/>
  <c r="F119" i="1" a="1"/>
  <c r="F119" i="1" s="1"/>
  <c r="F131" i="1" a="1"/>
  <c r="F131" i="1" s="1"/>
  <c r="F135" i="1" a="1"/>
  <c r="F135" i="1" s="1"/>
  <c r="F14" i="5"/>
  <c r="F10" i="5"/>
  <c r="F8" i="5"/>
  <c r="F6" i="5"/>
  <c r="F12" i="5"/>
  <c r="F11" i="5"/>
  <c r="F9" i="5"/>
  <c r="F4" i="5"/>
  <c r="F35" i="5"/>
  <c r="F34" i="5"/>
  <c r="F47" i="5"/>
  <c r="F46" i="5"/>
  <c r="F30" i="5"/>
  <c r="F32" i="5"/>
  <c r="F27" i="5"/>
  <c r="F26" i="5"/>
  <c r="F609" i="1" l="1" a="1"/>
  <c r="F609" i="1" s="1"/>
  <c r="F588" i="1" a="1"/>
  <c r="F588" i="1" s="1"/>
  <c r="F574" i="1" a="1"/>
  <c r="F574" i="1" s="1"/>
  <c r="F596" i="1" a="1"/>
  <c r="F596" i="1" s="1"/>
  <c r="F589" i="1" a="1"/>
  <c r="F589" i="1" s="1"/>
  <c r="F608" i="1" a="1"/>
  <c r="F608" i="1" s="1"/>
  <c r="F568" i="1" a="1"/>
  <c r="F568" i="1" s="1"/>
  <c r="F606" i="1" a="1"/>
  <c r="F606" i="1" s="1"/>
  <c r="F591" i="1" a="1"/>
  <c r="F591" i="1" s="1"/>
  <c r="F597" i="1" a="1"/>
  <c r="F597" i="1" s="1"/>
  <c r="F590" i="1" a="1"/>
  <c r="F590" i="1" s="1"/>
  <c r="F576" i="1" a="1"/>
  <c r="F576" i="1" s="1"/>
  <c r="F585" i="1" a="1"/>
  <c r="F585" i="1" s="1"/>
  <c r="F578" i="1" a="1"/>
  <c r="F578" i="1" s="1"/>
  <c r="F592" i="1" a="1"/>
  <c r="F592" i="1" s="1"/>
  <c r="F577" i="1" a="1"/>
  <c r="F577" i="1" s="1"/>
  <c r="F569" i="1" a="1"/>
  <c r="F569" i="1" s="1"/>
  <c r="F598" i="1" a="1"/>
  <c r="F598" i="1" s="1"/>
  <c r="F575" i="1" a="1"/>
  <c r="F575" i="1" s="1"/>
  <c r="F586" i="1" a="1"/>
  <c r="F586" i="1" s="1"/>
  <c r="F582" i="1" a="1"/>
  <c r="F582" i="1" s="1"/>
  <c r="F50" i="10"/>
  <c r="F183" i="8"/>
  <c r="F180" i="8"/>
  <c r="F491" i="1" a="1"/>
  <c r="F491" i="1" s="1"/>
  <c r="F547" i="1" a="1"/>
  <c r="F547" i="1" s="1"/>
  <c r="F506" i="1" a="1"/>
  <c r="F506" i="1" s="1"/>
  <c r="F528" i="1" a="1"/>
  <c r="F528" i="1" s="1"/>
  <c r="F62" i="1" a="1"/>
  <c r="F62" i="1" s="1"/>
  <c r="F505" i="1" a="1"/>
  <c r="F505" i="1" s="1"/>
  <c r="F546" i="1" a="1"/>
  <c r="F546" i="1" s="1"/>
  <c r="F523" i="1" a="1"/>
  <c r="F523" i="1" s="1"/>
  <c r="F60" i="1" a="1"/>
  <c r="F60" i="1" s="1"/>
  <c r="F495" i="1" a="1"/>
  <c r="F495" i="1" s="1"/>
  <c r="F57" i="1" a="1"/>
  <c r="F57" i="1" s="1"/>
  <c r="F545" i="1" a="1"/>
  <c r="F545" i="1" s="1"/>
  <c r="F530" i="1" a="1"/>
  <c r="F530" i="1" s="1"/>
  <c r="F63" i="1" a="1"/>
  <c r="F63" i="1" s="1"/>
  <c r="F59" i="1" a="1"/>
  <c r="F59" i="1" s="1"/>
  <c r="F61" i="1" a="1"/>
  <c r="F61" i="1" s="1"/>
  <c r="F555" i="1" a="1"/>
  <c r="F555" i="1" s="1"/>
  <c r="F558" i="1" a="1"/>
  <c r="F558" i="1" s="1"/>
  <c r="F508" i="1" a="1"/>
  <c r="F508" i="1" s="1"/>
  <c r="F536" i="1" a="1"/>
  <c r="F536" i="1" s="1"/>
  <c r="F510" i="1" a="1"/>
  <c r="F510" i="1" s="1"/>
  <c r="F521" i="1" a="1"/>
  <c r="F521" i="1" s="1"/>
  <c r="F535" i="1" a="1"/>
  <c r="F535" i="1" s="1"/>
  <c r="F493" i="1" a="1"/>
  <c r="F493" i="1" s="1"/>
  <c r="F77" i="1" a="1"/>
  <c r="F77" i="1" s="1"/>
  <c r="F566" i="1" a="1"/>
  <c r="F566" i="1" s="1"/>
  <c r="F542" i="1" a="1"/>
  <c r="F542" i="1" s="1"/>
  <c r="F494" i="1" a="1"/>
  <c r="F494" i="1" s="1"/>
  <c r="F83" i="1" a="1"/>
  <c r="F83" i="1" s="1"/>
  <c r="F507" i="1" a="1"/>
  <c r="F507" i="1" s="1"/>
  <c r="F511" i="1" a="1"/>
  <c r="F511" i="1" s="1"/>
  <c r="F492" i="1" a="1"/>
  <c r="F492" i="1" s="1"/>
  <c r="F522" i="1" a="1"/>
  <c r="F522" i="1" s="1"/>
  <c r="F537" i="1" a="1"/>
  <c r="F537" i="1" s="1"/>
  <c r="F81" i="1" a="1"/>
  <c r="F81" i="1" s="1"/>
  <c r="F478" i="1" a="1"/>
  <c r="F478" i="1" s="1"/>
  <c r="F490" i="1" a="1"/>
  <c r="F490" i="1" s="1"/>
  <c r="F559" i="1" a="1"/>
  <c r="F559" i="1" s="1"/>
  <c r="F78" i="1" a="1"/>
  <c r="F78" i="1" s="1"/>
  <c r="F98" i="1" a="1"/>
  <c r="F98" i="1" s="1"/>
  <c r="F538" i="1" a="1"/>
  <c r="F538" i="1" s="1"/>
  <c r="F489" i="1" a="1"/>
  <c r="F489" i="1" s="1"/>
  <c r="F554" i="1" a="1"/>
  <c r="F554" i="1" s="1"/>
  <c r="F97" i="1" a="1"/>
  <c r="F97" i="1" s="1"/>
  <c r="F85" i="1" a="1"/>
  <c r="F85" i="1" s="1"/>
  <c r="F496" i="1" a="1"/>
  <c r="F496" i="1" s="1"/>
  <c r="F534" i="1" a="1"/>
  <c r="F534" i="1" s="1"/>
  <c r="F561" i="1" a="1"/>
  <c r="F561" i="1" s="1"/>
  <c r="F526" i="1" a="1"/>
  <c r="F526" i="1" s="1"/>
  <c r="F65" i="1" a="1"/>
  <c r="F65" i="1" s="1"/>
  <c r="F553" i="1" a="1"/>
  <c r="F553" i="1" s="1"/>
  <c r="F525" i="1" a="1"/>
  <c r="F525" i="1" s="1"/>
  <c r="F539" i="1" a="1"/>
  <c r="F539" i="1" s="1"/>
  <c r="F86" i="1" a="1"/>
  <c r="F86" i="1" s="1"/>
  <c r="F55" i="1" a="1"/>
  <c r="F55" i="1" s="1"/>
  <c r="F560" i="1" a="1"/>
  <c r="F560" i="1" s="1"/>
  <c r="F529" i="1" a="1"/>
  <c r="F529" i="1" s="1"/>
  <c r="F540" i="1" a="1"/>
  <c r="F540" i="1" s="1"/>
  <c r="F544" i="1" a="1"/>
  <c r="F544" i="1" s="1"/>
  <c r="F159" i="8"/>
  <c r="F157" i="8"/>
  <c r="F158" i="8"/>
  <c r="F156" i="8"/>
  <c r="F155" i="8"/>
  <c r="F557" i="1" l="1" a="1"/>
  <c r="F557" i="1" s="1"/>
  <c r="F567" i="1" a="1"/>
  <c r="F567" i="1" s="1"/>
  <c r="F583" i="1" a="1"/>
  <c r="F583" i="1" s="1"/>
  <c r="F471" i="1" a="1"/>
  <c r="F471" i="1" s="1"/>
  <c r="F473" i="1" a="1"/>
  <c r="F473" i="1" s="1"/>
  <c r="F476" i="1" a="1"/>
  <c r="F476" i="1" s="1"/>
  <c r="F475" i="1" a="1"/>
  <c r="F475" i="1" s="1"/>
  <c r="F474" i="1" a="1"/>
  <c r="F474" i="1" s="1"/>
  <c r="F160" i="8"/>
  <c r="F477" i="1" l="1" a="1"/>
  <c r="F477" i="1" s="1"/>
  <c r="F27" i="6"/>
  <c r="F470" i="1" l="1" a="1"/>
  <c r="F470" i="1" s="1"/>
  <c r="F26" i="6"/>
  <c r="F168" i="1" l="1" a="1"/>
  <c r="F168" i="1" s="1"/>
  <c r="F25" i="6"/>
  <c r="F167" i="1" l="1" a="1"/>
  <c r="F167" i="1" s="1"/>
  <c r="F24" i="6"/>
  <c r="F22" i="6"/>
  <c r="F9" i="6"/>
  <c r="F11" i="6"/>
  <c r="F10" i="6"/>
  <c r="F21" i="6"/>
  <c r="F17" i="6"/>
  <c r="F20" i="6"/>
  <c r="F14" i="6"/>
  <c r="F16" i="6"/>
  <c r="F12" i="6"/>
  <c r="F19" i="6"/>
  <c r="F7" i="6"/>
  <c r="F2" i="6"/>
  <c r="F4" i="6"/>
  <c r="F13" i="6"/>
  <c r="F15" i="6"/>
  <c r="F8" i="6"/>
  <c r="F149" i="1" l="1" a="1"/>
  <c r="F149" i="1" s="1"/>
  <c r="F161" i="1" a="1"/>
  <c r="F161" i="1" s="1"/>
  <c r="F154" i="1" a="1"/>
  <c r="F154" i="1" s="1"/>
  <c r="F158" i="1" a="1"/>
  <c r="F158" i="1" s="1"/>
  <c r="F156" i="1" a="1"/>
  <c r="F156" i="1" s="1"/>
  <c r="F162" i="1" a="1"/>
  <c r="F162" i="1" s="1"/>
  <c r="F150" i="1" a="1"/>
  <c r="F150" i="1" s="1"/>
  <c r="F159" i="1" a="1"/>
  <c r="F159" i="1" s="1"/>
  <c r="F163" i="1" a="1"/>
  <c r="F163" i="1" s="1"/>
  <c r="F155" i="1" a="1"/>
  <c r="F155" i="1" s="1"/>
  <c r="F152" i="1" a="1"/>
  <c r="F152" i="1" s="1"/>
  <c r="F153" i="1" a="1"/>
  <c r="F153" i="1" s="1"/>
  <c r="F146" i="1" a="1"/>
  <c r="F146" i="1" s="1"/>
  <c r="F144" i="1" a="1"/>
  <c r="F144" i="1" s="1"/>
  <c r="F151" i="1" a="1"/>
  <c r="F151" i="1" s="1"/>
  <c r="F164" i="1" a="1"/>
  <c r="F164" i="1" s="1"/>
  <c r="F166" i="1" a="1"/>
  <c r="F166" i="1" s="1"/>
  <c r="F157" i="1" a="1"/>
  <c r="F157" i="1" s="1"/>
  <c r="F6" i="6"/>
  <c r="F3" i="6"/>
  <c r="F5" i="6"/>
  <c r="F18" i="6"/>
  <c r="F23" i="6"/>
  <c r="F165" i="1" l="1" a="1"/>
  <c r="F165" i="1" s="1"/>
  <c r="F160" i="1" a="1"/>
  <c r="F160" i="1" s="1"/>
  <c r="F147" i="1" a="1"/>
  <c r="F147" i="1" s="1"/>
  <c r="F145" i="1" a="1"/>
  <c r="F145" i="1" s="1"/>
  <c r="F148" i="1" a="1"/>
  <c r="F148" i="1" s="1"/>
  <c r="F15" i="21"/>
  <c r="F17" i="21"/>
  <c r="F11" i="21"/>
  <c r="F12" i="21"/>
  <c r="F10" i="21"/>
  <c r="F13" i="21"/>
  <c r="F9" i="21"/>
  <c r="F14" i="21"/>
  <c r="F16" i="21"/>
  <c r="F4" i="21"/>
  <c r="F8" i="21"/>
  <c r="F465" i="1" l="1" a="1"/>
  <c r="F465" i="1" s="1"/>
  <c r="F140" i="1" a="1"/>
  <c r="F140" i="1" s="1"/>
  <c r="F7" i="21"/>
  <c r="F6" i="21"/>
  <c r="F3" i="21"/>
  <c r="F2" i="21"/>
  <c r="F5" i="21"/>
  <c r="F169" i="1" l="1" a="1"/>
  <c r="F169" i="1" s="1"/>
  <c r="F43" i="1" a="1"/>
  <c r="F43" i="1" s="1"/>
  <c r="F44" i="1" a="1"/>
  <c r="F44" i="1" s="1"/>
  <c r="F302" i="1" a="1"/>
  <c r="F302" i="1" s="1"/>
  <c r="F345" i="1" a="1"/>
  <c r="F345" i="1" s="1"/>
  <c r="F122" i="8"/>
  <c r="F128" i="8"/>
  <c r="F124" i="8"/>
  <c r="F120" i="8"/>
  <c r="F125" i="8"/>
  <c r="F126" i="8"/>
  <c r="F43" i="8"/>
  <c r="F299" i="1" l="1" a="1"/>
  <c r="F299" i="1" s="1"/>
  <c r="F294" i="1" a="1"/>
  <c r="F294" i="1" s="1"/>
  <c r="F298" i="1" a="1"/>
  <c r="F298" i="1" s="1"/>
  <c r="F303" i="1" a="1"/>
  <c r="F303" i="1" s="1"/>
  <c r="F296" i="1" a="1"/>
  <c r="F296" i="1" s="1"/>
  <c r="F300" i="1" a="1"/>
  <c r="F300" i="1" s="1"/>
  <c r="F212" i="1" a="1"/>
  <c r="F212" i="1" s="1"/>
  <c r="F95" i="8"/>
  <c r="F134" i="8"/>
  <c r="F153" i="8"/>
  <c r="F269" i="1" l="1" a="1"/>
  <c r="F269" i="1" s="1"/>
  <c r="F372" i="1" a="1"/>
  <c r="F372" i="1" s="1"/>
  <c r="F309" i="1" a="1"/>
  <c r="F309" i="1" s="1"/>
  <c r="F129" i="8"/>
  <c r="F132" i="8"/>
  <c r="F131" i="8"/>
  <c r="F133" i="8"/>
  <c r="F130" i="8"/>
  <c r="F118" i="8"/>
  <c r="F121" i="8"/>
  <c r="F119" i="8"/>
  <c r="F109" i="8"/>
  <c r="F84" i="8"/>
  <c r="F82" i="8"/>
  <c r="F103" i="8"/>
  <c r="F98" i="8"/>
  <c r="F96" i="8"/>
  <c r="F81" i="8"/>
  <c r="F112" i="8"/>
  <c r="F114" i="8"/>
  <c r="F102" i="8"/>
  <c r="F106" i="8"/>
  <c r="F97" i="8"/>
  <c r="F111" i="8"/>
  <c r="F101" i="8"/>
  <c r="F100" i="8"/>
  <c r="F86" i="8"/>
  <c r="F99" i="8"/>
  <c r="F115" i="8"/>
  <c r="F92" i="8"/>
  <c r="F104" i="8"/>
  <c r="F85" i="8"/>
  <c r="F107" i="8"/>
  <c r="F108" i="8"/>
  <c r="F116" i="8"/>
  <c r="F80" i="8"/>
  <c r="F89" i="8"/>
  <c r="F83" i="8"/>
  <c r="F87" i="8"/>
  <c r="F105" i="8"/>
  <c r="F88" i="8"/>
  <c r="F93" i="8"/>
  <c r="F117" i="8"/>
  <c r="F94" i="8"/>
  <c r="F113" i="8"/>
  <c r="F110" i="8"/>
  <c r="F48" i="8"/>
  <c r="F49" i="8"/>
  <c r="F41" i="8"/>
  <c r="F39" i="8"/>
  <c r="F36" i="8"/>
  <c r="F44" i="8"/>
  <c r="F46" i="8"/>
  <c r="F35" i="8"/>
  <c r="F45" i="8"/>
  <c r="F34" i="8"/>
  <c r="F42" i="8"/>
  <c r="F38" i="8"/>
  <c r="F37" i="8"/>
  <c r="F47" i="8"/>
  <c r="F40" i="8"/>
  <c r="F51" i="8"/>
  <c r="F32" i="8"/>
  <c r="F30" i="8"/>
  <c r="F31" i="8"/>
  <c r="F33" i="8"/>
  <c r="F29" i="8"/>
  <c r="F2" i="8"/>
  <c r="F3" i="8"/>
  <c r="F209" i="1" l="1" a="1"/>
  <c r="F209" i="1" s="1"/>
  <c r="F216" i="1" a="1"/>
  <c r="F216" i="1" s="1"/>
  <c r="F268" i="1" a="1"/>
  <c r="F268" i="1" s="1"/>
  <c r="F273" i="1" a="1"/>
  <c r="F273" i="1" s="1"/>
  <c r="F283" i="1" a="1"/>
  <c r="F283" i="1" s="1"/>
  <c r="F258" i="1" a="1"/>
  <c r="F258" i="1" s="1"/>
  <c r="F291" i="1" a="1"/>
  <c r="F291" i="1" s="1"/>
  <c r="F260" i="1" a="1"/>
  <c r="F260" i="1" s="1"/>
  <c r="F293" i="1" a="1"/>
  <c r="F293" i="1" s="1"/>
  <c r="F200" i="1" a="1"/>
  <c r="F200" i="1" s="1"/>
  <c r="F207" i="1" a="1"/>
  <c r="F207" i="1" s="1"/>
  <c r="F267" i="1" a="1"/>
  <c r="F267" i="1" s="1"/>
  <c r="F274" i="1" a="1"/>
  <c r="F274" i="1" s="1"/>
  <c r="F295" i="1" a="1"/>
  <c r="F295" i="1" s="1"/>
  <c r="F198" i="1" a="1"/>
  <c r="F198" i="1" s="1"/>
  <c r="F211" i="1" a="1"/>
  <c r="F211" i="1" s="1"/>
  <c r="F262" i="1" a="1"/>
  <c r="F262" i="1" s="1"/>
  <c r="F275" i="1" a="1"/>
  <c r="F275" i="1" s="1"/>
  <c r="F292" i="1" a="1"/>
  <c r="F292" i="1" s="1"/>
  <c r="F220" i="1" a="1"/>
  <c r="F220" i="1" s="1"/>
  <c r="F203" i="1" a="1"/>
  <c r="F203" i="1" s="1"/>
  <c r="F279" i="1" a="1"/>
  <c r="F279" i="1" s="1"/>
  <c r="F285" i="1" a="1"/>
  <c r="F285" i="1" s="1"/>
  <c r="F305" i="1" a="1"/>
  <c r="F305" i="1" s="1"/>
  <c r="F214" i="1" a="1"/>
  <c r="F214" i="1" s="1"/>
  <c r="F261" i="1" a="1"/>
  <c r="F261" i="1" s="1"/>
  <c r="F271" i="1" a="1"/>
  <c r="F271" i="1" s="1"/>
  <c r="F308" i="1" a="1"/>
  <c r="F308" i="1" s="1"/>
  <c r="F206" i="1" a="1"/>
  <c r="F206" i="1" s="1"/>
  <c r="F204" i="1" a="1"/>
  <c r="F204" i="1" s="1"/>
  <c r="F257" i="1" a="1"/>
  <c r="F257" i="1" s="1"/>
  <c r="F280" i="1" a="1"/>
  <c r="F280" i="1" s="1"/>
  <c r="F306" i="1" a="1"/>
  <c r="F306" i="1" s="1"/>
  <c r="F289" i="1" a="1"/>
  <c r="F289" i="1" s="1"/>
  <c r="F215" i="1" a="1"/>
  <c r="F215" i="1" s="1"/>
  <c r="F263" i="1" a="1"/>
  <c r="F263" i="1" s="1"/>
  <c r="F276" i="1" a="1"/>
  <c r="F276" i="1" s="1"/>
  <c r="F307" i="1" a="1"/>
  <c r="F307" i="1" s="1"/>
  <c r="F287" i="1" a="1"/>
  <c r="F287" i="1" s="1"/>
  <c r="F172" i="1" a="1"/>
  <c r="F172" i="1" s="1"/>
  <c r="F171" i="1" a="1"/>
  <c r="F171" i="1" s="1"/>
  <c r="F213" i="1" a="1"/>
  <c r="F213" i="1" s="1"/>
  <c r="F254" i="1" a="1"/>
  <c r="F254" i="1" s="1"/>
  <c r="F288" i="1" a="1"/>
  <c r="F288" i="1" s="1"/>
  <c r="F304" i="1" a="1"/>
  <c r="F304" i="1" s="1"/>
  <c r="F205" i="1" a="1"/>
  <c r="F205" i="1" s="1"/>
  <c r="F290" i="1" a="1"/>
  <c r="F290" i="1" s="1"/>
  <c r="F286" i="1" a="1"/>
  <c r="F286" i="1" s="1"/>
  <c r="F202" i="1" a="1"/>
  <c r="F202" i="1" s="1"/>
  <c r="F208" i="1" a="1"/>
  <c r="F208" i="1" s="1"/>
  <c r="F282" i="1" a="1"/>
  <c r="F282" i="1" s="1"/>
  <c r="F255" i="1" a="1"/>
  <c r="F255" i="1" s="1"/>
  <c r="F210" i="1" a="1"/>
  <c r="F210" i="1" s="1"/>
  <c r="F281" i="1" a="1"/>
  <c r="F281" i="1" s="1"/>
  <c r="F270" i="1" a="1"/>
  <c r="F270" i="1" s="1"/>
  <c r="F199" i="1" a="1"/>
  <c r="F199" i="1" s="1"/>
  <c r="F218" i="1" a="1"/>
  <c r="F218" i="1" s="1"/>
  <c r="F259" i="1" a="1"/>
  <c r="F259" i="1" s="1"/>
  <c r="F272" i="1" a="1"/>
  <c r="F272" i="1" s="1"/>
  <c r="F201" i="1" a="1"/>
  <c r="F201" i="1" s="1"/>
  <c r="F217" i="1" a="1"/>
  <c r="F217" i="1" s="1"/>
  <c r="F278" i="1" a="1"/>
  <c r="F278" i="1" s="1"/>
  <c r="F277" i="1" a="1"/>
  <c r="F277" i="1" s="1"/>
  <c r="F284" i="1" a="1"/>
  <c r="F284" i="1" s="1"/>
  <c r="F266" i="1" a="1"/>
  <c r="F266" i="1" s="1"/>
  <c r="F256" i="1" a="1"/>
  <c r="F256" i="1" s="1"/>
  <c r="F137" i="8"/>
  <c r="F150" i="8"/>
  <c r="F139" i="8"/>
  <c r="F151" i="8"/>
  <c r="F140" i="8"/>
  <c r="F152" i="8"/>
  <c r="F143" i="8"/>
  <c r="F145" i="8"/>
  <c r="F135" i="8"/>
  <c r="F146" i="8"/>
  <c r="F138" i="8"/>
  <c r="F50" i="8"/>
  <c r="F136" i="8"/>
  <c r="F149" i="8"/>
  <c r="F148" i="8"/>
  <c r="F142" i="8"/>
  <c r="F147" i="8"/>
  <c r="F144" i="8"/>
  <c r="F141" i="8"/>
  <c r="F91" i="8"/>
  <c r="F90" i="8"/>
  <c r="F79" i="8"/>
  <c r="F77" i="8"/>
  <c r="F78" i="8"/>
  <c r="F313" i="1" l="1" a="1"/>
  <c r="F313" i="1" s="1"/>
  <c r="F321" i="1" a="1"/>
  <c r="F321" i="1" s="1"/>
  <c r="F310" i="1" a="1"/>
  <c r="F310" i="1" s="1"/>
  <c r="F320" i="1" a="1"/>
  <c r="F320" i="1" s="1"/>
  <c r="F246" i="1" a="1"/>
  <c r="F246" i="1" s="1"/>
  <c r="F318" i="1" a="1"/>
  <c r="F318" i="1" s="1"/>
  <c r="F248" i="1" a="1"/>
  <c r="F248" i="1" s="1"/>
  <c r="F327" i="1" a="1"/>
  <c r="F327" i="1" s="1"/>
  <c r="F264" i="1" a="1"/>
  <c r="F264" i="1" s="1"/>
  <c r="F315" i="1" a="1"/>
  <c r="F315" i="1" s="1"/>
  <c r="F265" i="1" a="1"/>
  <c r="F265" i="1" s="1"/>
  <c r="F326" i="1" a="1"/>
  <c r="F326" i="1" s="1"/>
  <c r="F316" i="1" a="1"/>
  <c r="F316" i="1" s="1"/>
  <c r="F314" i="1" a="1"/>
  <c r="F314" i="1" s="1"/>
  <c r="F325" i="1" a="1"/>
  <c r="F325" i="1" s="1"/>
  <c r="F312" i="1" a="1"/>
  <c r="F312" i="1" s="1"/>
  <c r="F317" i="1" a="1"/>
  <c r="F317" i="1" s="1"/>
  <c r="F319" i="1" a="1"/>
  <c r="F319" i="1" s="1"/>
  <c r="F323" i="1" a="1"/>
  <c r="F323" i="1" s="1"/>
  <c r="F247" i="1" a="1"/>
  <c r="F247" i="1" s="1"/>
  <c r="F324" i="1" a="1"/>
  <c r="F324" i="1" s="1"/>
  <c r="F219" i="1" a="1"/>
  <c r="F219" i="1" s="1"/>
  <c r="F322" i="1" a="1"/>
  <c r="F322" i="1" s="1"/>
  <c r="F311" i="1" a="1"/>
  <c r="F311" i="1" s="1"/>
  <c r="F16" i="8"/>
  <c r="F5" i="8"/>
  <c r="F21" i="8"/>
  <c r="F24" i="8"/>
  <c r="F11" i="8"/>
  <c r="F15" i="8"/>
  <c r="F14" i="8"/>
  <c r="F10" i="8"/>
  <c r="F17" i="8"/>
  <c r="F7" i="8"/>
  <c r="F4" i="8"/>
  <c r="F23" i="8"/>
  <c r="F8" i="8"/>
  <c r="F25" i="8"/>
  <c r="F60" i="8"/>
  <c r="F18" i="8"/>
  <c r="F123" i="8"/>
  <c r="F6" i="8"/>
  <c r="F28" i="8"/>
  <c r="F127" i="8"/>
  <c r="F19" i="8"/>
  <c r="F22" i="8"/>
  <c r="F13" i="8"/>
  <c r="F20" i="8"/>
  <c r="F26" i="8"/>
  <c r="F12" i="8"/>
  <c r="F27" i="8"/>
  <c r="F9" i="8"/>
  <c r="F229" i="1" l="1" a="1"/>
  <c r="F229" i="1" s="1"/>
  <c r="F301" i="1" a="1"/>
  <c r="F301" i="1" s="1"/>
  <c r="F194" i="1" a="1"/>
  <c r="F194" i="1" s="1"/>
  <c r="F177" i="1" a="1"/>
  <c r="F177" i="1" s="1"/>
  <c r="F178" i="1" a="1"/>
  <c r="F178" i="1" s="1"/>
  <c r="F192" i="1" a="1"/>
  <c r="F192" i="1" s="1"/>
  <c r="F196" i="1" a="1"/>
  <c r="F196" i="1" s="1"/>
  <c r="F173" i="1" a="1"/>
  <c r="F173" i="1" s="1"/>
  <c r="F181" i="1" a="1"/>
  <c r="F181" i="1" s="1"/>
  <c r="F176" i="1" a="1"/>
  <c r="F176" i="1" s="1"/>
  <c r="F195" i="1" a="1"/>
  <c r="F195" i="1" s="1"/>
  <c r="F186" i="1" a="1"/>
  <c r="F186" i="1" s="1"/>
  <c r="F189" i="1" a="1"/>
  <c r="F189" i="1" s="1"/>
  <c r="F179" i="1" a="1"/>
  <c r="F179" i="1" s="1"/>
  <c r="F187" i="1" a="1"/>
  <c r="F187" i="1" s="1"/>
  <c r="F182" i="1" a="1"/>
  <c r="F182" i="1" s="1"/>
  <c r="F183" i="1" a="1"/>
  <c r="F183" i="1" s="1"/>
  <c r="F191" i="1" a="1"/>
  <c r="F191" i="1" s="1"/>
  <c r="F184" i="1" a="1"/>
  <c r="F184" i="1" s="1"/>
  <c r="F188" i="1" a="1"/>
  <c r="F188" i="1" s="1"/>
  <c r="F180" i="1" a="1"/>
  <c r="F180" i="1" s="1"/>
  <c r="F193" i="1" a="1"/>
  <c r="F193" i="1" s="1"/>
  <c r="F197" i="1" a="1"/>
  <c r="F197" i="1" s="1"/>
  <c r="F190" i="1" a="1"/>
  <c r="F190" i="1" s="1"/>
  <c r="F175" i="1" a="1"/>
  <c r="F175" i="1" s="1"/>
  <c r="F174" i="1" a="1"/>
  <c r="F174" i="1" s="1"/>
  <c r="F297" i="1" a="1"/>
  <c r="F297" i="1" s="1"/>
  <c r="F185" i="1" a="1"/>
  <c r="F185" i="1" s="1"/>
  <c r="F154" i="8"/>
  <c r="F53" i="8"/>
  <c r="F54" i="8"/>
  <c r="F55" i="8"/>
  <c r="F56" i="8"/>
  <c r="F57" i="8"/>
  <c r="F70" i="8"/>
  <c r="F71" i="8"/>
  <c r="F72" i="8"/>
  <c r="F73" i="8"/>
  <c r="F58" i="8"/>
  <c r="F59" i="8"/>
  <c r="F61" i="8"/>
  <c r="F62" i="8"/>
  <c r="F74" i="8"/>
  <c r="F75" i="8"/>
  <c r="F76" i="8"/>
  <c r="F66" i="8"/>
  <c r="F67" i="8"/>
  <c r="F52" i="8"/>
  <c r="F68" i="8"/>
  <c r="F63" i="8"/>
  <c r="F64" i="8"/>
  <c r="F69" i="8"/>
  <c r="F65" i="8"/>
  <c r="F240" i="1" l="1" a="1"/>
  <c r="F240" i="1" s="1"/>
  <c r="F233" i="1" a="1"/>
  <c r="F233" i="1" s="1"/>
  <c r="F239" i="1" a="1"/>
  <c r="F239" i="1" s="1"/>
  <c r="F232" i="1" a="1"/>
  <c r="F232" i="1" s="1"/>
  <c r="F226" i="1" a="1"/>
  <c r="F226" i="1" s="1"/>
  <c r="F237" i="1" a="1"/>
  <c r="F237" i="1" s="1"/>
  <c r="F225" i="1" a="1"/>
  <c r="F225" i="1" s="1"/>
  <c r="F238" i="1" a="1"/>
  <c r="F238" i="1" s="1"/>
  <c r="F221" i="1" a="1"/>
  <c r="F221" i="1" s="1"/>
  <c r="F224" i="1" a="1"/>
  <c r="F224" i="1" s="1"/>
  <c r="F236" i="1" a="1"/>
  <c r="F236" i="1" s="1"/>
  <c r="F223" i="1" a="1"/>
  <c r="F223" i="1" s="1"/>
  <c r="F235" i="1" a="1"/>
  <c r="F235" i="1" s="1"/>
  <c r="F222" i="1" a="1"/>
  <c r="F222" i="1" s="1"/>
  <c r="F469" i="1" a="1"/>
  <c r="F469" i="1" s="1"/>
  <c r="F244" i="1" a="1"/>
  <c r="F244" i="1" s="1"/>
  <c r="F245" i="1" a="1"/>
  <c r="F245" i="1" s="1"/>
  <c r="F243" i="1" a="1"/>
  <c r="F243" i="1" s="1"/>
  <c r="F231" i="1" a="1"/>
  <c r="F231" i="1" s="1"/>
  <c r="F230" i="1" a="1"/>
  <c r="F230" i="1" s="1"/>
  <c r="F228" i="1" a="1"/>
  <c r="F228" i="1" s="1"/>
  <c r="F227" i="1" a="1"/>
  <c r="F227" i="1" s="1"/>
  <c r="F242" i="1" a="1"/>
  <c r="F242" i="1" s="1"/>
  <c r="F234" i="1" a="1"/>
  <c r="F234" i="1" s="1"/>
  <c r="F241" i="1" a="1"/>
  <c r="F241" i="1" s="1"/>
  <c r="F31" i="5"/>
  <c r="F28" i="5"/>
  <c r="F29" i="5"/>
  <c r="F22" i="5"/>
  <c r="F73" i="1" l="1" a="1"/>
  <c r="F73" i="1" s="1"/>
  <c r="F82" i="1" a="1"/>
  <c r="F82" i="1" s="1"/>
  <c r="F80" i="1" a="1"/>
  <c r="F80" i="1" s="1"/>
  <c r="F79" i="1" a="1"/>
  <c r="F79" i="1" s="1"/>
  <c r="F12" i="7"/>
  <c r="F11" i="7"/>
  <c r="F422" i="1" l="1" a="1"/>
  <c r="F422" i="1" s="1"/>
  <c r="F423" i="1" a="1"/>
  <c r="F423" i="1" s="1"/>
  <c r="F29" i="7"/>
  <c r="F30" i="7"/>
  <c r="F34" i="7"/>
  <c r="F31" i="7"/>
  <c r="F37" i="7"/>
  <c r="F32" i="7"/>
  <c r="F36" i="7"/>
  <c r="F33" i="7"/>
  <c r="F28" i="7"/>
  <c r="F35" i="7"/>
  <c r="F14" i="7"/>
  <c r="F26" i="7"/>
  <c r="F18" i="7"/>
  <c r="F21" i="7"/>
  <c r="F24" i="7"/>
  <c r="F15" i="7"/>
  <c r="F27" i="7"/>
  <c r="F13" i="7"/>
  <c r="F20" i="7"/>
  <c r="F23" i="7"/>
  <c r="F16" i="7"/>
  <c r="F17" i="7"/>
  <c r="F19" i="7"/>
  <c r="F22" i="7"/>
  <c r="F25" i="7"/>
  <c r="F437" i="1" l="1" a="1"/>
  <c r="F437" i="1" s="1"/>
  <c r="F425" i="1" a="1"/>
  <c r="F425" i="1" s="1"/>
  <c r="F446" i="1" a="1"/>
  <c r="F446" i="1" s="1"/>
  <c r="F436" i="1" a="1"/>
  <c r="F436" i="1" s="1"/>
  <c r="F439" i="1" a="1"/>
  <c r="F439" i="1" s="1"/>
  <c r="F444" i="1" a="1"/>
  <c r="F444" i="1" s="1"/>
  <c r="F430" i="1" a="1"/>
  <c r="F430" i="1" s="1"/>
  <c r="F447" i="1" a="1"/>
  <c r="F447" i="1" s="1"/>
  <c r="F428" i="1" a="1"/>
  <c r="F428" i="1" s="1"/>
  <c r="F443" i="1" a="1"/>
  <c r="F443" i="1" s="1"/>
  <c r="F427" i="1" a="1"/>
  <c r="F427" i="1" s="1"/>
  <c r="F448" i="1" a="1"/>
  <c r="F448" i="1" s="1"/>
  <c r="F434" i="1" a="1"/>
  <c r="F434" i="1" s="1"/>
  <c r="F442" i="1" a="1"/>
  <c r="F442" i="1" s="1"/>
  <c r="F431" i="1" a="1"/>
  <c r="F431" i="1" s="1"/>
  <c r="F445" i="1" a="1"/>
  <c r="F445" i="1" s="1"/>
  <c r="F424" i="1" a="1"/>
  <c r="F424" i="1" s="1"/>
  <c r="F441" i="1" a="1"/>
  <c r="F441" i="1" s="1"/>
  <c r="F438" i="1" a="1"/>
  <c r="F438" i="1" s="1"/>
  <c r="F440" i="1" a="1"/>
  <c r="F440" i="1" s="1"/>
  <c r="F426" i="1" a="1"/>
  <c r="F426" i="1" s="1"/>
  <c r="F435" i="1" a="1"/>
  <c r="F435" i="1" s="1"/>
  <c r="F432" i="1" a="1"/>
  <c r="F432" i="1" s="1"/>
  <c r="F433" i="1" a="1"/>
  <c r="F433" i="1" s="1"/>
  <c r="F429" i="1" a="1"/>
  <c r="F429" i="1" s="1"/>
  <c r="F40" i="7"/>
  <c r="F38" i="7"/>
  <c r="F52" i="7"/>
  <c r="F51" i="7"/>
  <c r="F44" i="7"/>
  <c r="F42" i="7"/>
  <c r="F50" i="7"/>
  <c r="F49" i="7"/>
  <c r="F41" i="7"/>
  <c r="F45" i="7"/>
  <c r="F39" i="7"/>
  <c r="F47" i="7"/>
  <c r="F48" i="7"/>
  <c r="F46" i="7"/>
  <c r="F43" i="7"/>
  <c r="F7" i="7"/>
  <c r="F6" i="7"/>
  <c r="F3" i="7"/>
  <c r="F8" i="7"/>
  <c r="F4" i="7"/>
  <c r="F2" i="7"/>
  <c r="F5" i="7"/>
  <c r="F9" i="7"/>
  <c r="F10" i="7"/>
  <c r="F457" i="1" l="1" a="1"/>
  <c r="F457" i="1" s="1"/>
  <c r="F459" i="1" a="1"/>
  <c r="F459" i="1" s="1"/>
  <c r="F458" i="1" a="1"/>
  <c r="F458" i="1" s="1"/>
  <c r="F450" i="1" a="1"/>
  <c r="F450" i="1" s="1"/>
  <c r="F456" i="1" a="1"/>
  <c r="F456" i="1" s="1"/>
  <c r="F452" i="1" a="1"/>
  <c r="F452" i="1" s="1"/>
  <c r="F460" i="1" a="1"/>
  <c r="F460" i="1" s="1"/>
  <c r="F420" i="1" a="1"/>
  <c r="F420" i="1" s="1"/>
  <c r="F461" i="1" a="1"/>
  <c r="F461" i="1" s="1"/>
  <c r="F453" i="1" a="1"/>
  <c r="F453" i="1" s="1"/>
  <c r="F455" i="1" a="1"/>
  <c r="F455" i="1" s="1"/>
  <c r="F462" i="1" a="1"/>
  <c r="F462" i="1" s="1"/>
  <c r="F463" i="1" a="1"/>
  <c r="F463" i="1" s="1"/>
  <c r="F449" i="1" a="1"/>
  <c r="F449" i="1" s="1"/>
  <c r="F416" i="1" a="1"/>
  <c r="F416" i="1" s="1"/>
  <c r="F419" i="1" a="1"/>
  <c r="F419" i="1" s="1"/>
  <c r="F417" i="1" a="1"/>
  <c r="F417" i="1" s="1"/>
  <c r="F451" i="1" a="1"/>
  <c r="F451" i="1" s="1"/>
  <c r="F413" i="1" a="1"/>
  <c r="F413" i="1" s="1"/>
  <c r="F414" i="1" a="1"/>
  <c r="F414" i="1" s="1"/>
  <c r="F418" i="1" a="1"/>
  <c r="F418" i="1" s="1"/>
  <c r="F421" i="1" a="1"/>
  <c r="F421" i="1" s="1"/>
  <c r="F415" i="1" a="1"/>
  <c r="F415" i="1" s="1"/>
  <c r="F454" i="1" a="1"/>
  <c r="F454" i="1" s="1"/>
  <c r="F53" i="7"/>
  <c r="F464" i="1" l="1" a="1"/>
  <c r="F464" i="1" s="1"/>
  <c r="F88" i="5"/>
  <c r="F87" i="5"/>
  <c r="F142" i="1" l="1" a="1"/>
  <c r="F142" i="1" s="1"/>
  <c r="F143" i="1" a="1"/>
  <c r="F143" i="1" s="1"/>
  <c r="F20" i="9"/>
  <c r="F19" i="9"/>
  <c r="F21" i="9"/>
  <c r="F18" i="9"/>
  <c r="F346" i="1" l="1" a="1"/>
  <c r="F346" i="1" s="1"/>
  <c r="F347" i="1" a="1"/>
  <c r="F347" i="1" s="1"/>
  <c r="F344" i="1" a="1"/>
  <c r="F344" i="1" s="1"/>
  <c r="F348" i="1" a="1"/>
  <c r="F348" i="1" s="1"/>
  <c r="F7" i="9"/>
  <c r="F13" i="9"/>
  <c r="F5" i="9"/>
  <c r="F12" i="9"/>
  <c r="F47" i="9"/>
  <c r="F45" i="9"/>
  <c r="F8" i="9"/>
  <c r="F4" i="9"/>
  <c r="F10" i="9"/>
  <c r="F14" i="9"/>
  <c r="F2" i="9"/>
  <c r="F46" i="9"/>
  <c r="F3" i="9"/>
  <c r="F11" i="9"/>
  <c r="F9" i="9"/>
  <c r="F6" i="9"/>
  <c r="F43" i="9"/>
  <c r="F34" i="9"/>
  <c r="F35" i="9"/>
  <c r="F16" i="9"/>
  <c r="F17" i="9"/>
  <c r="F15" i="9"/>
  <c r="F44" i="9"/>
  <c r="F23" i="9"/>
  <c r="F28" i="9"/>
  <c r="F24" i="9"/>
  <c r="F25" i="9"/>
  <c r="F30" i="9"/>
  <c r="F26" i="9"/>
  <c r="F22" i="9"/>
  <c r="F27" i="9"/>
  <c r="F29" i="9"/>
  <c r="F36" i="9"/>
  <c r="F37" i="9"/>
  <c r="F41" i="9"/>
  <c r="F38" i="9"/>
  <c r="F39" i="9"/>
  <c r="F40" i="9"/>
  <c r="F42" i="9"/>
  <c r="F48" i="9"/>
  <c r="F32" i="9"/>
  <c r="F31" i="9"/>
  <c r="F33" i="9"/>
  <c r="F531" i="1" l="1" a="1"/>
  <c r="F531" i="1" s="1"/>
  <c r="F350" i="1" a="1"/>
  <c r="F350" i="1" s="1"/>
  <c r="F330" i="1" a="1"/>
  <c r="F330" i="1" s="1"/>
  <c r="F370" i="1" a="1"/>
  <c r="F370" i="1" s="1"/>
  <c r="F479" i="1" a="1"/>
  <c r="F479" i="1" s="1"/>
  <c r="F334" i="1" a="1"/>
  <c r="F334" i="1" s="1"/>
  <c r="F341" i="1" a="1"/>
  <c r="F341" i="1" s="1"/>
  <c r="F497" i="1" a="1"/>
  <c r="F497" i="1" s="1"/>
  <c r="F343" i="1" a="1"/>
  <c r="F343" i="1" s="1"/>
  <c r="F499" i="1" a="1"/>
  <c r="F499" i="1" s="1"/>
  <c r="F366" i="1" a="1"/>
  <c r="F366" i="1" s="1"/>
  <c r="F342" i="1" a="1"/>
  <c r="F342" i="1" s="1"/>
  <c r="F338" i="1" a="1"/>
  <c r="F338" i="1" s="1"/>
  <c r="F367" i="1" a="1"/>
  <c r="F367" i="1" s="1"/>
  <c r="F369" i="1" a="1"/>
  <c r="F369" i="1" s="1"/>
  <c r="F363" i="1" a="1"/>
  <c r="F363" i="1" s="1"/>
  <c r="F331" i="1" a="1"/>
  <c r="F331" i="1" s="1"/>
  <c r="F362" i="1" a="1"/>
  <c r="F362" i="1" s="1"/>
  <c r="F339" i="1" a="1"/>
  <c r="F339" i="1" s="1"/>
  <c r="F365" i="1" a="1"/>
  <c r="F365" i="1" s="1"/>
  <c r="F364" i="1" a="1"/>
  <c r="F364" i="1" s="1"/>
  <c r="F466" i="1" a="1"/>
  <c r="F466" i="1" s="1"/>
  <c r="F333" i="1" a="1"/>
  <c r="F333" i="1" s="1"/>
  <c r="F356" i="1" a="1"/>
  <c r="F356" i="1" s="1"/>
  <c r="F332" i="1" a="1"/>
  <c r="F332" i="1" s="1"/>
  <c r="F368" i="1" a="1"/>
  <c r="F368" i="1" s="1"/>
  <c r="F354" i="1" a="1"/>
  <c r="F354" i="1" s="1"/>
  <c r="F335" i="1" a="1"/>
  <c r="F335" i="1" s="1"/>
  <c r="F349" i="1" a="1"/>
  <c r="F349" i="1" s="1"/>
  <c r="F337" i="1" a="1"/>
  <c r="F337" i="1" s="1"/>
  <c r="F353" i="1" a="1"/>
  <c r="F353" i="1" s="1"/>
  <c r="F329" i="1" a="1"/>
  <c r="F329" i="1" s="1"/>
  <c r="F357" i="1" a="1"/>
  <c r="F357" i="1" s="1"/>
  <c r="F498" i="1" a="1"/>
  <c r="F498" i="1" s="1"/>
  <c r="F361" i="1" a="1"/>
  <c r="F361" i="1" s="1"/>
  <c r="F352" i="1" a="1"/>
  <c r="F352" i="1" s="1"/>
  <c r="F328" i="1" a="1"/>
  <c r="F328" i="1" s="1"/>
  <c r="F359" i="1" a="1"/>
  <c r="F359" i="1" s="1"/>
  <c r="F351" i="1" a="1"/>
  <c r="F351" i="1" s="1"/>
  <c r="F340" i="1" a="1"/>
  <c r="F340" i="1" s="1"/>
  <c r="F360" i="1" a="1"/>
  <c r="F360" i="1" s="1"/>
  <c r="F355" i="1" a="1"/>
  <c r="F355" i="1" s="1"/>
  <c r="F336" i="1" a="1"/>
  <c r="F336" i="1" s="1"/>
  <c r="F543" i="1" a="1"/>
  <c r="F543" i="1" s="1"/>
  <c r="F50" i="1" a="1"/>
  <c r="F50" i="1" s="1"/>
  <c r="F48" i="1" a="1"/>
  <c r="F48" i="1" s="1"/>
  <c r="F49" i="1" a="1"/>
  <c r="F49" i="1" s="1"/>
  <c r="F46" i="1" a="1"/>
  <c r="F46" i="1" s="1"/>
  <c r="F527" i="1" a="1"/>
  <c r="F527" i="1" s="1"/>
  <c r="F2" i="4"/>
  <c r="F47" i="1" a="1"/>
  <c r="F47" i="1" s="1"/>
  <c r="F45" i="1" l="1" a="1"/>
  <c r="F45" i="1" s="1"/>
  <c r="F52" i="1" a="1"/>
  <c r="F52" i="1" s="1"/>
  <c r="F51" i="1" a="1"/>
  <c r="F51" i="1" s="1"/>
  <c r="F41" i="10" l="1"/>
  <c r="F42" i="10"/>
  <c r="F39" i="10"/>
  <c r="F38" i="10"/>
  <c r="F40" i="10"/>
  <c r="F41" i="1" l="1" a="1"/>
  <c r="F41" i="1" s="1"/>
  <c r="F39" i="1" a="1"/>
  <c r="F39" i="1" s="1"/>
  <c r="F40" i="1" a="1"/>
  <c r="F40" i="1" s="1"/>
  <c r="F383" i="1" a="1"/>
  <c r="F383" i="1" s="1"/>
  <c r="F42" i="1" a="1"/>
  <c r="F42" i="1" s="1"/>
  <c r="F23" i="10"/>
  <c r="F29" i="10"/>
  <c r="F27" i="10"/>
  <c r="F35" i="10"/>
  <c r="F24" i="10"/>
  <c r="F36" i="10"/>
  <c r="F26" i="10"/>
  <c r="F22" i="10"/>
  <c r="F33" i="10"/>
  <c r="F25" i="10"/>
  <c r="F28" i="10"/>
  <c r="F32" i="10"/>
  <c r="F31" i="10"/>
  <c r="F37" i="10"/>
  <c r="F34" i="10"/>
  <c r="F30" i="10"/>
  <c r="F48" i="10"/>
  <c r="F19" i="10"/>
  <c r="F44" i="10"/>
  <c r="F18" i="10"/>
  <c r="F20" i="10"/>
  <c r="F17" i="10"/>
  <c r="F16" i="10"/>
  <c r="F21" i="10"/>
  <c r="F9" i="10"/>
  <c r="F10" i="10"/>
  <c r="F11" i="10"/>
  <c r="F47" i="10"/>
  <c r="F13" i="10"/>
  <c r="F15" i="10"/>
  <c r="F14" i="10"/>
  <c r="F12" i="10"/>
  <c r="F46" i="10"/>
  <c r="F8" i="10"/>
  <c r="F3" i="10"/>
  <c r="F43" i="10"/>
  <c r="F4" i="10"/>
  <c r="F6" i="10"/>
  <c r="F7" i="10"/>
  <c r="F2" i="10"/>
  <c r="F5" i="10"/>
  <c r="F38" i="1" l="1" a="1"/>
  <c r="F38" i="1" s="1"/>
  <c r="F7" i="1" a="1"/>
  <c r="F7" i="1" s="1"/>
  <c r="F18" i="1" a="1"/>
  <c r="F18" i="1" s="1"/>
  <c r="F37" i="1" a="1"/>
  <c r="F37" i="1" s="1"/>
  <c r="F5" i="1" a="1"/>
  <c r="F5" i="1" s="1"/>
  <c r="F21" i="1" a="1"/>
  <c r="F21" i="1" s="1"/>
  <c r="F25" i="1" a="1"/>
  <c r="F25" i="1" s="1"/>
  <c r="F487" i="1" a="1"/>
  <c r="F487" i="1" s="1"/>
  <c r="F19" i="1" a="1"/>
  <c r="F19" i="1" s="1"/>
  <c r="F36" i="1" a="1"/>
  <c r="F36" i="1" s="1"/>
  <c r="F488" i="1" a="1"/>
  <c r="F488" i="1" s="1"/>
  <c r="F28" i="1" a="1"/>
  <c r="F28" i="1" s="1"/>
  <c r="F3" i="1" a="1"/>
  <c r="F3" i="1" s="1"/>
  <c r="F9" i="1" a="1"/>
  <c r="F9" i="1" s="1"/>
  <c r="F20" i="1" a="1"/>
  <c r="F20" i="1" s="1"/>
  <c r="F30" i="1" a="1"/>
  <c r="F30" i="1" s="1"/>
  <c r="F519" i="1" a="1"/>
  <c r="F519" i="1" s="1"/>
  <c r="F541" i="1" a="1"/>
  <c r="F541" i="1" s="1"/>
  <c r="F24" i="1" a="1"/>
  <c r="F24" i="1" s="1"/>
  <c r="F31" i="1" a="1"/>
  <c r="F31" i="1" s="1"/>
  <c r="F35" i="1" a="1"/>
  <c r="F35" i="1" s="1"/>
  <c r="F15" i="1" a="1"/>
  <c r="F15" i="1" s="1"/>
  <c r="F32" i="1" a="1"/>
  <c r="F32" i="1" s="1"/>
  <c r="F33" i="1" a="1"/>
  <c r="F33" i="1" s="1"/>
  <c r="F13" i="1" a="1"/>
  <c r="F13" i="1" s="1"/>
  <c r="F12" i="1" a="1"/>
  <c r="F12" i="1" s="1"/>
  <c r="F29" i="1" a="1"/>
  <c r="F29" i="1" s="1"/>
  <c r="F14" i="1" a="1"/>
  <c r="F14" i="1" s="1"/>
  <c r="F11" i="1" a="1"/>
  <c r="F11" i="1" s="1"/>
  <c r="F26" i="1" a="1"/>
  <c r="F26" i="1" s="1"/>
  <c r="F6" i="1" a="1"/>
  <c r="F6" i="1" s="1"/>
  <c r="F10" i="1" a="1"/>
  <c r="F10" i="1" s="1"/>
  <c r="F34" i="1" a="1"/>
  <c r="F34" i="1" s="1"/>
  <c r="F16" i="1" a="1"/>
  <c r="F16" i="1" s="1"/>
  <c r="F2" i="1" a="1"/>
  <c r="F2" i="1" s="1"/>
  <c r="F22" i="1" a="1"/>
  <c r="F22" i="1" s="1"/>
  <c r="F23" i="1" a="1"/>
  <c r="F23" i="1" s="1"/>
  <c r="F520" i="1" a="1"/>
  <c r="F520" i="1" s="1"/>
  <c r="F8" i="1" a="1"/>
  <c r="F8" i="1" s="1"/>
  <c r="F17" i="1" a="1"/>
  <c r="F17" i="1" s="1"/>
  <c r="F27" i="1" a="1"/>
  <c r="F27" i="1" s="1"/>
  <c r="F45" i="10"/>
  <c r="F504" i="1" l="1" a="1"/>
  <c r="F50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078E0E-472D-45FB-AD62-56C55A5D065F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315FBB3-5F58-471E-85B3-749846E1BDFE}" odcFile="C:\Users\yaros\OneDrive\Рабочий стол\Взаимодействие с HR\Запрос — Список_Сотрудников.odc" name="Запрос — Список_Сотрудников" description="Соединение с запросом &quot;Список_Сотрудников&quot; в книге." type="100" refreshedVersion="6" minRefreshableVersion="5">
    <extLst>
      <ext xmlns:x15="http://schemas.microsoft.com/office/spreadsheetml/2010/11/main" uri="{DE250136-89BD-433C-8126-D09CA5730AF9}">
        <x15:connection id="a879c8e7-e22c-4c32-9cb3-13b383468987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<sst xmlns="http://schemas.openxmlformats.org/spreadsheetml/2006/main" count="7405" uniqueCount="2590">
  <si>
    <t>Калининград</t>
  </si>
  <si>
    <t>Москва</t>
  </si>
  <si>
    <t>Сибирь</t>
  </si>
  <si>
    <t>Юг</t>
  </si>
  <si>
    <t>СПб</t>
  </si>
  <si>
    <t>Урал</t>
  </si>
  <si>
    <t>Волга</t>
  </si>
  <si>
    <t>ЦентрФункция</t>
  </si>
  <si>
    <t>TeleSales</t>
  </si>
  <si>
    <t>BUM</t>
  </si>
  <si>
    <t>BU</t>
  </si>
  <si>
    <t>ФИО</t>
  </si>
  <si>
    <t>Должность</t>
  </si>
  <si>
    <t>Дата подачи инфо</t>
  </si>
  <si>
    <t>Ответственный менеджер</t>
  </si>
  <si>
    <t>Бонус за период</t>
  </si>
  <si>
    <t>Проверка должности</t>
  </si>
  <si>
    <t>Бекасова Елена Николаевна</t>
  </si>
  <si>
    <t>Менеджер по работе с клиентами по г. Самара</t>
  </si>
  <si>
    <t>Дутчак Ян</t>
  </si>
  <si>
    <t>Гайсин Ринат Маратович</t>
  </si>
  <si>
    <t>Торговый представитель</t>
  </si>
  <si>
    <t>Иванов Евгений Юрьевич</t>
  </si>
  <si>
    <t>Специалист по контентному маркетингу</t>
  </si>
  <si>
    <t>Глобальная политика</t>
  </si>
  <si>
    <t>Коц Константин Алексеевич уволен</t>
  </si>
  <si>
    <t>Уволен</t>
  </si>
  <si>
    <t>Лунёв Алексей Юрьевич</t>
  </si>
  <si>
    <t>Сидороов Олег Евгеньевич</t>
  </si>
  <si>
    <t>Таишев Дамир Атласович</t>
  </si>
  <si>
    <t>Территориальный менеджер по продажам</t>
  </si>
  <si>
    <t>Ащеулов Максим Владимирович</t>
  </si>
  <si>
    <t>Планировщик маршрутов</t>
  </si>
  <si>
    <t>Исмагилова Анастасия</t>
  </si>
  <si>
    <t>Григорьева Анна Николаевна</t>
  </si>
  <si>
    <t>Консультант</t>
  </si>
  <si>
    <t>Закирова Альфия Рашидовна уволен</t>
  </si>
  <si>
    <t>Руководитель группы</t>
  </si>
  <si>
    <t>Захарова Ольга Олеговна</t>
  </si>
  <si>
    <t>Казымова Наталия Валериевна уволен</t>
  </si>
  <si>
    <t>Младший консультант</t>
  </si>
  <si>
    <t>Мовчан Ольга Александровна</t>
  </si>
  <si>
    <t>Координатор отдела обслуживания клиентов</t>
  </si>
  <si>
    <t>Салихов Дамир Наилевич</t>
  </si>
  <si>
    <t>Руководитель производства</t>
  </si>
  <si>
    <t>Федотова Ольга Ивановна</t>
  </si>
  <si>
    <t>Гибадуллина Лилия Зайтуновна</t>
  </si>
  <si>
    <t>Мисюков Кирилл</t>
  </si>
  <si>
    <t>Кушнаренко Наталия Дмитриевна</t>
  </si>
  <si>
    <t>Лысов Сергей Викторович</t>
  </si>
  <si>
    <t>Мартовая Марина Сергеевна уволен</t>
  </si>
  <si>
    <t>Мартынова Мария Владимировна</t>
  </si>
  <si>
    <t>Менеджер по работе с клиентами по г. Уфа</t>
  </si>
  <si>
    <t>Рахимов Ильдар Наризович</t>
  </si>
  <si>
    <t>Ахметгараев Ринат Равхатович</t>
  </si>
  <si>
    <t>Инженер</t>
  </si>
  <si>
    <t>Салихов Дамир</t>
  </si>
  <si>
    <t>Винокурова Аксана Олеговна</t>
  </si>
  <si>
    <t>Оператор стиральных машин</t>
  </si>
  <si>
    <t>Гаврилова Оксана Анатольевна</t>
  </si>
  <si>
    <t>Галиакбаров Зуфар Минастыпович</t>
  </si>
  <si>
    <t>Старший оператор стиральных машин</t>
  </si>
  <si>
    <t>Закирова Альфия Султановна</t>
  </si>
  <si>
    <t>Карпова Вера Васильевна уволен</t>
  </si>
  <si>
    <t>Курбанова Гузель Ильгизаровна</t>
  </si>
  <si>
    <t>Старший оператор стиральной машины</t>
  </si>
  <si>
    <t>Лебедева Людмила Александровна</t>
  </si>
  <si>
    <t>Назипов Ильнар Рифгатович</t>
  </si>
  <si>
    <t>Сафина Эндже Раисовна</t>
  </si>
  <si>
    <t>Фасахова Татьяна Сергеевна</t>
  </si>
  <si>
    <t>Фахрисламова Римма Дамировна</t>
  </si>
  <si>
    <t>Фахрутдинова Альфира Рамилевна</t>
  </si>
  <si>
    <t>Младший оператор стиральной машины</t>
  </si>
  <si>
    <t>Филиппов Николай Иванович</t>
  </si>
  <si>
    <t>Оператор стиральной машины</t>
  </si>
  <si>
    <t>Хабибуллина Лариса Валериевна</t>
  </si>
  <si>
    <t>Шайдуллин Рафис Миннуллович уволен</t>
  </si>
  <si>
    <t>Дутчак Ян Вадимович</t>
  </si>
  <si>
    <t>Руководитель отдела</t>
  </si>
  <si>
    <t>Урсуляк Максим</t>
  </si>
  <si>
    <t>Исмагилова Анастасия Олеговна</t>
  </si>
  <si>
    <t>Руководитель операционного департамента</t>
  </si>
  <si>
    <t>Мисюков Кирилл Николаевич</t>
  </si>
  <si>
    <t>Прохорова Ирина Владимировна</t>
  </si>
  <si>
    <t>Старший менеджер по работе с ключевыми клиентами</t>
  </si>
  <si>
    <t>Урсуляк Максим Сергеевич</t>
  </si>
  <si>
    <t>Руководитель регионального подразделения</t>
  </si>
  <si>
    <t>Рештенко Александр</t>
  </si>
  <si>
    <t>Борисенко Владимир Сергеевич</t>
  </si>
  <si>
    <t>Бурлина Юлия Игоревна</t>
  </si>
  <si>
    <t>Консультант по обслуживанию</t>
  </si>
  <si>
    <t>Борисенко Владимир</t>
  </si>
  <si>
    <t>Голубчук Наталия Дмитриевна</t>
  </si>
  <si>
    <t>Коваленко Ульяна Николаевна</t>
  </si>
  <si>
    <t>Ковыляева Наталья Витальевна</t>
  </si>
  <si>
    <t>Кравцова Кристина Григорьевна</t>
  </si>
  <si>
    <t>Луговая Наталья Ивановна</t>
  </si>
  <si>
    <t>Давыдова Алина Игоревна</t>
  </si>
  <si>
    <t>Территориальный менеджер</t>
  </si>
  <si>
    <t>Киуру Глеб</t>
  </si>
  <si>
    <t>Смотрова Анна Вячеславовна</t>
  </si>
  <si>
    <t>Менеджер по работе с ключевыми клиентами</t>
  </si>
  <si>
    <t>Волошаненко Сергей Сергеевич уволен</t>
  </si>
  <si>
    <t>Андрианов Евгений</t>
  </si>
  <si>
    <t>Галко Антон Викторович</t>
  </si>
  <si>
    <t>Горбунов Василий Вадимович</t>
  </si>
  <si>
    <t>Лезин Алексей Сергеевич уволен</t>
  </si>
  <si>
    <t>Михайлова Анастасия Алексеевна</t>
  </si>
  <si>
    <t>Рыбин Даниил Сергеевич</t>
  </si>
  <si>
    <t>Урсолова Ирина Николаевна</t>
  </si>
  <si>
    <t>Хадарцев Руслан Владимирович</t>
  </si>
  <si>
    <t>Абаев Сергей Борисович</t>
  </si>
  <si>
    <t>Борунов Иван</t>
  </si>
  <si>
    <t>Артемова Надежда Олеговна</t>
  </si>
  <si>
    <t>Представитель по обслуживанию клиентов</t>
  </si>
  <si>
    <t>Борунов Иван Владимирович</t>
  </si>
  <si>
    <t>Операционный менеджер</t>
  </si>
  <si>
    <t>Соболева Александра</t>
  </si>
  <si>
    <t>Горшкова Ольга Викторовна</t>
  </si>
  <si>
    <t>Екимовских Евгения Сергеевна</t>
  </si>
  <si>
    <t>Жданова Любовь Павловна</t>
  </si>
  <si>
    <t>Завразина Наталья Викторовна</t>
  </si>
  <si>
    <t>Кирина Алина Владимировна</t>
  </si>
  <si>
    <t>Руководитель отдела обслуживания клиентов</t>
  </si>
  <si>
    <t>Маликова Дарья Алексеевна</t>
  </si>
  <si>
    <t>Руководитель отдела обслуживания ключевых клиентов</t>
  </si>
  <si>
    <t>Новикова Татьяна Алексеевна</t>
  </si>
  <si>
    <t>Тихонова Ирина Васильевна</t>
  </si>
  <si>
    <t>Менеджер по логистике</t>
  </si>
  <si>
    <t>Чаус Юлия Сергеевна</t>
  </si>
  <si>
    <t>Душенков Евгений Николаевич</t>
  </si>
  <si>
    <t>Руководитель отдела продаж</t>
  </si>
  <si>
    <t>Захаров Андрей</t>
  </si>
  <si>
    <t>Ерёмкин Владимир Юрьевич</t>
  </si>
  <si>
    <t>Душенков Евгений</t>
  </si>
  <si>
    <t>Кирюшова Юлия Ивановна</t>
  </si>
  <si>
    <t>Маркин Алексей Борисович</t>
  </si>
  <si>
    <t>Менеджер по продажам ключевым клиентам</t>
  </si>
  <si>
    <t>Разницын Евгений Александрович</t>
  </si>
  <si>
    <t>Семенова Татьяна Владимировна</t>
  </si>
  <si>
    <t>Фролов Александр Николаевич</t>
  </si>
  <si>
    <t>Андрианов Евгений Игоревич</t>
  </si>
  <si>
    <t>Захаров Андрей Александрович</t>
  </si>
  <si>
    <t>Директор по продажам услуг по уходу за вестибюльными коврами</t>
  </si>
  <si>
    <t>Маневич Михаил Борисович</t>
  </si>
  <si>
    <t>Руководитель отдела продаж ковры</t>
  </si>
  <si>
    <t>Гаранжа Екатерина Александровна</t>
  </si>
  <si>
    <t>Кирина Алина</t>
  </si>
  <si>
    <t>Демиденко Дарья Дмитриевна</t>
  </si>
  <si>
    <t>Калинина Мария Олеговна</t>
  </si>
  <si>
    <t>Колганова Екатерина Вячеславовна</t>
  </si>
  <si>
    <t>Лаврентьева Ольга Викторовна</t>
  </si>
  <si>
    <t>Стрембовская Надежда Викторовна</t>
  </si>
  <si>
    <t>Старший консультант</t>
  </si>
  <si>
    <t>Тихомирова Ольга Сергеевна</t>
  </si>
  <si>
    <t>Трушина Наталья Алексеевна</t>
  </si>
  <si>
    <t>Челенкова Елена Александровна уволен</t>
  </si>
  <si>
    <t>Чернова Елена Викторовна</t>
  </si>
  <si>
    <t>Ярославцева Оксана Владимировна</t>
  </si>
  <si>
    <t>Абдуллаев Нурбек</t>
  </si>
  <si>
    <t>Мифтяхетдинов Ильяз</t>
  </si>
  <si>
    <t>Александров Илья Алексеевич</t>
  </si>
  <si>
    <t>Антипина Ольга Николаевна уволен</t>
  </si>
  <si>
    <t>Асанова Мавлюда Исматиллаевна</t>
  </si>
  <si>
    <t>Младший оператор стиральных машин</t>
  </si>
  <si>
    <t>Баимуратов Медер уволен</t>
  </si>
  <si>
    <t>Батырбекова Саламат Батырбековна</t>
  </si>
  <si>
    <t>Белкин Иван Михайлович</t>
  </si>
  <si>
    <t>Белкина Любовь Валерьевна</t>
  </si>
  <si>
    <t>Координатор производства</t>
  </si>
  <si>
    <t>Бобылева Валентина Владимировна</t>
  </si>
  <si>
    <t>Бурлаков Сергей Александрович</t>
  </si>
  <si>
    <t>Старший кладовщик</t>
  </si>
  <si>
    <t>Дегтярев Анатолий Николаевич</t>
  </si>
  <si>
    <t>Джангулов Владимир Николаевич</t>
  </si>
  <si>
    <t>Старший Инженер</t>
  </si>
  <si>
    <t>Ергешова Тахмина уволен</t>
  </si>
  <si>
    <t>Жирнова Галина Михайловна</t>
  </si>
  <si>
    <t>Зети Анна Александровна</t>
  </si>
  <si>
    <t>Золотовская Ирина Станиславовна</t>
  </si>
  <si>
    <t>Исаев Владимир Петрович</t>
  </si>
  <si>
    <t>Казеев Ахать Равилевич</t>
  </si>
  <si>
    <t>Кладовщик</t>
  </si>
  <si>
    <t>Кирсанова Ольга Александровна</t>
  </si>
  <si>
    <t>Климентовская Ирина Леонидовна</t>
  </si>
  <si>
    <t>Кожина Любовь Ивановна</t>
  </si>
  <si>
    <t>Куликова Таисия Петровна</t>
  </si>
  <si>
    <t>Кутубаева Эльгиза</t>
  </si>
  <si>
    <t>Мазур Сергей</t>
  </si>
  <si>
    <t>Макаров Алексей Викторович</t>
  </si>
  <si>
    <t>Мансурова Каныгул уволен</t>
  </si>
  <si>
    <t>Мезенцева Екатерина Николаевна уволен</t>
  </si>
  <si>
    <t>Мирошниченко Елена Сергеевна</t>
  </si>
  <si>
    <t>Мифтяхетдинов Ильяз Александрович</t>
  </si>
  <si>
    <t>Никонов Станислав Игоревич</t>
  </si>
  <si>
    <t>Осконбаева Аселкан</t>
  </si>
  <si>
    <t>Панов Аркадий Алексеевич</t>
  </si>
  <si>
    <t>Поспелов Алексей Сергеевич</t>
  </si>
  <si>
    <t>Редозубова Татьяна Юрьевна уволен</t>
  </si>
  <si>
    <t>Савостина Мария Анатольевна</t>
  </si>
  <si>
    <t>Семенов Илья Юрьевич</t>
  </si>
  <si>
    <t>Слабкович Валентина Леонидовна</t>
  </si>
  <si>
    <t>Укутаев Марат Сулумбекович</t>
  </si>
  <si>
    <t>Уланычбек Кызы Сапаргул</t>
  </si>
  <si>
    <t>Фоменко Владислав Юрьевич</t>
  </si>
  <si>
    <t>Хорошайлова Ирина Викторовна</t>
  </si>
  <si>
    <t>Царев Дмитрий Владимирович</t>
  </si>
  <si>
    <t>Юркевич Лариса Владимировна</t>
  </si>
  <si>
    <t>Левандовский Ярослав Олегович</t>
  </si>
  <si>
    <t>Старший специалист</t>
  </si>
  <si>
    <t>Протасевич Антон</t>
  </si>
  <si>
    <t>Александрова Анастасия Юрьевна</t>
  </si>
  <si>
    <t>Погорельченко Дмитрий Сергеевич</t>
  </si>
  <si>
    <t>Специалист по промышленной безопасности и охране труда</t>
  </si>
  <si>
    <t>Соболева Александра Ивановна переведена</t>
  </si>
  <si>
    <t>Операционный директор</t>
  </si>
  <si>
    <t>Стотыка Николай</t>
  </si>
  <si>
    <t>Соболева Александра Ивановна</t>
  </si>
  <si>
    <t>Директор бизнес подразделения</t>
  </si>
  <si>
    <t>Блохина Светлана Михайловна</t>
  </si>
  <si>
    <t>Специалист отдела логистики</t>
  </si>
  <si>
    <t>Тихонова Ирина</t>
  </si>
  <si>
    <t>Луканина Елена Валерьевна</t>
  </si>
  <si>
    <t>Архипов Константин Анатольевич</t>
  </si>
  <si>
    <t>Поносов Даниил</t>
  </si>
  <si>
    <t>Базыль Николай Васильевич</t>
  </si>
  <si>
    <t>Архипов Константин</t>
  </si>
  <si>
    <t>Бахуринская Мария Олеговна</t>
  </si>
  <si>
    <t>Бердюгин Андрей Алексеевич</t>
  </si>
  <si>
    <t>Младший руководитель отдела обслуживания</t>
  </si>
  <si>
    <t>Корниенко Евгения Олеговна</t>
  </si>
  <si>
    <t>Младший руководитель отдела продаж</t>
  </si>
  <si>
    <t>Шкаруба Евгения Сергеевна</t>
  </si>
  <si>
    <t>Бобрышева Катерина Андреевна</t>
  </si>
  <si>
    <t>Василенко Артём</t>
  </si>
  <si>
    <t>Вандышева Анастасия Александровна</t>
  </si>
  <si>
    <t>Васильева Елена Сергеевна</t>
  </si>
  <si>
    <t>Дегтярева Наталья Сергеевна уволен</t>
  </si>
  <si>
    <t>Кондратьев Артём Вячеславович</t>
  </si>
  <si>
    <t>Контаева Наталья Викторовна</t>
  </si>
  <si>
    <t>Королева Анастасия Викторовна</t>
  </si>
  <si>
    <t>Лалуев Владимир Владимирович</t>
  </si>
  <si>
    <t>Манджиев Евгений Владимирович</t>
  </si>
  <si>
    <t>Моисеенко Людмила Петровна</t>
  </si>
  <si>
    <t>Никонова Ольга Александровна</t>
  </si>
  <si>
    <t>Осикова Наталья Викторовна</t>
  </si>
  <si>
    <t>Пирогов Андрей Александрович</t>
  </si>
  <si>
    <t>Пирожкова Виктория Анатольевна</t>
  </si>
  <si>
    <t>Турнева Елена Петровна</t>
  </si>
  <si>
    <t>Чумакова Диана Олеговна</t>
  </si>
  <si>
    <t>Чухно Сергей Михайлович</t>
  </si>
  <si>
    <t>Шевчук Елена Дмитриевна</t>
  </si>
  <si>
    <t>Василенко Артем Андреевич</t>
  </si>
  <si>
    <t>Поносов Даниил Владимирович</t>
  </si>
  <si>
    <t>Волчкова Елена Александровна уволен</t>
  </si>
  <si>
    <t>Специалист по дистанционным продажам</t>
  </si>
  <si>
    <t>Лебедев Максим Андреевич</t>
  </si>
  <si>
    <t>Бурмистрова Вера</t>
  </si>
  <si>
    <t>Швайцер Алексей Александрович</t>
  </si>
  <si>
    <t>Абдрахманова Кулшат Абилкасымовна</t>
  </si>
  <si>
    <t>Аксенов Алексей Евгеньевич</t>
  </si>
  <si>
    <t>Младший инженер</t>
  </si>
  <si>
    <t>Белогрудова Татьяна Викторовна</t>
  </si>
  <si>
    <t>Воронков Виктор Александрович</t>
  </si>
  <si>
    <t>Гаврилюк Любовь Владиславовна</t>
  </si>
  <si>
    <t>Ганжур Валерий Николаевич</t>
  </si>
  <si>
    <t>Кичайкин Денис Геннадьевич</t>
  </si>
  <si>
    <t>Климанов Дмитрий Александрович</t>
  </si>
  <si>
    <t>Кретова Елена Анатольевна</t>
  </si>
  <si>
    <t>Кузьминская Надежда Евгеньевна</t>
  </si>
  <si>
    <t>Купри Анна Васильевна</t>
  </si>
  <si>
    <t>Мазняк Екатерина Ивановна</t>
  </si>
  <si>
    <t>Уборщица</t>
  </si>
  <si>
    <t>Мальцева Ирина Александровна</t>
  </si>
  <si>
    <t>Михайлов Константин Владимирович</t>
  </si>
  <si>
    <t>Михеева Татьяна Михайловна</t>
  </si>
  <si>
    <t>Моргун Артем Владимирович</t>
  </si>
  <si>
    <t>Омирбекова Алёна Александровна</t>
  </si>
  <si>
    <t>Павлова Наталья Александровна</t>
  </si>
  <si>
    <t>Рехина Екатерина Павловна</t>
  </si>
  <si>
    <t>Родионова Вера Викторовна</t>
  </si>
  <si>
    <t>Смирнова Яна Александровна</t>
  </si>
  <si>
    <t>Таран Лидия Валерьевна</t>
  </si>
  <si>
    <t>Туровилова Виктория Витальевна</t>
  </si>
  <si>
    <t>Яковлева Елена Владимировна</t>
  </si>
  <si>
    <t>Яковлева Светлана Валерьевна</t>
  </si>
  <si>
    <t>Васин Александр Игоревич</t>
  </si>
  <si>
    <t>Приёмко Александр</t>
  </si>
  <si>
    <t>Великосвят Михаил Николаевич</t>
  </si>
  <si>
    <t>Мальцев Александр Игоревич</t>
  </si>
  <si>
    <t>Мельничук Александр Георгиевич уволен</t>
  </si>
  <si>
    <t>Трофименко Ольга Александровна</t>
  </si>
  <si>
    <t>Торговый представитель (регион)</t>
  </si>
  <si>
    <t>Баринова Мария Александровна</t>
  </si>
  <si>
    <t>Бирючева Татьяна Владимировна</t>
  </si>
  <si>
    <t>Бойкова Оксана Евгеньевна</t>
  </si>
  <si>
    <t>Ванюкова Елена Анатольевна</t>
  </si>
  <si>
    <t>Васильева Александра Сергеевна</t>
  </si>
  <si>
    <t>Вертьянова Полина Сергеевна</t>
  </si>
  <si>
    <t>Ерышева Анна Валерьевна</t>
  </si>
  <si>
    <t>Зыкова Элина Юрьевна</t>
  </si>
  <si>
    <t>Иванчук Екатерина Марковна</t>
  </si>
  <si>
    <t>Киуру Глеб Александрович</t>
  </si>
  <si>
    <t>Директор по продажам услуг по уходу за рабочей одеждой и развитию клиентов</t>
  </si>
  <si>
    <t>Цикулин Антон</t>
  </si>
  <si>
    <t>Кузьмийчук Алина Евгеньевна</t>
  </si>
  <si>
    <t>Кулешов Евгений Владимирович</t>
  </si>
  <si>
    <t>Руководитель службы клиентов</t>
  </si>
  <si>
    <t>Кутузов Александр Александрович</t>
  </si>
  <si>
    <t>Макарова Елена Владимировна уволен</t>
  </si>
  <si>
    <t>Павленко Татьяна Николаевна</t>
  </si>
  <si>
    <t>Пенский Павел Вячеславович</t>
  </si>
  <si>
    <t>Попова Виктория Александровна</t>
  </si>
  <si>
    <t>Шмакова Лидия</t>
  </si>
  <si>
    <t>Царлунг Наталья Николаевна</t>
  </si>
  <si>
    <t>Андронов Дмитрий Андреевич уволен</t>
  </si>
  <si>
    <t>Кишканов Даниил</t>
  </si>
  <si>
    <t>Блинов Евгений Александрович уволен</t>
  </si>
  <si>
    <t>Бронников Евгений Сергеевич</t>
  </si>
  <si>
    <t>Буйко Алина Леонидовна</t>
  </si>
  <si>
    <t>Гужина Светлана Александровна</t>
  </si>
  <si>
    <t>Железова Елена Александровна</t>
  </si>
  <si>
    <t>Иванов Алексей Сергеевич</t>
  </si>
  <si>
    <t>Катаев Евгений Юрьевич</t>
  </si>
  <si>
    <t>Кишканов Данил Сергеевич</t>
  </si>
  <si>
    <t>Коваль Евгений Игоревич</t>
  </si>
  <si>
    <t>Колосова Светлана Викторовна</t>
  </si>
  <si>
    <t>Магомедов Бейбала Джаферович</t>
  </si>
  <si>
    <t>Малецкий Николай Николаевич</t>
  </si>
  <si>
    <t>Саковцев Александр Витальевич</t>
  </si>
  <si>
    <t>Сарадоев Евгений Викторович</t>
  </si>
  <si>
    <t>Сарадоева Светлана Валерьевна</t>
  </si>
  <si>
    <t>Сметанин Александр Александрович</t>
  </si>
  <si>
    <t>Соловьев Станислав Константинович</t>
  </si>
  <si>
    <t>Трифонов Сергей Константинович</t>
  </si>
  <si>
    <t>Удальцов Евгений Александрович</t>
  </si>
  <si>
    <t>Федоткин Дмитрий Игоревич</t>
  </si>
  <si>
    <t>Халиков Руслан Ринатович</t>
  </si>
  <si>
    <t>Чакчир Игорь Вадимович</t>
  </si>
  <si>
    <t>Черненко Максим Владимирович</t>
  </si>
  <si>
    <t>Шулак Олег Игоревич уволен</t>
  </si>
  <si>
    <t>Ганжула Антон Павлович</t>
  </si>
  <si>
    <t>Старший менеджер по продажам ключевым клиентам</t>
  </si>
  <si>
    <t>Горкунов Дмитрий Михайлович</t>
  </si>
  <si>
    <t>Ржанов Андрей Борисович</t>
  </si>
  <si>
    <t>Бабух Татьяна Васильевна</t>
  </si>
  <si>
    <t>Желковский Максим Витальевич</t>
  </si>
  <si>
    <t>Кашпарова Анна Валерьевна</t>
  </si>
  <si>
    <t>Суртаев Денис Германович</t>
  </si>
  <si>
    <t>Хромцова Ирина Владимировна</t>
  </si>
  <si>
    <t>Айрумян Артем Владикович</t>
  </si>
  <si>
    <t>Самохин Роман</t>
  </si>
  <si>
    <t>Бобылёв Александр Викторович</t>
  </si>
  <si>
    <t>Бузевич Наталья Александровна</t>
  </si>
  <si>
    <t>Гаврилов Юрий Германович</t>
  </si>
  <si>
    <t>Денисов Александр Витальевич</t>
  </si>
  <si>
    <t>Дудалева Анна Александровна уволен</t>
  </si>
  <si>
    <t>Заикина Татьяна Борисовна</t>
  </si>
  <si>
    <t>Зарембо Александр Владимирович</t>
  </si>
  <si>
    <t>Зотова Галина Михайловна</t>
  </si>
  <si>
    <t>Зубрило Леся Анатольевна уволен</t>
  </si>
  <si>
    <t>Ивановский Алексей Валентинович</t>
  </si>
  <si>
    <t>Калиберная Ольга Андреевна</t>
  </si>
  <si>
    <t>Капитанская Татьяна Владимировна</t>
  </si>
  <si>
    <t>Капуркин Артём Владимирович</t>
  </si>
  <si>
    <t>Капуркин Иван Владимирович</t>
  </si>
  <si>
    <t>Качуренко Виктория Александровна</t>
  </si>
  <si>
    <t>Кашнова Ирина Викторовна</t>
  </si>
  <si>
    <t>Кербунова Людмила Юрьевна</t>
  </si>
  <si>
    <t>Ковальчук Артём Олегович уволен</t>
  </si>
  <si>
    <t>Лебедева Наталья Васильевна</t>
  </si>
  <si>
    <t>Максимкова Екатерина Викторовна</t>
  </si>
  <si>
    <t>Малай Светлана Вячеславовна</t>
  </si>
  <si>
    <t>Марьина Надежда Александровна</t>
  </si>
  <si>
    <t>Найкова Елена Ивановна</t>
  </si>
  <si>
    <t>Озерова Алёна Александровна</t>
  </si>
  <si>
    <t>Павлов Тимофей Геннадьевич</t>
  </si>
  <si>
    <t>Панков Никита Алексеевич</t>
  </si>
  <si>
    <t>Партакова Ольга Викторовна</t>
  </si>
  <si>
    <t>Пугачева Олеся Михайловна</t>
  </si>
  <si>
    <t>Саватеев Роман Александрович</t>
  </si>
  <si>
    <t>Сергеев Михаил Александрович</t>
  </si>
  <si>
    <t>Сергеева Наталья Станиславовна</t>
  </si>
  <si>
    <t>Суханова Ольга Геннадьевна</t>
  </si>
  <si>
    <t>Тарасова Юлия Михайловна</t>
  </si>
  <si>
    <t>Халикова Надежда Анатольевна</t>
  </si>
  <si>
    <t>Шемякина Екатерина Александровна уволен</t>
  </si>
  <si>
    <t>Шкаликов Максим Игоревич</t>
  </si>
  <si>
    <t>Шлык Алексей Георгиевич</t>
  </si>
  <si>
    <t>Васильев Павел Юрьевич уволен</t>
  </si>
  <si>
    <t>Тумаров Евгений</t>
  </si>
  <si>
    <t>Приёмко Александр Евгеньевич</t>
  </si>
  <si>
    <t>Тумаров Евгений Юрьевич</t>
  </si>
  <si>
    <t>Чистяков Александр Дмитриевич</t>
  </si>
  <si>
    <t>Байбуз Денис Сергеевич</t>
  </si>
  <si>
    <t>Логист</t>
  </si>
  <si>
    <t>Битнев Сергей Александрович</t>
  </si>
  <si>
    <t>Бурмистрова Вера Валерьевна</t>
  </si>
  <si>
    <t>Старший руководитель производства</t>
  </si>
  <si>
    <t>Быков Роман Евгеньевич уволен</t>
  </si>
  <si>
    <t>Специалист по логистике</t>
  </si>
  <si>
    <t>Ветров Кирилл Дмитриевич</t>
  </si>
  <si>
    <t>Самохин Роман Виссарионович</t>
  </si>
  <si>
    <t>Цикулин Антон Николаевич</t>
  </si>
  <si>
    <t>Шмакова Лидия Сергеевна</t>
  </si>
  <si>
    <t>Давиденко Мария Максимовна</t>
  </si>
  <si>
    <t>Чистяков Александр</t>
  </si>
  <si>
    <t>Кобец Дмитрий Александрович</t>
  </si>
  <si>
    <t>Комлева Маргарита Игоревна</t>
  </si>
  <si>
    <t>Лосев Вячеслав Анатольевич</t>
  </si>
  <si>
    <t>Ведущий менеджер по работе с ключевыми клиентами</t>
  </si>
  <si>
    <t>Реброва Ирина Николаевна (Вдовина)</t>
  </si>
  <si>
    <t>Румачик Анна Георгиевна</t>
  </si>
  <si>
    <t>Бережнова Лена Владимировна уволен</t>
  </si>
  <si>
    <t>Березкина Анастасия Сергеевна</t>
  </si>
  <si>
    <t>Бобрицкая Алина Павловна</t>
  </si>
  <si>
    <t>Борискина Юлия Александровна уволен</t>
  </si>
  <si>
    <t>Гилев Алексей Михайлович</t>
  </si>
  <si>
    <t>Представитель по работе с клиентами сегмента "Оптимайз"</t>
  </si>
  <si>
    <t>Голицина Мария Николаевна</t>
  </si>
  <si>
    <t>Григорьева Юлия Андреевна</t>
  </si>
  <si>
    <t>Грошева Марина Сергеевна</t>
  </si>
  <si>
    <t>Круглова Оксана Владимировна</t>
  </si>
  <si>
    <t>Крылова Ирина Константиновна</t>
  </si>
  <si>
    <t>Лаврентьева Юлия Александровна</t>
  </si>
  <si>
    <t>Лавринович Анастасия Леонидовна</t>
  </si>
  <si>
    <t>Леонова Эльвира Анатольевна</t>
  </si>
  <si>
    <t>Майорова Анастасия Андреевна</t>
  </si>
  <si>
    <t>Озеркова Екатерина Сергеевна уволен</t>
  </si>
  <si>
    <t>Пижурина Наталья Леонидовна</t>
  </si>
  <si>
    <t>Пономарева Алина Андреевна</t>
  </si>
  <si>
    <t>Руденкова Надежда Михайловна уволен</t>
  </si>
  <si>
    <t>Гарипов Ильнур Мирдарович</t>
  </si>
  <si>
    <t>Аппельганц Александр</t>
  </si>
  <si>
    <t>Гилева Наталья Александровна</t>
  </si>
  <si>
    <t>Кирсанов Роман Владимирович</t>
  </si>
  <si>
    <t>Кузьмин Дмитрий Юрьевич</t>
  </si>
  <si>
    <t>Кутеминский Сергей Александрович</t>
  </si>
  <si>
    <t>Логинов Артем Гургенович</t>
  </si>
  <si>
    <t>Махнев Александр Владимирович</t>
  </si>
  <si>
    <t>Меньшикова Валентина Владимировна</t>
  </si>
  <si>
    <t>Мусихина Наталья Алексеевна</t>
  </si>
  <si>
    <t>Полухина Анна Владимировна</t>
  </si>
  <si>
    <t>Поротников Андрей Владимирович</t>
  </si>
  <si>
    <t>Притчина Марина Юрьевна</t>
  </si>
  <si>
    <t>Степанов Глеб Андреевич</t>
  </si>
  <si>
    <t>Еремеев Александр Сергеевич</t>
  </si>
  <si>
    <t>Назаров Максим</t>
  </si>
  <si>
    <t>Попов Андрей Олегович</t>
  </si>
  <si>
    <t>Попов Михаил Вадимович</t>
  </si>
  <si>
    <t>Назаров Максим Юрьевич</t>
  </si>
  <si>
    <t>Николаев Алексей</t>
  </si>
  <si>
    <t>Николаев Алексей Николаевич</t>
  </si>
  <si>
    <t>Паюсова Мария Юрьевна</t>
  </si>
  <si>
    <t>Сафин Вадим Аликович</t>
  </si>
  <si>
    <t>Токарев Севастьян Андреевич</t>
  </si>
  <si>
    <t>Агзамова Лилия Альфировна</t>
  </si>
  <si>
    <t>Паюсова Мария</t>
  </si>
  <si>
    <t>Аппельганц Александр Евгеньевич</t>
  </si>
  <si>
    <t>Дмитриева Татьяна Сергеевна</t>
  </si>
  <si>
    <t>Координатор по качеству</t>
  </si>
  <si>
    <t>Князькина Анна Евгеньевна</t>
  </si>
  <si>
    <t>Леоненко Анастасия Константиновна</t>
  </si>
  <si>
    <t>Мокеева Мария Викторовна</t>
  </si>
  <si>
    <t>Неуймина Валерия Анатольевна</t>
  </si>
  <si>
    <t>Ревко Анна Анатольевна</t>
  </si>
  <si>
    <t>Храмов Андрей Антонович</t>
  </si>
  <si>
    <t>Гумешеймер Виктория Дмитриевна</t>
  </si>
  <si>
    <t>Коженкова Анна Викторовна</t>
  </si>
  <si>
    <t>Сафин Вадим</t>
  </si>
  <si>
    <t>Русакова Вера Алексеевна</t>
  </si>
  <si>
    <t>Цветков Юрий Михайлович (Ляшков)</t>
  </si>
  <si>
    <t>Сидоров Дмитрий Александрович уволен</t>
  </si>
  <si>
    <t>Снегирев Павел</t>
  </si>
  <si>
    <t>Чернов Герман Александрович</t>
  </si>
  <si>
    <t>Германова Анастасия Олеговна</t>
  </si>
  <si>
    <t>Токарев Севастьян</t>
  </si>
  <si>
    <t>Гринькова Анастасия Сергеевна</t>
  </si>
  <si>
    <t>Коняева Ольга Вадимовна</t>
  </si>
  <si>
    <t>Мазунина Наталья Сергеевна</t>
  </si>
  <si>
    <t>Мигдалович Татьяна Евгеньевна</t>
  </si>
  <si>
    <t>Снегирев Павел Сергеевич</t>
  </si>
  <si>
    <t>Чистяков Дмитрий Андреевич</t>
  </si>
  <si>
    <t>Протасевич Антон Геннадьевич</t>
  </si>
  <si>
    <t>Афанасьева Ольга</t>
  </si>
  <si>
    <t>Протасевич Антон Геннадьевич переведен</t>
  </si>
  <si>
    <t>Зеленцов Иван Игоревич</t>
  </si>
  <si>
    <t>Менеджер по закупкам</t>
  </si>
  <si>
    <t>Ивлиева Ирина Владимировна</t>
  </si>
  <si>
    <t>Директор по закупкам</t>
  </si>
  <si>
    <t>Князева Елена Григорьевна</t>
  </si>
  <si>
    <t>Руководитель группы по расчетам с поставщиками</t>
  </si>
  <si>
    <t>Кривенкова Ирина Евгеньевна</t>
  </si>
  <si>
    <t>Региональный менеджер по закупкам</t>
  </si>
  <si>
    <t>Луценко Наталья Владимировна</t>
  </si>
  <si>
    <t>Специалист по маркировке</t>
  </si>
  <si>
    <t>Муйземнек Валентина Андреевна</t>
  </si>
  <si>
    <t>Административный менеджер</t>
  </si>
  <si>
    <t>Сычева Вероника Владиславовна</t>
  </si>
  <si>
    <t>Третьякова Ольга Викторовна</t>
  </si>
  <si>
    <t>Специалист по закупкам</t>
  </si>
  <si>
    <t>Антонова Екатерина Александровна</t>
  </si>
  <si>
    <t>Менеджер проекта</t>
  </si>
  <si>
    <t>Афанасьева Ольга Леонидовна</t>
  </si>
  <si>
    <t>Директор по национальным продажам и развитию бизнеса</t>
  </si>
  <si>
    <t>Киуру Ирина</t>
  </si>
  <si>
    <t>Афанасьева Ольга Леонидовна перевод</t>
  </si>
  <si>
    <t>Жаврид Мария Петровна</t>
  </si>
  <si>
    <t>Национальный менеджер по работе с ключевыми клиентами</t>
  </si>
  <si>
    <t>Киселева Екатерина Александровна</t>
  </si>
  <si>
    <t>Директор по продажам ключевым клиентам</t>
  </si>
  <si>
    <t>Киснерева Анна Евгеньевна</t>
  </si>
  <si>
    <t>Дизайнер</t>
  </si>
  <si>
    <t>Киуру Ирина Александровна</t>
  </si>
  <si>
    <t>Директор по стратегическому маркетингу и развитию бизнеса</t>
  </si>
  <si>
    <t>Кузнецова Юлия Алексеевна</t>
  </si>
  <si>
    <t>Менеджер по продукту</t>
  </si>
  <si>
    <t>Магалясова Екатерина Геннадьевна</t>
  </si>
  <si>
    <t>Менеджер по маркетингу и автоматизации процесса продаж</t>
  </si>
  <si>
    <t>Мальцева Анна Ильинична</t>
  </si>
  <si>
    <t>Пермякова Дарья Васильевна</t>
  </si>
  <si>
    <t>Менеджер по коммуникациям и связям с общественностью</t>
  </si>
  <si>
    <t>Поликарпова Эльвира Александровна</t>
  </si>
  <si>
    <t>Специалист по продукту</t>
  </si>
  <si>
    <t>Яланская Елена Юрьевна</t>
  </si>
  <si>
    <t>Могилевский Леонид Израилевич</t>
  </si>
  <si>
    <t>Директор по строительству, недвижимости и безопасности</t>
  </si>
  <si>
    <t>Соколова Анастасия Станиславовна</t>
  </si>
  <si>
    <t>Специалист по пожарной, экологической и промышленной безопасности</t>
  </si>
  <si>
    <t>Радченко Дарья Алексеевна</t>
  </si>
  <si>
    <t>Инженер по качеству</t>
  </si>
  <si>
    <t>Рештенко Александр Васильевич</t>
  </si>
  <si>
    <t>Милкова Мария Александровна</t>
  </si>
  <si>
    <t>Руководитель Проектов</t>
  </si>
  <si>
    <t>Стотыка Николай Борисович</t>
  </si>
  <si>
    <t>Генеральный директор</t>
  </si>
  <si>
    <t>Шамси Анна Сергеевна</t>
  </si>
  <si>
    <t>Бардина Снежана Валерьевна</t>
  </si>
  <si>
    <t>Специалист по организационному развитию и управлению персоналом</t>
  </si>
  <si>
    <t>Владимиров Ярослав Анатольевич</t>
  </si>
  <si>
    <t>Иванова Любовь Валерьевна</t>
  </si>
  <si>
    <t>Федорова Наталья Алексеевна</t>
  </si>
  <si>
    <t>Директор по организационному развитию и управлению персоналом</t>
  </si>
  <si>
    <t>Дмитриева Александра Александровна</t>
  </si>
  <si>
    <t>Бухгалтер (rescontrol) / работа с дебиторской задолженностью</t>
  </si>
  <si>
    <t>Храмов Олег</t>
  </si>
  <si>
    <t>Старший бухгалтер</t>
  </si>
  <si>
    <t>Мания Надежда Борисовна</t>
  </si>
  <si>
    <t>Микина Олеся Михайловна</t>
  </si>
  <si>
    <t>Налоговый менеджер</t>
  </si>
  <si>
    <t>Саввин Дмитрий Александрович</t>
  </si>
  <si>
    <t>Финансовый аналитик</t>
  </si>
  <si>
    <t>Руководитель группы по учету расчетов с клиентами</t>
  </si>
  <si>
    <t>Храмов Олег Анатольевич</t>
  </si>
  <si>
    <t>Финансовый директор</t>
  </si>
  <si>
    <t>Андриенко Анастасия Игоревна</t>
  </si>
  <si>
    <t>Анохин Игорь</t>
  </si>
  <si>
    <t>Вильховченко Маргарита Вячеславовна уволен</t>
  </si>
  <si>
    <t>Гусев Александр Игоревич</t>
  </si>
  <si>
    <t>Колкунов Дмитрий Евгеньевич</t>
  </si>
  <si>
    <t>Матюнина Ксения Юрьевна</t>
  </si>
  <si>
    <t>Михейкина Тамара Сергеевна</t>
  </si>
  <si>
    <t>Сонина Екатерина Игоревна</t>
  </si>
  <si>
    <t>Терещенко Ольга Владимировна</t>
  </si>
  <si>
    <t>Координатор</t>
  </si>
  <si>
    <t>Шевченко Яна Валерьевна</t>
  </si>
  <si>
    <t>Анохин Игорь Алексеевич</t>
  </si>
  <si>
    <t>Арефкин Максим</t>
  </si>
  <si>
    <t>Панков Алексей Федорович</t>
  </si>
  <si>
    <t>Руководитель отдела продаж и обслуживания клиентов</t>
  </si>
  <si>
    <t>Аксенова Марина Александровна</t>
  </si>
  <si>
    <t>Гусев Александр</t>
  </si>
  <si>
    <t>Анохина Ирина Дмитриевна уволен</t>
  </si>
  <si>
    <t>Беликова Светлана Александровна</t>
  </si>
  <si>
    <t>Бондальер Владимир Андреевич уволен</t>
  </si>
  <si>
    <t>Высоцкая Екатерина Михайловна</t>
  </si>
  <si>
    <t>Деревянко Наталья Александровна</t>
  </si>
  <si>
    <t>Зенцов Андрей Павлович уволен</t>
  </si>
  <si>
    <t>Магагин Дмитрий Александрович</t>
  </si>
  <si>
    <t>Мариуца Анна Георгевна</t>
  </si>
  <si>
    <t>Новиков Виктор Александрович</t>
  </si>
  <si>
    <t>Новикова Марина Александровна</t>
  </si>
  <si>
    <t>Павлий Владимир Васильевич</t>
  </si>
  <si>
    <t>Сергеева София Александровна уволен</t>
  </si>
  <si>
    <t>Суржиков Сергей Николаевич</t>
  </si>
  <si>
    <t>Цедов Владимир Дмитриевич</t>
  </si>
  <si>
    <t>Белоусов Сергей Алексеевич</t>
  </si>
  <si>
    <t>Колкунов Дмитрий</t>
  </si>
  <si>
    <t>Говоров Олег Павлович</t>
  </si>
  <si>
    <t>Игнатов Павел Сергеевич</t>
  </si>
  <si>
    <t>Концедалов Игорь Вячеславович</t>
  </si>
  <si>
    <t>Котов Сергей Борисович</t>
  </si>
  <si>
    <t>Котова Татьяна Ивановна</t>
  </si>
  <si>
    <t>Музыченко Кирилл Владимирович уволен</t>
  </si>
  <si>
    <t>Сбоев Сергей Владимирович уволен</t>
  </si>
  <si>
    <t>Скорохватов Александр Андреевич</t>
  </si>
  <si>
    <t>Шульгин Павел Михайлович</t>
  </si>
  <si>
    <t>Вальвач Андрей Александрович уволен</t>
  </si>
  <si>
    <t>Панков Алексей</t>
  </si>
  <si>
    <t>Евсеев Сергей Юрьевич уволен</t>
  </si>
  <si>
    <t>Зесенко Александр Александрович</t>
  </si>
  <si>
    <t>Калошин Александр Алексеевич</t>
  </si>
  <si>
    <t>Каменских Петр Аркадьевич</t>
  </si>
  <si>
    <t>Котов Иван Валерьевич</t>
  </si>
  <si>
    <t>Ледовских Николай Викторович уволен</t>
  </si>
  <si>
    <t>Литвиненко Сергей Романович</t>
  </si>
  <si>
    <t>Пугачёв Антон Александрович</t>
  </si>
  <si>
    <t>Розвизев Иван Евгеньевич</t>
  </si>
  <si>
    <t>Рубченко Владислав Юрьевич</t>
  </si>
  <si>
    <t>Рябенко Роман Николаевич</t>
  </si>
  <si>
    <t>Шведова Елена Игоревна</t>
  </si>
  <si>
    <t>Эрнст Дмитрий Андреевич</t>
  </si>
  <si>
    <t>Яньшин Александр Витальевич</t>
  </si>
  <si>
    <t>Яшин Денис Сергеевич</t>
  </si>
  <si>
    <t>Арефкин Максим Вячеславович</t>
  </si>
  <si>
    <t>Колмогоров Артём Андреевич</t>
  </si>
  <si>
    <t>Мамбетова Анна Александровна</t>
  </si>
  <si>
    <t>Главный бухгалтер</t>
  </si>
  <si>
    <t>Богданова Юлия Владимировна</t>
  </si>
  <si>
    <t>Полькин Евгений Андреевич</t>
  </si>
  <si>
    <t>Грушина Анастасия Игоревна</t>
  </si>
  <si>
    <t>Спб</t>
  </si>
  <si>
    <t>Михайлова Ксения Сергеевна</t>
  </si>
  <si>
    <t>Тарасова Ирина Анатольевна</t>
  </si>
  <si>
    <t>Тимочкина Татьяна Геннадьевна</t>
  </si>
  <si>
    <t>Авраменко Юлия Михайловна</t>
  </si>
  <si>
    <t>Борщевская Елена</t>
  </si>
  <si>
    <t>Шкуро Мария Михайловна</t>
  </si>
  <si>
    <t>Михайлова Валентина Евгеньевна</t>
  </si>
  <si>
    <t>Гуриненко Роман Сергеевич</t>
  </si>
  <si>
    <t>Андронов Владимир Владимирович</t>
  </si>
  <si>
    <t>Антонова Ксения Александровна</t>
  </si>
  <si>
    <t>Ширяев Константин Сергеевич</t>
  </si>
  <si>
    <t>Ахматов Шергазы Бектемирович</t>
  </si>
  <si>
    <t>Осконбаев Акназар</t>
  </si>
  <si>
    <t>Талайбек Уулу Жанболот</t>
  </si>
  <si>
    <t>Федоров Илья Александрович</t>
  </si>
  <si>
    <t>Сербул Наталья Николаевна</t>
  </si>
  <si>
    <t>Катков Александр Андреевич</t>
  </si>
  <si>
    <t>Ризванов Айрат Вазихович</t>
  </si>
  <si>
    <t>Вихров Анатолий Андреевич уволен</t>
  </si>
  <si>
    <t>Удовин Владимир Сергеевич уволен</t>
  </si>
  <si>
    <t>Велискевич Вячеслав Максимович</t>
  </si>
  <si>
    <t>Хабарова Ирина Александровна</t>
  </si>
  <si>
    <t>Русскова Мария Александровна</t>
  </si>
  <si>
    <t>Вихляева Ирина Николаевна</t>
  </si>
  <si>
    <t>Маматисакова Диляфруз Мухидиновна</t>
  </si>
  <si>
    <t>Полухина Дарья Алексеевна</t>
  </si>
  <si>
    <t>Таран Мария Владимировна</t>
  </si>
  <si>
    <t>Полотбек кызы Гульиза</t>
  </si>
  <si>
    <t>Лаптев Александр Валерьевич</t>
  </si>
  <si>
    <t>Дончулеско Евгения Андреевна</t>
  </si>
  <si>
    <t>Коваленко Екатерина Владимировна</t>
  </si>
  <si>
    <t>Куценко Татьяна Валериевна</t>
  </si>
  <si>
    <t>Рыжова Мария Александровна</t>
  </si>
  <si>
    <t>Егоров Алексей Александрович</t>
  </si>
  <si>
    <t>Нурали Уулу Исках</t>
  </si>
  <si>
    <t>Омурбек уулу Нургазы</t>
  </si>
  <si>
    <t>Баймуратов Медер</t>
  </si>
  <si>
    <t>Ысмайыл кызы Айдана</t>
  </si>
  <si>
    <t>Холодкова Наталья Михайловна</t>
  </si>
  <si>
    <t>Хафизова Эльвина Ирековна</t>
  </si>
  <si>
    <t>Аминова Альфия Ханяфильевна</t>
  </si>
  <si>
    <t>Барабанов Станислав Евгеньевич</t>
  </si>
  <si>
    <t>Колосов Геннадий Николаевич</t>
  </si>
  <si>
    <t>Соколова Елена Станиславовна</t>
  </si>
  <si>
    <t>Андрианова Оксана Викторовна</t>
  </si>
  <si>
    <t>Лубенец Юлия Сергеевна</t>
  </si>
  <si>
    <t>Алексеева Олеся Владимировна уволена</t>
  </si>
  <si>
    <t>Петричук Екатерина Николаевна</t>
  </si>
  <si>
    <t>Александрова Анастасия</t>
  </si>
  <si>
    <t>Кишканов</t>
  </si>
  <si>
    <t>Битнев</t>
  </si>
  <si>
    <t>Битнев Сергей</t>
  </si>
  <si>
    <t>Васильев</t>
  </si>
  <si>
    <t>Васильев Павел</t>
  </si>
  <si>
    <t>Приемко</t>
  </si>
  <si>
    <t>Чистяков</t>
  </si>
  <si>
    <t>Шмакова</t>
  </si>
  <si>
    <t>Бурмистрова</t>
  </si>
  <si>
    <t>Самохин</t>
  </si>
  <si>
    <t>Цикулин</t>
  </si>
  <si>
    <t>Тумаров</t>
  </si>
  <si>
    <t>Протасевич</t>
  </si>
  <si>
    <t>Архипов</t>
  </si>
  <si>
    <t>Василенко</t>
  </si>
  <si>
    <t>Поносов</t>
  </si>
  <si>
    <t>Протасевич (Спб)</t>
  </si>
  <si>
    <t>Гусев А.</t>
  </si>
  <si>
    <t>Арефкин М.</t>
  </si>
  <si>
    <t>Панков А.</t>
  </si>
  <si>
    <t>Колкунов Д.</t>
  </si>
  <si>
    <t>Пример</t>
  </si>
  <si>
    <t>Titile</t>
  </si>
  <si>
    <t xml:space="preserve">Job Family </t>
  </si>
  <si>
    <t>Benchmark Job</t>
  </si>
  <si>
    <t>Grade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</si>
  <si>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</si>
  <si>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</si>
  <si>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</si>
  <si>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</si>
  <si>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</si>
  <si>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</si>
  <si>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</si>
  <si>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</si>
  <si>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</si>
  <si>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</si>
  <si>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</si>
  <si>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</si>
  <si>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Январь2</t>
  </si>
  <si>
    <t>Production Manager</t>
  </si>
  <si>
    <t>02 Operations</t>
  </si>
  <si>
    <t>2_02 Production Manager 1</t>
  </si>
  <si>
    <t>L4</t>
  </si>
  <si>
    <t>Maintenance Engineer</t>
  </si>
  <si>
    <t>2_02 Maintenance Operator 2</t>
  </si>
  <si>
    <t>L2</t>
  </si>
  <si>
    <t>Sales Representative</t>
  </si>
  <si>
    <t>03 Customer Interface</t>
  </si>
  <si>
    <t>2_03 Sales Representative 1</t>
  </si>
  <si>
    <t>Key Account Sales Manager</t>
  </si>
  <si>
    <t>2_03 Sales Representative 2</t>
  </si>
  <si>
    <t>L3</t>
  </si>
  <si>
    <t>И.О.Территориальный менеджер по продажам</t>
  </si>
  <si>
    <t/>
  </si>
  <si>
    <t>Sales Manager</t>
  </si>
  <si>
    <t>2_03 Sales Manager 1</t>
  </si>
  <si>
    <t>Production Coordinator</t>
  </si>
  <si>
    <t>2_02 Production Team Lead</t>
  </si>
  <si>
    <t>Account Representative</t>
  </si>
  <si>
    <t>2_03 Account Representative 1</t>
  </si>
  <si>
    <t>Customer Service Representative</t>
  </si>
  <si>
    <t>Младший менеджер по работе с ключевыми клиентами</t>
  </si>
  <si>
    <t>Cleaning Person</t>
  </si>
  <si>
    <t>2_02 Production Operator 1</t>
  </si>
  <si>
    <t>L1</t>
  </si>
  <si>
    <t>Textile Stock Employee</t>
  </si>
  <si>
    <t>2_02 Production Operator 2</t>
  </si>
  <si>
    <t>Maintenance Technician</t>
  </si>
  <si>
    <t>2_02 Maintenance Operator 1</t>
  </si>
  <si>
    <t>Textile Care Worker</t>
  </si>
  <si>
    <t>Customer Service Consultant</t>
  </si>
  <si>
    <t>2_03 Customer Engagement Representative 1</t>
  </si>
  <si>
    <t>Senior Account Representative</t>
  </si>
  <si>
    <t>2_03 Account Representative 2</t>
  </si>
  <si>
    <t>Strategic Marketing and Business Development Director</t>
  </si>
  <si>
    <t>2_03 Business Development Director</t>
  </si>
  <si>
    <t>L7</t>
  </si>
  <si>
    <t>Manager, Sales, Global Corporates</t>
  </si>
  <si>
    <t>2_03 Sales Representative 3</t>
  </si>
  <si>
    <t>Head of Procurement</t>
  </si>
  <si>
    <t>04 Supply Chain &amp; Procurement</t>
  </si>
  <si>
    <t>2_04 Supply Chain &amp; Procurement Manager 2</t>
  </si>
  <si>
    <t>L6</t>
  </si>
  <si>
    <t>Regional Buyer</t>
  </si>
  <si>
    <t>2_04 Supply Chain &amp; Procurement Manager 1</t>
  </si>
  <si>
    <t>L5</t>
  </si>
  <si>
    <t>Buyer</t>
  </si>
  <si>
    <t>2_04 Buyer 3</t>
  </si>
  <si>
    <t>Purchase Specialist</t>
  </si>
  <si>
    <t>QR-Labeling Specialist</t>
  </si>
  <si>
    <t>Safety Specialist</t>
  </si>
  <si>
    <t>09 Quality &amp; Support</t>
  </si>
  <si>
    <t>2_09 Quality Specialist 1</t>
  </si>
  <si>
    <t>Director, Facilities, Construction and Safety</t>
  </si>
  <si>
    <t>2_02 Process Specialist 3</t>
  </si>
  <si>
    <t>HR Specialist</t>
  </si>
  <si>
    <t>08 Human Resources</t>
  </si>
  <si>
    <t>2_08 HR Сoordinator</t>
  </si>
  <si>
    <t>Designer</t>
  </si>
  <si>
    <t>05 Products &amp; Services</t>
  </si>
  <si>
    <t>2_05 Products &amp; Services Specialist 1</t>
  </si>
  <si>
    <t>Customer Service Assistant</t>
  </si>
  <si>
    <t>2_03 Customer Engagement Assistant</t>
  </si>
  <si>
    <t>Старший территориальный менеджер</t>
  </si>
  <si>
    <t>Area Sales Manager</t>
  </si>
  <si>
    <t>Руководитель группы отдела продаж Одежда ( информ)</t>
  </si>
  <si>
    <t>Product Specialist</t>
  </si>
  <si>
    <t>Product Manager</t>
  </si>
  <si>
    <t>2_05 Products &amp; Services Specialist 2</t>
  </si>
  <si>
    <t>Project Manager</t>
  </si>
  <si>
    <t>10 Vision, Strategy and Project management</t>
  </si>
  <si>
    <t>Project Manager 1</t>
  </si>
  <si>
    <t>Tax Manager</t>
  </si>
  <si>
    <t>07 Finance</t>
  </si>
  <si>
    <t>2_07 Finance Specialist 1</t>
  </si>
  <si>
    <t>Accounts Payable Supervisor</t>
  </si>
  <si>
    <t>2_07 Finance Team Lead 1</t>
  </si>
  <si>
    <t>Бухгалтер (rescontrol) / работа с дебиторской задолженностью (регион)</t>
  </si>
  <si>
    <t>Accounts Receivables Supervisor</t>
  </si>
  <si>
    <t>Senior Accountant</t>
  </si>
  <si>
    <t>Maintenance Coordinator</t>
  </si>
  <si>
    <t>2_02 Maintenance Team Lead</t>
  </si>
  <si>
    <t>Координатор по логистике</t>
  </si>
  <si>
    <t>Директор по клиентскому сервису</t>
  </si>
  <si>
    <t>Quality Engineer</t>
  </si>
  <si>
    <t>Administrative Manager</t>
  </si>
  <si>
    <t>Assistant/Administrator 2</t>
  </si>
  <si>
    <t>Senior Key Account Representative</t>
  </si>
  <si>
    <t>Finance Analyst</t>
  </si>
  <si>
    <t>Head of Regional Finance</t>
  </si>
  <si>
    <t>2_07 Finance Manager 2</t>
  </si>
  <si>
    <t>Business Unit Director</t>
  </si>
  <si>
    <t>01 Business Management</t>
  </si>
  <si>
    <t>2_01 Business Unit Manager 2</t>
  </si>
  <si>
    <t>Специалист по маркетингу</t>
  </si>
  <si>
    <t>Marketing Manager</t>
  </si>
  <si>
    <t>Представитель отдела продаж</t>
  </si>
  <si>
    <t>Inside Sales Representative</t>
  </si>
  <si>
    <t>Head of HR, Russia</t>
  </si>
  <si>
    <t>2_08 Human Resources Director</t>
  </si>
  <si>
    <t>Logistics Specialist</t>
  </si>
  <si>
    <t>2_02 Route Planner</t>
  </si>
  <si>
    <t>Business Unit Manager</t>
  </si>
  <si>
    <t>2_01 Business Unit Manager 1</t>
  </si>
  <si>
    <t>Quality coordinator</t>
  </si>
  <si>
    <t>2_09 Quality Operator</t>
  </si>
  <si>
    <t>Operations Manager</t>
  </si>
  <si>
    <t>Ассистент отдела продаж</t>
  </si>
  <si>
    <t>Manager, Logistics</t>
  </si>
  <si>
    <t>2_02 Route Services Team Leader</t>
  </si>
  <si>
    <t>Customer Service Manager</t>
  </si>
  <si>
    <t>2_03 Customer Engagement Manager 1</t>
  </si>
  <si>
    <t>Manager, Accounts</t>
  </si>
  <si>
    <t>Директор по продажам</t>
  </si>
  <si>
    <t>Руководитель группы отдела продаж</t>
  </si>
  <si>
    <t>Customer Service Coordinator</t>
  </si>
  <si>
    <t>2_03 Customer Engagement Representative 2</t>
  </si>
  <si>
    <t>Торговый предстаитель/отдел продаж (одежда) о/под. в г. Казань _7984</t>
  </si>
  <si>
    <t>И.О. Руководитель отдела продаж</t>
  </si>
  <si>
    <t>Manager, Sales and Accounts</t>
  </si>
  <si>
    <t>2_03 Sales Manager 2</t>
  </si>
  <si>
    <t>Подразделение</t>
  </si>
  <si>
    <t>№</t>
  </si>
  <si>
    <t>Сотрудник</t>
  </si>
  <si>
    <t>Табельный номер</t>
  </si>
  <si>
    <t>График работы</t>
  </si>
  <si>
    <t>Разряд (категория)</t>
  </si>
  <si>
    <t>Оклад (тариф)</t>
  </si>
  <si>
    <t>Количество ставок</t>
  </si>
  <si>
    <t>Дата приема</t>
  </si>
  <si>
    <t>Испытательный срок</t>
  </si>
  <si>
    <t>Выплата аванса</t>
  </si>
  <si>
    <t>Дней до дня рождения</t>
  </si>
  <si>
    <t>Дата рождения</t>
  </si>
  <si>
    <t>Телефон рабочий</t>
  </si>
  <si>
    <t>Состояние</t>
  </si>
  <si>
    <t>Стаж работы на предприятии лет</t>
  </si>
  <si>
    <t>Администрация о/под.в г.Сестрорецке_3978</t>
  </si>
  <si>
    <t>00036</t>
  </si>
  <si>
    <t>Основной график</t>
  </si>
  <si>
    <t>10.01.2018</t>
  </si>
  <si>
    <t>Расчетный</t>
  </si>
  <si>
    <t>13.08.1986</t>
  </si>
  <si>
    <t>Работа</t>
  </si>
  <si>
    <t>Отдел обслуживания о/под.в г.Сестрорецке_3979</t>
  </si>
  <si>
    <t>00680</t>
  </si>
  <si>
    <t>Пятидневка</t>
  </si>
  <si>
    <t>10.11.2021</t>
  </si>
  <si>
    <t>10.05.1990</t>
  </si>
  <si>
    <t>00665</t>
  </si>
  <si>
    <t>14.10.2021</t>
  </si>
  <si>
    <t>26.05.1984</t>
  </si>
  <si>
    <t>Отдел продаж (ковры) о/под.в г.Сестрорецке_ (Inform) 3957</t>
  </si>
  <si>
    <t>00198</t>
  </si>
  <si>
    <t>21.01.2019</t>
  </si>
  <si>
    <t>31.01.1994</t>
  </si>
  <si>
    <t>00038</t>
  </si>
  <si>
    <t>12.01.2018</t>
  </si>
  <si>
    <t>15.12.1982</t>
  </si>
  <si>
    <t>00518</t>
  </si>
  <si>
    <t>21.01.2021</t>
  </si>
  <si>
    <t>05.03.1996</t>
  </si>
  <si>
    <t>000000220</t>
  </si>
  <si>
    <t>01.12.2003</t>
  </si>
  <si>
    <t>07.06.1977</t>
  </si>
  <si>
    <t>Васильев Павел Юрьевич</t>
  </si>
  <si>
    <t>000000513</t>
  </si>
  <si>
    <t>19.02.2008</t>
  </si>
  <si>
    <t>17.05.1985</t>
  </si>
  <si>
    <t>000001290</t>
  </si>
  <si>
    <t>08.11.2016</t>
  </si>
  <si>
    <t>15.03.1984</t>
  </si>
  <si>
    <t>Производство (ковры) о/под.в г.Сестрорецке_3970</t>
  </si>
  <si>
    <t>000000766</t>
  </si>
  <si>
    <t>Суммированный учет рабоче</t>
  </si>
  <si>
    <t>05.09.2013</t>
  </si>
  <si>
    <t>08.02.1985</t>
  </si>
  <si>
    <t>00107</t>
  </si>
  <si>
    <t>03.07.2017</t>
  </si>
  <si>
    <t>03.06.1991</t>
  </si>
  <si>
    <t>000001190</t>
  </si>
  <si>
    <t>01.10.2016</t>
  </si>
  <si>
    <t>22.11.1988</t>
  </si>
  <si>
    <t>000000736</t>
  </si>
  <si>
    <t>01.03.2011</t>
  </si>
  <si>
    <t>19.07.1992</t>
  </si>
  <si>
    <t>000000920</t>
  </si>
  <si>
    <t>01.07.2013</t>
  </si>
  <si>
    <t>12.07.1993</t>
  </si>
  <si>
    <t>00527</t>
  </si>
  <si>
    <t>01.02.2021</t>
  </si>
  <si>
    <t>27.12.1986</t>
  </si>
  <si>
    <t>00055</t>
  </si>
  <si>
    <t>04.10.2018</t>
  </si>
  <si>
    <t>02.01.1985</t>
  </si>
  <si>
    <t>Андронов Дмитрий Андреевич</t>
  </si>
  <si>
    <t>00694</t>
  </si>
  <si>
    <t>26.11.2021</t>
  </si>
  <si>
    <t>04.08.1985</t>
  </si>
  <si>
    <t>00602</t>
  </si>
  <si>
    <t>29.06.2021</t>
  </si>
  <si>
    <t>23.10.1980</t>
  </si>
  <si>
    <t>Сенченко Дмитрий Владимирович</t>
  </si>
  <si>
    <t>00541</t>
  </si>
  <si>
    <t>18.02.2021</t>
  </si>
  <si>
    <t>03.05.1978</t>
  </si>
  <si>
    <t>Отсутствие по невыясненным причинам</t>
  </si>
  <si>
    <t>00661</t>
  </si>
  <si>
    <t>11.10.2021</t>
  </si>
  <si>
    <t>19.03.1996</t>
  </si>
  <si>
    <t>Шулак Олег Игоревич</t>
  </si>
  <si>
    <t>00676</t>
  </si>
  <si>
    <t>09.11.2021</t>
  </si>
  <si>
    <t>23.02.1991</t>
  </si>
  <si>
    <t>000000620</t>
  </si>
  <si>
    <t>02.03.2009</t>
  </si>
  <si>
    <t>02.02.1987</t>
  </si>
  <si>
    <t>Отдел продаж (гостиночный текстиль Комфорта) о/под.в г.Сестрорецке_4358</t>
  </si>
  <si>
    <t>000000277</t>
  </si>
  <si>
    <t>08.09.2004</t>
  </si>
  <si>
    <t>14.04.1973</t>
  </si>
  <si>
    <t>Производство (гостиночный текстиль Комфорта) о/под.в г.Сестрорецке_4380</t>
  </si>
  <si>
    <t>000000786</t>
  </si>
  <si>
    <t>01.11.2011</t>
  </si>
  <si>
    <t>13.03.1980</t>
  </si>
  <si>
    <t>000000704</t>
  </si>
  <si>
    <t>06.09.2010</t>
  </si>
  <si>
    <t>13.07.1985</t>
  </si>
  <si>
    <t>Работа в отпуске по уходу за ребенком</t>
  </si>
  <si>
    <t>00045</t>
  </si>
  <si>
    <t>22.01.2018</t>
  </si>
  <si>
    <t>24.10.1987</t>
  </si>
  <si>
    <t>Отпуск основной</t>
  </si>
  <si>
    <t>00048</t>
  </si>
  <si>
    <t>03.07.1992</t>
  </si>
  <si>
    <t>00001</t>
  </si>
  <si>
    <t>18.12.1974</t>
  </si>
  <si>
    <t>00310</t>
  </si>
  <si>
    <t>30.12.2021</t>
  </si>
  <si>
    <t>18.08.1992</t>
  </si>
  <si>
    <t>00629</t>
  </si>
  <si>
    <t>25.08.2021</t>
  </si>
  <si>
    <t>30.04.1986</t>
  </si>
  <si>
    <t>00536</t>
  </si>
  <si>
    <t>10.02.2021</t>
  </si>
  <si>
    <t>03.04.1982</t>
  </si>
  <si>
    <t>00537</t>
  </si>
  <si>
    <t>21.11.1985</t>
  </si>
  <si>
    <t>Смекалова Евгения Александровна</t>
  </si>
  <si>
    <t>000000700</t>
  </si>
  <si>
    <t>02.08.2010</t>
  </si>
  <si>
    <t>14.01.1983</t>
  </si>
  <si>
    <t>Отпуск по уходу за ребенком</t>
  </si>
  <si>
    <t>00555</t>
  </si>
  <si>
    <t>15.03.2021</t>
  </si>
  <si>
    <t>22.03.1990</t>
  </si>
  <si>
    <t>00617</t>
  </si>
  <si>
    <t>29.07.2021</t>
  </si>
  <si>
    <t>13.01.1982</t>
  </si>
  <si>
    <t>Хильман Ксения Александровна</t>
  </si>
  <si>
    <t>00099</t>
  </si>
  <si>
    <t>03.10.1984</t>
  </si>
  <si>
    <t>000001175</t>
  </si>
  <si>
    <t>01.06.2016</t>
  </si>
  <si>
    <t>14.06.1988</t>
  </si>
  <si>
    <t>Нурханов Ихтиёр Бахтиёрович</t>
  </si>
  <si>
    <t>00615</t>
  </si>
  <si>
    <t>Уборщик производственных и служебных помещений</t>
  </si>
  <si>
    <t>26.07.2021</t>
  </si>
  <si>
    <t>10.10.1999</t>
  </si>
  <si>
    <t>Отдел по работе с клиентами (ковры) о/под.в г.Сестрорецке 6873</t>
  </si>
  <si>
    <t>00700</t>
  </si>
  <si>
    <t>01.12.2021</t>
  </si>
  <si>
    <t>09.11.1986</t>
  </si>
  <si>
    <t>000000323</t>
  </si>
  <si>
    <t>15.08.2005</t>
  </si>
  <si>
    <t>21.09.1973</t>
  </si>
  <si>
    <t>000000665</t>
  </si>
  <si>
    <t>01.02.2010</t>
  </si>
  <si>
    <t>07.09.1975</t>
  </si>
  <si>
    <t>Отдел по работе с клиентами (одежда) о/под.в г.Сестрорецке 6823</t>
  </si>
  <si>
    <t>Митченкова Светлана Анатольевна</t>
  </si>
  <si>
    <t>000000792</t>
  </si>
  <si>
    <t>01.01.2012</t>
  </si>
  <si>
    <t>23.07.1990</t>
  </si>
  <si>
    <t>Отдел обслуживания клиентов (одежда) о/под.в г.Сестрорецке_6824</t>
  </si>
  <si>
    <t>Борискина Юлия Александровна</t>
  </si>
  <si>
    <t>00305</t>
  </si>
  <si>
    <t>01.10.2019</t>
  </si>
  <si>
    <t>14.04.1988</t>
  </si>
  <si>
    <t>Елистратова Елена Александровна</t>
  </si>
  <si>
    <t>000000758</t>
  </si>
  <si>
    <t>И.О.Консультант</t>
  </si>
  <si>
    <t>01.06.2011</t>
  </si>
  <si>
    <t>27.06.1983</t>
  </si>
  <si>
    <t>Администрация о/под.в г.Пушкине_4318</t>
  </si>
  <si>
    <t>000001267</t>
  </si>
  <si>
    <t>07.03.1962</t>
  </si>
  <si>
    <t>Апекишева Марина Владимировна</t>
  </si>
  <si>
    <t>00757</t>
  </si>
  <si>
    <t>18.02.2022</t>
  </si>
  <si>
    <t>11.09.1965</t>
  </si>
  <si>
    <t>000000791</t>
  </si>
  <si>
    <t>21.12.2011</t>
  </si>
  <si>
    <t>19.12.1980</t>
  </si>
  <si>
    <t>000000870</t>
  </si>
  <si>
    <t>05.12.2012</t>
  </si>
  <si>
    <t>22.11.1985</t>
  </si>
  <si>
    <t>000000782</t>
  </si>
  <si>
    <t>Координатор склада</t>
  </si>
  <si>
    <t>10.10.2011</t>
  </si>
  <si>
    <t>07.09.1956</t>
  </si>
  <si>
    <t>Отдел обслуживания о/под.в г.Пушкине_4319</t>
  </si>
  <si>
    <t>000001132</t>
  </si>
  <si>
    <t>12.03.2015</t>
  </si>
  <si>
    <t>26.03.1986</t>
  </si>
  <si>
    <t>00317</t>
  </si>
  <si>
    <t>01.11.2019</t>
  </si>
  <si>
    <t>03.09.1992</t>
  </si>
  <si>
    <t>Отдел продаж (ковры) о/под.в г.Пушкине_(Inform) 3957</t>
  </si>
  <si>
    <t>000000667</t>
  </si>
  <si>
    <t>20.01.2010</t>
  </si>
  <si>
    <t>15.09.1984</t>
  </si>
  <si>
    <t>Производство (ковры) о/под.в г.Пушкине_4340</t>
  </si>
  <si>
    <t>000000415</t>
  </si>
  <si>
    <t>2/2 день (11 ч)№1</t>
  </si>
  <si>
    <t>01.03.2007</t>
  </si>
  <si>
    <t>29.08.1980</t>
  </si>
  <si>
    <t>00408</t>
  </si>
  <si>
    <t>06.10.2020</t>
  </si>
  <si>
    <t>27.06.1989</t>
  </si>
  <si>
    <t>000000849</t>
  </si>
  <si>
    <t>01.02.2013</t>
  </si>
  <si>
    <t>25.12.1983</t>
  </si>
  <si>
    <t>000000722</t>
  </si>
  <si>
    <t>28.03.1980</t>
  </si>
  <si>
    <t>00750</t>
  </si>
  <si>
    <t xml:space="preserve">Младший оператор стиральных машин </t>
  </si>
  <si>
    <t>2/2 день( 11 часов) № 2</t>
  </si>
  <si>
    <t>01.03.2022</t>
  </si>
  <si>
    <t>28.08.1999</t>
  </si>
  <si>
    <t>00630</t>
  </si>
  <si>
    <t>01.08.1988</t>
  </si>
  <si>
    <t>Производство (одежда) о/под.в г.Пушкине_4310</t>
  </si>
  <si>
    <t>000000891</t>
  </si>
  <si>
    <t>01.08.2013</t>
  </si>
  <si>
    <t>02.08.1969</t>
  </si>
  <si>
    <t>000000820</t>
  </si>
  <si>
    <t>01.10.2012</t>
  </si>
  <si>
    <t>29.03.1970</t>
  </si>
  <si>
    <t>00316</t>
  </si>
  <si>
    <t>05.09.1975</t>
  </si>
  <si>
    <t>000000515</t>
  </si>
  <si>
    <t>03.10.1975</t>
  </si>
  <si>
    <t>000000556</t>
  </si>
  <si>
    <t>05.08.2008</t>
  </si>
  <si>
    <t>06.11.1976</t>
  </si>
  <si>
    <t>000000473</t>
  </si>
  <si>
    <t>01.10.2007</t>
  </si>
  <si>
    <t>31.07.1973</t>
  </si>
  <si>
    <t>00096</t>
  </si>
  <si>
    <t>15.11.2019</t>
  </si>
  <si>
    <t>18.10.1985</t>
  </si>
  <si>
    <t>000001113</t>
  </si>
  <si>
    <t>01.04.2015</t>
  </si>
  <si>
    <t>24.11.1986</t>
  </si>
  <si>
    <t>00603</t>
  </si>
  <si>
    <t>01.07.2021</t>
  </si>
  <si>
    <t>18.06.1984</t>
  </si>
  <si>
    <t>00466</t>
  </si>
  <si>
    <t>01.12.2020</t>
  </si>
  <si>
    <t>22.02.1985</t>
  </si>
  <si>
    <t>00468</t>
  </si>
  <si>
    <t>14.12.1992</t>
  </si>
  <si>
    <t>00651</t>
  </si>
  <si>
    <t>04.10.2021</t>
  </si>
  <si>
    <t>18.08.1981</t>
  </si>
  <si>
    <t>00454</t>
  </si>
  <si>
    <t>04.09.2020</t>
  </si>
  <si>
    <t>20.04.1986</t>
  </si>
  <si>
    <t>00672</t>
  </si>
  <si>
    <t>01.11.2021</t>
  </si>
  <si>
    <t>26.05.1988</t>
  </si>
  <si>
    <t>00632</t>
  </si>
  <si>
    <t>30.08.2021</t>
  </si>
  <si>
    <t>16.02.1972</t>
  </si>
  <si>
    <t>Отдел обслуживания клиентов (одежда) о/под.в г.Пушкине_6824</t>
  </si>
  <si>
    <t>000001087</t>
  </si>
  <si>
    <t>28.11.2014</t>
  </si>
  <si>
    <t>26.07.1987</t>
  </si>
  <si>
    <t>000000799</t>
  </si>
  <si>
    <t>06.02.2012</t>
  </si>
  <si>
    <t>07.07.1984</t>
  </si>
  <si>
    <t>00041</t>
  </si>
  <si>
    <t>01.08.2017</t>
  </si>
  <si>
    <t>03.01.1985</t>
  </si>
  <si>
    <t>00723</t>
  </si>
  <si>
    <t xml:space="preserve">Младший консультант </t>
  </si>
  <si>
    <t>10.01.2022</t>
  </si>
  <si>
    <t>27.11.1994</t>
  </si>
  <si>
    <t>Отдел по работе с клиентами (одежда) о/под.в г.Пушкине_6823</t>
  </si>
  <si>
    <t>000001081</t>
  </si>
  <si>
    <t>05.11.2014</t>
  </si>
  <si>
    <t>20.06.1990</t>
  </si>
  <si>
    <t>000001179</t>
  </si>
  <si>
    <t>02.11.2015</t>
  </si>
  <si>
    <t>28.10.1988</t>
  </si>
  <si>
    <t>000000479</t>
  </si>
  <si>
    <t>22.11.2007</t>
  </si>
  <si>
    <t>25.05.1987</t>
  </si>
  <si>
    <t>Отдел по работе с клиентами (ковры) о/под.в г.Пушкине_6873</t>
  </si>
  <si>
    <t>00052</t>
  </si>
  <si>
    <t>01.02.2018</t>
  </si>
  <si>
    <t>01.06.1993</t>
  </si>
  <si>
    <t>Отдел по работе с клиентами о/под.в г.Пушкине_ (клин рум) 4428</t>
  </si>
  <si>
    <t>000000886</t>
  </si>
  <si>
    <t>24.01.1981</t>
  </si>
  <si>
    <t>Отдел по работе с национальными клиентами о/под.в г.Пушкине_90908</t>
  </si>
  <si>
    <t>000000279</t>
  </si>
  <si>
    <t>01.11.2004</t>
  </si>
  <si>
    <t>22.09.1980</t>
  </si>
  <si>
    <t xml:space="preserve">00000523  </t>
  </si>
  <si>
    <t>19.03.2012</t>
  </si>
  <si>
    <t>10.11.1983</t>
  </si>
  <si>
    <t>Отдел закупок_90108</t>
  </si>
  <si>
    <t>000000130</t>
  </si>
  <si>
    <t>06.10.1998</t>
  </si>
  <si>
    <t>06.10.1972</t>
  </si>
  <si>
    <t>000000994</t>
  </si>
  <si>
    <t>17.02.2014</t>
  </si>
  <si>
    <t>10.06.1990</t>
  </si>
  <si>
    <t>00462</t>
  </si>
  <si>
    <t>08.09.2020</t>
  </si>
  <si>
    <t>17.10.1991</t>
  </si>
  <si>
    <t>000000594</t>
  </si>
  <si>
    <t>01.12.2008</t>
  </si>
  <si>
    <t>23.12.1979</t>
  </si>
  <si>
    <t>00051</t>
  </si>
  <si>
    <t>12.02.2018</t>
  </si>
  <si>
    <t>05.04.1979</t>
  </si>
  <si>
    <t>+79312729215</t>
  </si>
  <si>
    <t>Отдел инвестиций_90102</t>
  </si>
  <si>
    <t>000001212</t>
  </si>
  <si>
    <t>15.03.2016</t>
  </si>
  <si>
    <t>15.12.1989</t>
  </si>
  <si>
    <t>00631</t>
  </si>
  <si>
    <t>27.05.1996</t>
  </si>
  <si>
    <t>000000182</t>
  </si>
  <si>
    <t>24.05.2002</t>
  </si>
  <si>
    <t>01.08.1964</t>
  </si>
  <si>
    <t>Отдел по развитию, управлению персоналом_90104</t>
  </si>
  <si>
    <t>00705</t>
  </si>
  <si>
    <t>Специалист</t>
  </si>
  <si>
    <t>08.12.2021</t>
  </si>
  <si>
    <t>30.01.1988</t>
  </si>
  <si>
    <t>00689</t>
  </si>
  <si>
    <t>Ведущий специалист</t>
  </si>
  <si>
    <t>23.11.2021</t>
  </si>
  <si>
    <t>27.01.1985</t>
  </si>
  <si>
    <t>00746</t>
  </si>
  <si>
    <t>21.02.2022</t>
  </si>
  <si>
    <t>17.07.1988</t>
  </si>
  <si>
    <t>00467</t>
  </si>
  <si>
    <t>Менеджер</t>
  </si>
  <si>
    <t>01.10.2020</t>
  </si>
  <si>
    <t>02.04.1991</t>
  </si>
  <si>
    <t>Отдел проектирования одежды_90106</t>
  </si>
  <si>
    <t>000001040</t>
  </si>
  <si>
    <t>16.06.2014</t>
  </si>
  <si>
    <t>12.09.1985</t>
  </si>
  <si>
    <t>00424</t>
  </si>
  <si>
    <t>18.03.2020</t>
  </si>
  <si>
    <t>01.03.1996</t>
  </si>
  <si>
    <t>Администрация_6828</t>
  </si>
  <si>
    <t>Дудалева Анна Александровна</t>
  </si>
  <si>
    <t>000000948</t>
  </si>
  <si>
    <t>06.08.2013</t>
  </si>
  <si>
    <t>11.01.1954</t>
  </si>
  <si>
    <t>00049</t>
  </si>
  <si>
    <t>05.02.2018</t>
  </si>
  <si>
    <t>19.01.1992</t>
  </si>
  <si>
    <t>00636</t>
  </si>
  <si>
    <t>13.09.2021</t>
  </si>
  <si>
    <t>11.07.1987</t>
  </si>
  <si>
    <t>Отдел обслуживания клиентов (одежда)_6824</t>
  </si>
  <si>
    <t>000000230</t>
  </si>
  <si>
    <t>10.11.2003</t>
  </si>
  <si>
    <t>26.08.1975</t>
  </si>
  <si>
    <t>00535</t>
  </si>
  <si>
    <t>26.12.1989</t>
  </si>
  <si>
    <t>00294</t>
  </si>
  <si>
    <t>02.09.2019</t>
  </si>
  <si>
    <t>01.02.1990</t>
  </si>
  <si>
    <t>(812)448-33-96</t>
  </si>
  <si>
    <t>00463</t>
  </si>
  <si>
    <t>23.09.2020</t>
  </si>
  <si>
    <t>17.02.1995</t>
  </si>
  <si>
    <t>000000258</t>
  </si>
  <si>
    <t>07.05.2004</t>
  </si>
  <si>
    <t>28.01.1968</t>
  </si>
  <si>
    <t>00491</t>
  </si>
  <si>
    <t>18.11.2020</t>
  </si>
  <si>
    <t>01.01.1991</t>
  </si>
  <si>
    <t>00364</t>
  </si>
  <si>
    <t>03.12.2019</t>
  </si>
  <si>
    <t>22.06.1993</t>
  </si>
  <si>
    <t>00422</t>
  </si>
  <si>
    <t>16.03.2020</t>
  </si>
  <si>
    <t>24.04.1996</t>
  </si>
  <si>
    <t>00641</t>
  </si>
  <si>
    <t>20.09.2021</t>
  </si>
  <si>
    <t>28.07.1995</t>
  </si>
  <si>
    <t>00751</t>
  </si>
  <si>
    <t>28.02.2022</t>
  </si>
  <si>
    <t>28.09.1985</t>
  </si>
  <si>
    <t>00742</t>
  </si>
  <si>
    <t>16.02.2022</t>
  </si>
  <si>
    <t>29.12.1986</t>
  </si>
  <si>
    <t>00752</t>
  </si>
  <si>
    <t>16.08.1994</t>
  </si>
  <si>
    <t>00716</t>
  </si>
  <si>
    <t>27.12.2021</t>
  </si>
  <si>
    <t>11.02.1995</t>
  </si>
  <si>
    <t>00738</t>
  </si>
  <si>
    <t>07.02.2022</t>
  </si>
  <si>
    <t>20.02.1987</t>
  </si>
  <si>
    <t>00011</t>
  </si>
  <si>
    <t>01.01.2018</t>
  </si>
  <si>
    <t>07.06.1984</t>
  </si>
  <si>
    <t>00506</t>
  </si>
  <si>
    <t>21.12.2020</t>
  </si>
  <si>
    <t>07.05.1997</t>
  </si>
  <si>
    <t>000000365</t>
  </si>
  <si>
    <t>01.06.2006</t>
  </si>
  <si>
    <t>04.09.1982</t>
  </si>
  <si>
    <t>Отдел обслуживания_6829</t>
  </si>
  <si>
    <t>000001232</t>
  </si>
  <si>
    <t>01.08.2016</t>
  </si>
  <si>
    <t>01.06.1992</t>
  </si>
  <si>
    <t>Ковальчук Артём Олегович</t>
  </si>
  <si>
    <t>00352</t>
  </si>
  <si>
    <t>07.11.2019</t>
  </si>
  <si>
    <t>17.05.1984</t>
  </si>
  <si>
    <t>Отдел продаж (ковры)_ (Inform) 3957</t>
  </si>
  <si>
    <t>00628</t>
  </si>
  <si>
    <t>18.01.1993</t>
  </si>
  <si>
    <t>Самсонова Ирина Андреевна</t>
  </si>
  <si>
    <t>000000743</t>
  </si>
  <si>
    <t>11.04.2011</t>
  </si>
  <si>
    <t>29.04.1988</t>
  </si>
  <si>
    <t>Мельничук Александр Георгиевич</t>
  </si>
  <si>
    <t>00075</t>
  </si>
  <si>
    <t>03.04.2017</t>
  </si>
  <si>
    <t>06.01.1995</t>
  </si>
  <si>
    <t>+79211857138</t>
  </si>
  <si>
    <t>000000543</t>
  </si>
  <si>
    <t>27.05.2008</t>
  </si>
  <si>
    <t>08.10.1988</t>
  </si>
  <si>
    <t>000001274</t>
  </si>
  <si>
    <t>26.09.2016</t>
  </si>
  <si>
    <t>03.11.1989</t>
  </si>
  <si>
    <t>Отдел продаж (одежда)_(Inform) 3950</t>
  </si>
  <si>
    <t>000000654</t>
  </si>
  <si>
    <t>25.08.2014</t>
  </si>
  <si>
    <t>Отдел продаж (одежда)_(Inspire) 6850</t>
  </si>
  <si>
    <t>00626</t>
  </si>
  <si>
    <t>23.07.1991</t>
  </si>
  <si>
    <t>00256</t>
  </si>
  <si>
    <t>03.06.2019</t>
  </si>
  <si>
    <t>04.02.1989</t>
  </si>
  <si>
    <t>000001017</t>
  </si>
  <si>
    <t>08.04.2014</t>
  </si>
  <si>
    <t>29.05.1990</t>
  </si>
  <si>
    <t>000000985</t>
  </si>
  <si>
    <t>20.01.2014</t>
  </si>
  <si>
    <t>20.04.1989</t>
  </si>
  <si>
    <t>Коханская Валерия Владиславовна</t>
  </si>
  <si>
    <t>00513</t>
  </si>
  <si>
    <t>23.06.1993</t>
  </si>
  <si>
    <t>Макарова Елена Владимировна</t>
  </si>
  <si>
    <t>00389</t>
  </si>
  <si>
    <t>10.01.2020</t>
  </si>
  <si>
    <t>30.01.1989</t>
  </si>
  <si>
    <t>00515</t>
  </si>
  <si>
    <t>24.04.1991</t>
  </si>
  <si>
    <t>000000740</t>
  </si>
  <si>
    <t>29.03.2011</t>
  </si>
  <si>
    <t>10.02.1982</t>
  </si>
  <si>
    <t>29.06.1993</t>
  </si>
  <si>
    <t>000000216</t>
  </si>
  <si>
    <t>01.05.2003</t>
  </si>
  <si>
    <t>27.09.1974</t>
  </si>
  <si>
    <t>Производство (ковры)_6870</t>
  </si>
  <si>
    <t>000000391</t>
  </si>
  <si>
    <t>2/2 по 12 часов № 1</t>
  </si>
  <si>
    <t>08.11.2006</t>
  </si>
  <si>
    <t>14.06.1975</t>
  </si>
  <si>
    <t>000000172</t>
  </si>
  <si>
    <t>день/ночь № 1</t>
  </si>
  <si>
    <t>01.11.2001</t>
  </si>
  <si>
    <t>10.01.1978</t>
  </si>
  <si>
    <t>000000586</t>
  </si>
  <si>
    <t>11.11.2008</t>
  </si>
  <si>
    <t>27.03.1975</t>
  </si>
  <si>
    <t>00062</t>
  </si>
  <si>
    <t>день/ночь (11 часов) № 1</t>
  </si>
  <si>
    <t>01.06.2017</t>
  </si>
  <si>
    <t>13.08.1988</t>
  </si>
  <si>
    <t>00666</t>
  </si>
  <si>
    <t>28.09.1990</t>
  </si>
  <si>
    <t>000000879</t>
  </si>
  <si>
    <t>01.06.2013</t>
  </si>
  <si>
    <t>02.04.1980</t>
  </si>
  <si>
    <t>00065</t>
  </si>
  <si>
    <t>2/2( 11 часов) ночь</t>
  </si>
  <si>
    <t>07.09.2018</t>
  </si>
  <si>
    <t>16.02.1982</t>
  </si>
  <si>
    <t>000000194</t>
  </si>
  <si>
    <t>День/Ночь по 12 № 4</t>
  </si>
  <si>
    <t>01.04.2009</t>
  </si>
  <si>
    <t>25.06.1977</t>
  </si>
  <si>
    <t>00074</t>
  </si>
  <si>
    <t>02.05.2017</t>
  </si>
  <si>
    <t>12.01.1990</t>
  </si>
  <si>
    <t>00647</t>
  </si>
  <si>
    <t>2/2 день,ночь (11ч)</t>
  </si>
  <si>
    <t>01.10.2021</t>
  </si>
  <si>
    <t>17.01.1987</t>
  </si>
  <si>
    <t>00639</t>
  </si>
  <si>
    <t>день/ночь № 2</t>
  </si>
  <si>
    <t>15.09.2021</t>
  </si>
  <si>
    <t>01.05.1985</t>
  </si>
  <si>
    <t>Латышев Владимир Михайлович</t>
  </si>
  <si>
    <t>00605</t>
  </si>
  <si>
    <t>02.07.2021</t>
  </si>
  <si>
    <t>04.12.1980</t>
  </si>
  <si>
    <t>00607</t>
  </si>
  <si>
    <t>06.07.2021</t>
  </si>
  <si>
    <t>10.09.1980</t>
  </si>
  <si>
    <t>Производство (одежда)_6820</t>
  </si>
  <si>
    <t>000000199</t>
  </si>
  <si>
    <t>01.01.2004</t>
  </si>
  <si>
    <t>15.02.1957</t>
  </si>
  <si>
    <t>000000350</t>
  </si>
  <si>
    <t>20.02.2006</t>
  </si>
  <si>
    <t>29.06.1978</t>
  </si>
  <si>
    <t>000000829</t>
  </si>
  <si>
    <t>2/2 день ночь № 1</t>
  </si>
  <si>
    <t>01.11.2012</t>
  </si>
  <si>
    <t>23.12.1966</t>
  </si>
  <si>
    <t>000000447</t>
  </si>
  <si>
    <t>2/2 день (11 часов) № 3</t>
  </si>
  <si>
    <t>01.06.2012</t>
  </si>
  <si>
    <t>12.06.1963</t>
  </si>
  <si>
    <t>000000790</t>
  </si>
  <si>
    <t>день по 12 часов № 2</t>
  </si>
  <si>
    <t>01.03.2012</t>
  </si>
  <si>
    <t>14.12.1978</t>
  </si>
  <si>
    <t>00032</t>
  </si>
  <si>
    <t>день по 12 № 4</t>
  </si>
  <si>
    <t>13.10.2018</t>
  </si>
  <si>
    <t>23.03.1983</t>
  </si>
  <si>
    <t>000000202</t>
  </si>
  <si>
    <t>06.11.1981</t>
  </si>
  <si>
    <t>000000910</t>
  </si>
  <si>
    <t>01.05.2013</t>
  </si>
  <si>
    <t>31.05.1977</t>
  </si>
  <si>
    <t>000000352</t>
  </si>
  <si>
    <t>01.02.2006</t>
  </si>
  <si>
    <t>25.12.1972</t>
  </si>
  <si>
    <t>000000734</t>
  </si>
  <si>
    <t>01.04.2011</t>
  </si>
  <si>
    <t>09.08.1975</t>
  </si>
  <si>
    <t>00668</t>
  </si>
  <si>
    <t>27.10.2021</t>
  </si>
  <si>
    <t>20.11.1980</t>
  </si>
  <si>
    <t>(812)566-33-90</t>
  </si>
  <si>
    <t>00670</t>
  </si>
  <si>
    <t>29.10.2021</t>
  </si>
  <si>
    <t>25.12.1956</t>
  </si>
  <si>
    <t>00748</t>
  </si>
  <si>
    <t>22.02.2022</t>
  </si>
  <si>
    <t>23.02.1967</t>
  </si>
  <si>
    <t>00500</t>
  </si>
  <si>
    <t>07.12.2020</t>
  </si>
  <si>
    <t>30.10.1977</t>
  </si>
  <si>
    <t>00582</t>
  </si>
  <si>
    <t>26.05.2021</t>
  </si>
  <si>
    <t>11.11.1999</t>
  </si>
  <si>
    <t>Решетова Татьяна Анатольевна</t>
  </si>
  <si>
    <t>00593</t>
  </si>
  <si>
    <t>16.06.2021</t>
  </si>
  <si>
    <t>07.08.1972</t>
  </si>
  <si>
    <t>00119</t>
  </si>
  <si>
    <t>13.07.1973</t>
  </si>
  <si>
    <t>000000470</t>
  </si>
  <si>
    <t>10.10.2007</t>
  </si>
  <si>
    <t>16.04.1976</t>
  </si>
  <si>
    <t>000000332</t>
  </si>
  <si>
    <t>01.11.2005</t>
  </si>
  <si>
    <t>05.12.1971</t>
  </si>
  <si>
    <t>000000008</t>
  </si>
  <si>
    <t>30.10.1995</t>
  </si>
  <si>
    <t>28.04.1969</t>
  </si>
  <si>
    <t>000000275</t>
  </si>
  <si>
    <t>14.05.2009</t>
  </si>
  <si>
    <t>14.10.1979</t>
  </si>
  <si>
    <t>000000434</t>
  </si>
  <si>
    <t>01.06.2007</t>
  </si>
  <si>
    <t>15.01.1985</t>
  </si>
  <si>
    <t>000000753</t>
  </si>
  <si>
    <t>Оператор-кладовщик</t>
  </si>
  <si>
    <t>01.09.2011</t>
  </si>
  <si>
    <t>05.03.1981</t>
  </si>
  <si>
    <t>Отдел по развитию продукта_90107</t>
  </si>
  <si>
    <t>00405</t>
  </si>
  <si>
    <t>10.02.2020</t>
  </si>
  <si>
    <t>02.12.1993</t>
  </si>
  <si>
    <t>00486</t>
  </si>
  <si>
    <t>16.11.2020</t>
  </si>
  <si>
    <t>22.12.1988</t>
  </si>
  <si>
    <t>000000759</t>
  </si>
  <si>
    <t>16.06.2011</t>
  </si>
  <si>
    <t>17.07.1984</t>
  </si>
  <si>
    <t>Финансовый отдел_3995</t>
  </si>
  <si>
    <t>000001303</t>
  </si>
  <si>
    <t>14.12.2016</t>
  </si>
  <si>
    <t>02.05.1981</t>
  </si>
  <si>
    <t>00237</t>
  </si>
  <si>
    <t>25.03.2019</t>
  </si>
  <si>
    <t>11.06.1984</t>
  </si>
  <si>
    <t>000000256</t>
  </si>
  <si>
    <t>28.04.2004</t>
  </si>
  <si>
    <t>11.12.1972</t>
  </si>
  <si>
    <t>+79217597172</t>
  </si>
  <si>
    <t>000000183</t>
  </si>
  <si>
    <t>5/2 1/2 ставки</t>
  </si>
  <si>
    <t>28.10.2002</t>
  </si>
  <si>
    <t>16.12.1979</t>
  </si>
  <si>
    <t>00010</t>
  </si>
  <si>
    <t>Специалист по развитию процессов</t>
  </si>
  <si>
    <t>02.10.2017</t>
  </si>
  <si>
    <t>09.08.1990</t>
  </si>
  <si>
    <t>+79214139561</t>
  </si>
  <si>
    <t>Администрация СПб_6821</t>
  </si>
  <si>
    <t>Быков Роман Евгеньевич</t>
  </si>
  <si>
    <t>00058</t>
  </si>
  <si>
    <t>28.03.2018</t>
  </si>
  <si>
    <t>22.09.1996</t>
  </si>
  <si>
    <t>000000392</t>
  </si>
  <si>
    <t>01.06.2009</t>
  </si>
  <si>
    <t>11.12.1984</t>
  </si>
  <si>
    <t>000000738</t>
  </si>
  <si>
    <t>09.03.2011</t>
  </si>
  <si>
    <t>07.12.1986</t>
  </si>
  <si>
    <t>00595</t>
  </si>
  <si>
    <t>21.06.2021</t>
  </si>
  <si>
    <t>21.05.1996</t>
  </si>
  <si>
    <t>00556</t>
  </si>
  <si>
    <t>17.03.2021</t>
  </si>
  <si>
    <t>23.08.1996</t>
  </si>
  <si>
    <t>00152</t>
  </si>
  <si>
    <t>26.11.2018</t>
  </si>
  <si>
    <t>03.04.1993</t>
  </si>
  <si>
    <t>Отдел по работе с клиентами (одежда) СПб_6823</t>
  </si>
  <si>
    <t>000000957</t>
  </si>
  <si>
    <t>07.10.2013</t>
  </si>
  <si>
    <t>22.02.1990</t>
  </si>
  <si>
    <t>000000353</t>
  </si>
  <si>
    <t>06.03.2006</t>
  </si>
  <si>
    <t>09.10.1981</t>
  </si>
  <si>
    <t>000000074</t>
  </si>
  <si>
    <t>04.02.1998</t>
  </si>
  <si>
    <t>06.06.1958</t>
  </si>
  <si>
    <t>Отдел по работе с клиентами (ковры) СПб_6873</t>
  </si>
  <si>
    <t>000000993</t>
  </si>
  <si>
    <t>12.02.2014</t>
  </si>
  <si>
    <t>19.01.1990</t>
  </si>
  <si>
    <t xml:space="preserve">00000774  </t>
  </si>
  <si>
    <t>10.04.2017</t>
  </si>
  <si>
    <t>18.04.1995</t>
  </si>
  <si>
    <t>000000451</t>
  </si>
  <si>
    <t>13.08.2007</t>
  </si>
  <si>
    <t>23.02.1985</t>
  </si>
  <si>
    <t>000000189</t>
  </si>
  <si>
    <t>11.11.2002</t>
  </si>
  <si>
    <t>17.01.1965</t>
  </si>
  <si>
    <t>Отдел по внедрению програм.обеспечения_90109</t>
  </si>
  <si>
    <t>000001069</t>
  </si>
  <si>
    <t>07.10.2014</t>
  </si>
  <si>
    <t>26.02.1988</t>
  </si>
  <si>
    <t>Финансовый отдел _90906</t>
  </si>
  <si>
    <t>00596</t>
  </si>
  <si>
    <t>07.06.1992</t>
  </si>
  <si>
    <t xml:space="preserve">00000669  </t>
  </si>
  <si>
    <t>21.07.2014</t>
  </si>
  <si>
    <t>05.07.1981</t>
  </si>
  <si>
    <t>Администрация СПб_90105</t>
  </si>
  <si>
    <t>000000342</t>
  </si>
  <si>
    <t>07.03.1983</t>
  </si>
  <si>
    <t>Администрация_1837</t>
  </si>
  <si>
    <t>00671</t>
  </si>
  <si>
    <t>06.11.1989</t>
  </si>
  <si>
    <t>Отдел дистанционных продаж_3975</t>
  </si>
  <si>
    <t>00037</t>
  </si>
  <si>
    <t>21.02.1991</t>
  </si>
  <si>
    <t>00277</t>
  </si>
  <si>
    <t>29.07.2019</t>
  </si>
  <si>
    <t>07.05.1993</t>
  </si>
  <si>
    <t>+7 (922) 034 99 44</t>
  </si>
  <si>
    <t>00583</t>
  </si>
  <si>
    <t>01.06.2021</t>
  </si>
  <si>
    <t>22.12.1994</t>
  </si>
  <si>
    <t>00524</t>
  </si>
  <si>
    <t>21.11.1987</t>
  </si>
  <si>
    <t>00142</t>
  </si>
  <si>
    <t>01.11.2018</t>
  </si>
  <si>
    <t>08.02.1987</t>
  </si>
  <si>
    <t>00492</t>
  </si>
  <si>
    <t>26.11.2020</t>
  </si>
  <si>
    <t>09.09.1987</t>
  </si>
  <si>
    <t>00067</t>
  </si>
  <si>
    <t>09.01.2017</t>
  </si>
  <si>
    <t>22.06.1994</t>
  </si>
  <si>
    <t>00475</t>
  </si>
  <si>
    <t>07.10.2020</t>
  </si>
  <si>
    <t>04.02.1995</t>
  </si>
  <si>
    <t>Отдел по развитию и управлению персоналом_90112</t>
  </si>
  <si>
    <t>00369</t>
  </si>
  <si>
    <t>руково</t>
  </si>
  <si>
    <t>09.12.2019</t>
  </si>
  <si>
    <t>14.02.1987</t>
  </si>
  <si>
    <t>931-589-77-71</t>
  </si>
  <si>
    <t>Отпуск по беременности и родам</t>
  </si>
  <si>
    <t>Отдел по работе с национальными клиентам_3915</t>
  </si>
  <si>
    <t>000000378</t>
  </si>
  <si>
    <t>07.08.2006</t>
  </si>
  <si>
    <t>05.10.1981</t>
  </si>
  <si>
    <t xml:space="preserve">00000460  </t>
  </si>
  <si>
    <t>23.05.2011</t>
  </si>
  <si>
    <t>29.08.1987</t>
  </si>
  <si>
    <t>000000894</t>
  </si>
  <si>
    <t>01.03.2013</t>
  </si>
  <si>
    <t>04.12.1982</t>
  </si>
  <si>
    <t>000000751</t>
  </si>
  <si>
    <t>16.05.2011</t>
  </si>
  <si>
    <t>15.05.1989</t>
  </si>
  <si>
    <t>Отдел продаж (ковры) о/под. в г.Новосибирске_(Inform) 3145</t>
  </si>
  <si>
    <t>00737</t>
  </si>
  <si>
    <t>19.04.1990</t>
  </si>
  <si>
    <t>Отдел продаж (одежда) о/под. в г.Новосибирске_(Inform) 2225</t>
  </si>
  <si>
    <t>000001217</t>
  </si>
  <si>
    <t>17.03.2016</t>
  </si>
  <si>
    <t>30.06.1992</t>
  </si>
  <si>
    <t>Администрация о/под. в г.Новосибирске_2228</t>
  </si>
  <si>
    <t>00622</t>
  </si>
  <si>
    <t>05.08.2021</t>
  </si>
  <si>
    <t>16.12.1992</t>
  </si>
  <si>
    <t>000001083</t>
  </si>
  <si>
    <t>07.11.2014</t>
  </si>
  <si>
    <t>25.03.1987</t>
  </si>
  <si>
    <t>000001084</t>
  </si>
  <si>
    <t>30.01.1986</t>
  </si>
  <si>
    <t>Отдел обслуживания клиентов о/под. в г.Новосибирске_2222</t>
  </si>
  <si>
    <t>00464</t>
  </si>
  <si>
    <t>28.09.2020</t>
  </si>
  <si>
    <t>21.10.1992</t>
  </si>
  <si>
    <t>00442</t>
  </si>
  <si>
    <t>02.06.2020</t>
  </si>
  <si>
    <t>12.11.1988</t>
  </si>
  <si>
    <t>Отдел обслуживания о/под. в г.Новосибирске_2229</t>
  </si>
  <si>
    <t>000001150</t>
  </si>
  <si>
    <t>01.06.2015</t>
  </si>
  <si>
    <t>09.10.1962</t>
  </si>
  <si>
    <t>Производство (одежда) о/под. в г.Новосибирске_2220</t>
  </si>
  <si>
    <t>000001182</t>
  </si>
  <si>
    <t>10.11.2015</t>
  </si>
  <si>
    <t>20.12.1983</t>
  </si>
  <si>
    <t>00476</t>
  </si>
  <si>
    <t>09.10.2020</t>
  </si>
  <si>
    <t>18.09.1974</t>
  </si>
  <si>
    <t>00282</t>
  </si>
  <si>
    <t>01.08.2019</t>
  </si>
  <si>
    <t>26.03.1988</t>
  </si>
  <si>
    <t>000001063</t>
  </si>
  <si>
    <t>20.09.2014</t>
  </si>
  <si>
    <t>12.06.1970</t>
  </si>
  <si>
    <t>Некрасова Юлия Юрьевна</t>
  </si>
  <si>
    <t>00025</t>
  </si>
  <si>
    <t>01.12.2017</t>
  </si>
  <si>
    <t>18.03.1984</t>
  </si>
  <si>
    <t>00276</t>
  </si>
  <si>
    <t>01.07.2019</t>
  </si>
  <si>
    <t>20.01.1981</t>
  </si>
  <si>
    <t>00034</t>
  </si>
  <si>
    <t>01.06.2018</t>
  </si>
  <si>
    <t>13.10.1978</t>
  </si>
  <si>
    <t>00648</t>
  </si>
  <si>
    <t>11.08.1984</t>
  </si>
  <si>
    <t>00005</t>
  </si>
  <si>
    <t>01.09.2017</t>
  </si>
  <si>
    <t>31.10.1983</t>
  </si>
  <si>
    <t>Отдел по работе с клиентами о/под. в г.Новосибирске_2222</t>
  </si>
  <si>
    <t>00625</t>
  </si>
  <si>
    <t>16.08.2021</t>
  </si>
  <si>
    <t>28.10.1995</t>
  </si>
  <si>
    <t>Операционный департамент по региону Сибирь_ 2228</t>
  </si>
  <si>
    <t>000001237</t>
  </si>
  <si>
    <t>20.06.2016</t>
  </si>
  <si>
    <t>23.03.1989</t>
  </si>
  <si>
    <t>Отдел продаж и развития клиентов по региону Сибирь_2225</t>
  </si>
  <si>
    <t>00175</t>
  </si>
  <si>
    <t>17.12.2018</t>
  </si>
  <si>
    <t>17.12.1992</t>
  </si>
  <si>
    <t>00091</t>
  </si>
  <si>
    <t>16.05.2017</t>
  </si>
  <si>
    <t>27.08.1986</t>
  </si>
  <si>
    <t>Отдел продаж ( одежда) о/под в г.Новосибирске 7814</t>
  </si>
  <si>
    <t>Ермоленко Ксения Владимировна</t>
  </si>
  <si>
    <t>00020</t>
  </si>
  <si>
    <t>ИО Руководитель группы</t>
  </si>
  <si>
    <t>18.10.2017</t>
  </si>
  <si>
    <t>09.03.1991</t>
  </si>
  <si>
    <t>89293573242</t>
  </si>
  <si>
    <t>Волчкова Елена Александровна</t>
  </si>
  <si>
    <t>00691</t>
  </si>
  <si>
    <t>11.02.1989</t>
  </si>
  <si>
    <t>Производство (ковры) о/под.в г.Екатеринбурге_6970</t>
  </si>
  <si>
    <t>00613</t>
  </si>
  <si>
    <t>13.07.2021</t>
  </si>
  <si>
    <t>09.11.1989</t>
  </si>
  <si>
    <t>00614</t>
  </si>
  <si>
    <t>30.08.1999</t>
  </si>
  <si>
    <t>00612</t>
  </si>
  <si>
    <t>16.10.1993</t>
  </si>
  <si>
    <t>000001198</t>
  </si>
  <si>
    <t>21.08.1994</t>
  </si>
  <si>
    <t>000000991</t>
  </si>
  <si>
    <t>01.02.2014</t>
  </si>
  <si>
    <t>26.02.1972</t>
  </si>
  <si>
    <t>00030</t>
  </si>
  <si>
    <t>01.04.2018</t>
  </si>
  <si>
    <t>30.11.1977</t>
  </si>
  <si>
    <t>00543</t>
  </si>
  <si>
    <t>06.10.1999</t>
  </si>
  <si>
    <t>Производство (одежда) о/под.в г.Екатеринбурге_6890</t>
  </si>
  <si>
    <t>00754</t>
  </si>
  <si>
    <t>23.11.1970</t>
  </si>
  <si>
    <t>01.09.2018</t>
  </si>
  <si>
    <t>10.07.1978</t>
  </si>
  <si>
    <t>00755</t>
  </si>
  <si>
    <t>06.03.2000</t>
  </si>
  <si>
    <t>00753</t>
  </si>
  <si>
    <t>12.01.2000</t>
  </si>
  <si>
    <t>000001234</t>
  </si>
  <si>
    <t>12.07.2016</t>
  </si>
  <si>
    <t>29.10.1983</t>
  </si>
  <si>
    <t>000000952</t>
  </si>
  <si>
    <t>01.10.2013</t>
  </si>
  <si>
    <t>25.07.1982</t>
  </si>
  <si>
    <t>000000861</t>
  </si>
  <si>
    <t>22.10.2012</t>
  </si>
  <si>
    <t>29.05.1976</t>
  </si>
  <si>
    <t>000000765</t>
  </si>
  <si>
    <t>15.07.2011</t>
  </si>
  <si>
    <t>17.12.1974</t>
  </si>
  <si>
    <t>Врублевская Екатерина Леонидовна</t>
  </si>
  <si>
    <t>000001037</t>
  </si>
  <si>
    <t>02.06.2014</t>
  </si>
  <si>
    <t>07.09.1989</t>
  </si>
  <si>
    <t>00445</t>
  </si>
  <si>
    <t>11.11.1988</t>
  </si>
  <si>
    <t>Отдел обслуживания о/под.в г.Екатеринбурге_6899</t>
  </si>
  <si>
    <t>00163</t>
  </si>
  <si>
    <t>01.03.2019</t>
  </si>
  <si>
    <t>31.07.1972</t>
  </si>
  <si>
    <t>Администрация о/под.в г.Екатеринбурге_6898</t>
  </si>
  <si>
    <t>00039</t>
  </si>
  <si>
    <t>15.01.2018</t>
  </si>
  <si>
    <t>21.12.1993</t>
  </si>
  <si>
    <t>00578</t>
  </si>
  <si>
    <t xml:space="preserve">Планировщик маршрутов </t>
  </si>
  <si>
    <t>19.05.2021</t>
  </si>
  <si>
    <t>26.03.1992</t>
  </si>
  <si>
    <t>00698</t>
  </si>
  <si>
    <t>15.06.1990</t>
  </si>
  <si>
    <t>20.03.2017</t>
  </si>
  <si>
    <t>30.12.1987</t>
  </si>
  <si>
    <t>000000841</t>
  </si>
  <si>
    <t>24.07.2012</t>
  </si>
  <si>
    <t>18.03.1982</t>
  </si>
  <si>
    <t>Отдел обслуживания клиентов о/под.в г.Екатеринбурге_6892</t>
  </si>
  <si>
    <t>Абрамова Дарья Николаевна</t>
  </si>
  <si>
    <t>000001272</t>
  </si>
  <si>
    <t>05.09.2016</t>
  </si>
  <si>
    <t>30.06.1987</t>
  </si>
  <si>
    <t>00715</t>
  </si>
  <si>
    <t>17.12.2021</t>
  </si>
  <si>
    <t>17.07.1993</t>
  </si>
  <si>
    <t>Егорова Анжелика Владимировна</t>
  </si>
  <si>
    <t>00180</t>
  </si>
  <si>
    <t>14.01.2019</t>
  </si>
  <si>
    <t>08.06.1987</t>
  </si>
  <si>
    <t>Ковшова Елена Сергеевна (Паршукова)</t>
  </si>
  <si>
    <t>00571</t>
  </si>
  <si>
    <t>26.04.2021</t>
  </si>
  <si>
    <t>19.09.1989</t>
  </si>
  <si>
    <t>00425</t>
  </si>
  <si>
    <t>20.03.2020</t>
  </si>
  <si>
    <t>07.02.1993</t>
  </si>
  <si>
    <t>00302</t>
  </si>
  <si>
    <t>24.09.2019</t>
  </si>
  <si>
    <t>24.03.1992</t>
  </si>
  <si>
    <t>00498</t>
  </si>
  <si>
    <t>12.10.1995</t>
  </si>
  <si>
    <t>00414</t>
  </si>
  <si>
    <t>02.03.2020</t>
  </si>
  <si>
    <t>14.07.1989</t>
  </si>
  <si>
    <t>00303</t>
  </si>
  <si>
    <t>28.06.1988</t>
  </si>
  <si>
    <t>00018</t>
  </si>
  <si>
    <t>04.10.2017</t>
  </si>
  <si>
    <t>12.04.1988</t>
  </si>
  <si>
    <t>Колмогоров Артем Андреевич</t>
  </si>
  <si>
    <t>00717</t>
  </si>
  <si>
    <t>28.08.1990</t>
  </si>
  <si>
    <t>00642</t>
  </si>
  <si>
    <t>26.02.1986</t>
  </si>
  <si>
    <t>00426</t>
  </si>
  <si>
    <t>23.03.2020</t>
  </si>
  <si>
    <t>21.02.1993</t>
  </si>
  <si>
    <t>Отдел продаж (ковры) о/под.в г.Екатеринбурге_(Inform) 6975</t>
  </si>
  <si>
    <t>00633</t>
  </si>
  <si>
    <t>07.09.1991</t>
  </si>
  <si>
    <t>00646</t>
  </si>
  <si>
    <t>27.09.2021</t>
  </si>
  <si>
    <t>04.04.1981</t>
  </si>
  <si>
    <t>00086</t>
  </si>
  <si>
    <t>08.10.1989</t>
  </si>
  <si>
    <t>Отдел продаж (одежда) о/под.в г.Екатеринбурге_(Inform) 6895</t>
  </si>
  <si>
    <t>Сидоров Дмитрий Александрович</t>
  </si>
  <si>
    <t>00371</t>
  </si>
  <si>
    <t>12.12.2019</t>
  </si>
  <si>
    <t>11.10.1989</t>
  </si>
  <si>
    <t>00514</t>
  </si>
  <si>
    <t>30.11.1986</t>
  </si>
  <si>
    <t>00068</t>
  </si>
  <si>
    <t>02.04.2018</t>
  </si>
  <si>
    <t>25.01.1994</t>
  </si>
  <si>
    <t>Отдел продаж (ковры) о/под.в г.Екатеринбурге_6995</t>
  </si>
  <si>
    <t>00521</t>
  </si>
  <si>
    <t>12.05.1990</t>
  </si>
  <si>
    <t>00203</t>
  </si>
  <si>
    <t>01.02.2019</t>
  </si>
  <si>
    <t>21.04.1991</t>
  </si>
  <si>
    <t>00087</t>
  </si>
  <si>
    <t>01.03.1988</t>
  </si>
  <si>
    <t>Отдел продаж (ковры) о/под.в г.Екатеринбурге_6955</t>
  </si>
  <si>
    <t>00092</t>
  </si>
  <si>
    <t>01.07.1990</t>
  </si>
  <si>
    <t>Отдел продаж (ковры) о/под.в г.Екатеринбурге_7575</t>
  </si>
  <si>
    <t>00644</t>
  </si>
  <si>
    <t>20.07.1992</t>
  </si>
  <si>
    <t>Отдел продаж (одежда) о/под.в г.Екатеринбурге_7195</t>
  </si>
  <si>
    <t>00747</t>
  </si>
  <si>
    <t>23.04.1996</t>
  </si>
  <si>
    <t>Бондаренко Татьяна Юрьевна</t>
  </si>
  <si>
    <t>000000770</t>
  </si>
  <si>
    <t>19.08.2011</t>
  </si>
  <si>
    <t>29.06.1986</t>
  </si>
  <si>
    <t>Отдел продаж (одежда) о/под.в г.Екатеринбурге_6615</t>
  </si>
  <si>
    <t>00257</t>
  </si>
  <si>
    <t>27.01.1990</t>
  </si>
  <si>
    <t>Отдел продаж (одежда) о/под.в г.Екатеринбурге_(Inform) 7565</t>
  </si>
  <si>
    <t>00196</t>
  </si>
  <si>
    <t>22.01.2019</t>
  </si>
  <si>
    <t>07.04.1994</t>
  </si>
  <si>
    <t>Отдел продаж и развития клиентов ( одежда)_6895</t>
  </si>
  <si>
    <t>000001258</t>
  </si>
  <si>
    <t>01.07.2016</t>
  </si>
  <si>
    <t>24.01.1994</t>
  </si>
  <si>
    <t>Администрация о/под. в г.Москве_3968</t>
  </si>
  <si>
    <t xml:space="preserve">00000588  </t>
  </si>
  <si>
    <t>24.01.2013</t>
  </si>
  <si>
    <t>05.05.1987</t>
  </si>
  <si>
    <t xml:space="preserve">00000608  </t>
  </si>
  <si>
    <t>13.05.2013</t>
  </si>
  <si>
    <t>27.08.1984</t>
  </si>
  <si>
    <t xml:space="preserve">00000749  </t>
  </si>
  <si>
    <t>16.12.1988</t>
  </si>
  <si>
    <t xml:space="preserve">00000757  </t>
  </si>
  <si>
    <t>24.11.2016</t>
  </si>
  <si>
    <t>18.02.1990</t>
  </si>
  <si>
    <t xml:space="preserve">00000604  </t>
  </si>
  <si>
    <t>08.04.2013</t>
  </si>
  <si>
    <t>19.04.1983</t>
  </si>
  <si>
    <t>Администрация о/под. в г.Москве_1837</t>
  </si>
  <si>
    <t xml:space="preserve">00000795  </t>
  </si>
  <si>
    <t>01.11.2017</t>
  </si>
  <si>
    <t>20.04.1991</t>
  </si>
  <si>
    <t>(937) 983-62-11</t>
  </si>
  <si>
    <t>00438</t>
  </si>
  <si>
    <t>01.06.2020</t>
  </si>
  <si>
    <t>20.10.1994</t>
  </si>
  <si>
    <t>Отдел обслуживания в о/под. в г.Москве_3969</t>
  </si>
  <si>
    <t xml:space="preserve">00000818  </t>
  </si>
  <si>
    <t>21.04.1974</t>
  </si>
  <si>
    <t>00176</t>
  </si>
  <si>
    <t xml:space="preserve">Инженер </t>
  </si>
  <si>
    <t>18.12.2018</t>
  </si>
  <si>
    <t>09.12.1991</t>
  </si>
  <si>
    <t>Отдел обслуживания в о/под. в г.Москве_3989</t>
  </si>
  <si>
    <t>00220</t>
  </si>
  <si>
    <t>21.02.2019</t>
  </si>
  <si>
    <t>16.07.1960</t>
  </si>
  <si>
    <t>Отдел обслуживания клиентов (ковры) о/под. в г.Москве_3984</t>
  </si>
  <si>
    <t>Авхачева Марина Владимировна</t>
  </si>
  <si>
    <t xml:space="preserve">00000664  </t>
  </si>
  <si>
    <t>03.07.2014</t>
  </si>
  <si>
    <t>24.01.1991</t>
  </si>
  <si>
    <t xml:space="preserve">00000811  </t>
  </si>
  <si>
    <t>01.03.2018</t>
  </si>
  <si>
    <t>01.09.1983</t>
  </si>
  <si>
    <t>00290</t>
  </si>
  <si>
    <t>12.08.2019</t>
  </si>
  <si>
    <t>05.05.1997</t>
  </si>
  <si>
    <t>00365</t>
  </si>
  <si>
    <t>04.12.2019</t>
  </si>
  <si>
    <t>16.09.1985</t>
  </si>
  <si>
    <t>00158</t>
  </si>
  <si>
    <t>03.12.2018</t>
  </si>
  <si>
    <t>29.06.1983</t>
  </si>
  <si>
    <t>00331</t>
  </si>
  <si>
    <t>05.11.2019</t>
  </si>
  <si>
    <t>24.07.1989</t>
  </si>
  <si>
    <t xml:space="preserve">00000760  </t>
  </si>
  <si>
    <t>12.12.2016</t>
  </si>
  <si>
    <t>10.11.1991</t>
  </si>
  <si>
    <t xml:space="preserve">00000747  </t>
  </si>
  <si>
    <t>19.09.2016</t>
  </si>
  <si>
    <t>10.08.1980</t>
  </si>
  <si>
    <t>Отдел обслуживания клиентов (одежда) о/под. в г.Москве_3944</t>
  </si>
  <si>
    <t>00749</t>
  </si>
  <si>
    <t>04.05.1999</t>
  </si>
  <si>
    <t>00380</t>
  </si>
  <si>
    <t>17.02.2020</t>
  </si>
  <si>
    <t>02.06.1987</t>
  </si>
  <si>
    <t xml:space="preserve">00000826  </t>
  </si>
  <si>
    <t>28.05.2018</t>
  </si>
  <si>
    <t>11.08.1978</t>
  </si>
  <si>
    <t xml:space="preserve">00000724  </t>
  </si>
  <si>
    <t>01.10.2015</t>
  </si>
  <si>
    <t>16.06.1986</t>
  </si>
  <si>
    <t>Челенкова Елена Александровна</t>
  </si>
  <si>
    <t xml:space="preserve">00000156  </t>
  </si>
  <si>
    <t>06.04.2005</t>
  </si>
  <si>
    <t>04.10.1980</t>
  </si>
  <si>
    <t>Отдел по работе с клиентами (ковры) о/под. в г.Москве_3983</t>
  </si>
  <si>
    <t xml:space="preserve">00000529  </t>
  </si>
  <si>
    <t>13.06.2012</t>
  </si>
  <si>
    <t>18.10.1990</t>
  </si>
  <si>
    <t>Мартынова Тамара Викторовна</t>
  </si>
  <si>
    <t xml:space="preserve">00000622  </t>
  </si>
  <si>
    <t>13.09.2013</t>
  </si>
  <si>
    <t>29.11.1988</t>
  </si>
  <si>
    <t xml:space="preserve">00000677  </t>
  </si>
  <si>
    <t>08.09.2014</t>
  </si>
  <si>
    <t>20.05.1981</t>
  </si>
  <si>
    <t xml:space="preserve">00000393  </t>
  </si>
  <si>
    <t>21.10.2008</t>
  </si>
  <si>
    <t>31.07.1978</t>
  </si>
  <si>
    <t>Отдел по работе с клиентами (одежда) о/под. в г.Москве_3963</t>
  </si>
  <si>
    <t xml:space="preserve">00000714  </t>
  </si>
  <si>
    <t>13.08.2015</t>
  </si>
  <si>
    <t>21.06.1990</t>
  </si>
  <si>
    <t xml:space="preserve">00000280  </t>
  </si>
  <si>
    <t>02.07.2007</t>
  </si>
  <si>
    <t>19.04.1979</t>
  </si>
  <si>
    <t xml:space="preserve">00000295  </t>
  </si>
  <si>
    <t>08.10.2007</t>
  </si>
  <si>
    <t>12.11.1973</t>
  </si>
  <si>
    <t xml:space="preserve">00000045  </t>
  </si>
  <si>
    <t>25.12.2002</t>
  </si>
  <si>
    <t>10.11.1970</t>
  </si>
  <si>
    <t xml:space="preserve">00000685  </t>
  </si>
  <si>
    <t>01.11.2014</t>
  </si>
  <si>
    <t>11.03.1990</t>
  </si>
  <si>
    <t xml:space="preserve">00000025  </t>
  </si>
  <si>
    <t>15.11.2002</t>
  </si>
  <si>
    <t>Отдел продаж (ковры) о/под.в г.Москве_(Inform) 3958</t>
  </si>
  <si>
    <t>00517</t>
  </si>
  <si>
    <t>13.08.1990</t>
  </si>
  <si>
    <t xml:space="preserve">00000585  </t>
  </si>
  <si>
    <t>21.01.2013</t>
  </si>
  <si>
    <t>05.05.1988</t>
  </si>
  <si>
    <t>00624</t>
  </si>
  <si>
    <t>17.08.2021</t>
  </si>
  <si>
    <t>19.05.1999</t>
  </si>
  <si>
    <t xml:space="preserve">00000547  </t>
  </si>
  <si>
    <t>03.09.2012</t>
  </si>
  <si>
    <t>03.09.1986</t>
  </si>
  <si>
    <t>00564</t>
  </si>
  <si>
    <t>01.04.2021</t>
  </si>
  <si>
    <t>11.09.1994</t>
  </si>
  <si>
    <t>00726</t>
  </si>
  <si>
    <t>21.01.2022</t>
  </si>
  <si>
    <t>23.12.1998</t>
  </si>
  <si>
    <t xml:space="preserve">00000807  </t>
  </si>
  <si>
    <t>13.02.1992</t>
  </si>
  <si>
    <t xml:space="preserve">00000746  </t>
  </si>
  <si>
    <t>12.08.2016</t>
  </si>
  <si>
    <t>11.01.1994</t>
  </si>
  <si>
    <t>Отдел продаж (одежда) о/под.в г.Москве_(Inform) 3956</t>
  </si>
  <si>
    <t xml:space="preserve">00000691  </t>
  </si>
  <si>
    <t>25.11.2014</t>
  </si>
  <si>
    <t>06.05.1986</t>
  </si>
  <si>
    <t>00526</t>
  </si>
  <si>
    <t>09.12.1984</t>
  </si>
  <si>
    <t xml:space="preserve">00000751  </t>
  </si>
  <si>
    <t>04.10.2016</t>
  </si>
  <si>
    <t>17.03.1988</t>
  </si>
  <si>
    <t>00482</t>
  </si>
  <si>
    <t>02.11.2020</t>
  </si>
  <si>
    <t>24.02.1990</t>
  </si>
  <si>
    <t>Отдел продаж (одежда) о/под.в г.Москве_(Inspire) 3946</t>
  </si>
  <si>
    <t xml:space="preserve">00000527  </t>
  </si>
  <si>
    <t>02.05.2012</t>
  </si>
  <si>
    <t>06.07.1988</t>
  </si>
  <si>
    <t xml:space="preserve">00000389  </t>
  </si>
  <si>
    <t>03.09.2008</t>
  </si>
  <si>
    <t xml:space="preserve">00000647  </t>
  </si>
  <si>
    <t>03.02.2014</t>
  </si>
  <si>
    <t>24.04.1988</t>
  </si>
  <si>
    <t>Производство (ковры) о/под.в г.Москве_3980</t>
  </si>
  <si>
    <t>00391</t>
  </si>
  <si>
    <t>01.02.2020</t>
  </si>
  <si>
    <t>20.03.1988</t>
  </si>
  <si>
    <t>00394</t>
  </si>
  <si>
    <t>13.10.1993</t>
  </si>
  <si>
    <t>00532</t>
  </si>
  <si>
    <t xml:space="preserve">Оператор стиральных машин </t>
  </si>
  <si>
    <t>21.11.1984</t>
  </si>
  <si>
    <t>00730</t>
  </si>
  <si>
    <t>01.02.2022</t>
  </si>
  <si>
    <t>01.01.1989</t>
  </si>
  <si>
    <t>00697</t>
  </si>
  <si>
    <t>20.12.1985</t>
  </si>
  <si>
    <t>00729</t>
  </si>
  <si>
    <t>01.07.1985</t>
  </si>
  <si>
    <t>00731</t>
  </si>
  <si>
    <t>27.12.1999</t>
  </si>
  <si>
    <t xml:space="preserve">00000692  </t>
  </si>
  <si>
    <t xml:space="preserve">Старший оператор стиральных машин </t>
  </si>
  <si>
    <t>ночь по 11</t>
  </si>
  <si>
    <t>01.12.2014</t>
  </si>
  <si>
    <t>02.08.1989</t>
  </si>
  <si>
    <t>00360</t>
  </si>
  <si>
    <t>19.11.2019</t>
  </si>
  <si>
    <t>15.06.1966</t>
  </si>
  <si>
    <t xml:space="preserve">00000699  </t>
  </si>
  <si>
    <t>01.02.2015</t>
  </si>
  <si>
    <t>21.11.1981</t>
  </si>
  <si>
    <t xml:space="preserve">00000785  </t>
  </si>
  <si>
    <t>12.03.1981</t>
  </si>
  <si>
    <t>00732</t>
  </si>
  <si>
    <t>02.07.1985</t>
  </si>
  <si>
    <t xml:space="preserve">00000617  </t>
  </si>
  <si>
    <t>18.08.2013</t>
  </si>
  <si>
    <t>16.12.1971</t>
  </si>
  <si>
    <t>00308</t>
  </si>
  <si>
    <t>13.01.2020</t>
  </si>
  <si>
    <t>10.01.1970</t>
  </si>
  <si>
    <t>00399</t>
  </si>
  <si>
    <t>17.01.2020</t>
  </si>
  <si>
    <t>Производство (одежда) о/под.в г.Москве_3960</t>
  </si>
  <si>
    <t>Антипина Ольга Николаевна</t>
  </si>
  <si>
    <t xml:space="preserve">00000640  </t>
  </si>
  <si>
    <t>22.12.2013</t>
  </si>
  <si>
    <t>19.12.1991</t>
  </si>
  <si>
    <t xml:space="preserve">00000812  </t>
  </si>
  <si>
    <t>22.04.1991</t>
  </si>
  <si>
    <t>00166</t>
  </si>
  <si>
    <t>16.01.2019</t>
  </si>
  <si>
    <t>06.01.1975</t>
  </si>
  <si>
    <t xml:space="preserve">00000227  </t>
  </si>
  <si>
    <t>11.05.2006</t>
  </si>
  <si>
    <t>22.09.1971</t>
  </si>
  <si>
    <t>Редозубова Татьяна Юрьевна</t>
  </si>
  <si>
    <t xml:space="preserve">00000226  </t>
  </si>
  <si>
    <t>07.08.1973</t>
  </si>
  <si>
    <t xml:space="preserve">00000782  </t>
  </si>
  <si>
    <t>19.02.1985</t>
  </si>
  <si>
    <t>00489</t>
  </si>
  <si>
    <t>08.02.1976</t>
  </si>
  <si>
    <t>00741</t>
  </si>
  <si>
    <t>15.02.2022</t>
  </si>
  <si>
    <t>08.01.1975</t>
  </si>
  <si>
    <t>00118</t>
  </si>
  <si>
    <t>10.12.1974</t>
  </si>
  <si>
    <t xml:space="preserve">00000696  </t>
  </si>
  <si>
    <t>08.12.2014</t>
  </si>
  <si>
    <t>02.05.1986</t>
  </si>
  <si>
    <t xml:space="preserve">00000320  </t>
  </si>
  <si>
    <t>01.12.2005</t>
  </si>
  <si>
    <t>16.04.1967</t>
  </si>
  <si>
    <t xml:space="preserve">00000549  </t>
  </si>
  <si>
    <t>24.09.1974</t>
  </si>
  <si>
    <t xml:space="preserve">00000690  </t>
  </si>
  <si>
    <t>ночь по 12 ч МСК</t>
  </si>
  <si>
    <t>21.11.2014</t>
  </si>
  <si>
    <t>11.05.1968</t>
  </si>
  <si>
    <t xml:space="preserve">00000427  </t>
  </si>
  <si>
    <t>20.05.2010</t>
  </si>
  <si>
    <t>11.03.1975</t>
  </si>
  <si>
    <t>00431</t>
  </si>
  <si>
    <t>14.09.2020</t>
  </si>
  <si>
    <t>04.12.1983</t>
  </si>
  <si>
    <t>00393</t>
  </si>
  <si>
    <t>14.01.2020</t>
  </si>
  <si>
    <t>05.12.1990</t>
  </si>
  <si>
    <t>Герук Александр Борисович</t>
  </si>
  <si>
    <t>00711</t>
  </si>
  <si>
    <t>22.12.2021</t>
  </si>
  <si>
    <t>25.03.1996</t>
  </si>
  <si>
    <t>Ергешова Тахмина</t>
  </si>
  <si>
    <t>00662</t>
  </si>
  <si>
    <t>08.10.2021</t>
  </si>
  <si>
    <t>04.06.1987</t>
  </si>
  <si>
    <t>00430</t>
  </si>
  <si>
    <t>28.03.1984</t>
  </si>
  <si>
    <t>00359</t>
  </si>
  <si>
    <t>18.11.2019</t>
  </si>
  <si>
    <t>01.03.1999</t>
  </si>
  <si>
    <t>00585</t>
  </si>
  <si>
    <t>День/Ночь по 12 № 2</t>
  </si>
  <si>
    <t>00559</t>
  </si>
  <si>
    <t>06.02.1974</t>
  </si>
  <si>
    <t>00616</t>
  </si>
  <si>
    <t>27.07.2021</t>
  </si>
  <si>
    <t>08.08.1991</t>
  </si>
  <si>
    <t>Мансурова Каныгул</t>
  </si>
  <si>
    <t>00581</t>
  </si>
  <si>
    <t>24.05.2021</t>
  </si>
  <si>
    <t>17.01.1985</t>
  </si>
  <si>
    <t>Мезенцева Екатерина Николаевна</t>
  </si>
  <si>
    <t>00660</t>
  </si>
  <si>
    <t>00358</t>
  </si>
  <si>
    <t>06.04.1977</t>
  </si>
  <si>
    <t>00577</t>
  </si>
  <si>
    <t>13.05.2021</t>
  </si>
  <si>
    <t>04.12.1987</t>
  </si>
  <si>
    <t>00190</t>
  </si>
  <si>
    <t>04.05.1968</t>
  </si>
  <si>
    <t>00392</t>
  </si>
  <si>
    <t>15.03.1995</t>
  </si>
  <si>
    <t>00191</t>
  </si>
  <si>
    <t>15.01.2019</t>
  </si>
  <si>
    <t>27.03.1976</t>
  </si>
  <si>
    <t>Цуканов Александр Михайлович</t>
  </si>
  <si>
    <t>00710</t>
  </si>
  <si>
    <t>18.11.1986</t>
  </si>
  <si>
    <t>Администрация о/под. в г.Москве_90909</t>
  </si>
  <si>
    <t xml:space="preserve">00000783  </t>
  </si>
  <si>
    <t>04.05.1977</t>
  </si>
  <si>
    <t>Администрация о/под. в г.Москве_90913</t>
  </si>
  <si>
    <t>00216</t>
  </si>
  <si>
    <t>18.02.2019</t>
  </si>
  <si>
    <t>27.01.1991</t>
  </si>
  <si>
    <t>00611</t>
  </si>
  <si>
    <t>20.07.1990</t>
  </si>
  <si>
    <t>Отдел продаж (ковры) о/под.в г.Н.Новгороде_(Inform) 6858</t>
  </si>
  <si>
    <t xml:space="preserve">00000829  </t>
  </si>
  <si>
    <t>19.06.2018</t>
  </si>
  <si>
    <t>03.06.1987</t>
  </si>
  <si>
    <t xml:space="preserve">00000594  </t>
  </si>
  <si>
    <t>22.02.2013</t>
  </si>
  <si>
    <t>15.04.1987</t>
  </si>
  <si>
    <t>Отдел по работе с клиентами о/под.в г.Н.Новгороде_6864</t>
  </si>
  <si>
    <t>00217</t>
  </si>
  <si>
    <t>28.09.1986</t>
  </si>
  <si>
    <t>00640</t>
  </si>
  <si>
    <t>07.07.1992</t>
  </si>
  <si>
    <t>Отдел обслуживания клиентов о/п в г.Н.Новгороде_6884</t>
  </si>
  <si>
    <t>00146</t>
  </si>
  <si>
    <t>19.11.2018</t>
  </si>
  <si>
    <t>28.03.1972</t>
  </si>
  <si>
    <t>Администрация в о/под в г.Н.Новгород_6868</t>
  </si>
  <si>
    <t>00594</t>
  </si>
  <si>
    <t>15.06.2021</t>
  </si>
  <si>
    <t>20.02.1992</t>
  </si>
  <si>
    <t>Администрация о/под.в г.Казани_6818</t>
  </si>
  <si>
    <t>00255</t>
  </si>
  <si>
    <t>22.05.2019</t>
  </si>
  <si>
    <t>08.12.1987</t>
  </si>
  <si>
    <t xml:space="preserve">00000810  </t>
  </si>
  <si>
    <t>14.02.2018</t>
  </si>
  <si>
    <t>27.10.1979</t>
  </si>
  <si>
    <t xml:space="preserve">00000683  </t>
  </si>
  <si>
    <t>02.10.2014</t>
  </si>
  <si>
    <t>20.01.1990</t>
  </si>
  <si>
    <t xml:space="preserve">00000431  </t>
  </si>
  <si>
    <t>21.06.2010</t>
  </si>
  <si>
    <t>02.09.1985</t>
  </si>
  <si>
    <t>Отдел обслуживания клиентов (ковры) о/под.в г.Казани_6832</t>
  </si>
  <si>
    <t>00545</t>
  </si>
  <si>
    <t>25.02.2021</t>
  </si>
  <si>
    <t>08.10.1993</t>
  </si>
  <si>
    <t>Тучина Дарья Дмитриевна</t>
  </si>
  <si>
    <t xml:space="preserve">00000834  </t>
  </si>
  <si>
    <t>1/4</t>
  </si>
  <si>
    <t>22.08.2018</t>
  </si>
  <si>
    <t>31.10.1994</t>
  </si>
  <si>
    <t>Закирова Альфия Рашидовна</t>
  </si>
  <si>
    <t xml:space="preserve">00000733  </t>
  </si>
  <si>
    <t>03.03.2016</t>
  </si>
  <si>
    <t>02.09.1986</t>
  </si>
  <si>
    <t>Отдел обслуживания клиентов (одежда) о/под.в г.Казани_ 6812</t>
  </si>
  <si>
    <t xml:space="preserve">00000833  </t>
  </si>
  <si>
    <t>30.07.2018</t>
  </si>
  <si>
    <t>10.12.1984</t>
  </si>
  <si>
    <t>89375866066</t>
  </si>
  <si>
    <t xml:space="preserve">00000500  </t>
  </si>
  <si>
    <t>12.12.2011</t>
  </si>
  <si>
    <t>13.08.1975</t>
  </si>
  <si>
    <t xml:space="preserve">00000581  </t>
  </si>
  <si>
    <t>10.01.2013</t>
  </si>
  <si>
    <t xml:space="preserve">00000457  </t>
  </si>
  <si>
    <t>21.02.2011</t>
  </si>
  <si>
    <t>19.02.1989</t>
  </si>
  <si>
    <t xml:space="preserve">00000794  </t>
  </si>
  <si>
    <t>23.02.1984</t>
  </si>
  <si>
    <t>Отдел продаж (ковры) о/под.в г.Казани_(Inform) 6835</t>
  </si>
  <si>
    <t>Галочкина Ксения Викторовна</t>
  </si>
  <si>
    <t>00154</t>
  </si>
  <si>
    <t>20.12.1990</t>
  </si>
  <si>
    <t>00733</t>
  </si>
  <si>
    <t>31.05.1994</t>
  </si>
  <si>
    <t>Коц Константин Алексеевич</t>
  </si>
  <si>
    <t>00188</t>
  </si>
  <si>
    <t>10.10.1993</t>
  </si>
  <si>
    <t>Сидоров Олег Евгеньевич</t>
  </si>
  <si>
    <t>00189</t>
  </si>
  <si>
    <t>07.11.1990</t>
  </si>
  <si>
    <t>Отдел продаж (одежда) о/под.в г.Казани_(Inform) 6815</t>
  </si>
  <si>
    <t>00690</t>
  </si>
  <si>
    <t>15.04.1992</t>
  </si>
  <si>
    <t>00548</t>
  </si>
  <si>
    <t>02.03.2021</t>
  </si>
  <si>
    <t>15.06.1984</t>
  </si>
  <si>
    <t>00522</t>
  </si>
  <si>
    <t>20.10.1990</t>
  </si>
  <si>
    <t>00727</t>
  </si>
  <si>
    <t>25.01.2022</t>
  </si>
  <si>
    <t>02.11.1991</t>
  </si>
  <si>
    <t>Хабибуллина Зарина Зуфаровна</t>
  </si>
  <si>
    <t>00247</t>
  </si>
  <si>
    <t>01.05.2019</t>
  </si>
  <si>
    <t>14.04.1990</t>
  </si>
  <si>
    <t>Производство (ковры) о/под.в г.Казани_6830</t>
  </si>
  <si>
    <t>00377</t>
  </si>
  <si>
    <t xml:space="preserve">00000681  </t>
  </si>
  <si>
    <t>18.09.2014</t>
  </si>
  <si>
    <t>06.09.1963</t>
  </si>
  <si>
    <t>00133</t>
  </si>
  <si>
    <t>21.05.1991</t>
  </si>
  <si>
    <t>Производство (одежда) о/под.в г.Казани_6810</t>
  </si>
  <si>
    <t>00684</t>
  </si>
  <si>
    <t>17.11.2021</t>
  </si>
  <si>
    <t>14.01.1984</t>
  </si>
  <si>
    <t>00586</t>
  </si>
  <si>
    <t>22.05.1969</t>
  </si>
  <si>
    <t xml:space="preserve">00000768  </t>
  </si>
  <si>
    <t>01.02.2017</t>
  </si>
  <si>
    <t>03.05.1981</t>
  </si>
  <si>
    <t xml:space="preserve">00000563  </t>
  </si>
  <si>
    <t>10.11.2012</t>
  </si>
  <si>
    <t>26.05.1983</t>
  </si>
  <si>
    <t>00132</t>
  </si>
  <si>
    <t>12.05.1995</t>
  </si>
  <si>
    <t xml:space="preserve">00000814  </t>
  </si>
  <si>
    <t>15.03.2018</t>
  </si>
  <si>
    <t>17.10.1974</t>
  </si>
  <si>
    <t xml:space="preserve">00000731  </t>
  </si>
  <si>
    <t>01.02.2016</t>
  </si>
  <si>
    <t>01.11.1983</t>
  </si>
  <si>
    <t xml:space="preserve">00000780  </t>
  </si>
  <si>
    <t>15.06.2017</t>
  </si>
  <si>
    <t>18.06.1976</t>
  </si>
  <si>
    <t>00415</t>
  </si>
  <si>
    <t>01.07.2020</t>
  </si>
  <si>
    <t>11.07.1985</t>
  </si>
  <si>
    <t>00542</t>
  </si>
  <si>
    <t>03.04.1984</t>
  </si>
  <si>
    <t>Отдел продаж (одежда) о/под.в г.Казани_ (регион Inform) 6815</t>
  </si>
  <si>
    <t xml:space="preserve">00000740  </t>
  </si>
  <si>
    <t>24.05.2016</t>
  </si>
  <si>
    <t>07.12.1991</t>
  </si>
  <si>
    <t>Отдел по работе с клиентами (одежда) о/под.в г.Казани_ (регион) 6812</t>
  </si>
  <si>
    <t xml:space="preserve">00000481  </t>
  </si>
  <si>
    <t>08.08.1989</t>
  </si>
  <si>
    <t>Отдел обслуживания о/под.в г.Казани_6819</t>
  </si>
  <si>
    <t>00390</t>
  </si>
  <si>
    <t>09.01.2020</t>
  </si>
  <si>
    <t>11.09.1991</t>
  </si>
  <si>
    <t>Отдел продаж ( ковры) о/под. в г.Казань_7954</t>
  </si>
  <si>
    <t>00623</t>
  </si>
  <si>
    <t>10.08.2021</t>
  </si>
  <si>
    <t>02.04.1992</t>
  </si>
  <si>
    <t>00362</t>
  </si>
  <si>
    <t>02.12.2019</t>
  </si>
  <si>
    <t>14.09.1992</t>
  </si>
  <si>
    <t xml:space="preserve">00000778  </t>
  </si>
  <si>
    <t>01.05.1992</t>
  </si>
  <si>
    <t>Отдел продаж(одежда) о/под в г. Казань 7654</t>
  </si>
  <si>
    <t>00443</t>
  </si>
  <si>
    <t>20.11.1991</t>
  </si>
  <si>
    <t>Отдел продаж (ковры) о/под .в г. Казани 7974</t>
  </si>
  <si>
    <t>00525</t>
  </si>
  <si>
    <t>23.10.1989</t>
  </si>
  <si>
    <t>Отдел продаж( одежда ) о/под. в г. Казань _7944</t>
  </si>
  <si>
    <t>Мартовая Марина Сергеевна</t>
  </si>
  <si>
    <t>00488</t>
  </si>
  <si>
    <t>11.01.1989</t>
  </si>
  <si>
    <t>Администрация о/под.в г. Ростов-на-Дону_6848</t>
  </si>
  <si>
    <t>00128</t>
  </si>
  <si>
    <t>31.01.1967</t>
  </si>
  <si>
    <t>00584</t>
  </si>
  <si>
    <t>04.01.1992</t>
  </si>
  <si>
    <t>00143</t>
  </si>
  <si>
    <t>12.11.2018</t>
  </si>
  <si>
    <t>07.06.1980</t>
  </si>
  <si>
    <t xml:space="preserve">00000806  </t>
  </si>
  <si>
    <t>03.06.1993</t>
  </si>
  <si>
    <t>Отдел обслуживания в о/под.в г. Ростов-на-Дону_6849</t>
  </si>
  <si>
    <t xml:space="preserve">00000815  </t>
  </si>
  <si>
    <t>21.03.2018</t>
  </si>
  <si>
    <t>02.06.1974</t>
  </si>
  <si>
    <t>Отдел обслуживания клиентов (ковры) о/под.в г. Ростов-на-Дону_ 6942</t>
  </si>
  <si>
    <t>Боева Виктория Сергеевна</t>
  </si>
  <si>
    <t xml:space="preserve">00000586  </t>
  </si>
  <si>
    <t>23.01.2013</t>
  </si>
  <si>
    <t>09.05.1987</t>
  </si>
  <si>
    <t xml:space="preserve">00000831  </t>
  </si>
  <si>
    <t>09.02.1988</t>
  </si>
  <si>
    <t xml:space="preserve">00000830  </t>
  </si>
  <si>
    <t>07.05.1992</t>
  </si>
  <si>
    <t>8-863-223-26-25</t>
  </si>
  <si>
    <t>Отдел обслуживания клиентов (одежда) о/под.в г. Ростов-на-Дону_6842</t>
  </si>
  <si>
    <t xml:space="preserve">00000791  </t>
  </si>
  <si>
    <t>18.09.2017</t>
  </si>
  <si>
    <t>16.03.1994</t>
  </si>
  <si>
    <t xml:space="preserve">00000650  </t>
  </si>
  <si>
    <t>03.03.2014</t>
  </si>
  <si>
    <t>05.06.1991</t>
  </si>
  <si>
    <t xml:space="preserve">00000505  </t>
  </si>
  <si>
    <t>19.03.1986</t>
  </si>
  <si>
    <t>Отдел продаж (одежда) о/под.в г.Ростов-на-Дону_(Inform) 6845</t>
  </si>
  <si>
    <t>00645</t>
  </si>
  <si>
    <t>31.08.1985</t>
  </si>
  <si>
    <t>00523</t>
  </si>
  <si>
    <t>15.11.1995</t>
  </si>
  <si>
    <t>Производство (ковры) о/под.в г.Ростов-на-Дону_6940</t>
  </si>
  <si>
    <t>Зенцов Андрей Павлович</t>
  </si>
  <si>
    <t>00695</t>
  </si>
  <si>
    <t>29.11.2021</t>
  </si>
  <si>
    <t>22.10.1979</t>
  </si>
  <si>
    <t>Бондальер Владимир Андреевич</t>
  </si>
  <si>
    <t>00549</t>
  </si>
  <si>
    <t>03.03.2021</t>
  </si>
  <si>
    <t>09.09.1993</t>
  </si>
  <si>
    <t xml:space="preserve">00000787  </t>
  </si>
  <si>
    <t>30.12.1976</t>
  </si>
  <si>
    <t xml:space="preserve">00000570  </t>
  </si>
  <si>
    <t>01.12.2012</t>
  </si>
  <si>
    <t>04.02.1969</t>
  </si>
  <si>
    <t xml:space="preserve">00000770  </t>
  </si>
  <si>
    <t>01.03.2017</t>
  </si>
  <si>
    <t>08.10.1973</t>
  </si>
  <si>
    <t>Производство (одежда) о/под.в г.Ростов-на-Дону_6840</t>
  </si>
  <si>
    <t xml:space="preserve">00000611  </t>
  </si>
  <si>
    <t>06.05.2013</t>
  </si>
  <si>
    <t>12.01.1976</t>
  </si>
  <si>
    <t xml:space="preserve">00000820  </t>
  </si>
  <si>
    <t>11.11.1978</t>
  </si>
  <si>
    <t xml:space="preserve">00000790  </t>
  </si>
  <si>
    <t>13.05.1989</t>
  </si>
  <si>
    <t xml:space="preserve">00000781  </t>
  </si>
  <si>
    <t>01.07.2017</t>
  </si>
  <si>
    <t>09.02.1989</t>
  </si>
  <si>
    <t>Сергеева София Александровна</t>
  </si>
  <si>
    <t xml:space="preserve">00000735  </t>
  </si>
  <si>
    <t>24.03.2016</t>
  </si>
  <si>
    <t>06.07.1986</t>
  </si>
  <si>
    <t>Сычук Ирина Алексеевна</t>
  </si>
  <si>
    <t xml:space="preserve">00000631  </t>
  </si>
  <si>
    <t>06.11.2013</t>
  </si>
  <si>
    <t>30.06.1985</t>
  </si>
  <si>
    <t>Отдел продаж (ковры) о/под.в г.Ростов-на-Дону_(Inform) 6945</t>
  </si>
  <si>
    <t>00563</t>
  </si>
  <si>
    <t>06.03.1991</t>
  </si>
  <si>
    <t>00678</t>
  </si>
  <si>
    <t>08.11.2021</t>
  </si>
  <si>
    <t>05.02.1991</t>
  </si>
  <si>
    <t xml:space="preserve">00000558  </t>
  </si>
  <si>
    <t>15.07.1988</t>
  </si>
  <si>
    <t>Отдел обслуживания в о/под.в г. Ростов-на-Дону_6949</t>
  </si>
  <si>
    <t>00200</t>
  </si>
  <si>
    <t>19.07.1994</t>
  </si>
  <si>
    <t>89034857533</t>
  </si>
  <si>
    <t>Отдел продаж одежды( регион) о/под в г.Ростов-на-Дону_inform/6855</t>
  </si>
  <si>
    <t>00529</t>
  </si>
  <si>
    <t>25.01.2021</t>
  </si>
  <si>
    <t>17.03.1989</t>
  </si>
  <si>
    <t>Абаньшин Максим Юрьевич</t>
  </si>
  <si>
    <t>00658</t>
  </si>
  <si>
    <t>27.05.1990</t>
  </si>
  <si>
    <t>Отдел продаж (ковры) о/под в г. Ростов-на-Дону_7914</t>
  </si>
  <si>
    <t xml:space="preserve">00000827  </t>
  </si>
  <si>
    <t>09.06.2018</t>
  </si>
  <si>
    <t>8 928 419 7581</t>
  </si>
  <si>
    <t>00120</t>
  </si>
  <si>
    <t>16.10.2018</t>
  </si>
  <si>
    <t>18.07.1995</t>
  </si>
  <si>
    <t>Отдел продаж ( ковры) о/под в г. Ростов-на-Дону 7924</t>
  </si>
  <si>
    <t>00450</t>
  </si>
  <si>
    <t>02.07.2020</t>
  </si>
  <si>
    <t>28.02.1991</t>
  </si>
  <si>
    <t>Администрация о/под.в г.Калининграде_3938</t>
  </si>
  <si>
    <t>000001039</t>
  </si>
  <si>
    <t>19.03.1991</t>
  </si>
  <si>
    <t>Отдел по работе с клиентами о/под в г. Калининграде_3934</t>
  </si>
  <si>
    <t>00066</t>
  </si>
  <si>
    <t>09.04.2018</t>
  </si>
  <si>
    <t>20.01.1987</t>
  </si>
  <si>
    <t>000000684</t>
  </si>
  <si>
    <t>01.07.2010</t>
  </si>
  <si>
    <t>07.09.1988</t>
  </si>
  <si>
    <t>Отдел продаж_3953</t>
  </si>
  <si>
    <t>00519</t>
  </si>
  <si>
    <t>24.06.1988</t>
  </si>
  <si>
    <t>Производство (одежда) о/под.в г.Калининграде_3930</t>
  </si>
  <si>
    <t>000000909</t>
  </si>
  <si>
    <t>12.04.2013</t>
  </si>
  <si>
    <t>17.11.1971</t>
  </si>
  <si>
    <t>00490</t>
  </si>
  <si>
    <t>17.11.2020</t>
  </si>
  <si>
    <t>13.11.1981</t>
  </si>
  <si>
    <t>000000927</t>
  </si>
  <si>
    <t>01.03.2014</t>
  </si>
  <si>
    <t>14.07.1976</t>
  </si>
  <si>
    <t>00155</t>
  </si>
  <si>
    <t>21.04.1981</t>
  </si>
  <si>
    <t>000000866</t>
  </si>
  <si>
    <t>26.11.2012</t>
  </si>
  <si>
    <t>28.06.1965</t>
  </si>
  <si>
    <t>Администрация о/под.в г.Воронеже_3298</t>
  </si>
  <si>
    <t>00326</t>
  </si>
  <si>
    <t>08.01.1958</t>
  </si>
  <si>
    <t>00321</t>
  </si>
  <si>
    <t>01.01.2020</t>
  </si>
  <si>
    <t>20.02.1984</t>
  </si>
  <si>
    <t>Отдел обслуживания клиентов о/под.в г.Воронеже_3294</t>
  </si>
  <si>
    <t>Олейник Елена Викторовна</t>
  </si>
  <si>
    <t>00339</t>
  </si>
  <si>
    <t>30.06.1988</t>
  </si>
  <si>
    <t>00423</t>
  </si>
  <si>
    <t>16.06.1992</t>
  </si>
  <si>
    <t>00336</t>
  </si>
  <si>
    <t xml:space="preserve">Координатор </t>
  </si>
  <si>
    <t>23.04.1979</t>
  </si>
  <si>
    <t>00346</t>
  </si>
  <si>
    <t>12.08.1993</t>
  </si>
  <si>
    <t>00437</t>
  </si>
  <si>
    <t>28.04.2020</t>
  </si>
  <si>
    <t>01.10.1987</t>
  </si>
  <si>
    <t>Отдел продаж (ковры) о/под.в г.Воронеже_3295</t>
  </si>
  <si>
    <t>00657</t>
  </si>
  <si>
    <t>27.03.1992</t>
  </si>
  <si>
    <t>00350</t>
  </si>
  <si>
    <t>01.05.2021</t>
  </si>
  <si>
    <t>25.02.1991</t>
  </si>
  <si>
    <t>Евсеев Сергей Юрьевич</t>
  </si>
  <si>
    <t>00343</t>
  </si>
  <si>
    <t>08.07.1973</t>
  </si>
  <si>
    <t>Ледовских Николай Викторович</t>
  </si>
  <si>
    <t>00344</t>
  </si>
  <si>
    <t>18.05.1983</t>
  </si>
  <si>
    <t>00288</t>
  </si>
  <si>
    <t>24.08.1991</t>
  </si>
  <si>
    <t>Отдел обслуживания в о/под.в г.Воронеже_3299</t>
  </si>
  <si>
    <t>00333</t>
  </si>
  <si>
    <t>18.05.1963</t>
  </si>
  <si>
    <t>Производство (ковры) о/под.в г.Воронеже_3290</t>
  </si>
  <si>
    <t>00356</t>
  </si>
  <si>
    <t>10.08.1994</t>
  </si>
  <si>
    <t>00410</t>
  </si>
  <si>
    <t>19.02.2020</t>
  </si>
  <si>
    <t>31.08.1971</t>
  </si>
  <si>
    <t>00487</t>
  </si>
  <si>
    <t>26.11.1992</t>
  </si>
  <si>
    <t>00324</t>
  </si>
  <si>
    <t>18.10.1991</t>
  </si>
  <si>
    <t>Лазарев Александр Иванович</t>
  </si>
  <si>
    <t>00327</t>
  </si>
  <si>
    <t>06.10.1987</t>
  </si>
  <si>
    <t>00351</t>
  </si>
  <si>
    <t>18.07.1997</t>
  </si>
  <si>
    <t>00325</t>
  </si>
  <si>
    <t>04.09.1987</t>
  </si>
  <si>
    <t>Вихров Анатолий Андреевич</t>
  </si>
  <si>
    <t>00743</t>
  </si>
  <si>
    <t>28.05.1999</t>
  </si>
  <si>
    <t>Удовин Владимир Сергеевич</t>
  </si>
  <si>
    <t>00745</t>
  </si>
  <si>
    <t>07.01.1988</t>
  </si>
  <si>
    <t>Производство (ковры) о/под. в п.Озерный  Новосибирской области_3140</t>
  </si>
  <si>
    <t>00221</t>
  </si>
  <si>
    <t>15.06.1976</t>
  </si>
  <si>
    <t>00679</t>
  </si>
  <si>
    <t>29.03.1994</t>
  </si>
  <si>
    <t>00385</t>
  </si>
  <si>
    <t>18.03.1983</t>
  </si>
  <si>
    <t>Отдел обслуживания клиентов о/под в п. Озерный Новосибирской области_3142</t>
  </si>
  <si>
    <t>00031</t>
  </si>
  <si>
    <t>06.02.2017</t>
  </si>
  <si>
    <t>14.09.1987</t>
  </si>
  <si>
    <t>00728</t>
  </si>
  <si>
    <t>31.01.2022</t>
  </si>
  <si>
    <t>23.06.1986</t>
  </si>
  <si>
    <t>00078</t>
  </si>
  <si>
    <t>21.05.2018</t>
  </si>
  <si>
    <t>20.10.1993</t>
  </si>
  <si>
    <t>00106</t>
  </si>
  <si>
    <t>26.08.1988</t>
  </si>
  <si>
    <t>Юнит</t>
  </si>
  <si>
    <t>Из выгрузки</t>
  </si>
  <si>
    <t>Центр.функция</t>
  </si>
  <si>
    <t>Ивлиева Ирина</t>
  </si>
  <si>
    <t>Дата выплаты</t>
  </si>
  <si>
    <t>Стручкова Светлана Алексеевна уволен</t>
  </si>
  <si>
    <t xml:space="preserve">Озерова Алёна Александровна </t>
  </si>
  <si>
    <t>Омельченко Дарья Андреевна уволен</t>
  </si>
  <si>
    <t>Павлов Тимофей Геннадьевич уволен</t>
  </si>
  <si>
    <t>Михайлова Валентина Евгеньевна уволен</t>
  </si>
  <si>
    <t>Земляная Нана Абесаломовна уволен</t>
  </si>
  <si>
    <t>Кит Нина Николаевна уволен</t>
  </si>
  <si>
    <t>Тиханова Светлана Николаевна уволен</t>
  </si>
  <si>
    <t>Сулейманова Дарья Монировна уволен</t>
  </si>
  <si>
    <t>Халимов Роберт Рисунович уволен</t>
  </si>
  <si>
    <t>Самохина Юлия Владимировна уволен</t>
  </si>
  <si>
    <t>Семенова Татьяна Владимировна уволен</t>
  </si>
  <si>
    <t>Битнев Сергей Александрович уволен</t>
  </si>
  <si>
    <t>Щербина Ярослав Владимирович</t>
  </si>
  <si>
    <t>Логвиненко Данил Васильевич</t>
  </si>
  <si>
    <t>Мыльникова Наталья Владимировна</t>
  </si>
  <si>
    <t>Никонова Татьяна Андреевна</t>
  </si>
  <si>
    <t>Стрельникова Маргарита Викторовна</t>
  </si>
  <si>
    <t>Руководитель отдела дистанционных продаж</t>
  </si>
  <si>
    <t>Тиханова Светлана Николаевна</t>
  </si>
  <si>
    <t>Анащенко Алексей Сергеевич</t>
  </si>
  <si>
    <t>Нигаматуллина Эльмира Даниловна</t>
  </si>
  <si>
    <t>Координатор контакт-центра</t>
  </si>
  <si>
    <t>Журавлев Михаил Олегович</t>
  </si>
  <si>
    <t>Фурсов Виталий Валерьевич</t>
  </si>
  <si>
    <t>Трифонов Андрей Николаевич</t>
  </si>
  <si>
    <t>Аксамитаускайте Александра Васильевна</t>
  </si>
  <si>
    <t>Партакова Ольга Викторовна уволен</t>
  </si>
  <si>
    <t>Купсик Майя Владимировна уволена</t>
  </si>
  <si>
    <t>Калинина Мария Олеговна уволена</t>
  </si>
  <si>
    <t>Чепоруха Александр Вадимович уволен</t>
  </si>
  <si>
    <t>Павлий Владимир Васильевич уволен</t>
  </si>
  <si>
    <t>Смирнова Надежда Сергеевна</t>
  </si>
  <si>
    <t>Пономарева Алина Андреевна уволен</t>
  </si>
  <si>
    <t>Кирсанова Ольга Александровна уволен</t>
  </si>
  <si>
    <t>Мирошниченко Елена Сергеевна уволен</t>
  </si>
  <si>
    <t>Катков Александр Андреевич уволен</t>
  </si>
  <si>
    <t>Шевченко Яна Валерьевна уволен</t>
  </si>
  <si>
    <t>Малай Светлана Вячеславовна уволена</t>
  </si>
  <si>
    <t>Русакова Вера Алексеевна уволен</t>
  </si>
  <si>
    <t>Гурьева Елена Сергеевна</t>
  </si>
  <si>
    <t>Ваганова Анна Александровна</t>
  </si>
  <si>
    <t>Бухгалтер по работе с поставщиками</t>
  </si>
  <si>
    <t>Гришина Елена Сергеевна</t>
  </si>
  <si>
    <t>Куклева Ольга Олеговна</t>
  </si>
  <si>
    <t>Шевчук Лидия Николаевна</t>
  </si>
  <si>
    <t>Специалист по учету расчетов с клиентами</t>
  </si>
  <si>
    <t>Забродин Андрей Андреевич</t>
  </si>
  <si>
    <t>Шебеков Руслан</t>
  </si>
  <si>
    <t>Семенец Николай Николаевич</t>
  </si>
  <si>
    <t>Лебедев Максим Андреевич уволен</t>
  </si>
  <si>
    <t>Соколова Анастасия Станиславовна уволен</t>
  </si>
  <si>
    <t>Тихонова Марина Владимировна уволен</t>
  </si>
  <si>
    <t>Ляльцева Нина Алексеевна уволен</t>
  </si>
  <si>
    <t>Ветров Кирилл Дмитриевич уволен</t>
  </si>
  <si>
    <t>Саввин Дмитрий Александрович уволен</t>
  </si>
  <si>
    <t>Маматисакова Диляфруз Мухидиновна уволен</t>
  </si>
  <si>
    <t>Полухина Дарья Алексеевна уволен</t>
  </si>
  <si>
    <t>Кирсанов Роман Владимирович уволен</t>
  </si>
  <si>
    <t>Андронов Владимир Владимирович уволен</t>
  </si>
  <si>
    <t>Разницын Евгений Александрович уволен</t>
  </si>
  <si>
    <t>Семенов Илья Юрьевич уволен</t>
  </si>
  <si>
    <t>Рябенко Роман Николаевич уволен</t>
  </si>
  <si>
    <t>Пугачёв Антон Александрович уволен</t>
  </si>
  <si>
    <t>Котова Татьяна Ивановна уволен</t>
  </si>
  <si>
    <t>Краюхина Надежда Михайловна новая</t>
  </si>
  <si>
    <t xml:space="preserve">Волга </t>
  </si>
  <si>
    <t>Краюхина Надежда Михайловна уволен</t>
  </si>
  <si>
    <t>Евстафьева Ольга Станиславовна</t>
  </si>
  <si>
    <t>Литвин Артем Игоревич</t>
  </si>
  <si>
    <t>Саенко Светлана Михайловна</t>
  </si>
  <si>
    <t>Сурнина Анна Александровна</t>
  </si>
  <si>
    <t>Голубцова Анастасия Александровна</t>
  </si>
  <si>
    <t>Абдушарипов Исабек Уланычбекович</t>
  </si>
  <si>
    <t>Нематжан кызы Назгул</t>
  </si>
  <si>
    <t>Таценко Сергей Александрович</t>
  </si>
  <si>
    <t>Катаев Евгений Юрьевич уволен</t>
  </si>
  <si>
    <t>Велискевич Вячеслав Максимович уволен</t>
  </si>
  <si>
    <t>Коняева Ольга Вадимовна уволен</t>
  </si>
  <si>
    <t>Макаров Алексей Викторович уволен</t>
  </si>
  <si>
    <t>Сабырбай кызы Кыйматай уволен</t>
  </si>
  <si>
    <t>Белкин Иван Михайлович уволен</t>
  </si>
  <si>
    <t>Хромцова Ирина Владимировна уволен</t>
  </si>
  <si>
    <t>Коваль Евгений Игоревич уволен</t>
  </si>
  <si>
    <t>Тумаров Евгений Юрьевич уволен</t>
  </si>
  <si>
    <t>Захарова Марина Сергеевна уволен</t>
  </si>
  <si>
    <t>Гилева Наталья Александровна уволен</t>
  </si>
  <si>
    <t>Гибадуллина Лилия Зайтуновна уволен</t>
  </si>
  <si>
    <t>Цедов Владимир Дмитриевич уволен</t>
  </si>
  <si>
    <t>Семенова Анастасия Алексеевна уволн</t>
  </si>
  <si>
    <t>Яшин Денис Сергеевич уволен</t>
  </si>
  <si>
    <t>Ковыляева Наталья Витальевна уволен</t>
  </si>
  <si>
    <t>Иванова Юлия Николаевна</t>
  </si>
  <si>
    <t>Феденев Станислав Александрович</t>
  </si>
  <si>
    <t>Ибрагимова Ирина Николаевна</t>
  </si>
  <si>
    <t>Бугакова Любовь Сергеевна</t>
  </si>
  <si>
    <t>Плевако Оксана Дмитриевна</t>
  </si>
  <si>
    <t>Ристолайнен Мария Владимировна</t>
  </si>
  <si>
    <t>Бухгалтер по работе с казначейством</t>
  </si>
  <si>
    <t>Младший специалист по учету расчетов с клиентами</t>
  </si>
  <si>
    <t>Менеджер проектов</t>
  </si>
  <si>
    <t>Жукова Олеся Валерьевна</t>
  </si>
  <si>
    <t>Баева Ирина Александровна</t>
  </si>
  <si>
    <t>Сафонова Анна Николаевна</t>
  </si>
  <si>
    <t>Точнов Антон Александрович</t>
  </si>
  <si>
    <t>Захарченко Анна Владимировна</t>
  </si>
  <si>
    <t>Щербаков Андрей Андреевич</t>
  </si>
  <si>
    <t>Корягина Анастасия Викторовна</t>
  </si>
  <si>
    <t>Пазников Дмитрий Вадимович</t>
  </si>
  <si>
    <t>Григорян Армен Борисович</t>
  </si>
  <si>
    <t>Алексеева Анастасия Андреевна</t>
  </si>
  <si>
    <t>Абакумов Владимир Николаевич</t>
  </si>
  <si>
    <t>Астрова Елена Александровна</t>
  </si>
  <si>
    <t>Буркина Наталья Вячеславовна</t>
  </si>
  <si>
    <t>Барсуков Константин Михайлович</t>
  </si>
  <si>
    <t>Володин Михаил Анатольевич</t>
  </si>
  <si>
    <t>Николаев Михаил Борисович</t>
  </si>
  <si>
    <t>Тихомолов Евгений Михайлович</t>
  </si>
  <si>
    <t>Халецкий Павел Николаевич</t>
  </si>
  <si>
    <t>Полякова Жанна Валерьевна</t>
  </si>
  <si>
    <t>Черванёва Людмила Алексеевна</t>
  </si>
  <si>
    <t>Быкова Галина Григорьевна</t>
  </si>
  <si>
    <t>Яковенко Дмитрий Юрьевич</t>
  </si>
  <si>
    <t>Белогур Марина Николаевна</t>
  </si>
  <si>
    <t>Мазеина Елена Сергеевна</t>
  </si>
  <si>
    <t>Садов Виталий Александрович</t>
  </si>
  <si>
    <t>Буркутбек Уулу Маматай</t>
  </si>
  <si>
    <t>Cулайманов Женишбек Сейитмуратович</t>
  </si>
  <si>
    <t>Кутубаева Канзада</t>
  </si>
  <si>
    <t>Стрюк Светлана Сергеевна</t>
  </si>
  <si>
    <t>Юнусалиева Умут</t>
  </si>
  <si>
    <t>Щетинина Анастасия Александровна</t>
  </si>
  <si>
    <t>Пашенцева Анна Алексеевна</t>
  </si>
  <si>
    <t>Сильченко Екатерина Анатольевна</t>
  </si>
  <si>
    <t>Бардина Снежана Валерьевна уволен</t>
  </si>
  <si>
    <t>Харитонова Екатерина Игоревна уволен</t>
  </si>
  <si>
    <t>Аникина Ирина Михайловна уволен</t>
  </si>
  <si>
    <t>Пчелинцев Андрей Игоревич уволен</t>
  </si>
  <si>
    <t xml:space="preserve">Иванов Никита Сергеевич уволен </t>
  </si>
  <si>
    <t>Михейкина Тамара Сергеевна уволен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</si>
</sst>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#,##0.00\ &quot;₽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242424"/>
      <name val="Segoe UI"/>
      <family val="2"/>
      <charset val="204"/>
    </font>
    <font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sz val="8"/>
      <color indexed="10"/>
      <name val="Arial"/>
      <family val="2"/>
      <charset val="204"/>
    </font>
    <font>
      <sz val="11"/>
      <color rgb="FF444444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</borders>
  <cellStyleXfs count="3">
    <xf numFmtId="0" fontId="0" fillId="0" borderId="0"/>
    <xf numFmtId="0" fontId="2" fillId="0" borderId="0"/>
    <xf numFmtId="0" fontId="9" fillId="0" borderId="0"/>
  </cellStyleXfs>
  <cellXfs count="72">
    <xf numFmtId="0" fontId="0" fillId="0" borderId="0" xfId="0"/>
    <xf numFmtId="0" fontId="3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/>
    <xf numFmtId="14" fontId="3" fillId="0" borderId="0" xfId="0" applyNumberFormat="1" applyFont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5" fillId="0" borderId="0" xfId="0" applyFont="1"/>
    <xf numFmtId="14" fontId="0" fillId="0" borderId="0" xfId="0" applyNumberFormat="1" applyAlignment="1">
      <alignment horizontal="right" indent="1"/>
    </xf>
    <xf numFmtId="0" fontId="2" fillId="0" borderId="0" xfId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2" applyAlignment="1">
      <alignment horizontal="left"/>
    </xf>
    <xf numFmtId="0" fontId="9" fillId="0" borderId="0" xfId="2"/>
    <xf numFmtId="0" fontId="9" fillId="3" borderId="0" xfId="2" applyFill="1"/>
    <xf numFmtId="0" fontId="0" fillId="0" borderId="2" xfId="0" applyBorder="1"/>
    <xf numFmtId="0" fontId="3" fillId="0" borderId="0" xfId="0" applyFont="1"/>
    <xf numFmtId="14" fontId="3" fillId="0" borderId="0" xfId="0" applyNumberFormat="1" applyFont="1"/>
    <xf numFmtId="0" fontId="11" fillId="0" borderId="3" xfId="0" applyFont="1" applyBorder="1" applyAlignment="1">
      <alignment vertical="top" wrapText="1"/>
    </xf>
    <xf numFmtId="0" fontId="11" fillId="0" borderId="3" xfId="0" applyFont="1" applyBorder="1" applyAlignment="1">
      <alignment horizontal="right" vertical="top" wrapText="1"/>
    </xf>
    <xf numFmtId="0" fontId="12" fillId="0" borderId="3" xfId="0" applyFont="1" applyBorder="1" applyAlignment="1">
      <alignment vertical="top" wrapText="1"/>
    </xf>
    <xf numFmtId="1" fontId="9" fillId="0" borderId="3" xfId="0" applyNumberFormat="1" applyFont="1" applyBorder="1" applyAlignment="1">
      <alignment horizontal="right" vertical="top" wrapText="1" indent="2"/>
    </xf>
    <xf numFmtId="0" fontId="9" fillId="0" borderId="3" xfId="0" applyFont="1" applyBorder="1" applyAlignment="1">
      <alignment vertical="top" wrapText="1"/>
    </xf>
    <xf numFmtId="3" fontId="9" fillId="0" borderId="3" xfId="0" applyNumberFormat="1" applyFont="1" applyBorder="1" applyAlignment="1">
      <alignment horizontal="right" vertical="top" wrapText="1"/>
    </xf>
    <xf numFmtId="1" fontId="9" fillId="0" borderId="3" xfId="0" applyNumberFormat="1" applyFont="1" applyBorder="1" applyAlignment="1">
      <alignment horizontal="right" vertical="top" wrapText="1"/>
    </xf>
    <xf numFmtId="164" fontId="9" fillId="0" borderId="3" xfId="0" applyNumberFormat="1" applyFont="1" applyBorder="1" applyAlignment="1">
      <alignment horizontal="right" vertical="top" wrapText="1"/>
    </xf>
    <xf numFmtId="0" fontId="9" fillId="0" borderId="3" xfId="0" applyFont="1" applyBorder="1" applyAlignment="1">
      <alignment horizontal="right" vertical="top" wrapText="1"/>
    </xf>
    <xf numFmtId="165" fontId="9" fillId="0" borderId="3" xfId="0" applyNumberFormat="1" applyFont="1" applyBorder="1" applyAlignment="1">
      <alignment horizontal="right" vertical="top" wrapText="1"/>
    </xf>
    <xf numFmtId="4" fontId="9" fillId="0" borderId="3" xfId="0" applyNumberFormat="1" applyFont="1" applyBorder="1" applyAlignment="1">
      <alignment horizontal="right" vertical="top" wrapText="1"/>
    </xf>
    <xf numFmtId="2" fontId="9" fillId="0" borderId="3" xfId="0" applyNumberFormat="1" applyFont="1" applyBorder="1" applyAlignment="1">
      <alignment horizontal="right" vertical="top" wrapText="1"/>
    </xf>
    <xf numFmtId="0" fontId="0" fillId="0" borderId="0" xfId="0" applyFill="1"/>
    <xf numFmtId="0" fontId="0" fillId="0" borderId="2" xfId="0" applyFont="1" applyFill="1" applyBorder="1"/>
    <xf numFmtId="0" fontId="7" fillId="0" borderId="0" xfId="0" applyNumberFormat="1" applyFont="1" applyFill="1" applyBorder="1"/>
    <xf numFmtId="0" fontId="0" fillId="0" borderId="0" xfId="0" applyNumberFormat="1" applyFill="1" applyBorder="1"/>
    <xf numFmtId="14" fontId="0" fillId="0" borderId="0" xfId="0" applyNumberFormat="1" applyFill="1"/>
    <xf numFmtId="2" fontId="0" fillId="0" borderId="0" xfId="0" applyNumberFormat="1" applyFill="1" applyAlignment="1">
      <alignment horizontal="right"/>
    </xf>
    <xf numFmtId="0" fontId="6" fillId="0" borderId="0" xfId="0" applyFont="1" applyFill="1"/>
    <xf numFmtId="0" fontId="1" fillId="0" borderId="0" xfId="0" applyFont="1" applyFill="1"/>
    <xf numFmtId="0" fontId="13" fillId="0" borderId="0" xfId="0" applyFont="1" applyFill="1"/>
    <xf numFmtId="0" fontId="0" fillId="0" borderId="0" xfId="0" applyNumberFormat="1" applyFill="1"/>
    <xf numFmtId="166" fontId="0" fillId="0" borderId="0" xfId="0" applyNumberFormat="1" applyProtection="1">
      <protection locked="0"/>
    </xf>
    <xf numFmtId="0" fontId="0" fillId="4" borderId="0" xfId="0" applyFill="1"/>
    <xf numFmtId="0" fontId="0" fillId="0" borderId="0" xfId="0" applyNumberFormat="1" applyFill="1" applyAlignment="1">
      <alignment horizontal="right"/>
    </xf>
    <xf numFmtId="14" fontId="0" fillId="4" borderId="0" xfId="0" applyNumberFormat="1" applyFill="1"/>
    <xf numFmtId="0" fontId="13" fillId="4" borderId="0" xfId="0" applyFont="1" applyFill="1"/>
    <xf numFmtId="0" fontId="0" fillId="0" borderId="4" xfId="0" applyFill="1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/>
    <xf numFmtId="0" fontId="0" fillId="0" borderId="5" xfId="0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14" fontId="0" fillId="0" borderId="0" xfId="0" applyNumberFormat="1" applyFill="1" applyBorder="1"/>
    <xf numFmtId="0" fontId="0" fillId="0" borderId="0" xfId="0" applyNumberFormat="1" applyFill="1" applyBorder="1" applyAlignment="1">
      <alignment horizontal="right"/>
    </xf>
    <xf numFmtId="0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4" borderId="0" xfId="0" applyNumberFormat="1" applyFill="1" applyAlignment="1">
      <alignment horizontal="right"/>
    </xf>
    <xf numFmtId="0" fontId="0" fillId="4" borderId="5" xfId="0" applyFill="1" applyBorder="1" applyAlignment="1">
      <alignment vertical="top" wrapText="1"/>
    </xf>
    <xf numFmtId="0" fontId="0" fillId="4" borderId="5" xfId="0" applyFill="1" applyBorder="1" applyAlignment="1">
      <alignment horizontal="left" vertical="top" wrapText="1"/>
    </xf>
    <xf numFmtId="14" fontId="0" fillId="4" borderId="0" xfId="0" applyNumberFormat="1" applyFill="1" applyBorder="1"/>
    <xf numFmtId="0" fontId="0" fillId="4" borderId="0" xfId="0" applyNumberFormat="1" applyFill="1" applyBorder="1"/>
    <xf numFmtId="0" fontId="0" fillId="4" borderId="0" xfId="0" applyNumberFormat="1" applyFill="1" applyBorder="1" applyAlignment="1">
      <alignment horizontal="right"/>
    </xf>
    <xf numFmtId="0" fontId="0" fillId="0" borderId="4" xfId="0" applyBorder="1" applyAlignment="1">
      <alignment horizontal="left" vertical="top" wrapText="1"/>
    </xf>
    <xf numFmtId="0" fontId="0" fillId="6" borderId="0" xfId="0" applyFill="1" applyBorder="1"/>
    <xf numFmtId="0" fontId="0" fillId="6" borderId="4" xfId="0" applyFill="1" applyBorder="1" applyAlignment="1">
      <alignment vertical="top" wrapText="1"/>
    </xf>
    <xf numFmtId="0" fontId="0" fillId="6" borderId="4" xfId="0" applyFill="1" applyBorder="1" applyAlignment="1">
      <alignment horizontal="left" vertical="top" wrapText="1"/>
    </xf>
    <xf numFmtId="14" fontId="0" fillId="6" borderId="0" xfId="0" applyNumberFormat="1" applyFill="1" applyBorder="1"/>
    <xf numFmtId="0" fontId="0" fillId="6" borderId="0" xfId="0" applyNumberFormat="1" applyFill="1" applyBorder="1"/>
    <xf numFmtId="0" fontId="0" fillId="6" borderId="0" xfId="0" applyNumberFormat="1" applyFill="1" applyBorder="1" applyAlignment="1">
      <alignment horizontal="right"/>
    </xf>
    <xf numFmtId="0" fontId="9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0" fillId="0" borderId="0" xfId="2" applyFont="1" applyAlignment="1">
      <alignment horizontal="right" vertical="top"/>
    </xf>
    <xf numFmtId="0" fontId="11" fillId="0" borderId="3" xfId="0" applyFont="1" applyBorder="1" applyAlignment="1">
      <alignment vertical="top" wrapText="1"/>
    </xf>
  </cellXfs>
  <cellStyles count="3">
    <cellStyle name="Обычный" xfId="0" builtinId="0"/>
    <cellStyle name="Обычный 2" xfId="1" xr:uid="{40C0996A-5B6D-4951-B1F0-965FD6AA8292}"/>
    <cellStyle name="Обычный 3" xfId="2" xr:uid="{00DD241E-2ED4-4070-AC11-C06CA3A08794}"/>
  </cellStyles>
  <dxfs count="56"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i/>
        <charset val="204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9" Type="http://schemas.openxmlformats.org/officeDocument/2006/relationships/customXml" Target="../customXml/item4.xml"/><Relationship Id="rId21" Type="http://schemas.openxmlformats.org/officeDocument/2006/relationships/externalLink" Target="externalLinks/externalLink4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33" Type="http://schemas.openxmlformats.org/officeDocument/2006/relationships/powerPivotData" Target="model/item.data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32" Type="http://schemas.openxmlformats.org/officeDocument/2006/relationships/sheetMetadata" Target="metadata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theme" Target="theme/theme1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styles" Target="styles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HR141-/Shared%20Documents/&#1047;&#1055;%20&#1080;%20&#1041;&#1086;&#1085;&#1091;&#1089;&#1099;/&#1062;&#1077;&#1085;&#1090;&#1088;&#1060;&#1091;&#1085;&#1082;&#1094;&#1080;&#1103;/&#1062;&#1077;&#1085;&#1090;&#1088;&#1060;&#1091;&#1085;&#1082;&#1094;&#1080;&#1103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HR141-/Shared%20Documents/&#1047;&#1055;%20&#1080;%20&#1041;&#1086;&#1085;&#1091;&#1089;&#1099;/TeleSa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HR141-/Shared%20Documents/&#1047;&#1055;%20&#1080;%20&#1041;&#1086;&#1085;&#1091;&#1089;&#1099;/BUM/BU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HR141-/Shared%20Documents/&#1047;&#1055;%20&#1080;%20&#1041;&#1086;&#1085;&#1091;&#1089;&#1099;/Kaliningrad/&#1050;&#1072;&#1083;&#1080;&#1085;&#1080;&#1085;&#1075;&#1088;&#1072;&#1076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HR141-/Shared%20Documents/&#1047;&#1055;%20&#1080;%20&#1041;&#1086;&#1085;&#1091;&#1089;&#1099;/Moscow/&#1052;&#1086;&#1089;&#1082;&#1074;&#1072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HR141-/Shared%20Documents/&#1047;&#1055;%20&#1080;%20&#1041;&#1086;&#1085;&#1091;&#1089;&#1099;/Siberia/&#1057;&#1080;&#1073;&#1080;&#1088;&#1100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HR141-/Shared%20Documents/&#1047;&#1055;%20&#1080;%20&#1041;&#1086;&#1085;&#1091;&#1089;&#1099;/South/&#1070;&#1075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HR141-/Shared%20Documents/&#1047;&#1055;%20&#1080;%20&#1041;&#1086;&#1085;&#1091;&#1089;&#1099;/SPb/&#1057;&#1055;&#1073;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HR141-/Shared%20Documents/&#1047;&#1055;%20&#1080;%20&#1041;&#1086;&#1085;&#1091;&#1089;&#1099;/Ural/&#1059;&#1088;&#1072;&#1083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HR141-/Shared%20Documents/&#1047;&#1055;%20&#1080;%20&#1041;&#1086;&#1085;&#1091;&#1089;&#1099;/Volga/&#1042;&#1086;&#1083;&#1075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Глобальная политика"/>
      <sheetName val="Афанасьева Ольга"/>
      <sheetName val="Киуру Ирина"/>
      <sheetName val="Храмов Олег"/>
    </sheetNames>
    <sheetDataSet>
      <sheetData sheetId="0">
        <row r="1">
          <cell r="B1" t="str">
            <v>ФИО</v>
          </cell>
          <cell r="F1" t="str">
            <v>Бонус за период</v>
          </cell>
        </row>
        <row r="2">
          <cell r="B2" t="str">
            <v>Иванов Евгений Юрьевич</v>
          </cell>
          <cell r="F2" t="str">
            <v>нет премии в этом периоде</v>
          </cell>
        </row>
        <row r="3">
          <cell r="B3" t="str">
            <v>Погорельченко Дмитрий Сергеевич</v>
          </cell>
          <cell r="F3" t="str">
            <v>нет премии в этом периоде</v>
          </cell>
        </row>
        <row r="4">
          <cell r="B4" t="str">
            <v>Соболева Александра Ивановна</v>
          </cell>
          <cell r="F4" t="str">
            <v>нет премии в этом периоде</v>
          </cell>
        </row>
        <row r="5">
          <cell r="B5" t="str">
            <v>Протасевич Антон Геннадьевич</v>
          </cell>
          <cell r="F5" t="str">
            <v>нет премии в этом периоде</v>
          </cell>
        </row>
        <row r="6">
          <cell r="B6" t="str">
            <v>Зеленцов Иван Игоревич</v>
          </cell>
          <cell r="F6" t="str">
            <v>нет премии в этом периоде</v>
          </cell>
        </row>
        <row r="7">
          <cell r="B7" t="str">
            <v>Ивлиева Ирина Владимировна</v>
          </cell>
          <cell r="F7" t="str">
            <v>нет премии в этом периоде</v>
          </cell>
        </row>
        <row r="8">
          <cell r="B8" t="str">
            <v>Князева Елена Григорьевна</v>
          </cell>
          <cell r="F8" t="str">
            <v>нет премии в этом периоде</v>
          </cell>
        </row>
        <row r="9">
          <cell r="B9" t="str">
            <v>Кривенкова Ирина Евгеньевна</v>
          </cell>
          <cell r="F9" t="str">
            <v>нет премии в этом периоде</v>
          </cell>
        </row>
        <row r="10">
          <cell r="B10" t="str">
            <v>Луценко Наталья Владимировна</v>
          </cell>
          <cell r="F10" t="str">
            <v>нет премии в этом периоде</v>
          </cell>
        </row>
        <row r="11">
          <cell r="B11" t="str">
            <v>Муйземнек Валентина Андреевна</v>
          </cell>
          <cell r="F11" t="str">
            <v>нет премии в этом периоде</v>
          </cell>
        </row>
        <row r="12">
          <cell r="B12" t="str">
            <v>Сычева Вероника Владиславовна</v>
          </cell>
          <cell r="F12" t="str">
            <v>нет премии в этом периоде</v>
          </cell>
        </row>
        <row r="13">
          <cell r="B13" t="str">
            <v>Третьякова Ольга Викторовна</v>
          </cell>
          <cell r="F13" t="str">
            <v>нет премии в этом периоде</v>
          </cell>
        </row>
        <row r="14">
          <cell r="B14" t="str">
            <v>Антонова Екатерина Александровна</v>
          </cell>
          <cell r="F14" t="str">
            <v>нет премии в этом периоде</v>
          </cell>
        </row>
        <row r="15">
          <cell r="B15" t="str">
            <v>Афанасьева Ольга Леонидовна</v>
          </cell>
          <cell r="F15" t="str">
            <v>нет премии в этом периоде</v>
          </cell>
        </row>
        <row r="16">
          <cell r="B16" t="str">
            <v>Жаврид Мария Петровна</v>
          </cell>
          <cell r="F16" t="str">
            <v>нет премии в этом периоде</v>
          </cell>
        </row>
        <row r="17">
          <cell r="B17" t="str">
            <v>Киселева Екатерина Александровна</v>
          </cell>
          <cell r="F17" t="str">
            <v>нет премии в этом периоде</v>
          </cell>
        </row>
        <row r="18">
          <cell r="B18" t="str">
            <v>Киснерева Анна Евгеньевна</v>
          </cell>
          <cell r="F18" t="str">
            <v>нет премии в этом периоде</v>
          </cell>
        </row>
        <row r="19">
          <cell r="B19" t="str">
            <v>Киуру Ирина Александровна</v>
          </cell>
          <cell r="F19" t="str">
            <v>нет премии в этом периоде</v>
          </cell>
        </row>
        <row r="20">
          <cell r="B20" t="str">
            <v>Кузнецова Юлия Алексеевна</v>
          </cell>
          <cell r="F20" t="str">
            <v>нет премии в этом периоде</v>
          </cell>
        </row>
        <row r="21">
          <cell r="B21" t="str">
            <v>Магалясова Екатерина Геннадьевна</v>
          </cell>
          <cell r="F21" t="str">
            <v>нет премии в этом периоде</v>
          </cell>
        </row>
        <row r="22">
          <cell r="B22" t="str">
            <v>Мальцева Анна Ильинична</v>
          </cell>
          <cell r="F22" t="str">
            <v>нет премии в этом периоде</v>
          </cell>
        </row>
        <row r="23">
          <cell r="B23" t="str">
            <v>Пермякова Дарья Васильевна</v>
          </cell>
          <cell r="F23" t="str">
            <v>нет премии в этом периоде</v>
          </cell>
        </row>
        <row r="24">
          <cell r="B24" t="str">
            <v>Поликарпова Эльвира Александровна</v>
          </cell>
          <cell r="F24" t="str">
            <v>нет премии в этом периоде</v>
          </cell>
        </row>
        <row r="25">
          <cell r="B25" t="str">
            <v>Яланская Елена Юрьевна</v>
          </cell>
          <cell r="F25" t="str">
            <v>нет премии в этом периоде</v>
          </cell>
        </row>
        <row r="26">
          <cell r="B26" t="str">
            <v>Могилевский Леонид Израилевич</v>
          </cell>
          <cell r="F26" t="str">
            <v>нет премии в этом периоде</v>
          </cell>
        </row>
        <row r="27">
          <cell r="B27" t="str">
            <v>Соколова Анастасия Станиславовна уволен</v>
          </cell>
          <cell r="F27" t="str">
            <v>уволен</v>
          </cell>
        </row>
        <row r="28">
          <cell r="B28" t="str">
            <v>Радченко Дарья Алексеевна</v>
          </cell>
          <cell r="F28" t="str">
            <v>нет премии в этом периоде</v>
          </cell>
        </row>
        <row r="29">
          <cell r="B29" t="str">
            <v>Рештенко Александр Васильевич</v>
          </cell>
          <cell r="F29" t="str">
            <v>нет премии в этом периоде</v>
          </cell>
        </row>
        <row r="30">
          <cell r="B30" t="str">
            <v>Милкова Мария Александровна</v>
          </cell>
          <cell r="F30" t="str">
            <v>нет премии в этом периоде</v>
          </cell>
        </row>
        <row r="31">
          <cell r="B31" t="str">
            <v>Стотыка Николай Борисович</v>
          </cell>
          <cell r="F31" t="str">
            <v>нет премии в этом периоде</v>
          </cell>
        </row>
        <row r="32">
          <cell r="B32" t="str">
            <v>Шамси Анна Сергеевна</v>
          </cell>
          <cell r="F32" t="str">
            <v>нет премии в этом периоде</v>
          </cell>
        </row>
        <row r="33">
          <cell r="B33" t="str">
            <v>Бардина Снежана Валерьевна</v>
          </cell>
          <cell r="F33" t="str">
            <v>нет премии в этом периоде</v>
          </cell>
        </row>
        <row r="34">
          <cell r="B34" t="str">
            <v>Владимиров Ярослав Анатольевич</v>
          </cell>
          <cell r="F34" t="str">
            <v>нет премии в этом периоде</v>
          </cell>
        </row>
        <row r="35">
          <cell r="B35" t="str">
            <v>Иванова Любовь Валерьевна</v>
          </cell>
          <cell r="F35" t="str">
            <v>нет премии в этом периоде</v>
          </cell>
        </row>
        <row r="36">
          <cell r="B36" t="str">
            <v>Федорова Наталья Алексеевна</v>
          </cell>
          <cell r="F36" t="str">
            <v>нет премии в этом периоде</v>
          </cell>
        </row>
        <row r="37">
          <cell r="B37" t="str">
            <v>Халимов Роберт Рисунович уволен</v>
          </cell>
          <cell r="F37" t="str">
            <v>уволен</v>
          </cell>
        </row>
        <row r="38">
          <cell r="B38" t="str">
            <v>Дмитриева Александра Александровна</v>
          </cell>
          <cell r="F38">
            <v>0</v>
          </cell>
        </row>
        <row r="39">
          <cell r="B39" t="str">
            <v>Кит Нина Николаевна уволен</v>
          </cell>
          <cell r="F39" t="str">
            <v>уволен</v>
          </cell>
        </row>
        <row r="40">
          <cell r="B40" t="str">
            <v>Мания Надежда Борисовна</v>
          </cell>
          <cell r="F40" t="str">
            <v>нет премии в этом периоде</v>
          </cell>
        </row>
        <row r="41">
          <cell r="B41" t="str">
            <v>Микина Олеся Михайловна</v>
          </cell>
          <cell r="F41" t="str">
            <v>нет премии в этом периоде</v>
          </cell>
        </row>
        <row r="42">
          <cell r="B42" t="str">
            <v>Саввин Дмитрий Александрович уволен</v>
          </cell>
          <cell r="F42" t="str">
            <v>уволен</v>
          </cell>
        </row>
        <row r="43">
          <cell r="B43" t="str">
            <v>Тиханова Светлана Николаевна уволен</v>
          </cell>
          <cell r="F43" t="str">
            <v>уволен</v>
          </cell>
        </row>
        <row r="44">
          <cell r="B44" t="str">
            <v>Храмов Олег Анатольевич</v>
          </cell>
          <cell r="F44" t="str">
            <v>нет премии в этом периоде</v>
          </cell>
        </row>
        <row r="45">
          <cell r="B45" t="str">
            <v>Мамбетова Анна Александровна</v>
          </cell>
          <cell r="F45" t="str">
            <v>нет премии в этом периоде</v>
          </cell>
        </row>
        <row r="46">
          <cell r="B46" t="str">
            <v>Богданова Юлия Владимировна</v>
          </cell>
          <cell r="F46" t="str">
            <v>нет премии в этом периоде</v>
          </cell>
        </row>
        <row r="47">
          <cell r="B47" t="str">
            <v>Тарасова Ирина Анатольевна</v>
          </cell>
          <cell r="F47" t="str">
            <v>нет премии в этом периоде</v>
          </cell>
        </row>
        <row r="48">
          <cell r="B48" t="str">
            <v>Тиханова Светлана Николаевна</v>
          </cell>
          <cell r="F48" t="str">
            <v>нет премии в этом периоде</v>
          </cell>
        </row>
        <row r="49">
          <cell r="F49" t="e">
            <v>#N/A</v>
          </cell>
        </row>
        <row r="50">
          <cell r="F50" t="e">
            <v>#N/A</v>
          </cell>
        </row>
        <row r="51">
          <cell r="F51" t="e">
            <v>#N/A</v>
          </cell>
        </row>
        <row r="52">
          <cell r="F52" t="e">
            <v>#N/A</v>
          </cell>
        </row>
        <row r="53">
          <cell r="F53" t="e">
            <v>#N/A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B1" t="str">
            <v>ФИО</v>
          </cell>
          <cell r="F1" t="str">
            <v>Статус</v>
          </cell>
        </row>
        <row r="2">
          <cell r="B2" t="str">
            <v>Левандовский Ярослав Олегович</v>
          </cell>
          <cell r="F2" t="str">
            <v>38217,85</v>
          </cell>
        </row>
        <row r="3">
          <cell r="B3" t="str">
            <v>Волчкова Елена Александровна уволен</v>
          </cell>
          <cell r="F3" t="str">
            <v>уволен</v>
          </cell>
        </row>
        <row r="4">
          <cell r="B4" t="str">
            <v>Бабух Татьяна Васильевна</v>
          </cell>
          <cell r="F4" t="str">
            <v>93628,46</v>
          </cell>
        </row>
        <row r="5">
          <cell r="B5" t="str">
            <v>Желковский Максим Витальевич</v>
          </cell>
          <cell r="F5" t="str">
            <v>32023,36</v>
          </cell>
        </row>
        <row r="6">
          <cell r="B6" t="str">
            <v>Кашпарова Анна Валерьевна</v>
          </cell>
          <cell r="F6" t="str">
            <v>89024,13</v>
          </cell>
        </row>
        <row r="7">
          <cell r="B7" t="str">
            <v>Суртаев Денис Германович</v>
          </cell>
          <cell r="F7" t="str">
            <v>116146,91</v>
          </cell>
        </row>
        <row r="8">
          <cell r="B8" t="str">
            <v>Хромцова Ирина Владимировна уволен</v>
          </cell>
          <cell r="F8" t="str">
            <v>уволен</v>
          </cell>
        </row>
        <row r="9">
          <cell r="B9" t="str">
            <v>Гумешеймер Виктория Дмитриевна</v>
          </cell>
          <cell r="F9" t="str">
            <v>56524,61</v>
          </cell>
        </row>
        <row r="10">
          <cell r="F10" t="str">
            <v/>
          </cell>
        </row>
        <row r="11">
          <cell r="F11" t="str">
            <v/>
          </cell>
        </row>
        <row r="12">
          <cell r="F12" t="str">
            <v/>
          </cell>
        </row>
        <row r="13">
          <cell r="F13" t="str">
            <v/>
          </cell>
        </row>
        <row r="14">
          <cell r="F14" t="str">
            <v/>
          </cell>
        </row>
        <row r="15">
          <cell r="F15" t="str">
            <v/>
          </cell>
        </row>
        <row r="16">
          <cell r="F16" t="str">
            <v/>
          </cell>
        </row>
        <row r="17">
          <cell r="F17" t="str">
            <v/>
          </cell>
        </row>
        <row r="18">
          <cell r="F18" t="str">
            <v/>
          </cell>
        </row>
        <row r="19"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F33" t="str">
            <v/>
          </cell>
        </row>
        <row r="34"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  <row r="42">
          <cell r="F42" t="str">
            <v/>
          </cell>
        </row>
        <row r="43">
          <cell r="F43" t="str">
            <v/>
          </cell>
        </row>
        <row r="44"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Рештенко Александр"/>
    </sheetNames>
    <sheetDataSet>
      <sheetData sheetId="0">
        <row r="1">
          <cell r="B1" t="str">
            <v>ФИО</v>
          </cell>
          <cell r="F1" t="str">
            <v>Бонус за период</v>
          </cell>
        </row>
        <row r="2">
          <cell r="B2" t="str">
            <v>Урсуляк Максим Сергеевич</v>
          </cell>
          <cell r="F2" t="str">
            <v>нет премии в этом периоде</v>
          </cell>
        </row>
        <row r="3">
          <cell r="B3" t="str">
            <v>Борисенко Владимир Сергеевич</v>
          </cell>
          <cell r="F3" t="str">
            <v>нет премии в этом периоде</v>
          </cell>
        </row>
        <row r="4">
          <cell r="B4" t="str">
            <v>Соболева Александра Ивановна переведена</v>
          </cell>
          <cell r="F4">
            <v>0</v>
          </cell>
        </row>
        <row r="5">
          <cell r="B5" t="str">
            <v>Поносов Даниил Владимирович</v>
          </cell>
          <cell r="F5" t="str">
            <v>нет премии в этом периоде</v>
          </cell>
        </row>
        <row r="6">
          <cell r="B6" t="str">
            <v>Цикулин Антон Николаевич</v>
          </cell>
          <cell r="F6" t="str">
            <v>нет премии в этом периоде</v>
          </cell>
        </row>
        <row r="7">
          <cell r="B7" t="str">
            <v>Николаев Алексей Николаевич</v>
          </cell>
          <cell r="F7" t="str">
            <v>нет премии в этом периоде</v>
          </cell>
        </row>
        <row r="8">
          <cell r="B8" t="str">
            <v>Арефкин Максим Вячеславович</v>
          </cell>
          <cell r="F8">
            <v>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Киуру Глеб"/>
    </sheetNames>
    <sheetDataSet>
      <sheetData sheetId="0">
        <row r="1">
          <cell r="B1" t="str">
            <v>ФИО</v>
          </cell>
          <cell r="F1" t="str">
            <v>Бонус за период</v>
          </cell>
        </row>
        <row r="2">
          <cell r="B2" t="str">
            <v>Бурлина Юлия Игоревна</v>
          </cell>
          <cell r="F2">
            <v>10250</v>
          </cell>
        </row>
        <row r="3">
          <cell r="B3" t="str">
            <v>Голубчук Наталия Дмитриевна</v>
          </cell>
          <cell r="F3">
            <v>9488.64</v>
          </cell>
        </row>
        <row r="4">
          <cell r="B4" t="str">
            <v>Коваленко Ульяна Николаевна</v>
          </cell>
          <cell r="F4">
            <v>7414.77</v>
          </cell>
        </row>
        <row r="5">
          <cell r="B5" t="str">
            <v>Ковыляева Наталья Витальевна уволен</v>
          </cell>
          <cell r="F5">
            <v>8284.09</v>
          </cell>
        </row>
        <row r="6">
          <cell r="B6" t="str">
            <v>Кравцова Кристина Григорьевна</v>
          </cell>
          <cell r="F6">
            <v>7414.77</v>
          </cell>
        </row>
        <row r="7">
          <cell r="B7" t="str">
            <v>Луговая Наталья Ивановна</v>
          </cell>
          <cell r="F7">
            <v>4204.55</v>
          </cell>
        </row>
        <row r="8">
          <cell r="B8" t="str">
            <v>Давыдова Алина Игоревна</v>
          </cell>
          <cell r="F8">
            <v>0</v>
          </cell>
        </row>
        <row r="9">
          <cell r="B9" t="str">
            <v>Смотрова Анна Вячеславовна</v>
          </cell>
          <cell r="F9">
            <v>0</v>
          </cell>
        </row>
        <row r="10">
          <cell r="B10" t="str">
            <v>Самохина Юлия Владимировна уволен</v>
          </cell>
          <cell r="F10">
            <v>0</v>
          </cell>
        </row>
        <row r="11">
          <cell r="B11" t="str">
            <v>Аксамитаускайте Александра Васильевна</v>
          </cell>
          <cell r="F11">
            <v>7977.27</v>
          </cell>
        </row>
        <row r="12">
          <cell r="B12" t="str">
            <v>Буркина Наталья Вячеславовна</v>
          </cell>
          <cell r="F12">
            <v>10250</v>
          </cell>
        </row>
        <row r="13">
          <cell r="B13" t="str">
            <v>Ковыляева Наталья Витальевна</v>
          </cell>
          <cell r="F13">
            <v>8284.09</v>
          </cell>
        </row>
        <row r="14">
          <cell r="F14" t="str">
            <v/>
          </cell>
        </row>
        <row r="15">
          <cell r="F15" t="str">
            <v/>
          </cell>
        </row>
        <row r="16">
          <cell r="F16" t="str">
            <v/>
          </cell>
        </row>
        <row r="17">
          <cell r="F17" t="str">
            <v/>
          </cell>
        </row>
        <row r="18">
          <cell r="F18" t="str">
            <v/>
          </cell>
        </row>
        <row r="19"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F33" t="str">
            <v/>
          </cell>
        </row>
        <row r="34"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Тихонова Ирина"/>
      <sheetName val="Мифтяхетдинов Ильяз"/>
      <sheetName val="Кирина Алина"/>
      <sheetName val="Борунов Иван"/>
      <sheetName val="Андрианов Евгений"/>
      <sheetName val="Захаров Андрей"/>
      <sheetName val="Душенков Евгений"/>
    </sheetNames>
    <sheetDataSet>
      <sheetData sheetId="0">
        <row r="1">
          <cell r="B1" t="str">
            <v>ФИО</v>
          </cell>
          <cell r="F1" t="str">
            <v>Бонус за период</v>
          </cell>
        </row>
        <row r="2">
          <cell r="B2" t="str">
            <v>Волошаненко Сергей Сергеевич уволен</v>
          </cell>
          <cell r="F2" t="str">
            <v>уволен</v>
          </cell>
        </row>
        <row r="3">
          <cell r="B3" t="str">
            <v>Галко Антон Викторович</v>
          </cell>
          <cell r="F3" t="str">
            <v>10516,89</v>
          </cell>
        </row>
        <row r="4">
          <cell r="B4" t="str">
            <v>Горбунов Василий Вадимович</v>
          </cell>
          <cell r="F4" t="str">
            <v>706 768,49</v>
          </cell>
        </row>
        <row r="5">
          <cell r="B5" t="str">
            <v>Лезин Алексей Сергеевич уволен</v>
          </cell>
          <cell r="F5" t="str">
            <v>уволен</v>
          </cell>
        </row>
        <row r="6">
          <cell r="B6" t="str">
            <v>Михайлова Анастасия Алексеевна</v>
          </cell>
          <cell r="F6" t="str">
            <v>9 195,05</v>
          </cell>
        </row>
        <row r="7">
          <cell r="B7" t="str">
            <v>Рыбин Даниил Сергеевич</v>
          </cell>
          <cell r="F7" t="str">
            <v>113 382,50</v>
          </cell>
        </row>
        <row r="8">
          <cell r="B8" t="str">
            <v>Урсолова Ирина Николаевна</v>
          </cell>
          <cell r="F8" t="str">
            <v>90 693,52</v>
          </cell>
        </row>
        <row r="9">
          <cell r="B9" t="str">
            <v>Хадарцев Руслан Владимирович</v>
          </cell>
          <cell r="F9" t="str">
            <v>755 098,86</v>
          </cell>
        </row>
        <row r="10">
          <cell r="B10" t="str">
            <v>Абаев Сергей Борисович</v>
          </cell>
          <cell r="F10">
            <v>0</v>
          </cell>
        </row>
        <row r="11">
          <cell r="B11" t="str">
            <v>Артемова Надежда Олеговна</v>
          </cell>
          <cell r="F11">
            <v>0</v>
          </cell>
        </row>
        <row r="12">
          <cell r="B12" t="str">
            <v>Борунов Иван Владимирович</v>
          </cell>
          <cell r="F12">
            <v>0</v>
          </cell>
        </row>
        <row r="13">
          <cell r="B13" t="str">
            <v>Горшкова Ольга Викторовна</v>
          </cell>
          <cell r="F13">
            <v>0</v>
          </cell>
        </row>
        <row r="14">
          <cell r="B14" t="str">
            <v>Екимовских Евгения Сергеевна</v>
          </cell>
          <cell r="F14">
            <v>0</v>
          </cell>
        </row>
        <row r="15">
          <cell r="B15" t="str">
            <v>Жданова Любовь Павловна</v>
          </cell>
          <cell r="F15">
            <v>0</v>
          </cell>
        </row>
        <row r="16">
          <cell r="B16" t="str">
            <v>Завразина Наталья Викторовна</v>
          </cell>
          <cell r="F16">
            <v>0</v>
          </cell>
        </row>
        <row r="17">
          <cell r="B17" t="str">
            <v>Кирина Алина Владимировна</v>
          </cell>
          <cell r="F17">
            <v>0</v>
          </cell>
        </row>
        <row r="18">
          <cell r="B18" t="str">
            <v>Маликова Дарья Алексеевна</v>
          </cell>
          <cell r="F18">
            <v>0</v>
          </cell>
        </row>
        <row r="19">
          <cell r="B19" t="str">
            <v>Новикова Татьяна Алексеевна</v>
          </cell>
          <cell r="F19">
            <v>0</v>
          </cell>
        </row>
        <row r="20">
          <cell r="B20" t="str">
            <v>Тихонова Ирина Васильевна</v>
          </cell>
          <cell r="F20">
            <v>25420</v>
          </cell>
        </row>
        <row r="21">
          <cell r="B21" t="str">
            <v>Чаус Юлия Сергеевна</v>
          </cell>
          <cell r="F21">
            <v>0</v>
          </cell>
        </row>
        <row r="22">
          <cell r="B22" t="str">
            <v>Душенков Евгений Николаевич</v>
          </cell>
          <cell r="F22">
            <v>0</v>
          </cell>
        </row>
        <row r="23">
          <cell r="B23" t="str">
            <v>Ерёмкин Владимир Юрьевич</v>
          </cell>
          <cell r="F23" t="str">
            <v>27 356,23</v>
          </cell>
        </row>
        <row r="24">
          <cell r="B24" t="str">
            <v>Кирюшова Юлия Ивановна</v>
          </cell>
          <cell r="F24" t="str">
            <v>129 358,94</v>
          </cell>
        </row>
        <row r="25">
          <cell r="B25" t="str">
            <v>Маркин Алексей Борисович</v>
          </cell>
          <cell r="F25" t="str">
            <v>83 001,50</v>
          </cell>
        </row>
        <row r="26">
          <cell r="B26" t="str">
            <v>Разницын Евгений Александрович уволен</v>
          </cell>
          <cell r="F26" t="str">
            <v>уволен</v>
          </cell>
        </row>
        <row r="27">
          <cell r="B27" t="str">
            <v>Семенова Татьяна Владимировна уволен</v>
          </cell>
          <cell r="F27" t="str">
            <v>уволен</v>
          </cell>
        </row>
        <row r="28">
          <cell r="B28" t="str">
            <v>Фролов Александр Николаевич</v>
          </cell>
          <cell r="F28" t="str">
            <v>65769,12</v>
          </cell>
        </row>
        <row r="29">
          <cell r="B29" t="str">
            <v>Андрианов Евгений Игоревич</v>
          </cell>
          <cell r="F29">
            <v>0</v>
          </cell>
        </row>
        <row r="30">
          <cell r="B30" t="str">
            <v>Захаров Андрей Александрович</v>
          </cell>
          <cell r="F30">
            <v>0</v>
          </cell>
        </row>
        <row r="31">
          <cell r="B31" t="str">
            <v>Маневич Михаил Борисович</v>
          </cell>
          <cell r="F31">
            <v>0</v>
          </cell>
        </row>
        <row r="32">
          <cell r="B32" t="str">
            <v>Гаранжа Екатерина Александровна</v>
          </cell>
          <cell r="F32">
            <v>17000</v>
          </cell>
        </row>
        <row r="33">
          <cell r="B33" t="str">
            <v>Демиденко Дарья Дмитриевна</v>
          </cell>
          <cell r="F33">
            <v>17000</v>
          </cell>
        </row>
        <row r="34">
          <cell r="B34" t="str">
            <v>Калинина Мария Олеговна уволена</v>
          </cell>
          <cell r="F34" t="str">
            <v>уволен</v>
          </cell>
        </row>
        <row r="35">
          <cell r="B35" t="str">
            <v>Колганова Екатерина Вячеславовна</v>
          </cell>
          <cell r="F35">
            <v>17000</v>
          </cell>
        </row>
        <row r="36">
          <cell r="B36" t="str">
            <v>Лаврентьева Ольга Викторовна</v>
          </cell>
          <cell r="F36">
            <v>17000</v>
          </cell>
        </row>
        <row r="37">
          <cell r="B37" t="str">
            <v>Стрембовская Надежда Викторовна</v>
          </cell>
          <cell r="F37">
            <v>17000</v>
          </cell>
        </row>
        <row r="38">
          <cell r="B38" t="str">
            <v>Тихомирова Ольга Сергеевна</v>
          </cell>
          <cell r="F38">
            <v>17000</v>
          </cell>
        </row>
        <row r="39">
          <cell r="B39" t="str">
            <v>Трушина Наталья Алексеевна</v>
          </cell>
          <cell r="F39">
            <v>17000</v>
          </cell>
        </row>
        <row r="40">
          <cell r="B40" t="str">
            <v>Челенкова Елена Александровна уволен</v>
          </cell>
          <cell r="F40" t="str">
            <v>уволен</v>
          </cell>
        </row>
        <row r="41">
          <cell r="B41" t="str">
            <v>Чернова Елена Викторовна</v>
          </cell>
          <cell r="F41">
            <v>17000</v>
          </cell>
        </row>
        <row r="42">
          <cell r="B42" t="str">
            <v>Ярославцева Оксана Владимировна</v>
          </cell>
          <cell r="F42">
            <v>17000</v>
          </cell>
        </row>
        <row r="43">
          <cell r="B43" t="str">
            <v>Абдуллаев Нурбек</v>
          </cell>
          <cell r="F43">
            <v>7000</v>
          </cell>
        </row>
        <row r="44">
          <cell r="B44" t="str">
            <v>Александров Илья Алексеевич</v>
          </cell>
          <cell r="F44">
            <v>16761</v>
          </cell>
        </row>
        <row r="45">
          <cell r="B45" t="str">
            <v>Антипина Ольга Николаевна уволен</v>
          </cell>
          <cell r="F45" t="str">
            <v>уволен</v>
          </cell>
        </row>
        <row r="46">
          <cell r="B46" t="str">
            <v>Асанова Мавлюда Исматиллаевна</v>
          </cell>
          <cell r="F46">
            <v>2600</v>
          </cell>
        </row>
        <row r="47">
          <cell r="B47" t="str">
            <v>Баимуратов Медер уволен</v>
          </cell>
          <cell r="F47" t="str">
            <v>уволен</v>
          </cell>
        </row>
        <row r="48">
          <cell r="B48" t="str">
            <v>Батырбекова Саламат Батырбековна</v>
          </cell>
          <cell r="F48" t="str">
            <v xml:space="preserve"> -     </v>
          </cell>
        </row>
        <row r="49">
          <cell r="B49" t="str">
            <v>Белкин Иван Михайлович уволен</v>
          </cell>
          <cell r="F49" t="str">
            <v>уволен</v>
          </cell>
        </row>
        <row r="50">
          <cell r="B50" t="str">
            <v>Белкина Любовь Валерьевна</v>
          </cell>
          <cell r="F50">
            <v>2600</v>
          </cell>
        </row>
        <row r="51">
          <cell r="B51" t="str">
            <v>Бобылева Валентина Владимировна</v>
          </cell>
          <cell r="F51">
            <v>2600</v>
          </cell>
        </row>
        <row r="52">
          <cell r="B52" t="str">
            <v>Бурлаков Сергей Александрович</v>
          </cell>
          <cell r="F52">
            <v>30000</v>
          </cell>
        </row>
        <row r="53">
          <cell r="B53" t="str">
            <v>Дегтярев Анатолий Николаевич</v>
          </cell>
          <cell r="F53">
            <v>22240</v>
          </cell>
        </row>
        <row r="54">
          <cell r="B54" t="str">
            <v>Джангулов Владимир Николаевич</v>
          </cell>
          <cell r="F54">
            <v>22240</v>
          </cell>
        </row>
        <row r="55">
          <cell r="B55" t="str">
            <v>Ергешова Тахмина уволен</v>
          </cell>
          <cell r="F55" t="str">
            <v>уволен</v>
          </cell>
        </row>
        <row r="56">
          <cell r="B56" t="str">
            <v>Жирнова Галина Михайловна</v>
          </cell>
          <cell r="F56">
            <v>2600</v>
          </cell>
        </row>
        <row r="57">
          <cell r="B57" t="str">
            <v>Зети Анна Александровна</v>
          </cell>
          <cell r="F57">
            <v>2600</v>
          </cell>
        </row>
        <row r="58">
          <cell r="B58" t="str">
            <v>Золотовская Ирина Станиславовна</v>
          </cell>
          <cell r="F58">
            <v>2600</v>
          </cell>
        </row>
        <row r="59">
          <cell r="B59" t="str">
            <v>Исаев Владимир Петрович</v>
          </cell>
          <cell r="F59">
            <v>2600</v>
          </cell>
        </row>
        <row r="60">
          <cell r="B60" t="str">
            <v>Казеев Ахать Равилевич</v>
          </cell>
          <cell r="F60">
            <v>31241</v>
          </cell>
        </row>
        <row r="61">
          <cell r="B61" t="str">
            <v>Кирсанова Ольга Александровна уволен</v>
          </cell>
          <cell r="F61" t="str">
            <v>уволен</v>
          </cell>
        </row>
        <row r="62">
          <cell r="B62" t="str">
            <v>Климентовская Ирина Леонидовна</v>
          </cell>
          <cell r="F62">
            <v>2600</v>
          </cell>
        </row>
        <row r="63">
          <cell r="B63" t="str">
            <v>Кожина Любовь Ивановна</v>
          </cell>
          <cell r="F63">
            <v>2600</v>
          </cell>
        </row>
        <row r="64">
          <cell r="B64" t="str">
            <v>Куликова Таисия Петровна</v>
          </cell>
          <cell r="F64">
            <v>2600</v>
          </cell>
        </row>
        <row r="65">
          <cell r="B65" t="str">
            <v>Кутубаева Эльгиза</v>
          </cell>
          <cell r="F65" t="str">
            <v xml:space="preserve"> -     </v>
          </cell>
        </row>
        <row r="66">
          <cell r="B66" t="str">
            <v>Мазур Сергей</v>
          </cell>
          <cell r="F66">
            <v>18226</v>
          </cell>
        </row>
        <row r="67">
          <cell r="B67" t="str">
            <v>Макаров Алексей Викторович уволен</v>
          </cell>
          <cell r="F67" t="str">
            <v>уволен</v>
          </cell>
        </row>
        <row r="68">
          <cell r="B68" t="str">
            <v>Мансурова Каныгул уволен</v>
          </cell>
          <cell r="F68" t="str">
            <v>уволен</v>
          </cell>
        </row>
        <row r="69">
          <cell r="B69" t="str">
            <v>Мезенцева Екатерина Николаевна уволен</v>
          </cell>
          <cell r="F69" t="str">
            <v>уволен</v>
          </cell>
        </row>
        <row r="70">
          <cell r="B70" t="str">
            <v>Мирошниченко Елена Сергеевна уволен</v>
          </cell>
          <cell r="F70" t="str">
            <v>уволен</v>
          </cell>
        </row>
        <row r="71">
          <cell r="B71" t="str">
            <v>Мифтяхетдинов Ильяз Александрович</v>
          </cell>
          <cell r="F71">
            <v>0</v>
          </cell>
        </row>
        <row r="72">
          <cell r="B72" t="str">
            <v>Никонов Станислав Игоревич</v>
          </cell>
          <cell r="F72">
            <v>7000</v>
          </cell>
        </row>
        <row r="73">
          <cell r="B73" t="str">
            <v>Осконбаева Аселкан</v>
          </cell>
          <cell r="F73">
            <v>2600</v>
          </cell>
        </row>
        <row r="74">
          <cell r="B74" t="str">
            <v>Панов Аркадий Алексеевич</v>
          </cell>
          <cell r="F74">
            <v>32625</v>
          </cell>
        </row>
        <row r="75">
          <cell r="B75" t="str">
            <v>Поспелов Алексей Сергеевич</v>
          </cell>
          <cell r="F75">
            <v>30000</v>
          </cell>
        </row>
        <row r="76">
          <cell r="B76" t="str">
            <v>Редозубова Татьяна Юрьевна уволен</v>
          </cell>
          <cell r="F76" t="str">
            <v>уволен</v>
          </cell>
        </row>
        <row r="77">
          <cell r="B77" t="str">
            <v>Савостина Мария Анатольевна</v>
          </cell>
          <cell r="F77">
            <v>2600</v>
          </cell>
        </row>
        <row r="78">
          <cell r="B78" t="str">
            <v>Семенов Илья Юрьевич уволен</v>
          </cell>
          <cell r="F78" t="str">
            <v>уволен</v>
          </cell>
        </row>
        <row r="79">
          <cell r="B79" t="str">
            <v>Слабкович Валентина Леонидовна</v>
          </cell>
          <cell r="F79">
            <v>2600</v>
          </cell>
        </row>
        <row r="80">
          <cell r="B80" t="str">
            <v>Укутаев Марат Сулумбекович</v>
          </cell>
          <cell r="F80">
            <v>2600</v>
          </cell>
        </row>
        <row r="81">
          <cell r="B81" t="str">
            <v>Уланычбек Кызы Сапаргул</v>
          </cell>
          <cell r="F81" t="str">
            <v xml:space="preserve"> -     </v>
          </cell>
        </row>
        <row r="82">
          <cell r="B82" t="str">
            <v>Фоменко Владислав Юрьевич</v>
          </cell>
          <cell r="F82">
            <v>22240</v>
          </cell>
        </row>
        <row r="83">
          <cell r="B83" t="str">
            <v>Хорошайлова Ирина Викторовна</v>
          </cell>
          <cell r="F83">
            <v>2600</v>
          </cell>
        </row>
        <row r="84">
          <cell r="B84" t="str">
            <v>Царев Дмитрий Владимирович</v>
          </cell>
          <cell r="F84">
            <v>17000</v>
          </cell>
        </row>
        <row r="85">
          <cell r="B85" t="str">
            <v>Юркевич Лариса Владимировна</v>
          </cell>
          <cell r="F85">
            <v>2600</v>
          </cell>
        </row>
        <row r="86">
          <cell r="B86" t="str">
            <v>Александрова Анастасия Юрьевна</v>
          </cell>
          <cell r="F86">
            <v>0</v>
          </cell>
        </row>
        <row r="87">
          <cell r="B87" t="str">
            <v>Блохина Светлана Михайловна</v>
          </cell>
          <cell r="F87">
            <v>7500</v>
          </cell>
        </row>
        <row r="88">
          <cell r="B88" t="str">
            <v>Луканина Елена Валерьевна</v>
          </cell>
          <cell r="F88">
            <v>19680</v>
          </cell>
        </row>
        <row r="89">
          <cell r="B89" t="str">
            <v>Антонова Ксения Александровна</v>
          </cell>
          <cell r="F89">
            <v>17000</v>
          </cell>
        </row>
        <row r="90">
          <cell r="B90" t="str">
            <v>Ширяев Константин Сергеевич</v>
          </cell>
          <cell r="F90" t="str">
            <v>155 400,01</v>
          </cell>
        </row>
        <row r="91">
          <cell r="B91" t="str">
            <v>Ахматов Шергазы Бектемирович</v>
          </cell>
          <cell r="F91">
            <v>7000</v>
          </cell>
        </row>
        <row r="92">
          <cell r="B92" t="str">
            <v>Осконбаев Акназар</v>
          </cell>
          <cell r="F92">
            <v>6960</v>
          </cell>
        </row>
        <row r="93">
          <cell r="B93" t="str">
            <v>Талайбек Уулу Жанболот</v>
          </cell>
          <cell r="F93">
            <v>7000</v>
          </cell>
        </row>
        <row r="94">
          <cell r="B94" t="str">
            <v>Федоров Илья Александрович</v>
          </cell>
          <cell r="F94">
            <v>17000</v>
          </cell>
        </row>
        <row r="95">
          <cell r="B95" t="str">
            <v>Сербул Наталья Николаевна</v>
          </cell>
          <cell r="F95">
            <v>2600</v>
          </cell>
        </row>
        <row r="96">
          <cell r="B96" t="str">
            <v>Таран Мария Владимировна</v>
          </cell>
          <cell r="F96">
            <v>17000</v>
          </cell>
        </row>
        <row r="97">
          <cell r="B97" t="str">
            <v>Омельченко Дарья Андреевна уволен</v>
          </cell>
          <cell r="F97" t="str">
            <v>уволен</v>
          </cell>
        </row>
        <row r="98">
          <cell r="B98" t="str">
            <v>Полотбек кызы Гульиза</v>
          </cell>
          <cell r="F98">
            <v>2600</v>
          </cell>
        </row>
        <row r="99">
          <cell r="B99" t="str">
            <v>Лаптев Александр Валерьевич</v>
          </cell>
          <cell r="F99" t="str">
            <v>152 710,46</v>
          </cell>
        </row>
        <row r="100">
          <cell r="B100" t="str">
            <v>Рыжова Мария Александровна</v>
          </cell>
          <cell r="F100">
            <v>2600</v>
          </cell>
        </row>
        <row r="101">
          <cell r="B101" t="str">
            <v>Нурали Уулу Исках</v>
          </cell>
          <cell r="F101">
            <v>7000</v>
          </cell>
        </row>
        <row r="102">
          <cell r="B102" t="str">
            <v>Омурбек уулу Нургазы</v>
          </cell>
          <cell r="F102">
            <v>4375</v>
          </cell>
        </row>
        <row r="103">
          <cell r="B103" t="str">
            <v>Баймуратов Медер</v>
          </cell>
          <cell r="F103">
            <v>6761</v>
          </cell>
        </row>
        <row r="104">
          <cell r="B104" t="str">
            <v>Сабырбай кызы Кыйматай уволен</v>
          </cell>
          <cell r="F104" t="str">
            <v>уволен</v>
          </cell>
        </row>
        <row r="105">
          <cell r="B105" t="str">
            <v>Ысмайыл кызы Айдана</v>
          </cell>
          <cell r="F105">
            <v>2600</v>
          </cell>
        </row>
        <row r="106">
          <cell r="B106" t="str">
            <v>Холодкова Наталья Михайловна</v>
          </cell>
          <cell r="F106" t="str">
            <v xml:space="preserve"> -     </v>
          </cell>
        </row>
        <row r="107">
          <cell r="B107" t="str">
            <v>Андрианова Оксана Викторовна</v>
          </cell>
          <cell r="F107">
            <v>0</v>
          </cell>
        </row>
        <row r="108">
          <cell r="B108" t="str">
            <v>Чепоруха Александр Вадимович уволен</v>
          </cell>
          <cell r="F108" t="str">
            <v>уволен</v>
          </cell>
        </row>
        <row r="109">
          <cell r="B109" t="str">
            <v>Никонова Татьяна Андреевна</v>
          </cell>
          <cell r="F109">
            <v>1788</v>
          </cell>
        </row>
        <row r="110">
          <cell r="B110" t="str">
            <v>Пчелинцев Андрей Игоревич уволен</v>
          </cell>
          <cell r="F110" t="str">
            <v>уволен</v>
          </cell>
        </row>
        <row r="111">
          <cell r="B111" t="str">
            <v>Голубцова Анастасия Александровна</v>
          </cell>
          <cell r="F111" t="str">
            <v>21 091,59</v>
          </cell>
        </row>
        <row r="112">
          <cell r="B112" t="str">
            <v>Абдушарипов Исабек Уланычбекович</v>
          </cell>
          <cell r="F112">
            <v>2600</v>
          </cell>
        </row>
        <row r="113">
          <cell r="B113" t="str">
            <v>Нематжан кызы Назгул</v>
          </cell>
          <cell r="F113">
            <v>2600</v>
          </cell>
        </row>
        <row r="114">
          <cell r="B114" t="str">
            <v>Щербаков Андрей Андреевич</v>
          </cell>
          <cell r="F114" t="str">
            <v>40 350,96</v>
          </cell>
        </row>
        <row r="115">
          <cell r="B115" t="str">
            <v>Мирошниченко Елена Сергеевна</v>
          </cell>
          <cell r="F115">
            <v>2600</v>
          </cell>
        </row>
        <row r="116">
          <cell r="B116" t="str">
            <v>Корягина Анастасия Викторовна</v>
          </cell>
          <cell r="F116">
            <v>0</v>
          </cell>
        </row>
        <row r="117">
          <cell r="B117" t="str">
            <v>Садов Виталий Александрович</v>
          </cell>
          <cell r="F117">
            <v>7000</v>
          </cell>
        </row>
        <row r="118">
          <cell r="B118" t="str">
            <v>Буркутбек Уулу Маматай</v>
          </cell>
          <cell r="F118">
            <v>7000</v>
          </cell>
        </row>
        <row r="119">
          <cell r="B119" t="str">
            <v>Cулайманов Женишбек Сейитмуратович</v>
          </cell>
          <cell r="F119">
            <v>3500</v>
          </cell>
        </row>
        <row r="120">
          <cell r="B120" t="str">
            <v>Белкин Иван Михайлович</v>
          </cell>
          <cell r="F120">
            <v>2482</v>
          </cell>
        </row>
        <row r="121">
          <cell r="B121" t="str">
            <v>Кутубаева Канзада</v>
          </cell>
          <cell r="F121">
            <v>2600</v>
          </cell>
        </row>
        <row r="122">
          <cell r="B122" t="str">
            <v>Стрюк Светлана Сергеевна</v>
          </cell>
          <cell r="F122">
            <v>1788</v>
          </cell>
        </row>
        <row r="123">
          <cell r="B123" t="str">
            <v>Юнусалиева Умут</v>
          </cell>
          <cell r="F123">
            <v>1138</v>
          </cell>
        </row>
        <row r="124">
          <cell r="F124" t="e">
            <v>#N/A</v>
          </cell>
        </row>
        <row r="125">
          <cell r="F125" t="e">
            <v>#N/A</v>
          </cell>
        </row>
        <row r="126">
          <cell r="F126" t="e">
            <v>#N/A</v>
          </cell>
        </row>
        <row r="127">
          <cell r="F127" t="e">
            <v>#N/A</v>
          </cell>
        </row>
        <row r="128">
          <cell r="F128" t="e">
            <v>#N/A</v>
          </cell>
        </row>
        <row r="129">
          <cell r="F129" t="e">
            <v>#N/A</v>
          </cell>
        </row>
        <row r="130">
          <cell r="F130" t="e">
            <v>#N/A</v>
          </cell>
        </row>
        <row r="131">
          <cell r="F131" t="e">
            <v>#N/A</v>
          </cell>
        </row>
        <row r="132">
          <cell r="F132" t="e">
            <v>#N/A</v>
          </cell>
        </row>
        <row r="133">
          <cell r="F133" t="e">
            <v>#N/A</v>
          </cell>
        </row>
        <row r="134">
          <cell r="F134" t="e">
            <v>#N/A</v>
          </cell>
        </row>
        <row r="135">
          <cell r="F135" t="e">
            <v>#N/A</v>
          </cell>
        </row>
        <row r="136">
          <cell r="F136" t="e">
            <v>#N/A</v>
          </cell>
        </row>
        <row r="137">
          <cell r="F137" t="e">
            <v>#N/A</v>
          </cell>
        </row>
        <row r="138">
          <cell r="F138" t="e">
            <v>#N/A</v>
          </cell>
        </row>
        <row r="139">
          <cell r="F139" t="e">
            <v>#N/A</v>
          </cell>
        </row>
        <row r="140">
          <cell r="F140" t="e">
            <v>#N/A</v>
          </cell>
        </row>
        <row r="141">
          <cell r="F141" t="e">
            <v>#N/A</v>
          </cell>
        </row>
        <row r="142">
          <cell r="F142" t="e">
            <v>#N/A</v>
          </cell>
        </row>
        <row r="143">
          <cell r="F143" t="e">
            <v>#N/A</v>
          </cell>
        </row>
        <row r="144">
          <cell r="F144" t="e">
            <v>#N/A</v>
          </cell>
        </row>
        <row r="145">
          <cell r="F145" t="e">
            <v>#N/A</v>
          </cell>
        </row>
        <row r="146">
          <cell r="F146" t="e">
            <v>#N/A</v>
          </cell>
        </row>
        <row r="147">
          <cell r="F147" t="e">
            <v>#N/A</v>
          </cell>
        </row>
        <row r="148">
          <cell r="F148" t="e">
            <v>#N/A</v>
          </cell>
        </row>
        <row r="149">
          <cell r="F149" t="e">
            <v>#N/A</v>
          </cell>
        </row>
        <row r="150">
          <cell r="F150" t="e">
            <v>#N/A</v>
          </cell>
        </row>
        <row r="151">
          <cell r="F151" t="e">
            <v>#N/A</v>
          </cell>
        </row>
        <row r="152">
          <cell r="F152" t="e">
            <v>#N/A</v>
          </cell>
        </row>
        <row r="153">
          <cell r="F153" t="e">
            <v>#N/A</v>
          </cell>
        </row>
        <row r="154">
          <cell r="F154" t="e">
            <v>#N/A</v>
          </cell>
        </row>
        <row r="155">
          <cell r="F155" t="e">
            <v>#N/A</v>
          </cell>
        </row>
        <row r="156">
          <cell r="F156" t="e">
            <v>#N/A</v>
          </cell>
        </row>
        <row r="157">
          <cell r="F157" t="e">
            <v>#N/A</v>
          </cell>
        </row>
        <row r="158">
          <cell r="F158" t="e">
            <v>#N/A</v>
          </cell>
        </row>
        <row r="159">
          <cell r="F159" t="e">
            <v>#N/A</v>
          </cell>
        </row>
        <row r="160">
          <cell r="F160" t="e">
            <v>#N/A</v>
          </cell>
        </row>
        <row r="161">
          <cell r="F161" t="e">
            <v>#N/A</v>
          </cell>
        </row>
        <row r="162">
          <cell r="F162" t="e">
            <v>#N/A</v>
          </cell>
        </row>
        <row r="163">
          <cell r="F163" t="e">
            <v>#N/A</v>
          </cell>
        </row>
        <row r="164">
          <cell r="F164" t="e">
            <v>#N/A</v>
          </cell>
        </row>
        <row r="165">
          <cell r="F165" t="e">
            <v>#N/A</v>
          </cell>
        </row>
        <row r="166">
          <cell r="F166" t="e">
            <v>#N/A</v>
          </cell>
        </row>
        <row r="167">
          <cell r="F167" t="e">
            <v>#N/A</v>
          </cell>
        </row>
        <row r="168">
          <cell r="F168" t="e">
            <v>#N/A</v>
          </cell>
        </row>
        <row r="169">
          <cell r="F169" t="e">
            <v>#N/A</v>
          </cell>
        </row>
        <row r="170">
          <cell r="F170" t="e">
            <v>#N/A</v>
          </cell>
        </row>
        <row r="171">
          <cell r="F171" t="e">
            <v>#N/A</v>
          </cell>
        </row>
        <row r="172">
          <cell r="F172" t="e">
            <v>#N/A</v>
          </cell>
        </row>
        <row r="173">
          <cell r="F173" t="e">
            <v>#N/A</v>
          </cell>
        </row>
        <row r="174">
          <cell r="F174" t="e">
            <v>#N/A</v>
          </cell>
        </row>
        <row r="175">
          <cell r="F175" t="e">
            <v>#N/A</v>
          </cell>
        </row>
        <row r="176">
          <cell r="F176" t="e">
            <v>#N/A</v>
          </cell>
        </row>
        <row r="177">
          <cell r="F177" t="e">
            <v>#N/A</v>
          </cell>
        </row>
        <row r="178">
          <cell r="F178" t="e">
            <v>#N/A</v>
          </cell>
        </row>
        <row r="179">
          <cell r="F179" t="e">
            <v>#N/A</v>
          </cell>
        </row>
        <row r="180">
          <cell r="F180" t="e">
            <v>#N/A</v>
          </cell>
        </row>
        <row r="181">
          <cell r="F181" t="e">
            <v>#N/A</v>
          </cell>
        </row>
        <row r="182">
          <cell r="F182" t="e">
            <v>#N/A</v>
          </cell>
        </row>
        <row r="183">
          <cell r="F183" t="e">
            <v>#N/A</v>
          </cell>
        </row>
        <row r="184">
          <cell r="F184" t="e">
            <v>#N/A</v>
          </cell>
        </row>
        <row r="185">
          <cell r="F185" t="e">
            <v>#N/A</v>
          </cell>
        </row>
        <row r="186">
          <cell r="F186" t="e">
            <v>#N/A</v>
          </cell>
        </row>
        <row r="187">
          <cell r="F187" t="e">
            <v>#N/A</v>
          </cell>
        </row>
        <row r="188">
          <cell r="F188" t="e">
            <v>#N/A</v>
          </cell>
        </row>
        <row r="189">
          <cell r="F189" t="e">
            <v>#N/A</v>
          </cell>
        </row>
        <row r="190">
          <cell r="F190" t="e">
            <v>#N/A</v>
          </cell>
        </row>
        <row r="191">
          <cell r="F191" t="e">
            <v>#N/A</v>
          </cell>
        </row>
        <row r="192">
          <cell r="F192" t="e">
            <v>#N/A</v>
          </cell>
        </row>
        <row r="193">
          <cell r="F193" t="e">
            <v>#N/A</v>
          </cell>
        </row>
        <row r="194">
          <cell r="F194" t="e">
            <v>#N/A</v>
          </cell>
        </row>
        <row r="195">
          <cell r="F195" t="e">
            <v>#N/A</v>
          </cell>
        </row>
        <row r="196">
          <cell r="F196" t="e">
            <v>#N/A</v>
          </cell>
        </row>
        <row r="197">
          <cell r="F197" t="e">
            <v>#N/A</v>
          </cell>
        </row>
        <row r="198">
          <cell r="F198" t="e">
            <v>#N/A</v>
          </cell>
        </row>
        <row r="199">
          <cell r="F199" t="e">
            <v>#N/A</v>
          </cell>
        </row>
        <row r="200">
          <cell r="F200" t="e">
            <v>#N/A</v>
          </cell>
        </row>
        <row r="201">
          <cell r="F201" t="e">
            <v>#N/A</v>
          </cell>
        </row>
        <row r="202">
          <cell r="F202" t="e">
            <v>#N/A</v>
          </cell>
        </row>
        <row r="203">
          <cell r="F203" t="e">
            <v>#N/A</v>
          </cell>
        </row>
        <row r="204">
          <cell r="F204" t="e">
            <v>#N/A</v>
          </cell>
        </row>
        <row r="205">
          <cell r="F205" t="e">
            <v>#N/A</v>
          </cell>
        </row>
        <row r="206">
          <cell r="F206" t="e">
            <v>#N/A</v>
          </cell>
        </row>
        <row r="207">
          <cell r="F207" t="e">
            <v>#N/A</v>
          </cell>
        </row>
        <row r="208">
          <cell r="F208" t="e">
            <v>#N/A</v>
          </cell>
        </row>
        <row r="209">
          <cell r="F209" t="e">
            <v>#N/A</v>
          </cell>
        </row>
        <row r="210">
          <cell r="F210" t="e">
            <v>#N/A</v>
          </cell>
        </row>
        <row r="211">
          <cell r="F211" t="e">
            <v>#N/A</v>
          </cell>
        </row>
        <row r="212">
          <cell r="F212" t="e">
            <v>#N/A</v>
          </cell>
        </row>
        <row r="213">
          <cell r="F213" t="e">
            <v>#N/A</v>
          </cell>
        </row>
        <row r="214">
          <cell r="F214" t="e">
            <v>#N/A</v>
          </cell>
        </row>
        <row r="215">
          <cell r="F215" t="e">
            <v>#N/A</v>
          </cell>
        </row>
        <row r="216">
          <cell r="F216" t="e">
            <v>#N/A</v>
          </cell>
        </row>
        <row r="217">
          <cell r="F217" t="e">
            <v>#N/A</v>
          </cell>
        </row>
        <row r="218">
          <cell r="F218" t="e">
            <v>#N/A</v>
          </cell>
        </row>
        <row r="219">
          <cell r="F219" t="e">
            <v>#N/A</v>
          </cell>
        </row>
        <row r="220">
          <cell r="F220" t="e">
            <v>#N/A</v>
          </cell>
        </row>
        <row r="221">
          <cell r="F221" t="e">
            <v>#N/A</v>
          </cell>
        </row>
        <row r="222">
          <cell r="F222" t="e">
            <v>#N/A</v>
          </cell>
        </row>
        <row r="223">
          <cell r="F223" t="e">
            <v>#N/A</v>
          </cell>
        </row>
        <row r="224">
          <cell r="F224" t="e">
            <v>#N/A</v>
          </cell>
        </row>
        <row r="225">
          <cell r="F225" t="e">
            <v>#N/A</v>
          </cell>
        </row>
        <row r="226">
          <cell r="F226" t="e">
            <v>#N/A</v>
          </cell>
        </row>
        <row r="227">
          <cell r="F227" t="e">
            <v>#N/A</v>
          </cell>
        </row>
        <row r="228">
          <cell r="F228" t="e">
            <v>#N/A</v>
          </cell>
        </row>
        <row r="229">
          <cell r="F229" t="e">
            <v>#N/A</v>
          </cell>
        </row>
        <row r="230">
          <cell r="F230" t="e">
            <v>#N/A</v>
          </cell>
        </row>
        <row r="231">
          <cell r="F231" t="e">
            <v>#N/A</v>
          </cell>
        </row>
        <row r="232">
          <cell r="F232" t="e">
            <v>#N/A</v>
          </cell>
        </row>
        <row r="233">
          <cell r="F233" t="e">
            <v>#N/A</v>
          </cell>
        </row>
        <row r="234">
          <cell r="F234" t="e">
            <v>#N/A</v>
          </cell>
        </row>
        <row r="235">
          <cell r="F235" t="e">
            <v>#N/A</v>
          </cell>
        </row>
        <row r="236">
          <cell r="F236" t="e">
            <v>#N/A</v>
          </cell>
        </row>
        <row r="237">
          <cell r="F237" t="e">
            <v>#N/A</v>
          </cell>
        </row>
        <row r="238">
          <cell r="F238" t="e">
            <v>#N/A</v>
          </cell>
        </row>
        <row r="239">
          <cell r="F239" t="e">
            <v>#N/A</v>
          </cell>
        </row>
        <row r="240">
          <cell r="F240" t="e">
            <v>#N/A</v>
          </cell>
        </row>
        <row r="241">
          <cell r="F241" t="e">
            <v>#N/A</v>
          </cell>
        </row>
        <row r="242">
          <cell r="F242" t="e">
            <v>#N/A</v>
          </cell>
        </row>
        <row r="243">
          <cell r="F243" t="e">
            <v>#N/A</v>
          </cell>
        </row>
        <row r="244">
          <cell r="F244" t="e">
            <v>#N/A</v>
          </cell>
        </row>
        <row r="245">
          <cell r="F245" t="e">
            <v>#N/A</v>
          </cell>
        </row>
        <row r="246">
          <cell r="F246" t="e">
            <v>#N/A</v>
          </cell>
        </row>
        <row r="247">
          <cell r="F247" t="e">
            <v>#N/A</v>
          </cell>
        </row>
        <row r="248">
          <cell r="F248" t="e">
            <v>#N/A</v>
          </cell>
        </row>
        <row r="249">
          <cell r="F249" t="e">
            <v>#N/A</v>
          </cell>
        </row>
        <row r="250">
          <cell r="F250" t="e">
            <v>#N/A</v>
          </cell>
        </row>
        <row r="251">
          <cell r="F251" t="e">
            <v>#N/A</v>
          </cell>
        </row>
        <row r="252">
          <cell r="F252" t="e">
            <v>#N/A</v>
          </cell>
        </row>
        <row r="253">
          <cell r="F253" t="e">
            <v>#N/A</v>
          </cell>
        </row>
        <row r="254">
          <cell r="F254" t="e">
            <v>#N/A</v>
          </cell>
        </row>
        <row r="255">
          <cell r="F255" t="e">
            <v>#N/A</v>
          </cell>
        </row>
        <row r="256">
          <cell r="F256" t="e">
            <v>#N/A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Архипов Константин"/>
      <sheetName val="Василенко Артём"/>
      <sheetName val="Протасевич Антон"/>
    </sheetNames>
    <sheetDataSet>
      <sheetData sheetId="0">
        <row r="1">
          <cell r="B1" t="str">
            <v>ФИО</v>
          </cell>
          <cell r="F1" t="str">
            <v>Бонус за период</v>
          </cell>
        </row>
        <row r="2">
          <cell r="B2" t="str">
            <v>Архипов Константин Анатольевич</v>
          </cell>
          <cell r="F2">
            <v>76993</v>
          </cell>
        </row>
        <row r="3">
          <cell r="B3" t="str">
            <v>Базыль Николай Васильевич</v>
          </cell>
          <cell r="F3">
            <v>0</v>
          </cell>
        </row>
        <row r="4">
          <cell r="B4" t="str">
            <v>Бахуринская Мария Олеговна</v>
          </cell>
          <cell r="F4">
            <v>24540.16</v>
          </cell>
        </row>
        <row r="5">
          <cell r="B5" t="str">
            <v>Бердюгин Андрей Алексеевич</v>
          </cell>
          <cell r="F5">
            <v>0</v>
          </cell>
        </row>
        <row r="6">
          <cell r="B6" t="str">
            <v>Корниенко Евгения Олеговна</v>
          </cell>
          <cell r="F6">
            <v>117320.7</v>
          </cell>
        </row>
        <row r="7">
          <cell r="B7" t="str">
            <v>Шкаруба Евгения Сергеевна</v>
          </cell>
          <cell r="F7">
            <v>0</v>
          </cell>
        </row>
        <row r="8">
          <cell r="B8" t="str">
            <v>Бобрышева Катерина Андреевна</v>
          </cell>
          <cell r="F8">
            <v>11200</v>
          </cell>
        </row>
        <row r="9">
          <cell r="B9" t="str">
            <v>Вандышева Анастасия Александровна</v>
          </cell>
          <cell r="F9">
            <v>7200</v>
          </cell>
        </row>
        <row r="10">
          <cell r="B10" t="str">
            <v>Васильева Елена Сергеевна</v>
          </cell>
          <cell r="F10">
            <v>5481.8181818181811</v>
          </cell>
        </row>
        <row r="11">
          <cell r="B11" t="str">
            <v>Дегтярева Наталья Сергеевна уволен</v>
          </cell>
          <cell r="F11" t="str">
            <v>уволен</v>
          </cell>
        </row>
        <row r="12">
          <cell r="B12" t="str">
            <v>Кондратьев Артём Вячеславович</v>
          </cell>
          <cell r="F12">
            <v>9600</v>
          </cell>
        </row>
        <row r="13">
          <cell r="B13" t="str">
            <v>Контаева Наталья Викторовна</v>
          </cell>
          <cell r="F13">
            <v>7200</v>
          </cell>
        </row>
        <row r="14">
          <cell r="B14" t="str">
            <v>Королева Анастасия Викторовна</v>
          </cell>
          <cell r="F14">
            <v>7200</v>
          </cell>
        </row>
        <row r="15">
          <cell r="B15" t="str">
            <v>Лалуев Владимир Владимирович</v>
          </cell>
          <cell r="F15" t="str">
            <v>Терциальный бонус</v>
          </cell>
        </row>
        <row r="16">
          <cell r="B16" t="str">
            <v>Манджиев Евгений Владимирович</v>
          </cell>
          <cell r="F16">
            <v>9600</v>
          </cell>
        </row>
        <row r="17">
          <cell r="B17" t="str">
            <v>Моисеенко Людмила Петровна</v>
          </cell>
          <cell r="F17">
            <v>7200</v>
          </cell>
        </row>
        <row r="18">
          <cell r="B18" t="str">
            <v>Никонова Ольга Александровна</v>
          </cell>
          <cell r="F18">
            <v>11200</v>
          </cell>
        </row>
        <row r="19">
          <cell r="B19" t="str">
            <v>Осикова Наталья Викторовна</v>
          </cell>
          <cell r="F19">
            <v>0</v>
          </cell>
        </row>
        <row r="20">
          <cell r="B20" t="str">
            <v>Пирогов Андрей Александрович</v>
          </cell>
          <cell r="F20">
            <v>9200</v>
          </cell>
        </row>
        <row r="21">
          <cell r="B21" t="str">
            <v>Пирожкова Виктория Анатольевна</v>
          </cell>
          <cell r="F21">
            <v>7200</v>
          </cell>
        </row>
        <row r="22">
          <cell r="B22" t="str">
            <v>Турнева Елена Петровна</v>
          </cell>
          <cell r="F22">
            <v>7200</v>
          </cell>
        </row>
        <row r="23">
          <cell r="B23" t="str">
            <v>Чумакова Диана Олеговна</v>
          </cell>
          <cell r="F23" t="str">
            <v>Терциальный бонус</v>
          </cell>
        </row>
        <row r="24">
          <cell r="B24" t="str">
            <v>Чухно Сергей Михайлович</v>
          </cell>
          <cell r="F24">
            <v>9600</v>
          </cell>
        </row>
        <row r="25">
          <cell r="B25" t="str">
            <v>Шевчук Елена Дмитриевна</v>
          </cell>
          <cell r="F25">
            <v>7200</v>
          </cell>
        </row>
        <row r="26">
          <cell r="B26" t="str">
            <v>Василенко Артем Андреевич</v>
          </cell>
          <cell r="F26">
            <v>21633</v>
          </cell>
        </row>
        <row r="27">
          <cell r="B27" t="str">
            <v>Грушина Анастасия Игоревна</v>
          </cell>
          <cell r="F27">
            <v>11200</v>
          </cell>
        </row>
        <row r="28">
          <cell r="B28" t="str">
            <v>Гуриненко Роман Сергеевич</v>
          </cell>
          <cell r="F28">
            <v>85397.9</v>
          </cell>
        </row>
        <row r="29">
          <cell r="B29" t="str">
            <v>Русскова Мария Александровна</v>
          </cell>
          <cell r="F29">
            <v>11200</v>
          </cell>
        </row>
        <row r="30">
          <cell r="B30" t="str">
            <v>Сулейманова Дарья Монировна уволен</v>
          </cell>
          <cell r="F30" t="str">
            <v>уволен</v>
          </cell>
        </row>
        <row r="31">
          <cell r="B31" t="str">
            <v>Алексеева Олеся Владимировна уволена</v>
          </cell>
          <cell r="F31" t="str">
            <v>уволен</v>
          </cell>
        </row>
        <row r="32">
          <cell r="B32" t="str">
            <v>Анащенко Алексей Сергеевич</v>
          </cell>
          <cell r="F32">
            <v>21832.06</v>
          </cell>
        </row>
        <row r="33">
          <cell r="B33" t="str">
            <v>Шебеков Руслан</v>
          </cell>
          <cell r="F33">
            <v>10659.17</v>
          </cell>
        </row>
        <row r="34">
          <cell r="B34" t="str">
            <v>Саенко Светлана Михайловна</v>
          </cell>
          <cell r="F34">
            <v>45536.25</v>
          </cell>
        </row>
        <row r="35">
          <cell r="B35" t="str">
            <v>Жукова Олеся Валерьевна</v>
          </cell>
          <cell r="F35">
            <v>11200</v>
          </cell>
        </row>
        <row r="36">
          <cell r="B36" t="str">
            <v>Баева Ирина Александровна</v>
          </cell>
          <cell r="F36">
            <v>0</v>
          </cell>
        </row>
        <row r="37">
          <cell r="B37" t="str">
            <v>Яковенко Дмитрий Юрьевич</v>
          </cell>
          <cell r="F37">
            <v>9200</v>
          </cell>
        </row>
        <row r="38">
          <cell r="B38" t="str">
            <v>Белогур Марина Николаевна</v>
          </cell>
          <cell r="F38">
            <v>1800</v>
          </cell>
        </row>
        <row r="39">
          <cell r="F39" t="e">
            <v>#N/A</v>
          </cell>
        </row>
        <row r="40">
          <cell r="F40" t="e">
            <v>#N/A</v>
          </cell>
        </row>
        <row r="41">
          <cell r="F41" t="e">
            <v>#N/A</v>
          </cell>
        </row>
      </sheetData>
      <sheetData sheetId="1"/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Анохин Игорь"/>
      <sheetName val="Гусев Александр"/>
      <sheetName val="Колкунов Дмитрий"/>
      <sheetName val="Панков Алексей"/>
    </sheetNames>
    <sheetDataSet>
      <sheetData sheetId="0">
        <row r="1">
          <cell r="B1" t="str">
            <v>ФИО</v>
          </cell>
          <cell r="F1" t="str">
            <v>Бонус за период</v>
          </cell>
        </row>
        <row r="2">
          <cell r="B2" t="str">
            <v>Андриенко Анастасия Игоревна</v>
          </cell>
          <cell r="F2">
            <v>0</v>
          </cell>
        </row>
        <row r="3">
          <cell r="B3" t="str">
            <v>Вильховченко Маргарита Вячеславовна уволен</v>
          </cell>
          <cell r="F3" t="str">
            <v>уволен</v>
          </cell>
        </row>
        <row r="4">
          <cell r="B4" t="str">
            <v>Гусев Александр Игоревич</v>
          </cell>
          <cell r="F4">
            <v>0</v>
          </cell>
        </row>
        <row r="5">
          <cell r="B5" t="str">
            <v>Колкунов Дмитрий Евгеньевич</v>
          </cell>
          <cell r="F5">
            <v>0</v>
          </cell>
        </row>
        <row r="6">
          <cell r="B6" t="str">
            <v>Матюнина Ксения Юрьевна</v>
          </cell>
          <cell r="F6">
            <v>9000</v>
          </cell>
        </row>
        <row r="7">
          <cell r="B7" t="str">
            <v>Михейкина Тамара Сергеевна уволен</v>
          </cell>
          <cell r="F7" t="str">
            <v>уволен</v>
          </cell>
        </row>
        <row r="8">
          <cell r="B8" t="str">
            <v>Сонина Екатерина Игоревна</v>
          </cell>
          <cell r="F8">
            <v>9000</v>
          </cell>
        </row>
        <row r="9">
          <cell r="B9" t="str">
            <v>Терещенко Ольга Владимировна</v>
          </cell>
          <cell r="F9">
            <v>10000</v>
          </cell>
        </row>
        <row r="10">
          <cell r="B10" t="str">
            <v>Шевченко Яна Валерьевна уволен</v>
          </cell>
          <cell r="F10" t="str">
            <v>уволен</v>
          </cell>
        </row>
        <row r="11">
          <cell r="B11" t="str">
            <v>Анохин Игорь Алексеевич</v>
          </cell>
          <cell r="F11">
            <v>19700</v>
          </cell>
        </row>
        <row r="12">
          <cell r="B12" t="str">
            <v>Панков Алексей Федорович</v>
          </cell>
          <cell r="F12">
            <v>235170</v>
          </cell>
        </row>
        <row r="13">
          <cell r="B13" t="str">
            <v>Аксенова Марина Александровна</v>
          </cell>
          <cell r="F13">
            <v>10000</v>
          </cell>
        </row>
        <row r="14">
          <cell r="B14" t="str">
            <v>Анохина Ирина Дмитриевна уволен</v>
          </cell>
          <cell r="F14" t="str">
            <v>уволен</v>
          </cell>
        </row>
        <row r="15">
          <cell r="B15" t="str">
            <v>Беликова Светлана Александровна</v>
          </cell>
          <cell r="F15">
            <v>0</v>
          </cell>
        </row>
        <row r="16">
          <cell r="B16" t="str">
            <v>Бондальер Владимир Андреевич уволен</v>
          </cell>
          <cell r="F16" t="str">
            <v>уволен</v>
          </cell>
        </row>
        <row r="17">
          <cell r="B17" t="str">
            <v>Высоцкая Екатерина Михайловна</v>
          </cell>
          <cell r="F17">
            <v>7462</v>
          </cell>
        </row>
        <row r="18">
          <cell r="B18" t="str">
            <v>Деревянко Наталья Александровна</v>
          </cell>
          <cell r="F18">
            <v>7462</v>
          </cell>
        </row>
        <row r="19">
          <cell r="B19" t="str">
            <v>Зенцов Андрей Павлович уволен</v>
          </cell>
          <cell r="F19" t="str">
            <v>уволен</v>
          </cell>
        </row>
        <row r="20">
          <cell r="B20" t="str">
            <v>Магагин Дмитрий Александрович</v>
          </cell>
          <cell r="F20">
            <v>10330</v>
          </cell>
        </row>
        <row r="21">
          <cell r="B21" t="str">
            <v>Мариуца Анна Георгевна</v>
          </cell>
          <cell r="F21">
            <v>7462</v>
          </cell>
        </row>
        <row r="22">
          <cell r="B22" t="str">
            <v>Новиков Виктор Александрович</v>
          </cell>
          <cell r="F22">
            <v>12460</v>
          </cell>
        </row>
        <row r="23">
          <cell r="B23" t="str">
            <v>Новикова Марина Александровна</v>
          </cell>
          <cell r="F23">
            <v>8814</v>
          </cell>
        </row>
        <row r="24">
          <cell r="B24" t="str">
            <v>Павлий Владимир Васильевич уволен</v>
          </cell>
          <cell r="F24" t="str">
            <v>уволен</v>
          </cell>
        </row>
        <row r="25">
          <cell r="B25" t="str">
            <v>Сергеева София Александровна уволен</v>
          </cell>
          <cell r="F25" t="str">
            <v>уволен</v>
          </cell>
        </row>
        <row r="26">
          <cell r="B26" t="str">
            <v>Суржиков Сергей Николаевич</v>
          </cell>
          <cell r="F26">
            <v>9441</v>
          </cell>
        </row>
        <row r="27">
          <cell r="B27" t="str">
            <v>Цедов Владимир Дмитриевич уволен</v>
          </cell>
          <cell r="F27" t="str">
            <v>уволен</v>
          </cell>
        </row>
        <row r="28">
          <cell r="B28" t="str">
            <v>Белоусов Сергей Алексеевич</v>
          </cell>
          <cell r="F28">
            <v>6199</v>
          </cell>
        </row>
        <row r="29">
          <cell r="B29" t="str">
            <v>Говоров Олег Павлович</v>
          </cell>
          <cell r="F29">
            <v>6199</v>
          </cell>
        </row>
        <row r="30">
          <cell r="B30" t="str">
            <v>Игнатов Павел Сергеевич</v>
          </cell>
          <cell r="F30">
            <v>6199</v>
          </cell>
        </row>
        <row r="31">
          <cell r="B31" t="str">
            <v>Концедалов Игорь Вячеславович</v>
          </cell>
          <cell r="F31">
            <v>6199</v>
          </cell>
        </row>
        <row r="32">
          <cell r="B32" t="str">
            <v>Котов Сергей Борисович</v>
          </cell>
          <cell r="F32">
            <v>5000</v>
          </cell>
        </row>
        <row r="33">
          <cell r="B33" t="str">
            <v>Котова Татьяна Ивановна уволен</v>
          </cell>
          <cell r="F33" t="str">
            <v>уволен</v>
          </cell>
        </row>
        <row r="34">
          <cell r="B34" t="str">
            <v>Музыченко Кирилл Владимирович уволен</v>
          </cell>
          <cell r="F34" t="str">
            <v>уволен</v>
          </cell>
        </row>
        <row r="35">
          <cell r="B35" t="str">
            <v>Сбоев Сергей Владимирович уволен</v>
          </cell>
          <cell r="F35" t="str">
            <v>уволен</v>
          </cell>
        </row>
        <row r="36">
          <cell r="B36" t="str">
            <v>Скорохватов Александр Андреевич</v>
          </cell>
          <cell r="F36">
            <v>6199</v>
          </cell>
        </row>
        <row r="37">
          <cell r="B37" t="str">
            <v>Шульгин Павел Михайлович</v>
          </cell>
          <cell r="F37">
            <v>6199</v>
          </cell>
        </row>
        <row r="38">
          <cell r="B38" t="str">
            <v>Вальвач Андрей Александрович уволен</v>
          </cell>
          <cell r="F38" t="str">
            <v>уволен</v>
          </cell>
        </row>
        <row r="39">
          <cell r="B39" t="str">
            <v>Евсеев Сергей Юрьевич уволен</v>
          </cell>
          <cell r="F39" t="str">
            <v>уволен</v>
          </cell>
        </row>
        <row r="40">
          <cell r="B40" t="str">
            <v>Зесенко Александр Александрович</v>
          </cell>
          <cell r="F40">
            <v>0</v>
          </cell>
        </row>
        <row r="41">
          <cell r="B41" t="str">
            <v>Калошин Александр Алексеевич</v>
          </cell>
          <cell r="F41">
            <v>0</v>
          </cell>
        </row>
        <row r="42">
          <cell r="B42" t="str">
            <v>Каменских Петр Аркадьевич</v>
          </cell>
          <cell r="F42">
            <v>64636</v>
          </cell>
        </row>
        <row r="43">
          <cell r="B43" t="str">
            <v>Котов Иван Валерьевич</v>
          </cell>
          <cell r="F43">
            <v>56236</v>
          </cell>
        </row>
        <row r="44">
          <cell r="B44" t="str">
            <v>Ледовских Николай Викторович уволен</v>
          </cell>
          <cell r="F44" t="str">
            <v>уволен</v>
          </cell>
        </row>
        <row r="45">
          <cell r="B45" t="str">
            <v>Литвиненко Сергей Романович</v>
          </cell>
          <cell r="F45">
            <v>15949</v>
          </cell>
        </row>
        <row r="46">
          <cell r="B46" t="str">
            <v>Пугачёв Антон Александрович уволен</v>
          </cell>
          <cell r="F46" t="str">
            <v>уволен</v>
          </cell>
        </row>
        <row r="47">
          <cell r="B47" t="str">
            <v>Розвизев Иван Евгеньевич</v>
          </cell>
          <cell r="F47">
            <v>7329</v>
          </cell>
        </row>
        <row r="48">
          <cell r="B48" t="str">
            <v>Рубченко Владислав Юрьевич</v>
          </cell>
          <cell r="F48">
            <v>73322</v>
          </cell>
        </row>
        <row r="49">
          <cell r="B49" t="str">
            <v>Рябенко Роман Николаевич уволен</v>
          </cell>
          <cell r="F49" t="str">
            <v>уволен</v>
          </cell>
        </row>
        <row r="50">
          <cell r="B50" t="str">
            <v>Шведова Елена Игоревна</v>
          </cell>
          <cell r="F50">
            <v>0</v>
          </cell>
        </row>
        <row r="51">
          <cell r="B51" t="str">
            <v>Эрнст Дмитрий Андреевич</v>
          </cell>
          <cell r="F51">
            <v>19726</v>
          </cell>
        </row>
        <row r="52">
          <cell r="B52" t="str">
            <v>Яньшин Александр Витальевич</v>
          </cell>
          <cell r="F52">
            <v>77567</v>
          </cell>
        </row>
        <row r="53">
          <cell r="B53" t="str">
            <v>Яшин Денис Сергеевич уволен</v>
          </cell>
          <cell r="F53" t="str">
            <v>уволен</v>
          </cell>
        </row>
        <row r="54">
          <cell r="B54" t="str">
            <v>Вихров Анатолий Андреевич уволен</v>
          </cell>
          <cell r="F54" t="str">
            <v>уволен</v>
          </cell>
        </row>
        <row r="55">
          <cell r="B55" t="str">
            <v>Удовин Владимир Сергеевич уволен</v>
          </cell>
          <cell r="F55" t="str">
            <v>уволен</v>
          </cell>
        </row>
        <row r="56">
          <cell r="B56" t="str">
            <v xml:space="preserve">Иванов Никита Сергеевич уволен </v>
          </cell>
          <cell r="F56" t="str">
            <v>уволен</v>
          </cell>
        </row>
        <row r="57">
          <cell r="B57" t="str">
            <v>Дончулеско Евгения Андреевна</v>
          </cell>
          <cell r="F57">
            <v>13000</v>
          </cell>
        </row>
        <row r="58">
          <cell r="B58" t="str">
            <v>Коваленко Екатерина Владимировна</v>
          </cell>
          <cell r="F58">
            <v>7462</v>
          </cell>
        </row>
        <row r="59">
          <cell r="B59" t="str">
            <v>Куценко Татьяна Валериевна</v>
          </cell>
          <cell r="F59">
            <v>7462</v>
          </cell>
        </row>
        <row r="60">
          <cell r="B60" t="str">
            <v>Барабанов Станислав Евгеньевич</v>
          </cell>
          <cell r="F60">
            <v>8200</v>
          </cell>
        </row>
        <row r="61">
          <cell r="B61" t="str">
            <v>Колосов Геннадий Николаевич</v>
          </cell>
          <cell r="F61">
            <v>10000</v>
          </cell>
        </row>
        <row r="62">
          <cell r="B62" t="str">
            <v>Стрельникова Маргарита Викторовна</v>
          </cell>
          <cell r="F62">
            <v>98611</v>
          </cell>
        </row>
        <row r="63">
          <cell r="B63" t="str">
            <v>Трифонов Андрей Николаевич</v>
          </cell>
          <cell r="F63">
            <v>8200</v>
          </cell>
        </row>
        <row r="64">
          <cell r="B64" t="str">
            <v>Смирнова Надежда Сергеевна</v>
          </cell>
          <cell r="F64">
            <v>9000</v>
          </cell>
        </row>
        <row r="65">
          <cell r="B65" t="str">
            <v>Семенова Анастасия Алексеевна уволн</v>
          </cell>
          <cell r="F65">
            <v>0</v>
          </cell>
        </row>
        <row r="66">
          <cell r="B66" t="str">
            <v>Таценко Сергей Александрович</v>
          </cell>
          <cell r="F66">
            <v>28886</v>
          </cell>
        </row>
        <row r="67">
          <cell r="B67" t="str">
            <v>Абакумов Владимир Николаевич</v>
          </cell>
          <cell r="F67">
            <v>13000</v>
          </cell>
        </row>
        <row r="68">
          <cell r="B68" t="str">
            <v>Астрова Елена Александровна</v>
          </cell>
          <cell r="F68">
            <v>5740</v>
          </cell>
        </row>
        <row r="69">
          <cell r="B69" t="str">
            <v>Барсуков Константин Михайлович</v>
          </cell>
          <cell r="F69">
            <v>5670</v>
          </cell>
        </row>
        <row r="70">
          <cell r="B70" t="str">
            <v>Володин Михаил Анатольевич</v>
          </cell>
          <cell r="F70">
            <v>5670</v>
          </cell>
        </row>
        <row r="71">
          <cell r="B71" t="str">
            <v>Щетинина Анастасия Александровна</v>
          </cell>
          <cell r="F71">
            <v>13000</v>
          </cell>
        </row>
        <row r="72">
          <cell r="B72" t="str">
            <v>Пашенцева Анна Алексеевна</v>
          </cell>
          <cell r="F72">
            <v>0</v>
          </cell>
        </row>
        <row r="73">
          <cell r="B73" t="str">
            <v>Сильченко Екатерина Анатольевна</v>
          </cell>
          <cell r="F73">
            <v>0</v>
          </cell>
        </row>
        <row r="74">
          <cell r="F74" t="e">
            <v>#N/A</v>
          </cell>
        </row>
        <row r="75">
          <cell r="F75" t="e">
            <v>#N/A</v>
          </cell>
        </row>
        <row r="76">
          <cell r="F76" t="e">
            <v>#N/A</v>
          </cell>
        </row>
        <row r="77">
          <cell r="F77" t="e">
            <v>#N/A</v>
          </cell>
        </row>
        <row r="78">
          <cell r="F78" t="e">
            <v>#N/A</v>
          </cell>
        </row>
        <row r="79">
          <cell r="F79" t="e">
            <v>#N/A</v>
          </cell>
        </row>
        <row r="80">
          <cell r="F80" t="e">
            <v>#N/A</v>
          </cell>
        </row>
        <row r="81">
          <cell r="F81" t="e">
            <v>#N/A</v>
          </cell>
        </row>
        <row r="82">
          <cell r="F82" t="e">
            <v>#N/A</v>
          </cell>
        </row>
        <row r="83">
          <cell r="F83" t="e">
            <v>#N/A</v>
          </cell>
        </row>
        <row r="84">
          <cell r="F84" t="e">
            <v>#N/A</v>
          </cell>
        </row>
        <row r="85">
          <cell r="F85" t="e">
            <v>#N/A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Битнев Сергей"/>
      <sheetName val="Бурмистрова Вера"/>
      <sheetName val="Васильев Павел"/>
      <sheetName val="Киуру Глеб"/>
      <sheetName val="Кишканов Даниил"/>
      <sheetName val="Приёмко Александр"/>
      <sheetName val="Самохин Роман"/>
      <sheetName val="Тумаров Евгений"/>
      <sheetName val="Чистяков Александр"/>
      <sheetName val="Шмакова Лидия"/>
    </sheetNames>
    <sheetDataSet>
      <sheetData sheetId="0">
        <row r="1">
          <cell r="B1" t="str">
            <v>ФИО</v>
          </cell>
          <cell r="F1" t="str">
            <v>Бонус за период</v>
          </cell>
        </row>
        <row r="2">
          <cell r="B2" t="str">
            <v>Лебедев Максим Андреевич уволен</v>
          </cell>
          <cell r="F2" t="str">
            <v>уволен</v>
          </cell>
        </row>
        <row r="3">
          <cell r="B3" t="str">
            <v>Швайцер Алексей Александрович</v>
          </cell>
          <cell r="F3">
            <v>16360</v>
          </cell>
        </row>
        <row r="4">
          <cell r="B4" t="str">
            <v>Абдрахманова Кулшат Абилкасымовна</v>
          </cell>
          <cell r="F4">
            <v>11664.285714285714</v>
          </cell>
        </row>
        <row r="5">
          <cell r="B5" t="str">
            <v>Аксенов Алексей Евгеньевич</v>
          </cell>
          <cell r="F5">
            <v>17780</v>
          </cell>
        </row>
        <row r="6">
          <cell r="B6" t="str">
            <v>Белогрудова Татьяна Викторовна</v>
          </cell>
          <cell r="F6">
            <v>14800</v>
          </cell>
        </row>
        <row r="7">
          <cell r="B7" t="str">
            <v>Воронков Виктор Александрович</v>
          </cell>
          <cell r="F7">
            <v>16500</v>
          </cell>
        </row>
        <row r="8">
          <cell r="B8" t="str">
            <v>Гаврилюк Любовь Владиславовна</v>
          </cell>
          <cell r="F8">
            <v>14200</v>
          </cell>
        </row>
        <row r="9">
          <cell r="B9" t="str">
            <v>Ганжур Валерий Николаевич</v>
          </cell>
          <cell r="F9">
            <v>26700</v>
          </cell>
        </row>
        <row r="10">
          <cell r="B10" t="str">
            <v>Кичайкин Денис Геннадьевич</v>
          </cell>
          <cell r="F10">
            <v>26700</v>
          </cell>
        </row>
        <row r="11">
          <cell r="B11" t="str">
            <v>Климанов Дмитрий Александрович</v>
          </cell>
          <cell r="F11">
            <v>26700</v>
          </cell>
        </row>
        <row r="12">
          <cell r="B12" t="str">
            <v>Кретова Елена Анатольевна</v>
          </cell>
          <cell r="F12" t="str">
            <v>нет в приказе</v>
          </cell>
        </row>
        <row r="13">
          <cell r="B13" t="str">
            <v>Кузьминская Надежда Евгеньевна</v>
          </cell>
          <cell r="F13">
            <v>14200</v>
          </cell>
        </row>
        <row r="14">
          <cell r="B14" t="str">
            <v>Купри Анна Васильевна</v>
          </cell>
          <cell r="F14">
            <v>13523.809523809523</v>
          </cell>
        </row>
        <row r="15">
          <cell r="B15" t="str">
            <v>Мазняк Екатерина Ивановна</v>
          </cell>
          <cell r="F15">
            <v>1000</v>
          </cell>
        </row>
        <row r="16">
          <cell r="B16" t="str">
            <v>Мальцева Ирина Александровна</v>
          </cell>
          <cell r="F16">
            <v>14200</v>
          </cell>
        </row>
        <row r="17">
          <cell r="B17" t="str">
            <v>Михайлов Константин Владимирович</v>
          </cell>
          <cell r="F17">
            <v>16571.428571428572</v>
          </cell>
        </row>
        <row r="18">
          <cell r="B18" t="str">
            <v>Михеева Татьяна Михайловна</v>
          </cell>
          <cell r="F18" t="str">
            <v>нет в приказе</v>
          </cell>
        </row>
        <row r="19">
          <cell r="B19" t="str">
            <v>Моргун Артем Владимирович</v>
          </cell>
          <cell r="F19">
            <v>20100</v>
          </cell>
        </row>
        <row r="20">
          <cell r="B20" t="str">
            <v>Омирбекова Алёна Александровна</v>
          </cell>
          <cell r="F20">
            <v>14200</v>
          </cell>
        </row>
        <row r="21">
          <cell r="B21" t="str">
            <v>Павлова Наталья Александровна</v>
          </cell>
          <cell r="F21">
            <v>14200</v>
          </cell>
        </row>
        <row r="22">
          <cell r="B22" t="str">
            <v>Рехина Екатерина Павловна</v>
          </cell>
          <cell r="F22">
            <v>14200</v>
          </cell>
        </row>
        <row r="23">
          <cell r="B23" t="str">
            <v>Родионова Вера Викторовна</v>
          </cell>
          <cell r="F23">
            <v>12171.428571428572</v>
          </cell>
        </row>
        <row r="24">
          <cell r="B24" t="str">
            <v>Смирнова Яна Александровна</v>
          </cell>
          <cell r="F24">
            <v>12509.523809523809</v>
          </cell>
        </row>
        <row r="25">
          <cell r="B25" t="str">
            <v>Таран Лидия Валерьевна</v>
          </cell>
          <cell r="F25">
            <v>12509.523809523809</v>
          </cell>
        </row>
        <row r="26">
          <cell r="B26" t="str">
            <v>Туровилова Виктория Витальевна</v>
          </cell>
          <cell r="F26">
            <v>13692.857142857143</v>
          </cell>
        </row>
        <row r="27">
          <cell r="B27" t="str">
            <v>Яковлева Елена Владимировна</v>
          </cell>
          <cell r="F27">
            <v>14115.476190476191</v>
          </cell>
        </row>
        <row r="28">
          <cell r="B28" t="str">
            <v>Яковлева Светлана Валерьевна</v>
          </cell>
          <cell r="F28">
            <v>12847.619047619048</v>
          </cell>
        </row>
        <row r="29">
          <cell r="B29" t="str">
            <v>Васин Александр Игоревич</v>
          </cell>
          <cell r="F29" t="str">
            <v>180073,7</v>
          </cell>
        </row>
        <row r="30">
          <cell r="B30" t="str">
            <v>Великосвят Михаил Николаевич</v>
          </cell>
          <cell r="F30" t="str">
            <v>299926,8</v>
          </cell>
        </row>
        <row r="31">
          <cell r="B31" t="str">
            <v>Мальцев Александр Игоревич</v>
          </cell>
          <cell r="F31" t="str">
            <v>90522,21</v>
          </cell>
        </row>
        <row r="32">
          <cell r="B32" t="str">
            <v>Мельничук Александр Георгиевич уволен</v>
          </cell>
          <cell r="F32" t="str">
            <v>уволен</v>
          </cell>
        </row>
        <row r="33">
          <cell r="B33" t="str">
            <v>Трофименко Ольга Александровна</v>
          </cell>
          <cell r="F33" t="str">
            <v>53326,21</v>
          </cell>
        </row>
        <row r="34">
          <cell r="B34" t="str">
            <v>Баринова Мария Александровна</v>
          </cell>
          <cell r="F34">
            <v>0</v>
          </cell>
        </row>
        <row r="35">
          <cell r="B35" t="str">
            <v>Бирючева Татьяна Владимировна</v>
          </cell>
          <cell r="F35">
            <v>0</v>
          </cell>
        </row>
        <row r="36">
          <cell r="B36" t="str">
            <v>Бойкова Оксана Евгеньевна</v>
          </cell>
          <cell r="F36">
            <v>0</v>
          </cell>
        </row>
        <row r="37">
          <cell r="B37" t="str">
            <v>Ванюкова Елена Анатольевна</v>
          </cell>
          <cell r="F37" t="str">
            <v>95 558,63</v>
          </cell>
        </row>
        <row r="38">
          <cell r="B38" t="str">
            <v>Васильева Александра Сергеевна</v>
          </cell>
          <cell r="F38">
            <v>0</v>
          </cell>
        </row>
        <row r="39">
          <cell r="B39" t="str">
            <v>Вертьянова Полина Сергеевна</v>
          </cell>
          <cell r="F39">
            <v>0</v>
          </cell>
        </row>
        <row r="40">
          <cell r="B40" t="str">
            <v>Ерышева Анна Валерьевна</v>
          </cell>
          <cell r="F40" t="str">
            <v>62 628,93</v>
          </cell>
        </row>
        <row r="41">
          <cell r="B41" t="str">
            <v>Зыкова Элина Юрьевна</v>
          </cell>
          <cell r="F41" t="str">
            <v>66 948,34</v>
          </cell>
        </row>
        <row r="42">
          <cell r="B42" t="str">
            <v>Иванчук Екатерина Марковна</v>
          </cell>
          <cell r="F42">
            <v>0</v>
          </cell>
        </row>
        <row r="43">
          <cell r="B43" t="str">
            <v>Киуру Глеб Александрович</v>
          </cell>
          <cell r="F43">
            <v>0</v>
          </cell>
        </row>
        <row r="44">
          <cell r="B44" t="str">
            <v>Кузьмийчук Алина Евгеньевна</v>
          </cell>
          <cell r="F44">
            <v>0</v>
          </cell>
        </row>
        <row r="45">
          <cell r="B45" t="str">
            <v>Кулешов Евгений Владимирович</v>
          </cell>
          <cell r="F45">
            <v>0</v>
          </cell>
        </row>
        <row r="46">
          <cell r="B46" t="str">
            <v>Кутузов Александр Александрович</v>
          </cell>
          <cell r="F46">
            <v>0</v>
          </cell>
        </row>
        <row r="47">
          <cell r="B47" t="str">
            <v>Макарова Елена Владимировна уволен</v>
          </cell>
          <cell r="F47" t="str">
            <v>уволен</v>
          </cell>
        </row>
        <row r="48">
          <cell r="B48" t="str">
            <v>Павленко Татьяна Николаевна</v>
          </cell>
          <cell r="F48">
            <v>0</v>
          </cell>
        </row>
        <row r="49">
          <cell r="B49" t="str">
            <v>Пенский Павел Вячеславович</v>
          </cell>
          <cell r="F49" t="str">
            <v>9 687,37</v>
          </cell>
        </row>
        <row r="50">
          <cell r="B50" t="str">
            <v>Попова Виктория Александровна</v>
          </cell>
          <cell r="F50">
            <v>13800</v>
          </cell>
        </row>
        <row r="51">
          <cell r="B51" t="str">
            <v>Царлунг Наталья Николаевна</v>
          </cell>
          <cell r="F51">
            <v>0</v>
          </cell>
        </row>
        <row r="52">
          <cell r="B52" t="str">
            <v>Андронов Дмитрий Андреевич уволен</v>
          </cell>
          <cell r="F52" t="str">
            <v>уволен</v>
          </cell>
        </row>
        <row r="53">
          <cell r="B53" t="str">
            <v>Блинов Евгений Александрович уволен</v>
          </cell>
          <cell r="F53" t="str">
            <v>уволен</v>
          </cell>
        </row>
        <row r="54">
          <cell r="B54" t="str">
            <v>Бронников Евгений Сергеевич</v>
          </cell>
          <cell r="F54">
            <v>25830</v>
          </cell>
        </row>
        <row r="55">
          <cell r="B55" t="str">
            <v>Буйко Алина Леонидовна</v>
          </cell>
          <cell r="F55">
            <v>13600</v>
          </cell>
        </row>
        <row r="56">
          <cell r="B56" t="str">
            <v>Гужина Светлана Александровна</v>
          </cell>
          <cell r="F56">
            <v>0</v>
          </cell>
        </row>
        <row r="57">
          <cell r="B57" t="str">
            <v>Железова Елена Александровна</v>
          </cell>
          <cell r="F57">
            <v>3840.4545454545455</v>
          </cell>
        </row>
        <row r="58">
          <cell r="B58" t="str">
            <v>Иванов Алексей Сергеевич</v>
          </cell>
          <cell r="F58">
            <v>10081.193181818182</v>
          </cell>
        </row>
        <row r="59">
          <cell r="B59" t="str">
            <v>Катаев Евгений Юрьевич уволен</v>
          </cell>
          <cell r="F59" t="str">
            <v>уволен</v>
          </cell>
        </row>
        <row r="60">
          <cell r="B60" t="str">
            <v>Кишканов Данил Сергеевич</v>
          </cell>
          <cell r="F60" t="str">
            <v>нет в приказе</v>
          </cell>
        </row>
        <row r="61">
          <cell r="B61" t="str">
            <v>Коваль Евгений Игоревич уволен</v>
          </cell>
          <cell r="F61" t="str">
            <v>уволен</v>
          </cell>
        </row>
        <row r="62">
          <cell r="B62" t="str">
            <v>Колосова Светлана Викторовна</v>
          </cell>
          <cell r="F62">
            <v>5829.261363636364</v>
          </cell>
        </row>
        <row r="63">
          <cell r="B63" t="str">
            <v>Магомедов Бейбала Джаферович</v>
          </cell>
          <cell r="F63">
            <v>5728.409090909091</v>
          </cell>
        </row>
        <row r="64">
          <cell r="B64" t="str">
            <v>Малецкий Николай Николаевич</v>
          </cell>
          <cell r="F64">
            <v>15054.545454545456</v>
          </cell>
        </row>
        <row r="65">
          <cell r="B65" t="str">
            <v>Саковцев Александр Витальевич</v>
          </cell>
          <cell r="F65">
            <v>9806.875</v>
          </cell>
        </row>
        <row r="66">
          <cell r="B66" t="str">
            <v>Сарадоев Евгений Викторович</v>
          </cell>
          <cell r="F66">
            <v>10149.772727272728</v>
          </cell>
        </row>
        <row r="67">
          <cell r="B67" t="str">
            <v>Сарадоева Светлана Валерьевна</v>
          </cell>
          <cell r="F67">
            <v>9189.6590909090901</v>
          </cell>
        </row>
        <row r="68">
          <cell r="B68" t="str">
            <v>Сметанин Александр Александрович</v>
          </cell>
          <cell r="F68">
            <v>8641.0227272727279</v>
          </cell>
        </row>
        <row r="69">
          <cell r="B69" t="str">
            <v>Соловьев Станислав Константинович</v>
          </cell>
          <cell r="F69">
            <v>22081.818181818184</v>
          </cell>
        </row>
        <row r="70">
          <cell r="B70" t="str">
            <v>Трифонов Сергей Константинович</v>
          </cell>
          <cell r="F70">
            <v>15050</v>
          </cell>
        </row>
        <row r="71">
          <cell r="B71" t="str">
            <v>Удальцов Евгений Александрович</v>
          </cell>
          <cell r="F71">
            <v>9258.238636363636</v>
          </cell>
        </row>
        <row r="72">
          <cell r="B72" t="str">
            <v>Федоткин Дмитрий Игоревич</v>
          </cell>
          <cell r="F72">
            <v>14529.545454545456</v>
          </cell>
        </row>
        <row r="73">
          <cell r="B73" t="str">
            <v>Халиков Руслан Ринатович</v>
          </cell>
          <cell r="F73">
            <v>19554.545454545456</v>
          </cell>
        </row>
        <row r="74">
          <cell r="B74" t="str">
            <v>Чакчир Игорь Вадимович</v>
          </cell>
          <cell r="F74" t="str">
            <v>ГПХ</v>
          </cell>
        </row>
        <row r="75">
          <cell r="B75" t="str">
            <v>Черненко Максим Владимирович</v>
          </cell>
          <cell r="F75">
            <v>23700</v>
          </cell>
        </row>
        <row r="76">
          <cell r="B76" t="str">
            <v>Шулак Олег Игоревич уволен</v>
          </cell>
          <cell r="F76" t="str">
            <v>уволен</v>
          </cell>
        </row>
        <row r="77">
          <cell r="B77" t="str">
            <v>Ганжула Антон Павлович</v>
          </cell>
          <cell r="F77" t="str">
            <v>256498,53</v>
          </cell>
        </row>
        <row r="78">
          <cell r="B78" t="str">
            <v>Горкунов Дмитрий Михайлович</v>
          </cell>
          <cell r="F78" t="str">
            <v>114116,07</v>
          </cell>
        </row>
        <row r="79">
          <cell r="B79" t="str">
            <v>Ржанов Андрей Борисович</v>
          </cell>
          <cell r="F79" t="str">
            <v>214454,02</v>
          </cell>
        </row>
        <row r="80">
          <cell r="B80" t="str">
            <v>Айрумян Артем Владикович</v>
          </cell>
          <cell r="F80" t="str">
            <v xml:space="preserve">             25 880  </v>
          </cell>
        </row>
        <row r="81">
          <cell r="B81" t="str">
            <v>Бобылёв Александр Викторович</v>
          </cell>
          <cell r="F81" t="str">
            <v xml:space="preserve">             14 200  </v>
          </cell>
        </row>
        <row r="82">
          <cell r="B82" t="str">
            <v>Бузевич Наталья Александровна</v>
          </cell>
          <cell r="F82" t="str">
            <v xml:space="preserve">             14 200  </v>
          </cell>
        </row>
        <row r="83">
          <cell r="B83" t="str">
            <v>Гаврилов Юрий Германович</v>
          </cell>
          <cell r="F83" t="str">
            <v xml:space="preserve">             22 724  </v>
          </cell>
        </row>
        <row r="84">
          <cell r="B84" t="str">
            <v>Денисов Александр Витальевич</v>
          </cell>
          <cell r="F84">
            <v>19000</v>
          </cell>
        </row>
        <row r="85">
          <cell r="B85" t="str">
            <v>Дудалева Анна Александровна уволен</v>
          </cell>
          <cell r="F85" t="str">
            <v>уволен</v>
          </cell>
        </row>
        <row r="86">
          <cell r="B86" t="str">
            <v>Заикина Татьяна Борисовна</v>
          </cell>
          <cell r="F86" t="str">
            <v xml:space="preserve">             14 200  </v>
          </cell>
        </row>
        <row r="87">
          <cell r="B87" t="str">
            <v>Зарембо Александр Владимирович</v>
          </cell>
          <cell r="F87" t="str">
            <v>нет премии</v>
          </cell>
        </row>
        <row r="88">
          <cell r="B88" t="str">
            <v>Зотова Галина Михайловна</v>
          </cell>
          <cell r="F88" t="str">
            <v xml:space="preserve">             13 393  </v>
          </cell>
        </row>
        <row r="89">
          <cell r="B89" t="str">
            <v>Зубрило Леся Анатольевна уволен</v>
          </cell>
          <cell r="F89" t="str">
            <v>уволен</v>
          </cell>
        </row>
        <row r="90">
          <cell r="B90" t="str">
            <v>Ивановский Алексей Валентинович</v>
          </cell>
          <cell r="F90" t="str">
            <v xml:space="preserve">             14 200  </v>
          </cell>
        </row>
        <row r="91">
          <cell r="B91" t="str">
            <v>Калиберная Ольга Андреевна</v>
          </cell>
          <cell r="F91" t="str">
            <v xml:space="preserve">             10 764  </v>
          </cell>
        </row>
        <row r="92">
          <cell r="B92" t="str">
            <v>Капитанская Татьяна Владимировна</v>
          </cell>
          <cell r="F92" t="str">
            <v xml:space="preserve">             14 200  </v>
          </cell>
        </row>
        <row r="93">
          <cell r="B93" t="str">
            <v>Капуркин Артём Владимирович</v>
          </cell>
          <cell r="F93" t="str">
            <v xml:space="preserve">             23 380  </v>
          </cell>
        </row>
        <row r="94">
          <cell r="B94" t="str">
            <v>Капуркин Иван Владимирович</v>
          </cell>
          <cell r="F94" t="str">
            <v xml:space="preserve">             14 200  </v>
          </cell>
        </row>
        <row r="95">
          <cell r="B95" t="str">
            <v>Качуренко Виктория Александровна</v>
          </cell>
          <cell r="F95" t="str">
            <v xml:space="preserve">             14 200  </v>
          </cell>
        </row>
        <row r="96">
          <cell r="B96" t="str">
            <v>Кашнова Ирина Викторовна</v>
          </cell>
          <cell r="F96" t="str">
            <v xml:space="preserve">                9 843  </v>
          </cell>
        </row>
        <row r="97">
          <cell r="B97" t="str">
            <v>Кербунова Людмила Юрьевна</v>
          </cell>
          <cell r="F97" t="str">
            <v xml:space="preserve">                5 083  </v>
          </cell>
        </row>
        <row r="98">
          <cell r="B98" t="str">
            <v>Ковальчук Артём Олегович уволен</v>
          </cell>
          <cell r="F98" t="str">
            <v>уволен</v>
          </cell>
        </row>
        <row r="99">
          <cell r="B99" t="str">
            <v>Лебедева Наталья Васильевна</v>
          </cell>
          <cell r="F99" t="str">
            <v xml:space="preserve">             14 200  </v>
          </cell>
        </row>
        <row r="100">
          <cell r="B100" t="str">
            <v>Максимкова Екатерина Викторовна</v>
          </cell>
          <cell r="F100" t="str">
            <v xml:space="preserve">                8 633  </v>
          </cell>
        </row>
        <row r="101">
          <cell r="B101" t="str">
            <v>Малай Светлана Вячеславовна уволена</v>
          </cell>
          <cell r="F101" t="str">
            <v>уволен</v>
          </cell>
        </row>
        <row r="102">
          <cell r="B102" t="str">
            <v>Марьина Надежда Александровна</v>
          </cell>
          <cell r="F102" t="str">
            <v xml:space="preserve">             14 200  </v>
          </cell>
        </row>
        <row r="103">
          <cell r="B103" t="str">
            <v>Найкова Елена Ивановна</v>
          </cell>
          <cell r="F103" t="str">
            <v xml:space="preserve">             14 200  </v>
          </cell>
        </row>
        <row r="104">
          <cell r="B104" t="str">
            <v xml:space="preserve">Озерова Алёна Александровна </v>
          </cell>
          <cell r="F104" t="str">
            <v xml:space="preserve">             14 200  </v>
          </cell>
        </row>
        <row r="105">
          <cell r="B105" t="str">
            <v>Павлов Тимофей Геннадьевич уволен</v>
          </cell>
          <cell r="F105" t="str">
            <v>уволен</v>
          </cell>
        </row>
        <row r="106">
          <cell r="B106" t="str">
            <v>Панков Никита Алексеевич</v>
          </cell>
          <cell r="F106" t="str">
            <v xml:space="preserve">             19 000  </v>
          </cell>
        </row>
        <row r="107">
          <cell r="B107" t="str">
            <v>Партакова Ольга Викторовна уволен</v>
          </cell>
          <cell r="F107" t="str">
            <v>уволен</v>
          </cell>
        </row>
        <row r="108">
          <cell r="B108" t="str">
            <v>Пугачева Олеся Михайловна</v>
          </cell>
          <cell r="F108" t="str">
            <v xml:space="preserve">                9 682  </v>
          </cell>
        </row>
        <row r="109">
          <cell r="B109" t="str">
            <v>Саватеев Роман Александрович</v>
          </cell>
          <cell r="F109" t="str">
            <v xml:space="preserve">             16 167  </v>
          </cell>
        </row>
        <row r="110">
          <cell r="B110" t="str">
            <v>Сергеев Михаил Александрович</v>
          </cell>
          <cell r="F110" t="str">
            <v xml:space="preserve">             12 264  </v>
          </cell>
        </row>
        <row r="111">
          <cell r="B111" t="str">
            <v>Сергеева Наталья Станиславовна</v>
          </cell>
          <cell r="F111" t="str">
            <v xml:space="preserve">             11 538  </v>
          </cell>
        </row>
        <row r="112">
          <cell r="B112" t="str">
            <v>Суханова Ольга Геннадьевна</v>
          </cell>
          <cell r="F112" t="str">
            <v xml:space="preserve">             14 200  </v>
          </cell>
        </row>
        <row r="113">
          <cell r="B113" t="str">
            <v>Тарасова Юлия Михайловна</v>
          </cell>
          <cell r="F113" t="str">
            <v xml:space="preserve">             13 313  </v>
          </cell>
        </row>
        <row r="114">
          <cell r="B114" t="str">
            <v>Халикова Надежда Анатольевна</v>
          </cell>
          <cell r="F114" t="str">
            <v xml:space="preserve">                7 100  </v>
          </cell>
        </row>
        <row r="115">
          <cell r="B115" t="str">
            <v>Шемякина Екатерина Александровна уволен</v>
          </cell>
          <cell r="F115" t="str">
            <v>уволен</v>
          </cell>
        </row>
        <row r="116">
          <cell r="B116" t="str">
            <v>Шкаликов Максим Игоревич</v>
          </cell>
          <cell r="F116" t="str">
            <v xml:space="preserve">             22 724  </v>
          </cell>
        </row>
        <row r="117">
          <cell r="B117" t="str">
            <v>Шлык Алексей Георгиевич</v>
          </cell>
          <cell r="F117" t="str">
            <v xml:space="preserve">             15 511  </v>
          </cell>
        </row>
        <row r="118">
          <cell r="B118" t="str">
            <v>Васильев Павел Юрьевич уволен</v>
          </cell>
          <cell r="F118" t="str">
            <v>уволен</v>
          </cell>
        </row>
        <row r="119">
          <cell r="B119" t="str">
            <v>Приёмко Александр Евгеньевич</v>
          </cell>
          <cell r="F119" t="str">
            <v>нет премии в этом периоде</v>
          </cell>
        </row>
        <row r="120">
          <cell r="B120" t="str">
            <v>Тумаров Евгений Юрьевич уволен</v>
          </cell>
          <cell r="F120" t="str">
            <v>уволен</v>
          </cell>
        </row>
        <row r="121">
          <cell r="B121" t="str">
            <v>Чистяков Александр Дмитриевич</v>
          </cell>
          <cell r="F121" t="str">
            <v>нет премии в этом периоде</v>
          </cell>
        </row>
        <row r="122">
          <cell r="B122" t="str">
            <v>Байбуз Денис Сергеевич</v>
          </cell>
          <cell r="F122">
            <v>6400</v>
          </cell>
        </row>
        <row r="123">
          <cell r="B123" t="str">
            <v>Битнев Сергей Александрович уволен</v>
          </cell>
          <cell r="F123" t="str">
            <v>уволен</v>
          </cell>
        </row>
        <row r="124">
          <cell r="B124" t="str">
            <v>Бурмистрова Вера Валерьевна</v>
          </cell>
          <cell r="F124">
            <v>0</v>
          </cell>
        </row>
        <row r="125">
          <cell r="B125" t="str">
            <v>Быков Роман Евгеньевич уволен</v>
          </cell>
          <cell r="F125" t="str">
            <v>уволен</v>
          </cell>
        </row>
        <row r="126">
          <cell r="B126" t="str">
            <v>Ветров Кирилл Дмитриевич уволен</v>
          </cell>
          <cell r="F126">
            <v>5000</v>
          </cell>
        </row>
        <row r="127">
          <cell r="B127" t="str">
            <v>Самохин Роман Виссарионович</v>
          </cell>
          <cell r="F127" t="str">
            <v>нет в приказе</v>
          </cell>
        </row>
        <row r="128">
          <cell r="B128" t="str">
            <v>Шмакова Лидия Сергеевна</v>
          </cell>
          <cell r="F128">
            <v>0</v>
          </cell>
        </row>
        <row r="129">
          <cell r="B129" t="str">
            <v>Давиденко Мария Максимовна</v>
          </cell>
          <cell r="F129">
            <v>0</v>
          </cell>
        </row>
        <row r="130">
          <cell r="B130" t="str">
            <v>Кобец Дмитрий Александрович</v>
          </cell>
          <cell r="F130">
            <v>0</v>
          </cell>
        </row>
        <row r="131">
          <cell r="B131" t="str">
            <v>Комлева Маргарита Игоревна</v>
          </cell>
          <cell r="F131">
            <v>0</v>
          </cell>
        </row>
        <row r="132">
          <cell r="B132" t="str">
            <v>Лосев Вячеслав Анатольевич</v>
          </cell>
          <cell r="F132">
            <v>0</v>
          </cell>
        </row>
        <row r="133">
          <cell r="B133" t="str">
            <v>Реброва Ирина Николаевна (Вдовина)</v>
          </cell>
          <cell r="F133">
            <v>0</v>
          </cell>
        </row>
        <row r="134">
          <cell r="B134" t="str">
            <v>Румачик Анна Георгиевна</v>
          </cell>
          <cell r="F134">
            <v>0</v>
          </cell>
        </row>
        <row r="135">
          <cell r="B135" t="str">
            <v>Бережнова Лена Владимировна уволен</v>
          </cell>
          <cell r="F135" t="str">
            <v>уволен</v>
          </cell>
        </row>
        <row r="136">
          <cell r="B136" t="str">
            <v>Березкина Анастасия Сергеевна</v>
          </cell>
          <cell r="F136">
            <v>0</v>
          </cell>
        </row>
        <row r="137">
          <cell r="B137" t="str">
            <v>Бобрицкая Алина Павловна</v>
          </cell>
          <cell r="F137">
            <v>13800</v>
          </cell>
        </row>
        <row r="138">
          <cell r="B138" t="str">
            <v>Борискина Юлия Александровна уволен</v>
          </cell>
          <cell r="F138" t="str">
            <v>уволен</v>
          </cell>
        </row>
        <row r="139">
          <cell r="B139" t="str">
            <v>Гилев Алексей Михайлович</v>
          </cell>
          <cell r="F139">
            <v>10600</v>
          </cell>
        </row>
        <row r="140">
          <cell r="B140" t="str">
            <v>Голицина Мария Николаевна</v>
          </cell>
          <cell r="F140">
            <v>0</v>
          </cell>
        </row>
        <row r="141">
          <cell r="B141" t="str">
            <v>Григорьева Юлия Андреевна</v>
          </cell>
          <cell r="F141">
            <v>13300</v>
          </cell>
        </row>
        <row r="142">
          <cell r="B142" t="str">
            <v>Грошева Марина Сергеевна</v>
          </cell>
          <cell r="F142">
            <v>13300</v>
          </cell>
        </row>
        <row r="143">
          <cell r="B143" t="str">
            <v>Круглова Оксана Владимировна</v>
          </cell>
          <cell r="F143">
            <v>13300</v>
          </cell>
        </row>
        <row r="144">
          <cell r="B144" t="str">
            <v>Крылова Ирина Константиновна</v>
          </cell>
          <cell r="F144">
            <v>13800</v>
          </cell>
        </row>
        <row r="145">
          <cell r="B145" t="str">
            <v>Лаврентьева Юлия Александровна</v>
          </cell>
          <cell r="F145">
            <v>11100</v>
          </cell>
        </row>
        <row r="146">
          <cell r="B146" t="str">
            <v>Лавринович Анастасия Леонидовна</v>
          </cell>
          <cell r="F146">
            <v>13800</v>
          </cell>
        </row>
        <row r="147">
          <cell r="B147" t="str">
            <v>Леонова Эльвира Анатольевна</v>
          </cell>
          <cell r="F147">
            <v>10600</v>
          </cell>
        </row>
        <row r="148">
          <cell r="B148" t="str">
            <v>Майорова Анастасия Андреевна</v>
          </cell>
          <cell r="F148">
            <v>13300</v>
          </cell>
        </row>
        <row r="149">
          <cell r="B149" t="str">
            <v>Озеркова Екатерина Сергеевна уволен</v>
          </cell>
          <cell r="F149" t="str">
            <v>уволен</v>
          </cell>
        </row>
        <row r="150">
          <cell r="B150" t="str">
            <v>Пижурина Наталья Леонидовна</v>
          </cell>
          <cell r="F150">
            <v>13300</v>
          </cell>
        </row>
        <row r="151">
          <cell r="B151" t="str">
            <v>Пономарева Алина Андреевна уволен</v>
          </cell>
          <cell r="F151" t="str">
            <v>уволен</v>
          </cell>
        </row>
        <row r="152">
          <cell r="B152" t="str">
            <v>Руденкова Надежда Михайловна уволен</v>
          </cell>
          <cell r="F152" t="str">
            <v>уволен</v>
          </cell>
        </row>
        <row r="153">
          <cell r="B153" t="str">
            <v>Протасевич Антон Геннадьевич переведен</v>
          </cell>
          <cell r="F153" t="str">
            <v>нет премии в этом периоде</v>
          </cell>
        </row>
        <row r="154">
          <cell r="B154" t="str">
            <v>Полькин Евгений Андреевич</v>
          </cell>
          <cell r="F154">
            <v>10629.829545454546</v>
          </cell>
        </row>
        <row r="155">
          <cell r="B155" t="str">
            <v>Михайлова Ксения Сергеевна</v>
          </cell>
          <cell r="F155">
            <v>11100</v>
          </cell>
        </row>
        <row r="156">
          <cell r="B156" t="str">
            <v>Тимочкина Татьяна Геннадьевна</v>
          </cell>
          <cell r="F156">
            <v>13300</v>
          </cell>
        </row>
        <row r="157">
          <cell r="B157" t="str">
            <v>Авраменко Юлия Михайловна</v>
          </cell>
          <cell r="F157">
            <v>13300</v>
          </cell>
        </row>
        <row r="158">
          <cell r="B158" t="str">
            <v>Борщевская Елена</v>
          </cell>
          <cell r="F158">
            <v>13800</v>
          </cell>
        </row>
        <row r="159">
          <cell r="B159" t="str">
            <v>Шкуро Мария Михайловна</v>
          </cell>
          <cell r="F159">
            <v>13800</v>
          </cell>
        </row>
        <row r="160">
          <cell r="B160" t="str">
            <v>Михайлова Валентина Евгеньевна уволен</v>
          </cell>
          <cell r="F160" t="str">
            <v>уволен</v>
          </cell>
        </row>
        <row r="161">
          <cell r="B161" t="str">
            <v>Стручкова Светлана Алексеевна уволен</v>
          </cell>
          <cell r="F161" t="str">
            <v>уволен</v>
          </cell>
        </row>
        <row r="162">
          <cell r="B162" t="str">
            <v>Велискевич Вячеслав Максимович уволен</v>
          </cell>
          <cell r="F162" t="str">
            <v>уволен</v>
          </cell>
        </row>
        <row r="163">
          <cell r="B163" t="str">
            <v>Хабарова Ирина Александровна</v>
          </cell>
          <cell r="F163">
            <v>13800</v>
          </cell>
        </row>
        <row r="164">
          <cell r="B164" t="str">
            <v>Купсик Майя Владимировна уволена</v>
          </cell>
          <cell r="F164" t="str">
            <v>уволен</v>
          </cell>
        </row>
        <row r="165">
          <cell r="B165" t="str">
            <v>Аникина Ирина Михайловна уволен</v>
          </cell>
          <cell r="F165" t="str">
            <v>уволен</v>
          </cell>
        </row>
        <row r="166">
          <cell r="B166" t="str">
            <v>Земляная Нана Абесаломовна уволен</v>
          </cell>
          <cell r="F166" t="str">
            <v>уволен</v>
          </cell>
        </row>
        <row r="167">
          <cell r="B167" t="str">
            <v>Егоров Алексей Александрович</v>
          </cell>
          <cell r="F167">
            <v>5000</v>
          </cell>
        </row>
        <row r="168">
          <cell r="B168" t="str">
            <v>Соколова Елена Станиславовна</v>
          </cell>
          <cell r="F168">
            <v>13800</v>
          </cell>
        </row>
        <row r="169">
          <cell r="B169" t="str">
            <v>Лубенец Юлия Сергеевна</v>
          </cell>
          <cell r="F169" t="str">
            <v>нет в приказе</v>
          </cell>
        </row>
        <row r="170">
          <cell r="B170" t="str">
            <v>Петричук Екатерина Николаевна</v>
          </cell>
          <cell r="F170">
            <v>0</v>
          </cell>
        </row>
        <row r="171">
          <cell r="B171" t="str">
            <v>Щербина Ярослав Владимирович</v>
          </cell>
          <cell r="F171">
            <v>17780</v>
          </cell>
        </row>
        <row r="172">
          <cell r="B172" t="str">
            <v>Логвиненко Данил Васильевич</v>
          </cell>
          <cell r="F172">
            <v>0</v>
          </cell>
        </row>
        <row r="173">
          <cell r="B173" t="str">
            <v>Тихонова Марина Владимировна уволен</v>
          </cell>
          <cell r="F173" t="str">
            <v>уволен</v>
          </cell>
        </row>
        <row r="174">
          <cell r="B174" t="str">
            <v>Ляльцева Нина Алексеевна уволен</v>
          </cell>
          <cell r="F174" t="str">
            <v>уволен</v>
          </cell>
        </row>
        <row r="175">
          <cell r="B175" t="str">
            <v>Харитонова Екатерина Игоревна уволен</v>
          </cell>
          <cell r="F175" t="str">
            <v>уволен</v>
          </cell>
        </row>
        <row r="176">
          <cell r="B176" t="str">
            <v>Митченкова Светлана Анатольевна</v>
          </cell>
          <cell r="F176">
            <v>0</v>
          </cell>
        </row>
        <row r="177">
          <cell r="B177" t="str">
            <v>Гурьева Елена Сергеевна</v>
          </cell>
          <cell r="F177">
            <v>13300</v>
          </cell>
        </row>
        <row r="178">
          <cell r="B178" t="str">
            <v>Шевчук Лидия Николаевна</v>
          </cell>
          <cell r="F178" t="e">
            <v>#N/A</v>
          </cell>
        </row>
        <row r="179">
          <cell r="B179" t="str">
            <v>Забродин Андрей Андреевич</v>
          </cell>
          <cell r="F179" t="e">
            <v>#N/A</v>
          </cell>
        </row>
        <row r="180">
          <cell r="B180" t="str">
            <v>Евстафьева Ольга Станиславовна</v>
          </cell>
          <cell r="F180">
            <v>13300</v>
          </cell>
        </row>
        <row r="181">
          <cell r="B181" t="str">
            <v>Литвин Артем Игоревич</v>
          </cell>
          <cell r="F181" t="str">
            <v>35496,26</v>
          </cell>
        </row>
        <row r="182">
          <cell r="B182" t="str">
            <v>Захарова Марина Сергеевна уволен</v>
          </cell>
          <cell r="F182" t="str">
            <v>уволен</v>
          </cell>
        </row>
        <row r="183">
          <cell r="B183" t="str">
            <v>Иванова Юлия Николаевна</v>
          </cell>
          <cell r="F183" t="e">
            <v>#N/A</v>
          </cell>
        </row>
        <row r="184">
          <cell r="B184" t="str">
            <v>Феденев Станислав Александрович</v>
          </cell>
          <cell r="F184" t="str">
            <v>нет премии</v>
          </cell>
        </row>
        <row r="185">
          <cell r="B185" t="str">
            <v>Ибрагимова Ирина Николаевна</v>
          </cell>
          <cell r="F185" t="str">
            <v>нет премии</v>
          </cell>
        </row>
        <row r="186">
          <cell r="B186" t="str">
            <v>Бугакова Любовь Сергеевна</v>
          </cell>
          <cell r="F186" t="e">
            <v>#N/A</v>
          </cell>
        </row>
        <row r="187">
          <cell r="B187" t="str">
            <v>Ристолайнен Мария Владимировна</v>
          </cell>
          <cell r="F187" t="e">
            <v>#N/A</v>
          </cell>
        </row>
        <row r="188">
          <cell r="B188" t="str">
            <v>Николаев Михаил Борисович</v>
          </cell>
          <cell r="F188">
            <v>10698.40909090909</v>
          </cell>
        </row>
        <row r="189">
          <cell r="B189" t="str">
            <v>Тихомолов Евгений Михайлович</v>
          </cell>
          <cell r="F189">
            <v>10286.931818181818</v>
          </cell>
        </row>
        <row r="190">
          <cell r="B190" t="str">
            <v>Халецкий Павел Николаевич</v>
          </cell>
          <cell r="F190">
            <v>5809</v>
          </cell>
        </row>
        <row r="191">
          <cell r="B191" t="str">
            <v>Полякова Жанна Валерьевна</v>
          </cell>
        </row>
        <row r="192">
          <cell r="B192" t="str">
            <v>Черванёва Людмила Алексеевна</v>
          </cell>
        </row>
        <row r="193">
          <cell r="B193" t="str">
            <v>Быкова Галина Григорьевна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Аппельганц Александр"/>
      <sheetName val="Назаров Максим"/>
      <sheetName val="Паюсова Мария"/>
      <sheetName val="Протасевич Антон"/>
      <sheetName val="Сафин Вадим"/>
      <sheetName val="Снегирев Павел"/>
      <sheetName val="Токарев Севастьян"/>
    </sheetNames>
    <sheetDataSet>
      <sheetData sheetId="0">
        <row r="1">
          <cell r="B1" t="str">
            <v>ФИО</v>
          </cell>
          <cell r="F1" t="str">
            <v>Бонус за период</v>
          </cell>
        </row>
        <row r="2">
          <cell r="B2" t="str">
            <v>Гарипов Ильнур Мирдарович</v>
          </cell>
          <cell r="F2">
            <v>9180</v>
          </cell>
        </row>
        <row r="3">
          <cell r="B3" t="str">
            <v>Гилева Наталья Александровна уволен</v>
          </cell>
          <cell r="F3" t="str">
            <v>уволен</v>
          </cell>
        </row>
        <row r="4">
          <cell r="B4" t="str">
            <v>Кирсанов Роман Владимирович уволен</v>
          </cell>
          <cell r="F4" t="str">
            <v>уволен</v>
          </cell>
        </row>
        <row r="5">
          <cell r="B5" t="str">
            <v>Кузьмин Дмитрий Юрьевич</v>
          </cell>
          <cell r="F5">
            <v>11175</v>
          </cell>
        </row>
        <row r="6">
          <cell r="B6" t="str">
            <v>Кутеминский Сергей Александрович</v>
          </cell>
          <cell r="F6">
            <v>11541</v>
          </cell>
        </row>
        <row r="7">
          <cell r="B7" t="str">
            <v>Логинов Артем Гургенович</v>
          </cell>
          <cell r="F7">
            <v>9748</v>
          </cell>
        </row>
        <row r="8">
          <cell r="B8" t="str">
            <v>Махнев Александр Владимирович</v>
          </cell>
          <cell r="F8">
            <v>6270</v>
          </cell>
        </row>
        <row r="9">
          <cell r="B9" t="str">
            <v>Меньшикова Валентина Владимировна</v>
          </cell>
          <cell r="F9">
            <v>0</v>
          </cell>
        </row>
        <row r="10">
          <cell r="B10" t="str">
            <v>Мусихина Наталья Алексеевна</v>
          </cell>
          <cell r="F10">
            <v>4935</v>
          </cell>
        </row>
        <row r="11">
          <cell r="B11" t="str">
            <v>Полухина Анна Владимировна</v>
          </cell>
          <cell r="F11">
            <v>7826</v>
          </cell>
        </row>
        <row r="12">
          <cell r="B12" t="str">
            <v>Поротников Андрей Владимирович</v>
          </cell>
          <cell r="F12">
            <v>6514</v>
          </cell>
        </row>
        <row r="13">
          <cell r="B13" t="str">
            <v>Притчина Марина Юрьевна</v>
          </cell>
          <cell r="F13">
            <v>4757</v>
          </cell>
        </row>
        <row r="14">
          <cell r="B14" t="str">
            <v>Степанов Глеб Андреевич</v>
          </cell>
          <cell r="F14">
            <v>11947</v>
          </cell>
        </row>
        <row r="15">
          <cell r="B15" t="str">
            <v>Еремеев Александр Сергеевич</v>
          </cell>
          <cell r="F15">
            <v>0</v>
          </cell>
        </row>
        <row r="16">
          <cell r="B16" t="str">
            <v>Попов Андрей Олегович</v>
          </cell>
          <cell r="F16" t="str">
            <v>22192,30</v>
          </cell>
        </row>
        <row r="17">
          <cell r="B17" t="str">
            <v>Попов Михаил Вадимович</v>
          </cell>
          <cell r="F17" t="str">
            <v>27054,64</v>
          </cell>
        </row>
        <row r="18">
          <cell r="B18" t="str">
            <v>Назаров Максим Юрьевич</v>
          </cell>
          <cell r="F18">
            <v>0</v>
          </cell>
        </row>
        <row r="19">
          <cell r="B19" t="str">
            <v>Паюсова Мария Юрьевна</v>
          </cell>
          <cell r="F19">
            <v>0</v>
          </cell>
        </row>
        <row r="20">
          <cell r="B20" t="str">
            <v>Сафин Вадим Аликович</v>
          </cell>
          <cell r="F20">
            <v>56250.43</v>
          </cell>
        </row>
        <row r="21">
          <cell r="B21" t="str">
            <v>Токарев Севастьян Андреевич</v>
          </cell>
          <cell r="F21">
            <v>0</v>
          </cell>
        </row>
        <row r="22">
          <cell r="B22" t="str">
            <v>Агзамова Лилия Альфировна</v>
          </cell>
          <cell r="F22">
            <v>13391</v>
          </cell>
        </row>
        <row r="23">
          <cell r="B23" t="str">
            <v>Аппельганц Александр Евгеньевич</v>
          </cell>
          <cell r="F23">
            <v>0</v>
          </cell>
        </row>
        <row r="24">
          <cell r="B24" t="str">
            <v>Дмитриева Татьяна Сергеевна</v>
          </cell>
          <cell r="F24">
            <v>10957</v>
          </cell>
        </row>
        <row r="25">
          <cell r="B25" t="str">
            <v>Князькина Анна Евгеньевна</v>
          </cell>
          <cell r="F25">
            <v>12174</v>
          </cell>
        </row>
        <row r="26">
          <cell r="B26" t="str">
            <v>Леоненко Анастасия Константиновна</v>
          </cell>
          <cell r="F26">
            <v>13391</v>
          </cell>
        </row>
        <row r="27">
          <cell r="B27" t="str">
            <v>Мокеева Мария Викторовна</v>
          </cell>
          <cell r="F27">
            <v>13391</v>
          </cell>
        </row>
        <row r="28">
          <cell r="B28" t="str">
            <v>Неуймина Валерия Анатольевна</v>
          </cell>
          <cell r="F28">
            <v>13391</v>
          </cell>
        </row>
        <row r="29">
          <cell r="B29" t="str">
            <v>Ревко Анна Анатольевна</v>
          </cell>
          <cell r="F29">
            <v>13391</v>
          </cell>
        </row>
        <row r="30">
          <cell r="B30" t="str">
            <v>Храмов Андрей Антонович</v>
          </cell>
          <cell r="F30">
            <v>12174</v>
          </cell>
        </row>
        <row r="31">
          <cell r="B31" t="str">
            <v>Коженкова Анна Викторовна</v>
          </cell>
          <cell r="F31" t="str">
            <v>25547,44</v>
          </cell>
        </row>
        <row r="32">
          <cell r="B32" t="str">
            <v>Русакова Вера Алексеевна уволен</v>
          </cell>
          <cell r="F32" t="str">
            <v>уволен</v>
          </cell>
        </row>
        <row r="33">
          <cell r="B33" t="str">
            <v>Цветков Юрий Михайлович (Ляшков)</v>
          </cell>
          <cell r="F33" t="str">
            <v>25165,19</v>
          </cell>
        </row>
        <row r="34">
          <cell r="B34" t="str">
            <v>Сидоров Дмитрий Александрович уволен</v>
          </cell>
          <cell r="F34" t="str">
            <v>уволен</v>
          </cell>
        </row>
        <row r="35">
          <cell r="B35" t="str">
            <v>Чернов Герман Александрович</v>
          </cell>
          <cell r="F35" t="str">
            <v xml:space="preserve"> 33 534,40 </v>
          </cell>
        </row>
        <row r="36">
          <cell r="B36" t="str">
            <v>Германова Анастасия Олеговна</v>
          </cell>
          <cell r="F36">
            <v>105349</v>
          </cell>
        </row>
        <row r="37">
          <cell r="B37" t="str">
            <v>Гринькова Анастасия Сергеевна</v>
          </cell>
          <cell r="F37">
            <v>0</v>
          </cell>
        </row>
        <row r="38">
          <cell r="B38" t="str">
            <v>Коняева Ольга Вадимовна уволен</v>
          </cell>
          <cell r="F38" t="str">
            <v>уволен</v>
          </cell>
        </row>
        <row r="39">
          <cell r="B39" t="str">
            <v>Мазунина Наталья Сергеевна</v>
          </cell>
          <cell r="F39">
            <v>0</v>
          </cell>
        </row>
        <row r="40">
          <cell r="B40" t="str">
            <v>Мигдалович Татьяна Евгеньевна</v>
          </cell>
          <cell r="F40">
            <v>17395</v>
          </cell>
        </row>
        <row r="41">
          <cell r="B41" t="str">
            <v>Снегирев Павел Сергеевич</v>
          </cell>
          <cell r="F41">
            <v>56250</v>
          </cell>
        </row>
        <row r="42">
          <cell r="B42" t="str">
            <v>Чистяков Дмитрий Андреевич</v>
          </cell>
          <cell r="F42">
            <v>24068</v>
          </cell>
        </row>
        <row r="43">
          <cell r="B43" t="str">
            <v>Колмогоров Артём Андреевич</v>
          </cell>
          <cell r="F43">
            <v>0</v>
          </cell>
        </row>
        <row r="44">
          <cell r="B44" t="str">
            <v>Андронов Владимир Владимирович уволен</v>
          </cell>
          <cell r="F44" t="str">
            <v>уволен</v>
          </cell>
        </row>
        <row r="45">
          <cell r="B45" t="str">
            <v>Вихляева Ирина Николаевна</v>
          </cell>
          <cell r="F45">
            <v>5602</v>
          </cell>
        </row>
        <row r="46">
          <cell r="B46" t="str">
            <v>Маматисакова Диляфруз Мухидиновна уволен</v>
          </cell>
          <cell r="F46" t="str">
            <v>уволен</v>
          </cell>
        </row>
        <row r="47">
          <cell r="B47" t="str">
            <v>Полухина Дарья Алексеевна уволен</v>
          </cell>
          <cell r="F47" t="str">
            <v>уволен</v>
          </cell>
        </row>
        <row r="48">
          <cell r="B48" t="str">
            <v>Мыльникова Наталья Владимировна</v>
          </cell>
          <cell r="F48">
            <v>0</v>
          </cell>
        </row>
        <row r="49">
          <cell r="B49" t="str">
            <v>Нигаматуллина Эльмира Даниловна</v>
          </cell>
          <cell r="F49" t="str">
            <v>4997,5</v>
          </cell>
        </row>
        <row r="50">
          <cell r="B50" t="str">
            <v>Журавлев Михаил Олегович</v>
          </cell>
          <cell r="F50" t="str">
            <v xml:space="preserve"> 4 799,16 </v>
          </cell>
        </row>
        <row r="51">
          <cell r="B51" t="str">
            <v>Семенец Николай Николаевич</v>
          </cell>
          <cell r="F51">
            <v>10367</v>
          </cell>
        </row>
        <row r="52">
          <cell r="B52" t="str">
            <v>Сурнина Анна Александровна</v>
          </cell>
          <cell r="F52">
            <v>7826</v>
          </cell>
        </row>
        <row r="53">
          <cell r="B53" t="str">
            <v>Сафонова Анна Николаевна</v>
          </cell>
          <cell r="F53">
            <v>5825</v>
          </cell>
        </row>
        <row r="54">
          <cell r="B54" t="str">
            <v>Точнов Антон Александрович</v>
          </cell>
          <cell r="F54" t="str">
            <v>4869,23</v>
          </cell>
        </row>
        <row r="55">
          <cell r="B55" t="str">
            <v>Захарченко Анна Владимировна</v>
          </cell>
          <cell r="F55">
            <v>0</v>
          </cell>
        </row>
        <row r="56">
          <cell r="B56" t="str">
            <v>Мазеина Елена Сергеевна</v>
          </cell>
          <cell r="F56">
            <v>0</v>
          </cell>
        </row>
        <row r="57">
          <cell r="F57" t="e">
            <v>#N/A</v>
          </cell>
        </row>
        <row r="58">
          <cell r="F58" t="e">
            <v>#N/A</v>
          </cell>
        </row>
        <row r="59">
          <cell r="F59" t="e">
            <v>#N/A</v>
          </cell>
        </row>
        <row r="60">
          <cell r="F60" t="e">
            <v>#N/A</v>
          </cell>
        </row>
        <row r="61">
          <cell r="F61" t="e">
            <v>#N/A</v>
          </cell>
        </row>
        <row r="62">
          <cell r="F62" t="e">
            <v>#N/A</v>
          </cell>
        </row>
        <row r="63">
          <cell r="F63" t="e">
            <v>#N/A</v>
          </cell>
        </row>
        <row r="64">
          <cell r="F64" t="e">
            <v>#N/A</v>
          </cell>
        </row>
        <row r="65">
          <cell r="F65" t="e">
            <v>#N/A</v>
          </cell>
        </row>
        <row r="66">
          <cell r="F66" t="e">
            <v>#N/A</v>
          </cell>
        </row>
        <row r="67">
          <cell r="F67" t="e">
            <v>#N/A</v>
          </cell>
        </row>
        <row r="68">
          <cell r="F68" t="e">
            <v>#N/A</v>
          </cell>
        </row>
        <row r="69">
          <cell r="F69" t="e">
            <v>#N/A</v>
          </cell>
        </row>
        <row r="70">
          <cell r="F70" t="e">
            <v>#N/A</v>
          </cell>
        </row>
        <row r="71">
          <cell r="F71" t="e">
            <v>#N/A</v>
          </cell>
        </row>
        <row r="72">
          <cell r="F72" t="e">
            <v>#N/A</v>
          </cell>
        </row>
        <row r="73">
          <cell r="F73" t="e">
            <v>#N/A</v>
          </cell>
        </row>
        <row r="74">
          <cell r="F74" t="e">
            <v>#N/A</v>
          </cell>
        </row>
        <row r="75">
          <cell r="F75" t="e">
            <v>#N/A</v>
          </cell>
        </row>
        <row r="76">
          <cell r="F76" t="e">
            <v>#N/A</v>
          </cell>
        </row>
        <row r="77">
          <cell r="F77" t="e">
            <v>#N/A</v>
          </cell>
        </row>
        <row r="78">
          <cell r="F78" t="e">
            <v>#N/A</v>
          </cell>
        </row>
        <row r="79">
          <cell r="F79" t="e">
            <v>#N/A</v>
          </cell>
        </row>
        <row r="80">
          <cell r="F80" t="e">
            <v>#N/A</v>
          </cell>
        </row>
        <row r="81">
          <cell r="F81" t="e">
            <v>#N/A</v>
          </cell>
        </row>
        <row r="82">
          <cell r="F82" t="e">
            <v>#N/A</v>
          </cell>
        </row>
        <row r="83">
          <cell r="F83" t="e">
            <v>#N/A</v>
          </cell>
        </row>
        <row r="84">
          <cell r="F84" t="e">
            <v>#N/A</v>
          </cell>
        </row>
        <row r="85">
          <cell r="F85" t="e">
            <v>#N/A</v>
          </cell>
        </row>
        <row r="86">
          <cell r="F86" t="e">
            <v>#N/A</v>
          </cell>
        </row>
        <row r="87">
          <cell r="F87" t="e">
            <v>#N/A</v>
          </cell>
        </row>
        <row r="88">
          <cell r="F88" t="e">
            <v>#N/A</v>
          </cell>
        </row>
        <row r="89">
          <cell r="F89" t="e">
            <v>#N/A</v>
          </cell>
        </row>
        <row r="90">
          <cell r="F90" t="e">
            <v>#N/A</v>
          </cell>
        </row>
        <row r="91">
          <cell r="F91" t="e">
            <v>#N/A</v>
          </cell>
        </row>
        <row r="92">
          <cell r="F92" t="e">
            <v>#N/A</v>
          </cell>
        </row>
        <row r="93">
          <cell r="F93" t="e">
            <v>#N/A</v>
          </cell>
        </row>
        <row r="94">
          <cell r="F94" t="e">
            <v>#N/A</v>
          </cell>
        </row>
        <row r="95">
          <cell r="F95" t="e">
            <v>#N/A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Дутчак Ян"/>
      <sheetName val="Исмагилова Анастасия"/>
      <sheetName val="Мисюков Кирилл"/>
      <sheetName val="Салихов Дамир"/>
    </sheetNames>
    <sheetDataSet>
      <sheetData sheetId="0">
        <row r="1">
          <cell r="B1" t="str">
            <v>ФИО</v>
          </cell>
          <cell r="F1" t="str">
            <v>Бонус за период</v>
          </cell>
        </row>
        <row r="2">
          <cell r="B2" t="str">
            <v>Бекасова Елена Николаевна</v>
          </cell>
          <cell r="F2">
            <v>0</v>
          </cell>
        </row>
        <row r="3">
          <cell r="B3" t="str">
            <v>Гайсин Ринат Маратович</v>
          </cell>
          <cell r="F3">
            <v>18394</v>
          </cell>
        </row>
        <row r="4">
          <cell r="B4" t="str">
            <v>Коц Константин Алексеевич уволен</v>
          </cell>
          <cell r="F4" t="str">
            <v>уволен</v>
          </cell>
        </row>
        <row r="5">
          <cell r="B5" t="str">
            <v>Лунёв Алексей Юрьевич</v>
          </cell>
          <cell r="F5">
            <v>0</v>
          </cell>
        </row>
        <row r="6">
          <cell r="B6" t="str">
            <v>Сидороов Олег Евгеньевич</v>
          </cell>
          <cell r="F6">
            <v>34835</v>
          </cell>
        </row>
        <row r="7">
          <cell r="B7" t="str">
            <v>Таишев Дамир Атласович</v>
          </cell>
          <cell r="F7">
            <v>3678</v>
          </cell>
        </row>
        <row r="8">
          <cell r="B8" t="str">
            <v>Ащеулов Максим Владимирович</v>
          </cell>
          <cell r="F8">
            <v>18000</v>
          </cell>
        </row>
        <row r="9">
          <cell r="B9" t="str">
            <v>Григорьева Анна Николаевна</v>
          </cell>
          <cell r="F9">
            <v>16000</v>
          </cell>
        </row>
        <row r="10">
          <cell r="B10" t="str">
            <v>Закирова Альфия Рашидовна уволен</v>
          </cell>
          <cell r="F10" t="str">
            <v>уволен</v>
          </cell>
        </row>
        <row r="11">
          <cell r="B11" t="str">
            <v>Захарова Ольга Олеговна</v>
          </cell>
          <cell r="F11">
            <v>16000</v>
          </cell>
        </row>
        <row r="12">
          <cell r="B12" t="str">
            <v>Казымова Наталия Валериевна уволен</v>
          </cell>
          <cell r="F12" t="str">
            <v>уволен</v>
          </cell>
        </row>
        <row r="13">
          <cell r="B13" t="str">
            <v>Мовчан Ольга Александровна</v>
          </cell>
          <cell r="F13">
            <v>0</v>
          </cell>
        </row>
        <row r="14">
          <cell r="B14" t="str">
            <v>Салихов Дамир Наилевич</v>
          </cell>
          <cell r="F14">
            <v>0</v>
          </cell>
        </row>
        <row r="15">
          <cell r="B15" t="str">
            <v>Федотова Ольга Ивановна</v>
          </cell>
          <cell r="F15">
            <v>13000</v>
          </cell>
        </row>
        <row r="16">
          <cell r="B16" t="str">
            <v>Гибадуллина Лилия Зайтуновна уволен</v>
          </cell>
          <cell r="F16" t="str">
            <v>уволен</v>
          </cell>
        </row>
        <row r="17">
          <cell r="B17" t="str">
            <v>Кушнаренко Наталия Дмитриевна</v>
          </cell>
          <cell r="F17">
            <v>0</v>
          </cell>
        </row>
        <row r="18">
          <cell r="B18" t="str">
            <v>Лысов Сергей Викторович</v>
          </cell>
          <cell r="F18">
            <v>0</v>
          </cell>
        </row>
        <row r="19">
          <cell r="B19" t="str">
            <v>Мартовая Марина Сергеевна уволен</v>
          </cell>
          <cell r="F19" t="str">
            <v>уволен</v>
          </cell>
        </row>
        <row r="20">
          <cell r="B20" t="str">
            <v>Мартынова Мария Владимировна</v>
          </cell>
          <cell r="F20">
            <v>0</v>
          </cell>
        </row>
        <row r="21">
          <cell r="B21" t="str">
            <v>Рахимов Ильдар Наризович</v>
          </cell>
          <cell r="F21">
            <v>35373</v>
          </cell>
        </row>
        <row r="22">
          <cell r="B22" t="str">
            <v>Ахметгараев Ринат Равхатович</v>
          </cell>
          <cell r="F22" t="str">
            <v>нет в приказе</v>
          </cell>
        </row>
        <row r="23">
          <cell r="B23" t="str">
            <v>Винокурова Аксана Олеговна</v>
          </cell>
          <cell r="F23">
            <v>9615</v>
          </cell>
        </row>
        <row r="24">
          <cell r="B24" t="str">
            <v>Гаврилова Оксана Анатольевна</v>
          </cell>
          <cell r="F24">
            <v>9444</v>
          </cell>
        </row>
        <row r="25">
          <cell r="B25" t="str">
            <v>Галиакбаров Зуфар Минастыпович</v>
          </cell>
          <cell r="F25">
            <v>8027</v>
          </cell>
        </row>
        <row r="26">
          <cell r="B26" t="str">
            <v>Закирова Альфия Султановна</v>
          </cell>
          <cell r="F26">
            <v>8185</v>
          </cell>
        </row>
        <row r="27">
          <cell r="B27" t="str">
            <v>Карпова Вера Васильевна уволен</v>
          </cell>
          <cell r="F27" t="str">
            <v>уволен</v>
          </cell>
        </row>
        <row r="28">
          <cell r="B28" t="str">
            <v>Курбанова Гузель Ильгизаровна</v>
          </cell>
          <cell r="F28">
            <v>9444</v>
          </cell>
        </row>
        <row r="29">
          <cell r="B29" t="str">
            <v>Лебедева Людмила Александровна</v>
          </cell>
          <cell r="F29">
            <v>4407</v>
          </cell>
        </row>
        <row r="30">
          <cell r="B30" t="str">
            <v>Назипов Ильнар Рифгатович</v>
          </cell>
          <cell r="F30">
            <v>8027</v>
          </cell>
        </row>
        <row r="31">
          <cell r="B31" t="str">
            <v>Сафина Эндже Раисовна</v>
          </cell>
          <cell r="F31">
            <v>9615</v>
          </cell>
        </row>
        <row r="32">
          <cell r="B32" t="str">
            <v>Фасахова Татьяна Сергеевна</v>
          </cell>
          <cell r="F32">
            <v>9444</v>
          </cell>
        </row>
        <row r="33">
          <cell r="B33" t="str">
            <v>Фахрисламова Римма Дамировна</v>
          </cell>
          <cell r="F33">
            <v>9615</v>
          </cell>
        </row>
        <row r="34">
          <cell r="B34" t="str">
            <v>Фахрутдинова Альфира Рамилевна</v>
          </cell>
          <cell r="F34">
            <v>9444</v>
          </cell>
        </row>
        <row r="35">
          <cell r="B35" t="str">
            <v>Филиппов Николай Иванович</v>
          </cell>
          <cell r="F35">
            <v>8027</v>
          </cell>
        </row>
        <row r="36">
          <cell r="B36" t="str">
            <v>Хабибуллина Лариса Валериевна</v>
          </cell>
          <cell r="F36">
            <v>8986</v>
          </cell>
        </row>
        <row r="37">
          <cell r="B37" t="str">
            <v>Шайдуллин Рафис Миннуллович уволен</v>
          </cell>
          <cell r="F37" t="str">
            <v>уволен</v>
          </cell>
        </row>
        <row r="38">
          <cell r="B38" t="str">
            <v>Дутчак Ян Вадимович</v>
          </cell>
          <cell r="F38">
            <v>0</v>
          </cell>
        </row>
        <row r="39">
          <cell r="B39" t="str">
            <v>Исмагилова Анастасия Олеговна</v>
          </cell>
          <cell r="F39">
            <v>0</v>
          </cell>
        </row>
        <row r="40">
          <cell r="B40" t="str">
            <v>Мисюков Кирилл Николаевич</v>
          </cell>
          <cell r="F40">
            <v>0</v>
          </cell>
        </row>
        <row r="41">
          <cell r="B41" t="str">
            <v>Прохорова Ирина Владимировна</v>
          </cell>
          <cell r="F41">
            <v>0</v>
          </cell>
        </row>
        <row r="42">
          <cell r="B42" t="str">
            <v>Афанасьева Ольга Леонидовна перевод</v>
          </cell>
          <cell r="F42">
            <v>0</v>
          </cell>
        </row>
        <row r="43">
          <cell r="B43" t="str">
            <v>Катков Александр Андреевич уволен</v>
          </cell>
          <cell r="F43" t="str">
            <v>уволен</v>
          </cell>
        </row>
        <row r="44">
          <cell r="B44" t="str">
            <v>Ризванов Айрат Вазихович</v>
          </cell>
          <cell r="F44">
            <v>0</v>
          </cell>
        </row>
        <row r="45">
          <cell r="B45" t="str">
            <v>Краюхина Надежда Михайловна уволен</v>
          </cell>
          <cell r="F45" t="str">
            <v>уволен</v>
          </cell>
        </row>
        <row r="46">
          <cell r="B46" t="str">
            <v>Хафизова Эльвина Ирековна</v>
          </cell>
          <cell r="F46">
            <v>13000</v>
          </cell>
        </row>
        <row r="47">
          <cell r="B47" t="str">
            <v>Аминова Альфия Ханяфильевна</v>
          </cell>
          <cell r="F47">
            <v>13000</v>
          </cell>
        </row>
        <row r="48">
          <cell r="B48" t="str">
            <v>Фурсов Виталий Валерьевич</v>
          </cell>
          <cell r="F48">
            <v>0</v>
          </cell>
        </row>
        <row r="49">
          <cell r="B49" t="str">
            <v>Пазников Дмитрий Вадимович</v>
          </cell>
          <cell r="F49">
            <v>27385</v>
          </cell>
        </row>
        <row r="50">
          <cell r="B50" t="str">
            <v>Григорян Армен Борисович</v>
          </cell>
          <cell r="F50" t="str">
            <v>уволен</v>
          </cell>
        </row>
        <row r="51">
          <cell r="F51" t="e">
            <v>#N/A</v>
          </cell>
        </row>
        <row r="52">
          <cell r="F52" t="e">
            <v>#N/A</v>
          </cell>
        </row>
        <row r="53">
          <cell r="F53" t="e">
            <v>#N/A</v>
          </cell>
        </row>
        <row r="54">
          <cell r="F54" t="e">
            <v>#N/A</v>
          </cell>
        </row>
        <row r="55">
          <cell r="F55" t="e">
            <v>#N/A</v>
          </cell>
        </row>
        <row r="56">
          <cell r="F56" t="e">
            <v>#N/A</v>
          </cell>
        </row>
        <row r="57">
          <cell r="F57" t="e">
            <v>#N/A</v>
          </cell>
        </row>
        <row r="58">
          <cell r="F58" t="e">
            <v>#N/A</v>
          </cell>
        </row>
        <row r="59">
          <cell r="F59" t="e">
            <v>#N/A</v>
          </cell>
        </row>
        <row r="60">
          <cell r="F60" t="e">
            <v>#N/A</v>
          </cell>
        </row>
        <row r="61">
          <cell r="F61" t="e">
            <v>#N/A</v>
          </cell>
        </row>
        <row r="62">
          <cell r="F62" t="e">
            <v>#N/A</v>
          </cell>
        </row>
        <row r="63">
          <cell r="F63" t="e">
            <v>#N/A</v>
          </cell>
        </row>
        <row r="64">
          <cell r="F64" t="e">
            <v>#N/A</v>
          </cell>
        </row>
        <row r="65">
          <cell r="F65" t="e">
            <v>#N/A</v>
          </cell>
        </row>
        <row r="66">
          <cell r="F66" t="e">
            <v>#N/A</v>
          </cell>
        </row>
        <row r="67">
          <cell r="F67" t="e">
            <v>#N/A</v>
          </cell>
        </row>
        <row r="68">
          <cell r="F68" t="e">
            <v>#N/A</v>
          </cell>
        </row>
        <row r="69">
          <cell r="F69" t="e">
            <v>#N/A</v>
          </cell>
        </row>
        <row r="70">
          <cell r="F70" t="e">
            <v>#N/A</v>
          </cell>
        </row>
        <row r="71">
          <cell r="F71" t="e">
            <v>#N/A</v>
          </cell>
        </row>
        <row r="72">
          <cell r="F72" t="e">
            <v>#N/A</v>
          </cell>
        </row>
        <row r="73">
          <cell r="F73" t="e">
            <v>#N/A</v>
          </cell>
        </row>
        <row r="74">
          <cell r="F74" t="e">
            <v>#N/A</v>
          </cell>
        </row>
        <row r="75">
          <cell r="F75" t="e">
            <v>#N/A</v>
          </cell>
        </row>
        <row r="76">
          <cell r="F76" t="e">
            <v>#N/A</v>
          </cell>
        </row>
        <row r="77">
          <cell r="F77" t="e">
            <v>#N/A</v>
          </cell>
        </row>
        <row r="78">
          <cell r="F78" t="e">
            <v>#N/A</v>
          </cell>
        </row>
        <row r="79">
          <cell r="F79" t="e">
            <v>#N/A</v>
          </cell>
        </row>
        <row r="80">
          <cell r="F80" t="e">
            <v>#N/A</v>
          </cell>
        </row>
        <row r="81">
          <cell r="F81" t="e">
            <v>#N/A</v>
          </cell>
        </row>
        <row r="82">
          <cell r="F82" t="e">
            <v>#N/A</v>
          </cell>
        </row>
        <row r="83">
          <cell r="F83" t="e">
            <v>#N/A</v>
          </cell>
        </row>
        <row r="84">
          <cell r="F84" t="e">
            <v>#N/A</v>
          </cell>
        </row>
        <row r="85">
          <cell r="F85" t="e">
            <v>#N/A</v>
          </cell>
        </row>
        <row r="86">
          <cell r="F86" t="e">
            <v>#N/A</v>
          </cell>
        </row>
        <row r="87">
          <cell r="F87" t="e">
            <v>#N/A</v>
          </cell>
        </row>
        <row r="88">
          <cell r="F88" t="e">
            <v>#N/A</v>
          </cell>
        </row>
        <row r="89">
          <cell r="F89" t="e">
            <v>#N/A</v>
          </cell>
        </row>
        <row r="90">
          <cell r="F90" t="e">
            <v>#N/A</v>
          </cell>
        </row>
        <row r="91">
          <cell r="F91" t="e">
            <v>#N/A</v>
          </cell>
        </row>
        <row r="92">
          <cell r="F92" t="e">
            <v>#N/A</v>
          </cell>
        </row>
        <row r="93">
          <cell r="F93" t="e">
            <v>#N/A</v>
          </cell>
        </row>
        <row r="94">
          <cell r="F94" t="e">
            <v>#N/A</v>
          </cell>
        </row>
        <row r="95">
          <cell r="F95" t="e">
            <v>#N/A</v>
          </cell>
        </row>
      </sheetData>
      <sheetData sheetId="1"/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19600-1A39-43FA-AEEB-242A70D17BA7}" name="Список_Сотрудников" displayName="Список_Сотрудников" ref="A1:G609" totalsRowShown="0" headerRowDxfId="30" dataDxfId="29">
  <autoFilter ref="A1:G609" xr:uid="{E1919600-1A39-43FA-AEEB-242A70D17BA7}">
    <filterColumn colId="0">
      <filters>
        <filter val="ЦентрФункция"/>
      </filters>
    </filterColumn>
  </autoFilter>
  <tableColumns count="7">
    <tableColumn id="1" xr3:uid="{A3ACC803-15F0-4626-BD6D-AF249BC2F8EC}" name="BU" dataDxfId="28"/>
    <tableColumn id="2" xr3:uid="{E24AB3C1-8E03-4BB6-97CE-08250614E008}" name="ФИО" dataDxfId="27"/>
    <tableColumn id="3" xr3:uid="{F11D29B8-1C2C-48A1-B10D-16BBF9C8C8AC}" name="Должность" dataDxfId="26"/>
    <tableColumn id="5" xr3:uid="{78E89B32-0461-4AEE-8025-2CD1F8DB3FFF}" name="Дата подачи инфо" dataDxfId="25">
      <calculatedColumnFormula array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calculatedColumnFormula>
    </tableColumn>
    <tableColumn id="6" xr3:uid="{84CA951D-20D3-41FB-AA8E-F8B436599854}" name="Ответственный менеджер" dataDxfId="24"/>
    <tableColumn id="4" xr3:uid="{6A7F4A66-3158-45AD-BAB8-AC187C804D25}" name="Бонус за период" dataDxfId="23">
      <calculatedColumnFormula array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calculatedColumnFormula>
    </tableColumn>
    <tableColumn id="7" xr3:uid="{051A17A7-1636-4C87-B361-E282D9E133AA}" name="Проверка должности" dataDxfId="22">
      <calculatedColumnFormula>_xlfn.XLOOKUP(Список_Сотрудников[[#This Row],[ФИО]],'Штатные сотрудники'!B:B,'Штатные сотрудники'!P:P,"ошибка",0,1)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CB0EB-972B-4728-8DA0-959E0409242E}" name="Таблица2" displayName="Таблица2" ref="A1:S109" totalsRowShown="0" headerRowDxfId="20" dataDxfId="19">
  <autoFilter ref="A1:S109" xr:uid="{F2A5736E-5136-4455-8B8C-37680B28FE0D}">
    <filterColumn colId="10">
      <customFilters>
        <customFilter operator="notEqual" val=" "/>
      </customFilters>
    </filterColumn>
  </autoFilter>
  <tableColumns count="19">
    <tableColumn id="1" xr3:uid="{E56FFE98-3C0D-44C6-A5BC-81AF0204769E}" name="Должность" dataDxfId="18"/>
    <tableColumn id="15" xr3:uid="{DFAECF5E-3B95-4737-B31E-4DDBA9019F2E}" name="Пример" dataDxfId="17">
      <calculatedColumnFormula>_xlfn.XLOOKUP(Таблица2[[#This Row],[Должность]],Список_Сотрудников[Должность],Список_Сотрудников[ФИО],"",0,1)</calculatedColumnFormula>
    </tableColumn>
    <tableColumn id="19" xr3:uid="{6102B572-793B-4E63-BAEE-4E4A4D852B83}" name="Titile" dataDxfId="16"/>
    <tableColumn id="18" xr3:uid="{2476F789-0E91-4C3B-9E90-D0DCA4A57580}" name="Job Family " dataDxfId="15"/>
    <tableColumn id="17" xr3:uid="{09FF1140-03D4-463D-BED5-62CD1D7858EF}" name="Benchmark Job" dataDxfId="14"/>
    <tableColumn id="16" xr3:uid="{A95139B6-0CD9-4C4F-A816-B20384B4F8A2}" name="Grade" dataDxfId="13"/>
    <tableColumn id="2" xr3:uid="{BFBD8A2B-3EA0-48C1-B3DC-E6F92BAF2E90}" name="Январь" dataDxfId="12"/>
    <tableColumn id="3" xr3:uid="{32BB23E1-76B3-4708-BDF9-65DE372B8413}" name="Февраль" dataDxfId="11"/>
    <tableColumn id="4" xr3:uid="{64C8B79F-300F-47A6-9C02-5D5C62BF2060}" name="Март" dataDxfId="10"/>
    <tableColumn id="5" xr3:uid="{517CD014-05A9-4E05-9A7D-BAC07F3A5BE0}" name="Апрель" dataDxfId="9"/>
    <tableColumn id="6" xr3:uid="{425F8FE7-3AA8-4816-A5FB-E63F77082BF8}" name="Май" dataDxfId="8"/>
    <tableColumn id="7" xr3:uid="{1813FDB1-F1A5-4740-9E70-D58A791CC303}" name="Июнь" dataDxfId="7"/>
    <tableColumn id="8" xr3:uid="{72E89360-E80D-408A-8119-7CDB8730C33D}" name="Июль" dataDxfId="6"/>
    <tableColumn id="9" xr3:uid="{4D81C44D-01E7-4779-B330-3CD4E249C78E}" name="Август" dataDxfId="5"/>
    <tableColumn id="10" xr3:uid="{F34436A9-1A0D-421E-BCBA-6852424EB922}" name="Сентябрь" dataDxfId="4"/>
    <tableColumn id="11" xr3:uid="{85F48FE2-077B-4343-88EA-C7BE8D9753E8}" name="Октябрь" dataDxfId="3"/>
    <tableColumn id="12" xr3:uid="{9A07DC5F-C573-4F57-B07E-249CE64B159B}" name="Ноябрь" dataDxfId="2"/>
    <tableColumn id="13" xr3:uid="{6F2BE01A-308D-413E-A23E-18085A917A5B}" name="Декабрь" dataDxfId="1"/>
    <tableColumn id="14" xr3:uid="{B2DB5D01-08F1-4A5E-9FB6-4DB1460B8060}" name="Январь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C022-9E8E-40C5-839F-051E02AE71BC}">
  <dimension ref="A1:A10"/>
  <sheetViews>
    <sheetView workbookViewId="0">
      <selection activeCell="A8" sqref="A8"/>
    </sheetView>
  </sheetViews>
  <sheetFormatPr defaultRowHeight="14.5" x14ac:dyDescent="0.35"/>
  <cols>
    <col min="1" max="1" width="14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9"/>
  <sheetViews>
    <sheetView topLeftCell="A399" zoomScale="80" zoomScaleNormal="80" workbookViewId="0">
      <selection activeCell="D302" sqref="D302"/>
    </sheetView>
  </sheetViews>
  <sheetFormatPr defaultColWidth="8.81640625" defaultRowHeight="14.5" x14ac:dyDescent="0.35"/>
  <cols>
    <col min="1" max="1" width="15" style="30" customWidth="1"/>
    <col min="2" max="2" width="36" style="30" customWidth="1"/>
    <col min="3" max="3" width="46.81640625" style="30" customWidth="1"/>
    <col min="4" max="4" width="16" style="34" customWidth="1"/>
    <col min="5" max="5" width="24.54296875" style="30" customWidth="1"/>
    <col min="6" max="6" width="14.1796875" style="35" customWidth="1"/>
    <col min="7" max="7" width="47.453125" style="30" customWidth="1"/>
    <col min="8" max="8" width="22.1796875" style="30" customWidth="1"/>
    <col min="9" max="9" width="9.1796875" style="30" customWidth="1"/>
    <col min="10" max="10" width="18.54296875" style="30" customWidth="1"/>
    <col min="11" max="16384" width="8.81640625" style="30"/>
  </cols>
  <sheetData>
    <row r="1" spans="1:10" x14ac:dyDescent="0.35">
      <c r="A1" s="30" t="s">
        <v>10</v>
      </c>
      <c r="B1" s="30" t="s">
        <v>11</v>
      </c>
      <c r="C1" s="30" t="s">
        <v>12</v>
      </c>
      <c r="D1" s="34" t="s">
        <v>13</v>
      </c>
      <c r="E1" s="30" t="s">
        <v>14</v>
      </c>
      <c r="F1" s="35" t="s">
        <v>15</v>
      </c>
      <c r="G1" s="30" t="s">
        <v>16</v>
      </c>
    </row>
    <row r="2" spans="1:10" hidden="1" x14ac:dyDescent="0.35">
      <c r="A2" s="30" t="s">
        <v>6</v>
      </c>
      <c r="B2" s="30" t="s">
        <v>17</v>
      </c>
      <c r="C2" s="30" t="s">
        <v>18</v>
      </c>
      <c r="D2" s="34" cm="1">
        <f t="array" aca="1" ref="D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2" s="30" t="s">
        <v>19</v>
      </c>
      <c r="F2" s="30" cm="1">
        <f t="array" aca="1" ref="F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2" s="30" t="str">
        <f>_xlfn.XLOOKUP(Список_Сотрудников[[#This Row],[ФИО]],'Штатные сотрудники'!B:B,'Штатные сотрудники'!P:P,"ошибка",0,1)</f>
        <v>Менеджер по работе с клиентами по г. Самара</v>
      </c>
      <c r="H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Дутчак Ян</v>
      </c>
    </row>
    <row r="3" spans="1:10" hidden="1" x14ac:dyDescent="0.35">
      <c r="A3" s="30" t="s">
        <v>6</v>
      </c>
      <c r="B3" s="30" t="s">
        <v>20</v>
      </c>
      <c r="C3" s="30" t="s">
        <v>21</v>
      </c>
      <c r="D3" s="34" cm="1">
        <f t="array" aca="1" ref="D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" s="30" t="s">
        <v>19</v>
      </c>
      <c r="F3" s="30" cm="1">
        <f t="array" aca="1" ref="F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18394</v>
      </c>
      <c r="G3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Дутчак Ян</v>
      </c>
    </row>
    <row r="4" spans="1:10" x14ac:dyDescent="0.35">
      <c r="A4" s="30" t="s">
        <v>7</v>
      </c>
      <c r="B4" s="30" t="s">
        <v>22</v>
      </c>
      <c r="C4" s="30" t="s">
        <v>23</v>
      </c>
      <c r="D4" s="34" t="str" cm="1">
        <f t="array" aca="1" ref="D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" s="30" t="s">
        <v>24</v>
      </c>
      <c r="F4" s="30" t="str" cm="1">
        <f t="array" aca="1" ref="F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4" s="30" t="str">
        <f>_xlfn.XLOOKUP(Список_Сотрудников[[#This Row],[ФИО]],'Штатные сотрудники'!B:B,'Штатные сотрудники'!P:P,"ошибка",0,1)</f>
        <v>Специалист по контентному маркетингу</v>
      </c>
      <c r="H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5" spans="1:10" hidden="1" x14ac:dyDescent="0.35">
      <c r="A5" s="30" t="s">
        <v>6</v>
      </c>
      <c r="B5" s="30" t="s">
        <v>25</v>
      </c>
      <c r="C5" s="30" t="s">
        <v>21</v>
      </c>
      <c r="D5" s="34" cm="1">
        <f t="array" aca="1" ref="D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" s="30" t="s">
        <v>19</v>
      </c>
      <c r="F5" s="30" t="str" cm="1">
        <f t="array" aca="1" ref="F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5" s="30" t="str">
        <f>_xlfn.XLOOKUP(Список_Сотрудников[[#This Row],[ФИО]],'Штатные сотрудники'!B:B,'Штатные сотрудники'!P:P,"ошибка",0,1)</f>
        <v>ошибка</v>
      </c>
      <c r="H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Дутчак Ян</v>
      </c>
      <c r="J5" s="30" t="s">
        <v>26</v>
      </c>
    </row>
    <row r="6" spans="1:10" hidden="1" x14ac:dyDescent="0.35">
      <c r="A6" s="30" t="s">
        <v>6</v>
      </c>
      <c r="B6" s="30" t="s">
        <v>27</v>
      </c>
      <c r="C6" s="30" t="s">
        <v>114</v>
      </c>
      <c r="D6" s="34" cm="1">
        <f t="array" aca="1" ref="D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6" s="30" t="s">
        <v>19</v>
      </c>
      <c r="F6" s="30" cm="1">
        <f t="array" aca="1" ref="F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6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Дутчак Ян</v>
      </c>
    </row>
    <row r="7" spans="1:10" hidden="1" x14ac:dyDescent="0.35">
      <c r="A7" s="30" t="s">
        <v>6</v>
      </c>
      <c r="B7" s="30" t="s">
        <v>28</v>
      </c>
      <c r="C7" s="30" t="s">
        <v>21</v>
      </c>
      <c r="D7" s="34" cm="1">
        <f t="array" aca="1" ref="D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7" s="30" t="s">
        <v>19</v>
      </c>
      <c r="F7" s="30" cm="1">
        <f t="array" aca="1" ref="F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34835</v>
      </c>
      <c r="G7" s="30" t="str">
        <f>_xlfn.XLOOKUP(Список_Сотрудников[[#This Row],[ФИО]],'Штатные сотрудники'!B:B,'Штатные сотрудники'!P:P,"ошибка",0,1)</f>
        <v>ошибка</v>
      </c>
      <c r="H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Дутчак Ян</v>
      </c>
    </row>
    <row r="8" spans="1:10" hidden="1" x14ac:dyDescent="0.35">
      <c r="A8" s="30" t="s">
        <v>6</v>
      </c>
      <c r="B8" s="30" t="s">
        <v>29</v>
      </c>
      <c r="C8" s="30" t="s">
        <v>30</v>
      </c>
      <c r="D8" s="34" cm="1">
        <f t="array" aca="1" ref="D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8" s="30" t="s">
        <v>19</v>
      </c>
      <c r="F8" s="30" cm="1">
        <f t="array" aca="1" ref="F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3678</v>
      </c>
      <c r="G8" s="30" t="str">
        <f>_xlfn.XLOOKUP(Список_Сотрудников[[#This Row],[ФИО]],'Штатные сотрудники'!B:B,'Штатные сотрудники'!P:P,"ошибка",0,1)</f>
        <v>Территориальный менеджер по продажам</v>
      </c>
      <c r="H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Дутчак Ян</v>
      </c>
    </row>
    <row r="9" spans="1:10" hidden="1" x14ac:dyDescent="0.35">
      <c r="A9" s="30" t="s">
        <v>6</v>
      </c>
      <c r="B9" s="30" t="s">
        <v>31</v>
      </c>
      <c r="C9" s="30" t="s">
        <v>32</v>
      </c>
      <c r="D9" s="34" cm="1">
        <f t="array" aca="1" ref="D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9" s="30" t="s">
        <v>33</v>
      </c>
      <c r="F9" s="30" cm="1">
        <f t="array" aca="1" ref="F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18000</v>
      </c>
      <c r="G9" s="30" t="str">
        <f>_xlfn.XLOOKUP(Список_Сотрудников[[#This Row],[ФИО]],'Штатные сотрудники'!B:B,'Штатные сотрудники'!P:P,"ошибка",0,1)</f>
        <v xml:space="preserve">Планировщик маршрутов </v>
      </c>
      <c r="H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Исмагилова Анастасия</v>
      </c>
    </row>
    <row r="10" spans="1:10" hidden="1" x14ac:dyDescent="0.35">
      <c r="A10" s="30" t="s">
        <v>6</v>
      </c>
      <c r="B10" s="30" t="s">
        <v>34</v>
      </c>
      <c r="C10" s="30" t="s">
        <v>35</v>
      </c>
      <c r="D10" s="34" cm="1">
        <f t="array" aca="1" ref="D1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0" s="30" t="s">
        <v>33</v>
      </c>
      <c r="F10" s="30" cm="1">
        <f t="array" aca="1" ref="F1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16000</v>
      </c>
      <c r="G10" s="30" t="str">
        <f>_xlfn.XLOOKUP(Список_Сотрудников[[#This Row],[ФИО]],'Штатные сотрудники'!B:B,'Штатные сотрудники'!P:P,"ошибка",0,1)</f>
        <v>Консультант</v>
      </c>
      <c r="H1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Исмагилова Анастасия</v>
      </c>
    </row>
    <row r="11" spans="1:10" hidden="1" x14ac:dyDescent="0.35">
      <c r="A11" s="41" t="s">
        <v>6</v>
      </c>
      <c r="B11" s="41" t="s">
        <v>36</v>
      </c>
      <c r="C11" s="41" t="s">
        <v>37</v>
      </c>
      <c r="D11" s="43" cm="1">
        <f t="array" aca="1" ref="D1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1" s="41" t="s">
        <v>33</v>
      </c>
      <c r="F11" s="41" t="str" cm="1">
        <f t="array" aca="1" ref="F1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11" s="41" t="str">
        <f>_xlfn.XLOOKUP(Список_Сотрудников[[#This Row],[ФИО]],'Штатные сотрудники'!B:B,'Штатные сотрудники'!P:P,"ошибка",0,1)</f>
        <v>ошибка</v>
      </c>
      <c r="H1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Исмагилова Анастасия</v>
      </c>
    </row>
    <row r="12" spans="1:10" hidden="1" x14ac:dyDescent="0.35">
      <c r="A12" s="30" t="s">
        <v>6</v>
      </c>
      <c r="B12" s="30" t="s">
        <v>38</v>
      </c>
      <c r="C12" s="30" t="s">
        <v>35</v>
      </c>
      <c r="D12" s="34" cm="1">
        <f t="array" aca="1" ref="D1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2" s="30" t="s">
        <v>33</v>
      </c>
      <c r="F12" s="30" cm="1">
        <f t="array" aca="1" ref="F1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16000</v>
      </c>
      <c r="G12" s="30" t="str">
        <f>_xlfn.XLOOKUP(Список_Сотрудников[[#This Row],[ФИО]],'Штатные сотрудники'!B:B,'Штатные сотрудники'!P:P,"ошибка",0,1)</f>
        <v>Консультант</v>
      </c>
      <c r="H1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Исмагилова Анастасия</v>
      </c>
    </row>
    <row r="13" spans="1:10" hidden="1" x14ac:dyDescent="0.35">
      <c r="A13" s="30" t="s">
        <v>6</v>
      </c>
      <c r="B13" s="30" t="s">
        <v>39</v>
      </c>
      <c r="C13" s="30" t="s">
        <v>40</v>
      </c>
      <c r="D13" s="34" cm="1">
        <f t="array" aca="1" ref="D1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3" s="30" t="s">
        <v>33</v>
      </c>
      <c r="F13" s="30" t="str" cm="1">
        <f t="array" aca="1" ref="F1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13" s="30" t="str">
        <f>_xlfn.XLOOKUP(Список_Сотрудников[[#This Row],[ФИО]],'Штатные сотрудники'!B:B,'Штатные сотрудники'!P:P,"ошибка",0,1)</f>
        <v>ошибка</v>
      </c>
      <c r="H1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Исмагилова Анастасия</v>
      </c>
      <c r="J13" s="30" t="s">
        <v>26</v>
      </c>
    </row>
    <row r="14" spans="1:10" hidden="1" x14ac:dyDescent="0.35">
      <c r="A14" s="30" t="s">
        <v>6</v>
      </c>
      <c r="B14" s="30" t="s">
        <v>41</v>
      </c>
      <c r="C14" s="30" t="s">
        <v>42</v>
      </c>
      <c r="D14" s="34" cm="1">
        <f t="array" aca="1" ref="D1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14" s="30" t="s">
        <v>33</v>
      </c>
      <c r="F14" s="30" cm="1">
        <f t="array" aca="1" ref="F1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14" s="30" t="str">
        <f>_xlfn.XLOOKUP(Список_Сотрудников[[#This Row],[ФИО]],'Штатные сотрудники'!B:B,'Штатные сотрудники'!P:P,"ошибка",0,1)</f>
        <v>Координатор отдела обслуживания клиентов</v>
      </c>
      <c r="H1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Исмагилова Анастасия</v>
      </c>
    </row>
    <row r="15" spans="1:10" hidden="1" x14ac:dyDescent="0.35">
      <c r="A15" s="30" t="s">
        <v>6</v>
      </c>
      <c r="B15" s="30" t="s">
        <v>43</v>
      </c>
      <c r="C15" s="30" t="s">
        <v>44</v>
      </c>
      <c r="D15" s="34" cm="1">
        <f t="array" aca="1" ref="D1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15" s="30" t="s">
        <v>33</v>
      </c>
      <c r="F15" s="30" cm="1">
        <f t="array" aca="1" ref="F1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15" s="30" t="str">
        <f>_xlfn.XLOOKUP(Список_Сотрудников[[#This Row],[ФИО]],'Штатные сотрудники'!B:B,'Штатные сотрудники'!P:P,"ошибка",0,1)</f>
        <v>Руководитель производства</v>
      </c>
      <c r="H1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Исмагилова Анастасия</v>
      </c>
    </row>
    <row r="16" spans="1:10" hidden="1" x14ac:dyDescent="0.35">
      <c r="A16" s="30" t="s">
        <v>6</v>
      </c>
      <c r="B16" s="30" t="s">
        <v>45</v>
      </c>
      <c r="C16" s="30" t="s">
        <v>35</v>
      </c>
      <c r="D16" s="34" cm="1">
        <f t="array" aca="1" ref="D1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6" s="30" t="s">
        <v>33</v>
      </c>
      <c r="F16" s="30" cm="1">
        <f t="array" aca="1" ref="F1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13000</v>
      </c>
      <c r="G16" s="30" t="str">
        <f>_xlfn.XLOOKUP(Список_Сотрудников[[#This Row],[ФИО]],'Штатные сотрудники'!B:B,'Штатные сотрудники'!P:P,"ошибка",0,1)</f>
        <v>Консультант</v>
      </c>
      <c r="H1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Исмагилова Анастасия</v>
      </c>
    </row>
    <row r="17" spans="1:10" hidden="1" x14ac:dyDescent="0.35">
      <c r="A17" s="30" t="s">
        <v>6</v>
      </c>
      <c r="B17" s="41" t="s">
        <v>2537</v>
      </c>
      <c r="C17" s="41" t="s">
        <v>21</v>
      </c>
      <c r="D17" s="43" cm="1">
        <f t="array" aca="1" ref="D1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7" s="41" t="s">
        <v>47</v>
      </c>
      <c r="F17" s="41" t="str" cm="1">
        <f t="array" aca="1" ref="F1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17" s="41" t="str">
        <f>_xlfn.XLOOKUP(Список_Сотрудников[[#This Row],[ФИО]],'Штатные сотрудники'!B:B,'Штатные сотрудники'!P:P,"ошибка",0,1)</f>
        <v>ошибка</v>
      </c>
      <c r="H1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Мисюков Кирилл</v>
      </c>
    </row>
    <row r="18" spans="1:10" hidden="1" x14ac:dyDescent="0.35">
      <c r="A18" s="30" t="s">
        <v>6</v>
      </c>
      <c r="B18" s="30" t="s">
        <v>48</v>
      </c>
      <c r="C18" s="30" t="s">
        <v>21</v>
      </c>
      <c r="D18" s="34" cm="1">
        <f t="array" aca="1" ref="D1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8" s="30" t="s">
        <v>47</v>
      </c>
      <c r="F18" s="30" cm="1">
        <f t="array" aca="1" ref="F1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18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1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Мисюков Кирилл</v>
      </c>
    </row>
    <row r="19" spans="1:10" hidden="1" x14ac:dyDescent="0.35">
      <c r="A19" s="30" t="s">
        <v>6</v>
      </c>
      <c r="B19" s="30" t="s">
        <v>49</v>
      </c>
      <c r="C19" s="30" t="s">
        <v>21</v>
      </c>
      <c r="D19" s="34" cm="1">
        <f t="array" aca="1" ref="D1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9" s="30" t="s">
        <v>47</v>
      </c>
      <c r="F19" s="30" cm="1">
        <f t="array" aca="1" ref="F1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19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1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Мисюков Кирилл</v>
      </c>
    </row>
    <row r="20" spans="1:10" hidden="1" x14ac:dyDescent="0.35">
      <c r="A20" s="30" t="s">
        <v>6</v>
      </c>
      <c r="B20" s="30" t="s">
        <v>50</v>
      </c>
      <c r="C20" s="30" t="s">
        <v>21</v>
      </c>
      <c r="D20" s="34" cm="1">
        <f t="array" aca="1" ref="D2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0" s="30" t="s">
        <v>47</v>
      </c>
      <c r="F20" s="30" t="str" cm="1">
        <f t="array" aca="1" ref="F2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0" s="30" t="str">
        <f>_xlfn.XLOOKUP(Список_Сотрудников[[#This Row],[ФИО]],'Штатные сотрудники'!B:B,'Штатные сотрудники'!P:P,"ошибка",0,1)</f>
        <v>ошибка</v>
      </c>
      <c r="H2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Мисюков Кирилл</v>
      </c>
    </row>
    <row r="21" spans="1:10" hidden="1" x14ac:dyDescent="0.35">
      <c r="A21" s="30" t="s">
        <v>6</v>
      </c>
      <c r="B21" s="30" t="s">
        <v>51</v>
      </c>
      <c r="C21" s="30" t="s">
        <v>52</v>
      </c>
      <c r="D21" s="34" cm="1">
        <f t="array" aca="1" ref="D2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21" s="30" t="s">
        <v>47</v>
      </c>
      <c r="F21" s="30" cm="1">
        <f t="array" aca="1" ref="F2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21" s="30" t="str">
        <f>_xlfn.XLOOKUP(Список_Сотрудников[[#This Row],[ФИО]],'Штатные сотрудники'!B:B,'Штатные сотрудники'!P:P,"ошибка",0,1)</f>
        <v>Менеджер по работе с клиентами по г. Уфа</v>
      </c>
      <c r="H2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Мисюков Кирилл</v>
      </c>
    </row>
    <row r="22" spans="1:10" hidden="1" x14ac:dyDescent="0.35">
      <c r="A22" s="30" t="s">
        <v>6</v>
      </c>
      <c r="B22" s="30" t="s">
        <v>53</v>
      </c>
      <c r="C22" s="30" t="s">
        <v>21</v>
      </c>
      <c r="D22" s="34" cm="1">
        <f t="array" aca="1" ref="D2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2" s="30" t="s">
        <v>47</v>
      </c>
      <c r="F22" s="30" cm="1">
        <f t="array" aca="1" ref="F2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35373</v>
      </c>
      <c r="G22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2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Мисюков Кирилл</v>
      </c>
    </row>
    <row r="23" spans="1:10" hidden="1" x14ac:dyDescent="0.35">
      <c r="A23" s="30" t="s">
        <v>6</v>
      </c>
      <c r="B23" s="30" t="s">
        <v>54</v>
      </c>
      <c r="C23" s="30" t="s">
        <v>55</v>
      </c>
      <c r="D23" s="34" cm="1">
        <f t="array" aca="1" ref="D2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3" s="30" t="s">
        <v>56</v>
      </c>
      <c r="F23" s="30" t="str" cm="1">
        <f t="array" aca="1" ref="F2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в приказе</v>
      </c>
      <c r="G23" s="30" t="str">
        <f>_xlfn.XLOOKUP(Список_Сотрудников[[#This Row],[ФИО]],'Штатные сотрудники'!B:B,'Штатные сотрудники'!P:P,"ошибка",0,1)</f>
        <v>Инженер</v>
      </c>
      <c r="H2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Салихов Дамир</v>
      </c>
    </row>
    <row r="24" spans="1:10" hidden="1" x14ac:dyDescent="0.35">
      <c r="A24" s="30" t="s">
        <v>6</v>
      </c>
      <c r="B24" s="30" t="s">
        <v>57</v>
      </c>
      <c r="C24" s="30" t="s">
        <v>58</v>
      </c>
      <c r="D24" s="34" cm="1">
        <f t="array" aca="1" ref="D2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4" s="30" t="s">
        <v>56</v>
      </c>
      <c r="F24" s="30" cm="1">
        <f t="array" aca="1" ref="F2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9615</v>
      </c>
      <c r="G24" s="30" t="str">
        <f>_xlfn.XLOOKUP(Список_Сотрудников[[#This Row],[ФИО]],'Штатные сотрудники'!B:B,'Штатные сотрудники'!P:P,"ошибка",0,1)</f>
        <v>Оператор стиральных машин</v>
      </c>
      <c r="H2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Салихов Дамир</v>
      </c>
    </row>
    <row r="25" spans="1:10" hidden="1" x14ac:dyDescent="0.35">
      <c r="A25" s="30" t="s">
        <v>6</v>
      </c>
      <c r="B25" s="30" t="s">
        <v>59</v>
      </c>
      <c r="C25" s="30" t="s">
        <v>58</v>
      </c>
      <c r="D25" s="34" cm="1">
        <f t="array" aca="1" ref="D2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5" s="30" t="s">
        <v>56</v>
      </c>
      <c r="F25" s="30" cm="1">
        <f t="array" aca="1" ref="F2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9444</v>
      </c>
      <c r="G25" s="30" t="str">
        <f>_xlfn.XLOOKUP(Список_Сотрудников[[#This Row],[ФИО]],'Штатные сотрудники'!B:B,'Штатные сотрудники'!P:P,"ошибка",0,1)</f>
        <v>Оператор стиральных машин</v>
      </c>
      <c r="H2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Салихов Дамир</v>
      </c>
    </row>
    <row r="26" spans="1:10" hidden="1" x14ac:dyDescent="0.35">
      <c r="A26" s="30" t="s">
        <v>6</v>
      </c>
      <c r="B26" s="30" t="s">
        <v>60</v>
      </c>
      <c r="C26" s="30" t="s">
        <v>61</v>
      </c>
      <c r="D26" s="34" cm="1">
        <f t="array" aca="1" ref="D2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6" s="30" t="s">
        <v>56</v>
      </c>
      <c r="F26" s="30" cm="1">
        <f t="array" aca="1" ref="F2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8027</v>
      </c>
      <c r="G26" s="30" t="str">
        <f>_xlfn.XLOOKUP(Список_Сотрудников[[#This Row],[ФИО]],'Штатные сотрудники'!B:B,'Штатные сотрудники'!P:P,"ошибка",0,1)</f>
        <v xml:space="preserve">Старший оператор стиральных машин </v>
      </c>
      <c r="H2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Салихов Дамир</v>
      </c>
    </row>
    <row r="27" spans="1:10" hidden="1" x14ac:dyDescent="0.35">
      <c r="A27" s="30" t="s">
        <v>6</v>
      </c>
      <c r="B27" s="30" t="s">
        <v>62</v>
      </c>
      <c r="C27" s="30" t="s">
        <v>58</v>
      </c>
      <c r="D27" s="34" cm="1">
        <f t="array" aca="1" ref="D2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7" s="30" t="s">
        <v>56</v>
      </c>
      <c r="F27" s="30" cm="1">
        <f t="array" aca="1" ref="F2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8185</v>
      </c>
      <c r="G27" s="30" t="str">
        <f>_xlfn.XLOOKUP(Список_Сотрудников[[#This Row],[ФИО]],'Штатные сотрудники'!B:B,'Штатные сотрудники'!P:P,"ошибка",0,1)</f>
        <v>Оператор стиральных машин</v>
      </c>
      <c r="H2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Салихов Дамир</v>
      </c>
    </row>
    <row r="28" spans="1:10" hidden="1" x14ac:dyDescent="0.35">
      <c r="A28" s="30" t="s">
        <v>6</v>
      </c>
      <c r="B28" s="30" t="s">
        <v>63</v>
      </c>
      <c r="C28" s="30" t="s">
        <v>58</v>
      </c>
      <c r="D28" s="34" cm="1">
        <f t="array" aca="1" ref="D2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8" s="30" t="s">
        <v>56</v>
      </c>
      <c r="F28" s="30" t="str" cm="1">
        <f t="array" aca="1" ref="F2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8" s="30" t="str">
        <f>_xlfn.XLOOKUP(Список_Сотрудников[[#This Row],[ФИО]],'Штатные сотрудники'!B:B,'Штатные сотрудники'!P:P,"ошибка",0,1)</f>
        <v>ошибка</v>
      </c>
      <c r="H2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Салихов Дамир</v>
      </c>
      <c r="J28" s="30" t="s">
        <v>26</v>
      </c>
    </row>
    <row r="29" spans="1:10" hidden="1" x14ac:dyDescent="0.35">
      <c r="A29" s="30" t="s">
        <v>6</v>
      </c>
      <c r="B29" s="30" t="s">
        <v>64</v>
      </c>
      <c r="C29" s="30" t="s">
        <v>65</v>
      </c>
      <c r="D29" s="34" cm="1">
        <f t="array" aca="1" ref="D2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9" s="30" t="s">
        <v>56</v>
      </c>
      <c r="F29" s="30" cm="1">
        <f t="array" aca="1" ref="F2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9444</v>
      </c>
      <c r="G29" s="30" t="str">
        <f>_xlfn.XLOOKUP(Список_Сотрудников[[#This Row],[ФИО]],'Штатные сотрудники'!B:B,'Штатные сотрудники'!P:P,"ошибка",0,1)</f>
        <v>Старший оператор стиральной машины</v>
      </c>
      <c r="H2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Салихов Дамир</v>
      </c>
    </row>
    <row r="30" spans="1:10" hidden="1" x14ac:dyDescent="0.35">
      <c r="A30" s="30" t="s">
        <v>6</v>
      </c>
      <c r="B30" s="30" t="s">
        <v>66</v>
      </c>
      <c r="C30" s="30" t="s">
        <v>58</v>
      </c>
      <c r="D30" s="34" cm="1">
        <f t="array" aca="1" ref="D3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0" s="30" t="s">
        <v>56</v>
      </c>
      <c r="F30" s="30" cm="1">
        <f t="array" aca="1" ref="F3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4407</v>
      </c>
      <c r="G30" s="30" t="str">
        <f>_xlfn.XLOOKUP(Список_Сотрудников[[#This Row],[ФИО]],'Штатные сотрудники'!B:B,'Штатные сотрудники'!P:P,"ошибка",0,1)</f>
        <v>Оператор стиральных машин</v>
      </c>
      <c r="H3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Салихов Дамир</v>
      </c>
    </row>
    <row r="31" spans="1:10" hidden="1" x14ac:dyDescent="0.35">
      <c r="A31" s="30" t="s">
        <v>6</v>
      </c>
      <c r="B31" s="30" t="s">
        <v>67</v>
      </c>
      <c r="C31" s="30" t="s">
        <v>61</v>
      </c>
      <c r="D31" s="34" cm="1">
        <f t="array" aca="1" ref="D3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1" s="30" t="s">
        <v>56</v>
      </c>
      <c r="F31" s="30" cm="1">
        <f t="array" aca="1" ref="F3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8027</v>
      </c>
      <c r="G31" s="30" t="str">
        <f>_xlfn.XLOOKUP(Список_Сотрудников[[#This Row],[ФИО]],'Штатные сотрудники'!B:B,'Штатные сотрудники'!P:P,"ошибка",0,1)</f>
        <v xml:space="preserve">Старший оператор стиральных машин </v>
      </c>
      <c r="H3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Салихов Дамир</v>
      </c>
    </row>
    <row r="32" spans="1:10" hidden="1" x14ac:dyDescent="0.35">
      <c r="A32" s="30" t="s">
        <v>6</v>
      </c>
      <c r="B32" s="30" t="s">
        <v>68</v>
      </c>
      <c r="C32" s="30" t="s">
        <v>58</v>
      </c>
      <c r="D32" s="34" cm="1">
        <f t="array" aca="1" ref="D3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2" s="30" t="s">
        <v>56</v>
      </c>
      <c r="F32" s="30" cm="1">
        <f t="array" aca="1" ref="F3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9615</v>
      </c>
      <c r="G32" s="30" t="str">
        <f>_xlfn.XLOOKUP(Список_Сотрудников[[#This Row],[ФИО]],'Штатные сотрудники'!B:B,'Штатные сотрудники'!P:P,"ошибка",0,1)</f>
        <v>Оператор стиральных машин</v>
      </c>
      <c r="H3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Салихов Дамир</v>
      </c>
    </row>
    <row r="33" spans="1:8" hidden="1" x14ac:dyDescent="0.35">
      <c r="A33" s="30" t="s">
        <v>6</v>
      </c>
      <c r="B33" s="30" t="s">
        <v>69</v>
      </c>
      <c r="C33" s="30" t="s">
        <v>58</v>
      </c>
      <c r="D33" s="34" cm="1">
        <f t="array" aca="1" ref="D3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3" s="30" t="s">
        <v>56</v>
      </c>
      <c r="F33" s="30" cm="1">
        <f t="array" aca="1" ref="F3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9444</v>
      </c>
      <c r="G33" s="30" t="str">
        <f>_xlfn.XLOOKUP(Список_Сотрудников[[#This Row],[ФИО]],'Штатные сотрудники'!B:B,'Штатные сотрудники'!P:P,"ошибка",0,1)</f>
        <v>Оператор стиральных машин</v>
      </c>
      <c r="H3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Салихов Дамир</v>
      </c>
    </row>
    <row r="34" spans="1:8" hidden="1" x14ac:dyDescent="0.35">
      <c r="A34" s="30" t="s">
        <v>6</v>
      </c>
      <c r="B34" s="30" t="s">
        <v>70</v>
      </c>
      <c r="C34" s="30" t="s">
        <v>65</v>
      </c>
      <c r="D34" s="34" cm="1">
        <f t="array" aca="1" ref="D3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4" s="30" t="s">
        <v>56</v>
      </c>
      <c r="F34" s="30" cm="1">
        <f t="array" aca="1" ref="F3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9615</v>
      </c>
      <c r="G34" s="30" t="str">
        <f>_xlfn.XLOOKUP(Список_Сотрудников[[#This Row],[ФИО]],'Штатные сотрудники'!B:B,'Штатные сотрудники'!P:P,"ошибка",0,1)</f>
        <v>Старший оператор стиральной машины</v>
      </c>
      <c r="H3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Салихов Дамир</v>
      </c>
    </row>
    <row r="35" spans="1:8" hidden="1" x14ac:dyDescent="0.35">
      <c r="A35" s="30" t="s">
        <v>6</v>
      </c>
      <c r="B35" s="30" t="s">
        <v>71</v>
      </c>
      <c r="C35" s="30" t="s">
        <v>72</v>
      </c>
      <c r="D35" s="34" cm="1">
        <f t="array" aca="1" ref="D3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5" s="30" t="s">
        <v>56</v>
      </c>
      <c r="F35" s="30" cm="1">
        <f t="array" aca="1" ref="F3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9444</v>
      </c>
      <c r="G35" s="30" t="str">
        <f>_xlfn.XLOOKUP(Список_Сотрудников[[#This Row],[ФИО]],'Штатные сотрудники'!B:B,'Штатные сотрудники'!P:P,"ошибка",0,1)</f>
        <v>Младший оператор стиральной машины</v>
      </c>
      <c r="H3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Салихов Дамир</v>
      </c>
    </row>
    <row r="36" spans="1:8" hidden="1" x14ac:dyDescent="0.35">
      <c r="A36" s="30" t="s">
        <v>6</v>
      </c>
      <c r="B36" s="30" t="s">
        <v>73</v>
      </c>
      <c r="C36" s="30" t="s">
        <v>74</v>
      </c>
      <c r="D36" s="34" cm="1">
        <f t="array" aca="1" ref="D3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6" s="30" t="s">
        <v>56</v>
      </c>
      <c r="F36" s="30" cm="1">
        <f t="array" aca="1" ref="F3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8027</v>
      </c>
      <c r="G36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3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Салихов Дамир</v>
      </c>
    </row>
    <row r="37" spans="1:8" hidden="1" x14ac:dyDescent="0.35">
      <c r="A37" s="30" t="s">
        <v>6</v>
      </c>
      <c r="B37" s="30" t="s">
        <v>75</v>
      </c>
      <c r="C37" s="30" t="s">
        <v>72</v>
      </c>
      <c r="D37" s="34" cm="1">
        <f t="array" aca="1" ref="D3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7" s="30" t="s">
        <v>56</v>
      </c>
      <c r="F37" s="30" cm="1">
        <f t="array" aca="1" ref="F3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8986</v>
      </c>
      <c r="G37" s="30" t="str">
        <f>_xlfn.XLOOKUP(Список_Сотрудников[[#This Row],[ФИО]],'Штатные сотрудники'!B:B,'Штатные сотрудники'!P:P,"ошибка",0,1)</f>
        <v>Младший оператор стиральной машины</v>
      </c>
      <c r="H3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Салихов Дамир</v>
      </c>
    </row>
    <row r="38" spans="1:8" hidden="1" x14ac:dyDescent="0.35">
      <c r="A38" s="53" t="s">
        <v>6</v>
      </c>
      <c r="B38" s="53" t="s">
        <v>76</v>
      </c>
      <c r="C38" s="53" t="s">
        <v>65</v>
      </c>
      <c r="D38" s="54" cm="1">
        <f t="array" aca="1" ref="D3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8" s="53" t="s">
        <v>56</v>
      </c>
      <c r="F38" t="str" cm="1">
        <f t="array" aca="1" ref="F3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38" s="53" t="str">
        <f>_xlfn.XLOOKUP(Список_Сотрудников[[#This Row],[ФИО]],'Штатные сотрудники'!B:B,'Штатные сотрудники'!P:P,"ошибка",0,1)</f>
        <v>ошибка</v>
      </c>
      <c r="H3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Салихов Дамир</v>
      </c>
    </row>
    <row r="39" spans="1:8" hidden="1" x14ac:dyDescent="0.35">
      <c r="A39" s="30" t="s">
        <v>6</v>
      </c>
      <c r="B39" s="30" t="s">
        <v>77</v>
      </c>
      <c r="C39" s="30" t="s">
        <v>78</v>
      </c>
      <c r="D39" s="34" cm="1">
        <f t="array" aca="1" ref="D3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9" s="30" t="s">
        <v>79</v>
      </c>
      <c r="F39" s="30" cm="1">
        <f t="array" aca="1" ref="F3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9" s="30" t="str">
        <f>_xlfn.XLOOKUP(Список_Сотрудников[[#This Row],[ФИО]],'Штатные сотрудники'!B:B,'Штатные сотрудники'!P:P,"ошибка",0,1)</f>
        <v>Руководитель отдела</v>
      </c>
      <c r="H3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Урсуляк Максим</v>
      </c>
    </row>
    <row r="40" spans="1:8" hidden="1" x14ac:dyDescent="0.35">
      <c r="A40" s="30" t="s">
        <v>6</v>
      </c>
      <c r="B40" s="30" t="s">
        <v>80</v>
      </c>
      <c r="C40" s="30" t="s">
        <v>81</v>
      </c>
      <c r="D40" s="34" cm="1">
        <f t="array" aca="1" ref="D4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40" s="30" t="s">
        <v>79</v>
      </c>
      <c r="F40" s="30" cm="1">
        <f t="array" aca="1" ref="F4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40" s="30" t="str">
        <f>_xlfn.XLOOKUP(Список_Сотрудников[[#This Row],[ФИО]],'Штатные сотрудники'!B:B,'Штатные сотрудники'!P:P,"ошибка",0,1)</f>
        <v>Руководитель операционного департамента</v>
      </c>
      <c r="H4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Урсуляк Максим</v>
      </c>
    </row>
    <row r="41" spans="1:8" hidden="1" x14ac:dyDescent="0.35">
      <c r="A41" s="30" t="s">
        <v>6</v>
      </c>
      <c r="B41" s="30" t="s">
        <v>82</v>
      </c>
      <c r="C41" s="30" t="s">
        <v>78</v>
      </c>
      <c r="D41" s="34" cm="1">
        <f t="array" aca="1" ref="D4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41" s="30" t="s">
        <v>79</v>
      </c>
      <c r="F41" s="30" cm="1">
        <f t="array" aca="1" ref="F4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41" s="30" t="str">
        <f>_xlfn.XLOOKUP(Список_Сотрудников[[#This Row],[ФИО]],'Штатные сотрудники'!B:B,'Штатные сотрудники'!P:P,"ошибка",0,1)</f>
        <v>Руководитель отдела</v>
      </c>
      <c r="H4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Урсуляк Максим</v>
      </c>
    </row>
    <row r="42" spans="1:8" hidden="1" x14ac:dyDescent="0.35">
      <c r="A42" s="30" t="s">
        <v>6</v>
      </c>
      <c r="B42" s="30" t="s">
        <v>83</v>
      </c>
      <c r="C42" s="30" t="s">
        <v>84</v>
      </c>
      <c r="D42" s="34" cm="1">
        <f t="array" aca="1" ref="D4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42" s="30" t="s">
        <v>79</v>
      </c>
      <c r="F42" s="30" cm="1">
        <f t="array" aca="1" ref="F4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42" s="30" t="str">
        <f>_xlfn.XLOOKUP(Список_Сотрудников[[#This Row],[ФИО]],'Штатные сотрудники'!B:B,'Штатные сотрудники'!P:P,"ошибка",0,1)</f>
        <v>Старший менеджер по работе с ключевыми клиентами</v>
      </c>
      <c r="H4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Урсуляк Максим</v>
      </c>
    </row>
    <row r="43" spans="1:8" hidden="1" x14ac:dyDescent="0.35">
      <c r="A43" s="30" t="s">
        <v>9</v>
      </c>
      <c r="B43" s="30" t="s">
        <v>85</v>
      </c>
      <c r="C43" s="30" t="s">
        <v>86</v>
      </c>
      <c r="D43" s="34" t="str" cm="1">
        <f t="array" aca="1" ref="D4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3" s="30" t="s">
        <v>87</v>
      </c>
      <c r="F43" s="30" t="str" cm="1">
        <f t="array" aca="1" ref="F4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43" s="30" t="str">
        <f>_xlfn.XLOOKUP(Список_Сотрудников[[#This Row],[ФИО]],'Штатные сотрудники'!B:B,'Штатные сотрудники'!P:P,"ошибка",0,1)</f>
        <v>Руководитель регионального подразделения</v>
      </c>
      <c r="H4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Рештенко Александр</v>
      </c>
    </row>
    <row r="44" spans="1:8" hidden="1" x14ac:dyDescent="0.35">
      <c r="A44" s="30" t="s">
        <v>9</v>
      </c>
      <c r="B44" s="30" t="s">
        <v>88</v>
      </c>
      <c r="C44" s="30" t="s">
        <v>86</v>
      </c>
      <c r="D44" s="34" t="str" cm="1">
        <f t="array" aca="1" ref="D4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4" s="30" t="s">
        <v>87</v>
      </c>
      <c r="F44" s="30" t="str" cm="1">
        <f t="array" aca="1" ref="F4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44" s="30" t="str">
        <f>_xlfn.XLOOKUP(Список_Сотрудников[[#This Row],[ФИО]],'Штатные сотрудники'!B:B,'Штатные сотрудники'!P:P,"ошибка",0,1)</f>
        <v>Руководитель регионального подразделения</v>
      </c>
      <c r="H4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Рештенко Александр</v>
      </c>
    </row>
    <row r="45" spans="1:8" hidden="1" x14ac:dyDescent="0.35">
      <c r="A45" s="30" t="s">
        <v>0</v>
      </c>
      <c r="B45" s="30" t="s">
        <v>89</v>
      </c>
      <c r="C45" s="30" t="s">
        <v>90</v>
      </c>
      <c r="D45" s="34" cm="1">
        <f t="array" aca="1" ref="D4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5" s="30" t="s">
        <v>91</v>
      </c>
      <c r="F45" s="30" cm="1">
        <f t="array" aca="1" ref="F4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10250</v>
      </c>
      <c r="G45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  <c r="H4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Борисенко Владимир</v>
      </c>
    </row>
    <row r="46" spans="1:8" hidden="1" x14ac:dyDescent="0.35">
      <c r="A46" s="30" t="s">
        <v>0</v>
      </c>
      <c r="B46" s="30" t="s">
        <v>92</v>
      </c>
      <c r="C46" s="30" t="s">
        <v>74</v>
      </c>
      <c r="D46" s="34" cm="1">
        <f t="array" aca="1" ref="D4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6" s="30" t="s">
        <v>91</v>
      </c>
      <c r="F46" s="30" cm="1">
        <f t="array" aca="1" ref="F4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9488.64</v>
      </c>
      <c r="G46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4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Борисенко Владимир</v>
      </c>
    </row>
    <row r="47" spans="1:8" hidden="1" x14ac:dyDescent="0.35">
      <c r="A47" s="30" t="s">
        <v>0</v>
      </c>
      <c r="B47" s="30" t="s">
        <v>93</v>
      </c>
      <c r="C47" s="30" t="s">
        <v>74</v>
      </c>
      <c r="D47" s="34" cm="1">
        <f t="array" aca="1" ref="D4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7" s="30" t="s">
        <v>91</v>
      </c>
      <c r="F47" s="30" cm="1">
        <f t="array" aca="1" ref="F4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7414.77</v>
      </c>
      <c r="G47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4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Борисенко Владимир</v>
      </c>
    </row>
    <row r="48" spans="1:8" hidden="1" x14ac:dyDescent="0.35">
      <c r="A48" s="30" t="s">
        <v>0</v>
      </c>
      <c r="B48" s="41" t="s">
        <v>2541</v>
      </c>
      <c r="C48" s="41" t="s">
        <v>74</v>
      </c>
      <c r="D48" s="43" cm="1">
        <f t="array" aca="1" ref="D4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8" s="41" t="s">
        <v>91</v>
      </c>
      <c r="F48" s="41" cm="1">
        <f t="array" aca="1" ref="F4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8284.09</v>
      </c>
      <c r="G48" s="41" t="str">
        <f>_xlfn.XLOOKUP(Список_Сотрудников[[#This Row],[ФИО]],'Штатные сотрудники'!B:B,'Штатные сотрудники'!P:P,"ошибка",0,1)</f>
        <v>ошибка</v>
      </c>
      <c r="H4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Борисенко Владимир</v>
      </c>
    </row>
    <row r="49" spans="1:10" hidden="1" x14ac:dyDescent="0.35">
      <c r="A49" s="30" t="s">
        <v>0</v>
      </c>
      <c r="B49" s="30" t="s">
        <v>95</v>
      </c>
      <c r="C49" s="30" t="s">
        <v>74</v>
      </c>
      <c r="D49" s="34" cm="1">
        <f t="array" aca="1" ref="D4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9" s="30" t="s">
        <v>91</v>
      </c>
      <c r="F49" s="30" cm="1">
        <f t="array" aca="1" ref="F4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7414.77</v>
      </c>
      <c r="G49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4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Борисенко Владимир</v>
      </c>
    </row>
    <row r="50" spans="1:10" hidden="1" x14ac:dyDescent="0.35">
      <c r="A50" s="30" t="s">
        <v>0</v>
      </c>
      <c r="B50" s="30" t="s">
        <v>96</v>
      </c>
      <c r="C50" s="30" t="s">
        <v>65</v>
      </c>
      <c r="D50" s="34" cm="1">
        <f t="array" aca="1" ref="D5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0" s="30" t="s">
        <v>91</v>
      </c>
      <c r="F50" s="30" cm="1">
        <f t="array" aca="1" ref="F5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4204.55</v>
      </c>
      <c r="G50" s="30" t="str">
        <f>_xlfn.XLOOKUP(Список_Сотрудников[[#This Row],[ФИО]],'Штатные сотрудники'!B:B,'Штатные сотрудники'!P:P,"ошибка",0,1)</f>
        <v>Старший оператор стиральной машины</v>
      </c>
      <c r="H5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Борисенко Владимир</v>
      </c>
    </row>
    <row r="51" spans="1:10" hidden="1" x14ac:dyDescent="0.35">
      <c r="A51" s="30" t="s">
        <v>0</v>
      </c>
      <c r="B51" s="30" t="s">
        <v>97</v>
      </c>
      <c r="C51" s="30" t="s">
        <v>98</v>
      </c>
      <c r="D51" s="34" cm="1">
        <f t="array" aca="1" ref="D5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1" s="30" t="s">
        <v>99</v>
      </c>
      <c r="F51" s="30" cm="1">
        <f t="array" aca="1" ref="F5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51" s="30" t="str">
        <f>_xlfn.XLOOKUP(Список_Сотрудников[[#This Row],[ФИО]],'Штатные сотрудники'!B:B,'Штатные сотрудники'!P:P,"ошибка",0,1)</f>
        <v>Территориальный менеджер</v>
      </c>
      <c r="H5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Глеб</v>
      </c>
    </row>
    <row r="52" spans="1:10" hidden="1" x14ac:dyDescent="0.35">
      <c r="A52" s="30" t="s">
        <v>0</v>
      </c>
      <c r="B52" s="30" t="s">
        <v>100</v>
      </c>
      <c r="C52" s="30" t="s">
        <v>101</v>
      </c>
      <c r="D52" s="34" cm="1">
        <f t="array" aca="1" ref="D5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52" s="30" t="s">
        <v>99</v>
      </c>
      <c r="F52" s="30" cm="1">
        <f t="array" aca="1" ref="F5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52" s="30" t="str">
        <f>_xlfn.XLOOKUP(Список_Сотрудников[[#This Row],[ФИО]],'Штатные сотрудники'!B:B,'Штатные сотрудники'!P:P,"ошибка",0,1)</f>
        <v>Менеджер по работе с ключевыми клиентами</v>
      </c>
      <c r="H5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Глеб</v>
      </c>
    </row>
    <row r="53" spans="1:10" hidden="1" x14ac:dyDescent="0.35">
      <c r="A53" s="30" t="s">
        <v>1</v>
      </c>
      <c r="B53" s="30" t="s">
        <v>102</v>
      </c>
      <c r="C53" s="30" t="s">
        <v>30</v>
      </c>
      <c r="D53" s="34" cm="1">
        <f t="array" aca="1" ref="D5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3" s="30" t="s">
        <v>103</v>
      </c>
      <c r="F53" s="30" t="str" cm="1">
        <f t="array" aca="1" ref="F5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53" s="30" t="str">
        <f>_xlfn.XLOOKUP(Список_Сотрудников[[#This Row],[ФИО]],'Штатные сотрудники'!B:B,'Штатные сотрудники'!P:P,"ошибка",0,1)</f>
        <v>ошибка</v>
      </c>
      <c r="H5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Андрианов Евгений</v>
      </c>
      <c r="J53" s="30" t="s">
        <v>26</v>
      </c>
    </row>
    <row r="54" spans="1:10" hidden="1" x14ac:dyDescent="0.35">
      <c r="A54" s="30" t="s">
        <v>1</v>
      </c>
      <c r="B54" s="30" t="s">
        <v>104</v>
      </c>
      <c r="C54" s="30" t="s">
        <v>21</v>
      </c>
      <c r="D54" s="34" cm="1">
        <f t="array" aca="1" ref="D5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4" s="30" t="s">
        <v>103</v>
      </c>
      <c r="F54" s="30" t="str" cm="1">
        <f t="array" aca="1" ref="F5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10516,89</v>
      </c>
      <c r="G54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5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Андрианов Евгений</v>
      </c>
    </row>
    <row r="55" spans="1:10" hidden="1" x14ac:dyDescent="0.35">
      <c r="A55" s="30" t="s">
        <v>1</v>
      </c>
      <c r="B55" s="30" t="s">
        <v>105</v>
      </c>
      <c r="C55" s="30" t="s">
        <v>21</v>
      </c>
      <c r="D55" s="34" cm="1">
        <f t="array" aca="1" ref="D5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5" s="30" t="s">
        <v>103</v>
      </c>
      <c r="F55" s="30" t="str" cm="1">
        <f t="array" aca="1" ref="F5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706 768,49</v>
      </c>
      <c r="G55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5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Андрианов Евгений</v>
      </c>
    </row>
    <row r="56" spans="1:10" hidden="1" x14ac:dyDescent="0.35">
      <c r="A56" s="30" t="s">
        <v>1</v>
      </c>
      <c r="B56" s="30" t="s">
        <v>106</v>
      </c>
      <c r="C56" s="30" t="s">
        <v>21</v>
      </c>
      <c r="D56" s="34" cm="1">
        <f t="array" aca="1" ref="D5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6" s="30" t="s">
        <v>103</v>
      </c>
      <c r="F56" s="30" t="str" cm="1">
        <f t="array" aca="1" ref="F5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56" s="30" t="str">
        <f>_xlfn.XLOOKUP(Список_Сотрудников[[#This Row],[ФИО]],'Штатные сотрудники'!B:B,'Штатные сотрудники'!P:P,"ошибка",0,1)</f>
        <v>ошибка</v>
      </c>
      <c r="H5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Андрианов Евгений</v>
      </c>
      <c r="J56" s="30" t="s">
        <v>26</v>
      </c>
    </row>
    <row r="57" spans="1:10" hidden="1" x14ac:dyDescent="0.35">
      <c r="A57" s="30" t="s">
        <v>1</v>
      </c>
      <c r="B57" s="30" t="s">
        <v>107</v>
      </c>
      <c r="C57" s="30" t="s">
        <v>21</v>
      </c>
      <c r="D57" s="34" cm="1">
        <f t="array" aca="1" ref="D5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7" s="30" t="s">
        <v>103</v>
      </c>
      <c r="F57" s="30" t="str" cm="1">
        <f t="array" aca="1" ref="F5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9 195,05</v>
      </c>
      <c r="G57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5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Андрианов Евгений</v>
      </c>
    </row>
    <row r="58" spans="1:10" hidden="1" x14ac:dyDescent="0.35">
      <c r="A58" s="30" t="s">
        <v>1</v>
      </c>
      <c r="B58" s="30" t="s">
        <v>108</v>
      </c>
      <c r="C58" s="30" t="s">
        <v>21</v>
      </c>
      <c r="D58" s="34" cm="1">
        <f t="array" aca="1" ref="D5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8" s="30" t="s">
        <v>103</v>
      </c>
      <c r="F58" s="30" t="str" cm="1">
        <f t="array" aca="1" ref="F5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113 382,50</v>
      </c>
      <c r="G58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5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Андрианов Евгений</v>
      </c>
    </row>
    <row r="59" spans="1:10" hidden="1" x14ac:dyDescent="0.35">
      <c r="A59" s="30" t="s">
        <v>1</v>
      </c>
      <c r="B59" s="30" t="s">
        <v>109</v>
      </c>
      <c r="C59" s="30" t="s">
        <v>21</v>
      </c>
      <c r="D59" s="34" cm="1">
        <f t="array" aca="1" ref="D5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9" s="30" t="s">
        <v>103</v>
      </c>
      <c r="F59" s="30" t="str" cm="1">
        <f t="array" aca="1" ref="F5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90 693,52</v>
      </c>
      <c r="G59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5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Андрианов Евгений</v>
      </c>
    </row>
    <row r="60" spans="1:10" hidden="1" x14ac:dyDescent="0.35">
      <c r="A60" s="30" t="s">
        <v>1</v>
      </c>
      <c r="B60" s="30" t="s">
        <v>110</v>
      </c>
      <c r="C60" s="30" t="s">
        <v>30</v>
      </c>
      <c r="D60" s="34" cm="1">
        <f t="array" aca="1" ref="D6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60" s="30" t="s">
        <v>103</v>
      </c>
      <c r="F60" s="30" t="str" cm="1">
        <f t="array" aca="1" ref="F6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755 098,86</v>
      </c>
      <c r="G60" s="30" t="str">
        <f>_xlfn.XLOOKUP(Список_Сотрудников[[#This Row],[ФИО]],'Штатные сотрудники'!B:B,'Штатные сотрудники'!P:P,"ошибка",0,1)</f>
        <v>Территориальный менеджер по продажам</v>
      </c>
      <c r="H6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Андрианов Евгений</v>
      </c>
    </row>
    <row r="61" spans="1:10" hidden="1" x14ac:dyDescent="0.35">
      <c r="A61" s="30" t="s">
        <v>1</v>
      </c>
      <c r="B61" s="30" t="s">
        <v>111</v>
      </c>
      <c r="C61" s="30" t="s">
        <v>101</v>
      </c>
      <c r="D61" s="34" cm="1">
        <f t="array" aca="1" ref="D6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61" s="30" t="s">
        <v>112</v>
      </c>
      <c r="F61" s="30" cm="1">
        <f t="array" aca="1" ref="F6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61" s="30" t="str">
        <f>_xlfn.XLOOKUP(Список_Сотрудников[[#This Row],[ФИО]],'Штатные сотрудники'!B:B,'Штатные сотрудники'!P:P,"ошибка",0,1)</f>
        <v>Менеджер по работе с ключевыми клиентами</v>
      </c>
      <c r="H6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Борунов Иван</v>
      </c>
    </row>
    <row r="62" spans="1:10" hidden="1" x14ac:dyDescent="0.35">
      <c r="A62" s="30" t="s">
        <v>1</v>
      </c>
      <c r="B62" s="30" t="s">
        <v>113</v>
      </c>
      <c r="C62" s="30" t="s">
        <v>114</v>
      </c>
      <c r="D62" s="34" cm="1">
        <f t="array" aca="1" ref="D6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62" s="30" t="s">
        <v>112</v>
      </c>
      <c r="F62" s="30" cm="1">
        <f t="array" aca="1" ref="F6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62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  <c r="H6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Борунов Иван</v>
      </c>
      <c r="I62" s="30">
        <v>172104</v>
      </c>
    </row>
    <row r="63" spans="1:10" hidden="1" x14ac:dyDescent="0.35">
      <c r="A63" s="30" t="s">
        <v>1</v>
      </c>
      <c r="B63" s="30" t="s">
        <v>115</v>
      </c>
      <c r="C63" s="30" t="s">
        <v>116</v>
      </c>
      <c r="D63" s="34" cm="1">
        <f t="array" aca="1" ref="D6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63" s="30" t="s">
        <v>117</v>
      </c>
      <c r="F63" s="30" cm="1">
        <f t="array" aca="1" ref="F6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63" s="30" t="s">
        <v>116</v>
      </c>
      <c r="H6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Соболева Александра</v>
      </c>
    </row>
    <row r="64" spans="1:10" hidden="1" x14ac:dyDescent="0.35">
      <c r="A64" s="30" t="s">
        <v>1</v>
      </c>
      <c r="B64" s="30" t="s">
        <v>118</v>
      </c>
      <c r="C64" s="30" t="s">
        <v>114</v>
      </c>
      <c r="D64" s="34" cm="1">
        <f t="array" aca="1" ref="D6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64" s="30" t="s">
        <v>112</v>
      </c>
      <c r="F64" s="30" cm="1">
        <f t="array" aca="1" ref="F6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64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  <c r="H6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Борунов Иван</v>
      </c>
      <c r="I64" s="30">
        <v>98604</v>
      </c>
    </row>
    <row r="65" spans="1:9" hidden="1" x14ac:dyDescent="0.35">
      <c r="A65" s="30" t="s">
        <v>1</v>
      </c>
      <c r="B65" s="30" t="s">
        <v>119</v>
      </c>
      <c r="C65" s="30" t="s">
        <v>114</v>
      </c>
      <c r="D65" s="34" cm="1">
        <f t="array" aca="1" ref="D6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65" s="30" t="s">
        <v>112</v>
      </c>
      <c r="F65" s="30" cm="1">
        <f t="array" aca="1" ref="F6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65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  <c r="H6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Борунов Иван</v>
      </c>
      <c r="I65" s="30">
        <v>99662</v>
      </c>
    </row>
    <row r="66" spans="1:9" hidden="1" x14ac:dyDescent="0.35">
      <c r="A66" s="30" t="s">
        <v>1</v>
      </c>
      <c r="B66" s="30" t="s">
        <v>120</v>
      </c>
      <c r="C66" s="30" t="s">
        <v>114</v>
      </c>
      <c r="D66" s="34" cm="1">
        <f t="array" aca="1" ref="D6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66" s="30" t="s">
        <v>112</v>
      </c>
      <c r="F66" s="30" cm="1">
        <f t="array" aca="1" ref="F6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66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  <c r="H6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Борунов Иван</v>
      </c>
      <c r="I66" s="30">
        <v>70431</v>
      </c>
    </row>
    <row r="67" spans="1:9" hidden="1" x14ac:dyDescent="0.35">
      <c r="A67" s="30" t="s">
        <v>1</v>
      </c>
      <c r="B67" s="30" t="s">
        <v>121</v>
      </c>
      <c r="C67" s="30" t="s">
        <v>114</v>
      </c>
      <c r="D67" s="34" cm="1">
        <f t="array" aca="1" ref="D6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67" s="30" t="s">
        <v>112</v>
      </c>
      <c r="F67" s="30" cm="1">
        <f t="array" aca="1" ref="F6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67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  <c r="H6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Борунов Иван</v>
      </c>
      <c r="I67" s="30">
        <v>172104</v>
      </c>
    </row>
    <row r="68" spans="1:9" hidden="1" x14ac:dyDescent="0.35">
      <c r="A68" s="30" t="s">
        <v>1</v>
      </c>
      <c r="B68" s="30" t="s">
        <v>122</v>
      </c>
      <c r="C68" s="30" t="s">
        <v>123</v>
      </c>
      <c r="D68" s="34" cm="1">
        <f t="array" aca="1" ref="D6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68" s="30" t="s">
        <v>112</v>
      </c>
      <c r="F68" s="30" cm="1">
        <f t="array" aca="1" ref="F6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68" s="30" t="str">
        <f>_xlfn.XLOOKUP(Список_Сотрудников[[#This Row],[ФИО]],'Штатные сотрудники'!B:B,'Штатные сотрудники'!P:P,"ошибка",0,1)</f>
        <v>Руководитель отдела обслуживания клиентов</v>
      </c>
      <c r="H6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Борунов Иван</v>
      </c>
      <c r="I68" s="30">
        <v>103323</v>
      </c>
    </row>
    <row r="69" spans="1:9" hidden="1" x14ac:dyDescent="0.35">
      <c r="A69" s="30" t="s">
        <v>1</v>
      </c>
      <c r="B69" s="30" t="s">
        <v>124</v>
      </c>
      <c r="C69" s="30" t="s">
        <v>125</v>
      </c>
      <c r="D69" s="34" cm="1">
        <f t="array" aca="1" ref="D6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69" s="30" t="s">
        <v>112</v>
      </c>
      <c r="F69" s="30" cm="1">
        <f t="array" aca="1" ref="F6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69" s="30" t="str">
        <f>_xlfn.XLOOKUP(Список_Сотрудников[[#This Row],[ФИО]],'Штатные сотрудники'!B:B,'Штатные сотрудники'!P:P,"ошибка",0,1)</f>
        <v>Руководитель отдела обслуживания ключевых клиентов</v>
      </c>
      <c r="H6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Борунов Иван</v>
      </c>
    </row>
    <row r="70" spans="1:9" hidden="1" x14ac:dyDescent="0.35">
      <c r="A70" s="30" t="s">
        <v>1</v>
      </c>
      <c r="B70" s="30" t="s">
        <v>126</v>
      </c>
      <c r="C70" s="30" t="s">
        <v>114</v>
      </c>
      <c r="D70" s="34" cm="1">
        <f t="array" aca="1" ref="D7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70" s="30" t="s">
        <v>112</v>
      </c>
      <c r="F70" s="30" cm="1">
        <f t="array" aca="1" ref="F7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70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  <c r="H7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Борунов Иван</v>
      </c>
      <c r="I70" s="30">
        <v>151752</v>
      </c>
    </row>
    <row r="71" spans="1:9" hidden="1" x14ac:dyDescent="0.35">
      <c r="A71" s="30" t="s">
        <v>1</v>
      </c>
      <c r="B71" s="30" t="s">
        <v>127</v>
      </c>
      <c r="C71" s="30" t="s">
        <v>128</v>
      </c>
      <c r="D71" s="34" cm="1">
        <f t="array" aca="1" ref="D7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71" s="30" t="s">
        <v>112</v>
      </c>
      <c r="F71" s="30" cm="1">
        <f t="array" aca="1" ref="F7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25420</v>
      </c>
      <c r="G71" s="30" t="str">
        <f>_xlfn.XLOOKUP(Список_Сотрудников[[#This Row],[ФИО]],'Штатные сотрудники'!B:B,'Штатные сотрудники'!P:P,"ошибка",0,1)</f>
        <v>Менеджер по логистике</v>
      </c>
      <c r="H7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Борунов Иван</v>
      </c>
    </row>
    <row r="72" spans="1:9" hidden="1" x14ac:dyDescent="0.35">
      <c r="A72" s="30" t="s">
        <v>1</v>
      </c>
      <c r="B72" s="30" t="s">
        <v>129</v>
      </c>
      <c r="C72" s="30" t="s">
        <v>114</v>
      </c>
      <c r="D72" s="34" cm="1">
        <f t="array" aca="1" ref="D7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72" s="30" t="s">
        <v>112</v>
      </c>
      <c r="F72" s="30" cm="1">
        <f t="array" aca="1" ref="F7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72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  <c r="H7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Борунов Иван</v>
      </c>
      <c r="I72" s="30">
        <v>162435</v>
      </c>
    </row>
    <row r="73" spans="1:9" hidden="1" x14ac:dyDescent="0.35">
      <c r="A73" s="30" t="s">
        <v>1</v>
      </c>
      <c r="B73" s="30" t="s">
        <v>130</v>
      </c>
      <c r="C73" s="30" t="s">
        <v>131</v>
      </c>
      <c r="D73" s="34" cm="1">
        <f t="array" aca="1" ref="D7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73" s="30" t="s">
        <v>132</v>
      </c>
      <c r="F73" s="30" cm="1">
        <f t="array" aca="1" ref="F7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73" s="30" t="str">
        <f>_xlfn.XLOOKUP(Список_Сотрудников[[#This Row],[ФИО]],'Штатные сотрудники'!B:B,'Штатные сотрудники'!P:P,"ошибка",0,1)</f>
        <v>Руководитель отдела продаж</v>
      </c>
      <c r="H7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Захаров Андрей</v>
      </c>
      <c r="I73" s="30">
        <v>326264</v>
      </c>
    </row>
    <row r="74" spans="1:9" hidden="1" x14ac:dyDescent="0.35">
      <c r="A74" s="30" t="s">
        <v>1</v>
      </c>
      <c r="B74" s="30" t="s">
        <v>133</v>
      </c>
      <c r="C74" s="30" t="s">
        <v>21</v>
      </c>
      <c r="D74" s="34" cm="1">
        <f t="array" aca="1" ref="D7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74" s="30" t="s">
        <v>134</v>
      </c>
      <c r="F74" s="30" t="str" cm="1">
        <f t="array" aca="1" ref="F7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27 356,23</v>
      </c>
      <c r="G74" s="30" t="str">
        <f>_xlfn.XLOOKUP(Список_Сотрудников[[#This Row],[ФИО]],'Штатные сотрудники'!B:B,'Штатные сотрудники'!P:P,"ошибка",0,1)</f>
        <v>Территориальный менеджер по продажам</v>
      </c>
      <c r="H7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Душенков Евгений</v>
      </c>
    </row>
    <row r="75" spans="1:9" hidden="1" x14ac:dyDescent="0.35">
      <c r="A75" s="30" t="s">
        <v>1</v>
      </c>
      <c r="B75" s="30" t="s">
        <v>135</v>
      </c>
      <c r="C75" s="30" t="s">
        <v>21</v>
      </c>
      <c r="D75" s="34" cm="1">
        <f t="array" aca="1" ref="D7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75" s="30" t="s">
        <v>134</v>
      </c>
      <c r="F75" s="30" t="str" cm="1">
        <f t="array" aca="1" ref="F7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129 358,94</v>
      </c>
      <c r="G75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7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Душенков Евгений</v>
      </c>
    </row>
    <row r="76" spans="1:9" hidden="1" x14ac:dyDescent="0.35">
      <c r="A76" s="30" t="s">
        <v>1</v>
      </c>
      <c r="B76" s="30" t="s">
        <v>136</v>
      </c>
      <c r="C76" s="30" t="s">
        <v>137</v>
      </c>
      <c r="D76" s="34" cm="1">
        <f t="array" aca="1" ref="D7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76" s="30" t="s">
        <v>134</v>
      </c>
      <c r="F76" s="30" t="str" cm="1">
        <f t="array" aca="1" ref="F7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83 001,50</v>
      </c>
      <c r="G76" s="30" t="str">
        <f>_xlfn.XLOOKUP(Список_Сотрудников[[#This Row],[ФИО]],'Штатные сотрудники'!B:B,'Штатные сотрудники'!P:P,"ошибка",0,1)</f>
        <v>Менеджер по продажам ключевым клиентам</v>
      </c>
      <c r="H7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Душенков Евгений</v>
      </c>
    </row>
    <row r="77" spans="1:9" hidden="1" x14ac:dyDescent="0.35">
      <c r="A77" s="41" t="s">
        <v>1</v>
      </c>
      <c r="B77" s="41" t="s">
        <v>2510</v>
      </c>
      <c r="C77" s="41" t="s">
        <v>30</v>
      </c>
      <c r="D77" s="43" cm="1">
        <f t="array" aca="1" ref="D7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77" s="41" t="s">
        <v>134</v>
      </c>
      <c r="F77" s="41" t="str" cm="1">
        <f t="array" aca="1" ref="F7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77" s="41" t="str">
        <f>_xlfn.XLOOKUP(Список_Сотрудников[[#This Row],[ФИО]],'Штатные сотрудники'!B:B,'Штатные сотрудники'!P:P,"ошибка",0,1)</f>
        <v>ошибка</v>
      </c>
      <c r="H7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Душенков Евгений</v>
      </c>
    </row>
    <row r="78" spans="1:9" hidden="1" x14ac:dyDescent="0.35">
      <c r="A78" s="41" t="s">
        <v>1</v>
      </c>
      <c r="B78" s="41" t="s">
        <v>2461</v>
      </c>
      <c r="C78" s="41" t="s">
        <v>21</v>
      </c>
      <c r="D78" s="43" cm="1">
        <f t="array" aca="1" ref="D7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78" s="41" t="s">
        <v>134</v>
      </c>
      <c r="F78" s="41" t="str" cm="1">
        <f t="array" aca="1" ref="F7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78" s="41" t="str">
        <f>_xlfn.XLOOKUP(Список_Сотрудников[[#This Row],[ФИО]],'Штатные сотрудники'!B:B,'Штатные сотрудники'!P:P,"ошибка",0,1)</f>
        <v>ошибка</v>
      </c>
      <c r="H7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Душенков Евгений</v>
      </c>
    </row>
    <row r="79" spans="1:9" hidden="1" x14ac:dyDescent="0.35">
      <c r="A79" s="30" t="s">
        <v>1</v>
      </c>
      <c r="B79" s="30" t="s">
        <v>140</v>
      </c>
      <c r="C79" s="30" t="s">
        <v>137</v>
      </c>
      <c r="D79" s="34" cm="1">
        <f t="array" aca="1" ref="D7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79" s="30" t="s">
        <v>132</v>
      </c>
      <c r="F79" s="30" t="str" cm="1">
        <f t="array" aca="1" ref="F7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65769,12</v>
      </c>
      <c r="G79" s="30" t="str">
        <f>_xlfn.XLOOKUP(Список_Сотрудников[[#This Row],[ФИО]],'Штатные сотрудники'!B:B,'Штатные сотрудники'!P:P,"ошибка",0,1)</f>
        <v>Менеджер по продажам ключевым клиентам</v>
      </c>
      <c r="H7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Захаров Андрей</v>
      </c>
    </row>
    <row r="80" spans="1:9" hidden="1" x14ac:dyDescent="0.35">
      <c r="A80" s="30" t="s">
        <v>1</v>
      </c>
      <c r="B80" s="30" t="s">
        <v>141</v>
      </c>
      <c r="C80" s="30" t="s">
        <v>78</v>
      </c>
      <c r="D80" s="34" cm="1">
        <f t="array" aca="1" ref="D8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80" s="30" t="s">
        <v>132</v>
      </c>
      <c r="F80" s="30" cm="1">
        <f t="array" aca="1" ref="F8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80" s="30" t="str">
        <f>_xlfn.XLOOKUP(Список_Сотрудников[[#This Row],[ФИО]],'Штатные сотрудники'!B:B,'Штатные сотрудники'!P:P,"ошибка",0,1)</f>
        <v>Руководитель отдела</v>
      </c>
      <c r="H8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Захаров Андрей</v>
      </c>
      <c r="I80" s="30">
        <v>326264</v>
      </c>
    </row>
    <row r="81" spans="1:10" hidden="1" x14ac:dyDescent="0.35">
      <c r="A81" s="30" t="s">
        <v>1</v>
      </c>
      <c r="B81" s="30" t="s">
        <v>142</v>
      </c>
      <c r="C81" s="30" t="s">
        <v>143</v>
      </c>
      <c r="D81" s="34" cm="1">
        <f t="array" aca="1" ref="D8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81" s="30" t="s">
        <v>117</v>
      </c>
      <c r="F81" s="30" cm="1">
        <f t="array" aca="1" ref="F8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81" s="30" t="str">
        <f>_xlfn.XLOOKUP(Список_Сотрудников[[#This Row],[ФИО]],'Штатные сотрудники'!B:B,'Штатные сотрудники'!P:P,"ошибка",0,1)</f>
        <v>Директор по продажам</v>
      </c>
      <c r="H8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Соболева Александра</v>
      </c>
      <c r="I81" s="30">
        <v>444077</v>
      </c>
    </row>
    <row r="82" spans="1:10" hidden="1" x14ac:dyDescent="0.35">
      <c r="A82" s="30" t="s">
        <v>1</v>
      </c>
      <c r="B82" s="30" t="s">
        <v>144</v>
      </c>
      <c r="C82" s="30" t="s">
        <v>145</v>
      </c>
      <c r="D82" s="34" cm="1">
        <f t="array" aca="1" ref="D8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82" s="30" t="s">
        <v>132</v>
      </c>
      <c r="F82" s="30" cm="1">
        <f t="array" aca="1" ref="F8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82" s="30" t="str">
        <f>_xlfn.XLOOKUP(Список_Сотрудников[[#This Row],[ФИО]],'Штатные сотрудники'!B:B,'Штатные сотрудники'!P:P,"ошибка",0,1)</f>
        <v>Руководитель отдела продаж ковры</v>
      </c>
      <c r="H8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Захаров Андрей</v>
      </c>
      <c r="I82" s="30">
        <v>326264</v>
      </c>
    </row>
    <row r="83" spans="1:10" hidden="1" x14ac:dyDescent="0.35">
      <c r="A83" s="30" t="s">
        <v>1</v>
      </c>
      <c r="B83" s="30" t="s">
        <v>146</v>
      </c>
      <c r="C83" s="30" t="s">
        <v>35</v>
      </c>
      <c r="D83" s="34" cm="1">
        <f t="array" aca="1" ref="D8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83" s="30" t="s">
        <v>147</v>
      </c>
      <c r="F83" s="30" cm="1">
        <f t="array" aca="1" ref="F8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17000</v>
      </c>
      <c r="G83" s="30" t="str">
        <f>_xlfn.XLOOKUP(Список_Сотрудников[[#This Row],[ФИО]],'Штатные сотрудники'!B:B,'Штатные сотрудники'!P:P,"ошибка",0,1)</f>
        <v>Консультант</v>
      </c>
      <c r="H8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Кирина Алина</v>
      </c>
    </row>
    <row r="84" spans="1:10" hidden="1" x14ac:dyDescent="0.35">
      <c r="A84" s="30" t="s">
        <v>1</v>
      </c>
      <c r="B84" s="30" t="s">
        <v>148</v>
      </c>
      <c r="C84" s="30" t="s">
        <v>35</v>
      </c>
      <c r="D84" s="34" cm="1">
        <f t="array" aca="1" ref="D8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84" s="30" t="s">
        <v>147</v>
      </c>
      <c r="F84" s="30" cm="1">
        <f t="array" aca="1" ref="F8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17000</v>
      </c>
      <c r="G84" s="30" t="str">
        <f>_xlfn.XLOOKUP(Список_Сотрудников[[#This Row],[ФИО]],'Штатные сотрудники'!B:B,'Штатные сотрудники'!P:P,"ошибка",0,1)</f>
        <v>Консультант</v>
      </c>
      <c r="H8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Кирина Алина</v>
      </c>
    </row>
    <row r="85" spans="1:10" hidden="1" x14ac:dyDescent="0.35">
      <c r="A85" s="30" t="s">
        <v>1</v>
      </c>
      <c r="B85" s="30" t="s">
        <v>2479</v>
      </c>
      <c r="C85" s="30" t="s">
        <v>35</v>
      </c>
      <c r="D85" s="34" cm="1">
        <f t="array" aca="1" ref="D8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85" s="30" t="s">
        <v>147</v>
      </c>
      <c r="F85" s="30" t="str" cm="1">
        <f t="array" aca="1" ref="F8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85" s="30" t="str">
        <f>_xlfn.XLOOKUP(Список_Сотрудников[[#This Row],[ФИО]],'Штатные сотрудники'!B:B,'Штатные сотрудники'!P:P,"ошибка",0,1)</f>
        <v>ошибка</v>
      </c>
      <c r="H8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Кирина Алина</v>
      </c>
    </row>
    <row r="86" spans="1:10" hidden="1" x14ac:dyDescent="0.35">
      <c r="A86" s="30" t="s">
        <v>1</v>
      </c>
      <c r="B86" s="30" t="s">
        <v>150</v>
      </c>
      <c r="C86" s="30" t="s">
        <v>35</v>
      </c>
      <c r="D86" s="34" cm="1">
        <f t="array" aca="1" ref="D8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86" s="30" t="s">
        <v>147</v>
      </c>
      <c r="F86" s="30" cm="1">
        <f t="array" aca="1" ref="F8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17000</v>
      </c>
      <c r="G86" s="30" t="str">
        <f>_xlfn.XLOOKUP(Список_Сотрудников[[#This Row],[ФИО]],'Штатные сотрудники'!B:B,'Штатные сотрудники'!P:P,"ошибка",0,1)</f>
        <v>Консультант</v>
      </c>
      <c r="H8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Кирина Алина</v>
      </c>
    </row>
    <row r="87" spans="1:10" hidden="1" x14ac:dyDescent="0.35">
      <c r="A87" s="30" t="s">
        <v>1</v>
      </c>
      <c r="B87" s="30" t="s">
        <v>151</v>
      </c>
      <c r="C87" s="30" t="s">
        <v>90</v>
      </c>
      <c r="D87" s="34" cm="1">
        <f t="array" aca="1" ref="D8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87" s="30" t="s">
        <v>147</v>
      </c>
      <c r="F87" s="30" cm="1">
        <f t="array" aca="1" ref="F8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17000</v>
      </c>
      <c r="G87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  <c r="H8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Кирина Алина</v>
      </c>
    </row>
    <row r="88" spans="1:10" hidden="1" x14ac:dyDescent="0.35">
      <c r="A88" s="30" t="s">
        <v>1</v>
      </c>
      <c r="B88" s="30" t="s">
        <v>152</v>
      </c>
      <c r="C88" s="30" t="s">
        <v>153</v>
      </c>
      <c r="D88" s="34" cm="1">
        <f t="array" aca="1" ref="D8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88" s="30" t="s">
        <v>147</v>
      </c>
      <c r="F88" s="30" cm="1">
        <f t="array" aca="1" ref="F8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17000</v>
      </c>
      <c r="G88" s="30" t="str">
        <f>_xlfn.XLOOKUP(Список_Сотрудников[[#This Row],[ФИО]],'Штатные сотрудники'!B:B,'Штатные сотрудники'!P:P,"ошибка",0,1)</f>
        <v>Старший консультант</v>
      </c>
      <c r="H8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Кирина Алина</v>
      </c>
    </row>
    <row r="89" spans="1:10" hidden="1" x14ac:dyDescent="0.35">
      <c r="A89" s="30" t="s">
        <v>1</v>
      </c>
      <c r="B89" s="30" t="s">
        <v>154</v>
      </c>
      <c r="C89" s="30" t="s">
        <v>35</v>
      </c>
      <c r="D89" s="34" cm="1">
        <f t="array" aca="1" ref="D8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89" s="30" t="s">
        <v>147</v>
      </c>
      <c r="F89" s="30" cm="1">
        <f t="array" aca="1" ref="F8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17000</v>
      </c>
      <c r="G89" s="30" t="str">
        <f>_xlfn.XLOOKUP(Список_Сотрудников[[#This Row],[ФИО]],'Штатные сотрудники'!B:B,'Штатные сотрудники'!P:P,"ошибка",0,1)</f>
        <v>Консультант</v>
      </c>
      <c r="H8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Кирина Алина</v>
      </c>
    </row>
    <row r="90" spans="1:10" hidden="1" x14ac:dyDescent="0.35">
      <c r="A90" s="30" t="s">
        <v>1</v>
      </c>
      <c r="B90" s="30" t="s">
        <v>155</v>
      </c>
      <c r="C90" s="30" t="s">
        <v>35</v>
      </c>
      <c r="D90" s="34" cm="1">
        <f t="array" aca="1" ref="D9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90" s="30" t="s">
        <v>147</v>
      </c>
      <c r="F90" s="30" cm="1">
        <f t="array" aca="1" ref="F9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17000</v>
      </c>
      <c r="G90" s="30" t="str">
        <f>_xlfn.XLOOKUP(Список_Сотрудников[[#This Row],[ФИО]],'Штатные сотрудники'!B:B,'Штатные сотрудники'!P:P,"ошибка",0,1)</f>
        <v>Консультант</v>
      </c>
      <c r="H9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Кирина Алина</v>
      </c>
    </row>
    <row r="91" spans="1:10" hidden="1" x14ac:dyDescent="0.35">
      <c r="A91" s="30" t="s">
        <v>1</v>
      </c>
      <c r="B91" s="30" t="s">
        <v>156</v>
      </c>
      <c r="C91" s="30" t="s">
        <v>35</v>
      </c>
      <c r="D91" s="34" cm="1">
        <f t="array" aca="1" ref="D9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91" s="30" t="s">
        <v>147</v>
      </c>
      <c r="F91" s="30" t="str" cm="1">
        <f t="array" aca="1" ref="F9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91" s="30" t="str">
        <f>_xlfn.XLOOKUP(Список_Сотрудников[[#This Row],[ФИО]],'Штатные сотрудники'!B:B,'Штатные сотрудники'!P:P,"ошибка",0,1)</f>
        <v>ошибка</v>
      </c>
      <c r="H9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Кирина Алина</v>
      </c>
      <c r="J91" s="30" t="s">
        <v>26</v>
      </c>
    </row>
    <row r="92" spans="1:10" hidden="1" x14ac:dyDescent="0.35">
      <c r="A92" s="30" t="s">
        <v>1</v>
      </c>
      <c r="B92" s="30" t="s">
        <v>157</v>
      </c>
      <c r="C92" s="30" t="s">
        <v>35</v>
      </c>
      <c r="D92" s="34" cm="1">
        <f t="array" aca="1" ref="D9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92" s="30" t="s">
        <v>147</v>
      </c>
      <c r="F92" s="30" cm="1">
        <f t="array" aca="1" ref="F9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17000</v>
      </c>
      <c r="G92" s="30" t="str">
        <f>_xlfn.XLOOKUP(Список_Сотрудников[[#This Row],[ФИО]],'Штатные сотрудники'!B:B,'Штатные сотрудники'!P:P,"ошибка",0,1)</f>
        <v>Консультант</v>
      </c>
      <c r="H9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Кирина Алина</v>
      </c>
    </row>
    <row r="93" spans="1:10" hidden="1" x14ac:dyDescent="0.35">
      <c r="A93" s="30" t="s">
        <v>1</v>
      </c>
      <c r="B93" s="30" t="s">
        <v>158</v>
      </c>
      <c r="C93" s="30" t="s">
        <v>35</v>
      </c>
      <c r="D93" s="34" cm="1">
        <f t="array" aca="1" ref="D9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93" s="30" t="s">
        <v>147</v>
      </c>
      <c r="F93" s="30" cm="1">
        <f t="array" aca="1" ref="F9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17000</v>
      </c>
      <c r="G93" s="30" t="str">
        <f>_xlfn.XLOOKUP(Список_Сотрудников[[#This Row],[ФИО]],'Штатные сотрудники'!B:B,'Штатные сотрудники'!P:P,"ошибка",0,1)</f>
        <v>Консультант</v>
      </c>
      <c r="H9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Кирина Алина</v>
      </c>
    </row>
    <row r="94" spans="1:10" hidden="1" x14ac:dyDescent="0.35">
      <c r="A94" s="30" t="s">
        <v>1</v>
      </c>
      <c r="B94" s="30" t="s">
        <v>159</v>
      </c>
      <c r="C94" s="30" t="s">
        <v>58</v>
      </c>
      <c r="D94" s="34" cm="1">
        <f t="array" aca="1" ref="D9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94" s="30" t="s">
        <v>160</v>
      </c>
      <c r="F94" s="30" cm="1">
        <f t="array" aca="1" ref="F9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7000</v>
      </c>
      <c r="G94" s="30" t="str">
        <f>_xlfn.XLOOKUP(Список_Сотрудников[[#This Row],[ФИО]],'Штатные сотрудники'!B:B,'Штатные сотрудники'!P:P,"ошибка",0,1)</f>
        <v xml:space="preserve">Оператор стиральных машин </v>
      </c>
      <c r="H9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95" spans="1:10" hidden="1" x14ac:dyDescent="0.35">
      <c r="A95" s="30" t="s">
        <v>1</v>
      </c>
      <c r="B95" s="30" t="s">
        <v>161</v>
      </c>
      <c r="C95" s="30" t="s">
        <v>61</v>
      </c>
      <c r="D95" s="34" cm="1">
        <f t="array" aca="1" ref="D9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95" s="30" t="s">
        <v>160</v>
      </c>
      <c r="F95" s="30" cm="1">
        <f t="array" aca="1" ref="F9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16761</v>
      </c>
      <c r="G95" s="30" t="str">
        <f>_xlfn.XLOOKUP(Список_Сотрудников[[#This Row],[ФИО]],'Штатные сотрудники'!B:B,'Штатные сотрудники'!P:P,"ошибка",0,1)</f>
        <v xml:space="preserve">Старший оператор стиральных машин </v>
      </c>
      <c r="H9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96" spans="1:10" hidden="1" x14ac:dyDescent="0.35">
      <c r="A96" s="30" t="s">
        <v>1</v>
      </c>
      <c r="B96" s="30" t="s">
        <v>162</v>
      </c>
      <c r="C96" s="30" t="s">
        <v>58</v>
      </c>
      <c r="D96" s="34" cm="1">
        <f t="array" aca="1" ref="D9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96" s="30" t="s">
        <v>160</v>
      </c>
      <c r="F96" s="30" t="str" cm="1">
        <f t="array" aca="1" ref="F9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96" s="30" t="str">
        <f>_xlfn.XLOOKUP(Список_Сотрудников[[#This Row],[ФИО]],'Штатные сотрудники'!B:B,'Штатные сотрудники'!P:P,"ошибка",0,1)</f>
        <v>ошибка</v>
      </c>
      <c r="H9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  <c r="J96" s="30" t="s">
        <v>26</v>
      </c>
    </row>
    <row r="97" spans="1:10" hidden="1" x14ac:dyDescent="0.35">
      <c r="A97" s="30" t="s">
        <v>1</v>
      </c>
      <c r="B97" s="30" t="s">
        <v>163</v>
      </c>
      <c r="C97" s="30" t="s">
        <v>164</v>
      </c>
      <c r="D97" s="34" cm="1">
        <f t="array" aca="1" ref="D9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97" s="30" t="s">
        <v>160</v>
      </c>
      <c r="F97" s="30" cm="1">
        <f t="array" aca="1" ref="F9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97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9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98" spans="1:10" hidden="1" x14ac:dyDescent="0.35">
      <c r="A98" s="30" t="s">
        <v>1</v>
      </c>
      <c r="B98" s="30" t="s">
        <v>165</v>
      </c>
      <c r="C98" s="30" t="s">
        <v>58</v>
      </c>
      <c r="D98" s="34" cm="1">
        <f t="array" aca="1" ref="D9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98" s="30" t="s">
        <v>160</v>
      </c>
      <c r="F98" s="30" t="str" cm="1">
        <f t="array" aca="1" ref="F9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98" s="30" t="str">
        <f>_xlfn.XLOOKUP(Список_Сотрудников[[#This Row],[ФИО]],'Штатные сотрудники'!B:B,'Штатные сотрудники'!P:P,"ошибка",0,1)</f>
        <v>ошибка</v>
      </c>
      <c r="H9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  <c r="J98" s="30" t="s">
        <v>26</v>
      </c>
    </row>
    <row r="99" spans="1:10" hidden="1" x14ac:dyDescent="0.35">
      <c r="A99" s="30" t="s">
        <v>1</v>
      </c>
      <c r="B99" s="30" t="s">
        <v>166</v>
      </c>
      <c r="C99" s="30" t="s">
        <v>164</v>
      </c>
      <c r="D99" s="34" cm="1">
        <f t="array" aca="1" ref="D9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99" s="30" t="s">
        <v>160</v>
      </c>
      <c r="F99" s="30" t="str" cm="1">
        <f t="array" aca="1" ref="F9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-     </v>
      </c>
      <c r="G99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9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00" spans="1:10" hidden="1" x14ac:dyDescent="0.35">
      <c r="A100" s="41" t="s">
        <v>1</v>
      </c>
      <c r="B100" s="41" t="s">
        <v>2531</v>
      </c>
      <c r="C100" s="41" t="s">
        <v>58</v>
      </c>
      <c r="D100" s="43" cm="1">
        <f t="array" aca="1" ref="D10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00" s="41" t="s">
        <v>160</v>
      </c>
      <c r="F100" s="41" t="str" cm="1">
        <f t="array" aca="1" ref="F10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100" s="41" t="str">
        <f>_xlfn.XLOOKUP(Список_Сотрудников[[#This Row],[ФИО]],'Штатные сотрудники'!B:B,'Штатные сотрудники'!P:P,"ошибка",0,1)</f>
        <v>ошибка</v>
      </c>
      <c r="H10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01" spans="1:10" hidden="1" x14ac:dyDescent="0.35">
      <c r="A101" s="30" t="s">
        <v>1</v>
      </c>
      <c r="B101" s="30" t="s">
        <v>168</v>
      </c>
      <c r="C101" s="30" t="s">
        <v>169</v>
      </c>
      <c r="D101" s="34" cm="1">
        <f t="array" aca="1" ref="D10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01" s="30" t="s">
        <v>160</v>
      </c>
      <c r="F101" s="30" cm="1">
        <f t="array" aca="1" ref="F10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101" s="30" t="str">
        <f>_xlfn.XLOOKUP(Список_Сотрудников[[#This Row],[ФИО]],'Штатные сотрудники'!B:B,'Штатные сотрудники'!P:P,"ошибка",0,1)</f>
        <v>Координатор производства</v>
      </c>
      <c r="H10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02" spans="1:10" hidden="1" x14ac:dyDescent="0.35">
      <c r="A102" s="30" t="s">
        <v>1</v>
      </c>
      <c r="B102" s="30" t="s">
        <v>170</v>
      </c>
      <c r="C102" s="30" t="s">
        <v>61</v>
      </c>
      <c r="D102" s="34" cm="1">
        <f t="array" aca="1" ref="D10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02" s="30" t="s">
        <v>160</v>
      </c>
      <c r="F102" s="30" cm="1">
        <f t="array" aca="1" ref="F10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102" s="30" t="str">
        <f>_xlfn.XLOOKUP(Список_Сотрудников[[#This Row],[ФИО]],'Штатные сотрудники'!B:B,'Штатные сотрудники'!P:P,"ошибка",0,1)</f>
        <v xml:space="preserve">Старший оператор стиральных машин </v>
      </c>
      <c r="H10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03" spans="1:10" hidden="1" x14ac:dyDescent="0.35">
      <c r="A103" s="30" t="s">
        <v>1</v>
      </c>
      <c r="B103" s="30" t="s">
        <v>171</v>
      </c>
      <c r="C103" s="30" t="s">
        <v>172</v>
      </c>
      <c r="D103" s="34" cm="1">
        <f t="array" aca="1" ref="D10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03" s="30" t="s">
        <v>160</v>
      </c>
      <c r="F103" s="30" cm="1">
        <f t="array" aca="1" ref="F10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30000</v>
      </c>
      <c r="G103" s="30" t="str">
        <f>_xlfn.XLOOKUP(Список_Сотрудников[[#This Row],[ФИО]],'Штатные сотрудники'!B:B,'Штатные сотрудники'!P:P,"ошибка",0,1)</f>
        <v>Старший кладовщик</v>
      </c>
      <c r="H10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04" spans="1:10" hidden="1" x14ac:dyDescent="0.35">
      <c r="A104" s="30" t="s">
        <v>1</v>
      </c>
      <c r="B104" s="30" t="s">
        <v>173</v>
      </c>
      <c r="C104" s="30" t="s">
        <v>55</v>
      </c>
      <c r="D104" s="34" cm="1">
        <f t="array" aca="1" ref="D10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04" s="30" t="s">
        <v>160</v>
      </c>
      <c r="F104" s="30" cm="1">
        <f t="array" aca="1" ref="F10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22240</v>
      </c>
      <c r="G104" s="30" t="str">
        <f>_xlfn.XLOOKUP(Список_Сотрудников[[#This Row],[ФИО]],'Штатные сотрудники'!B:B,'Штатные сотрудники'!P:P,"ошибка",0,1)</f>
        <v>Инженер</v>
      </c>
      <c r="H10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05" spans="1:10" hidden="1" x14ac:dyDescent="0.35">
      <c r="A105" s="30" t="s">
        <v>1</v>
      </c>
      <c r="B105" s="30" t="s">
        <v>174</v>
      </c>
      <c r="C105" s="30" t="s">
        <v>175</v>
      </c>
      <c r="D105" s="34" cm="1">
        <f t="array" aca="1" ref="D10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05" s="30" t="s">
        <v>160</v>
      </c>
      <c r="F105" s="30" cm="1">
        <f t="array" aca="1" ref="F10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22240</v>
      </c>
      <c r="G105" s="30" t="str">
        <f>_xlfn.XLOOKUP(Список_Сотрудников[[#This Row],[ФИО]],'Штатные сотрудники'!B:B,'Штатные сотрудники'!P:P,"ошибка",0,1)</f>
        <v>Старший Инженер</v>
      </c>
      <c r="H10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06" spans="1:10" hidden="1" x14ac:dyDescent="0.35">
      <c r="A106" s="30" t="s">
        <v>1</v>
      </c>
      <c r="B106" s="30" t="s">
        <v>176</v>
      </c>
      <c r="C106" s="30" t="s">
        <v>164</v>
      </c>
      <c r="D106" s="34" cm="1">
        <f t="array" aca="1" ref="D10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06" s="30" t="s">
        <v>160</v>
      </c>
      <c r="F106" s="30" t="str" cm="1">
        <f t="array" aca="1" ref="F10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106" s="30" t="str">
        <f>_xlfn.XLOOKUP(Список_Сотрудников[[#This Row],[ФИО]],'Штатные сотрудники'!B:B,'Штатные сотрудники'!P:P,"ошибка",0,1)</f>
        <v>ошибка</v>
      </c>
      <c r="H10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  <c r="J106" s="30" t="s">
        <v>26</v>
      </c>
    </row>
    <row r="107" spans="1:10" hidden="1" x14ac:dyDescent="0.35">
      <c r="A107" s="30" t="s">
        <v>1</v>
      </c>
      <c r="B107" s="30" t="s">
        <v>177</v>
      </c>
      <c r="C107" s="30" t="s">
        <v>61</v>
      </c>
      <c r="D107" s="34" cm="1">
        <f t="array" aca="1" ref="D10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07" s="30" t="s">
        <v>160</v>
      </c>
      <c r="F107" s="30" cm="1">
        <f t="array" aca="1" ref="F10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107" s="30" t="str">
        <f>_xlfn.XLOOKUP(Список_Сотрудников[[#This Row],[ФИО]],'Штатные сотрудники'!B:B,'Штатные сотрудники'!P:P,"ошибка",0,1)</f>
        <v xml:space="preserve">Старший оператор стиральных машин </v>
      </c>
      <c r="H10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08" spans="1:10" hidden="1" x14ac:dyDescent="0.35">
      <c r="A108" s="30" t="s">
        <v>1</v>
      </c>
      <c r="B108" s="30" t="s">
        <v>178</v>
      </c>
      <c r="C108" s="30" t="s">
        <v>164</v>
      </c>
      <c r="D108" s="34" cm="1">
        <f t="array" aca="1" ref="D10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08" s="30" t="s">
        <v>160</v>
      </c>
      <c r="F108" s="30" cm="1">
        <f t="array" aca="1" ref="F10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108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10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09" spans="1:10" hidden="1" x14ac:dyDescent="0.35">
      <c r="A109" s="30" t="s">
        <v>1</v>
      </c>
      <c r="B109" s="30" t="s">
        <v>179</v>
      </c>
      <c r="C109" s="30" t="s">
        <v>58</v>
      </c>
      <c r="D109" s="34" cm="1">
        <f t="array" aca="1" ref="D10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09" s="30" t="s">
        <v>160</v>
      </c>
      <c r="F109" s="30" cm="1">
        <f t="array" aca="1" ref="F10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109" s="30" t="str">
        <f>_xlfn.XLOOKUP(Список_Сотрудников[[#This Row],[ФИО]],'Штатные сотрудники'!B:B,'Штатные сотрудники'!P:P,"ошибка",0,1)</f>
        <v xml:space="preserve">Оператор стиральных машин </v>
      </c>
      <c r="H10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10" spans="1:10" hidden="1" x14ac:dyDescent="0.35">
      <c r="A110" s="30" t="s">
        <v>1</v>
      </c>
      <c r="B110" s="30" t="s">
        <v>180</v>
      </c>
      <c r="C110" s="30" t="s">
        <v>164</v>
      </c>
      <c r="D110" s="34" cm="1">
        <f t="array" aca="1" ref="D11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10" s="30" t="s">
        <v>160</v>
      </c>
      <c r="F110" s="30" cm="1">
        <f t="array" aca="1" ref="F11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110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11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11" spans="1:10" hidden="1" x14ac:dyDescent="0.35">
      <c r="A111" s="30" t="s">
        <v>1</v>
      </c>
      <c r="B111" s="30" t="s">
        <v>181</v>
      </c>
      <c r="C111" s="30" t="s">
        <v>182</v>
      </c>
      <c r="D111" s="34" cm="1">
        <f t="array" aca="1" ref="D11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11" s="30" t="s">
        <v>160</v>
      </c>
      <c r="F111" s="30" cm="1">
        <f t="array" aca="1" ref="F11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31241</v>
      </c>
      <c r="G111" s="30" t="str">
        <f>_xlfn.XLOOKUP(Список_Сотрудников[[#This Row],[ФИО]],'Штатные сотрудники'!B:B,'Штатные сотрудники'!P:P,"ошибка",0,1)</f>
        <v>Кладовщик</v>
      </c>
      <c r="H11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12" spans="1:10" hidden="1" x14ac:dyDescent="0.35">
      <c r="A112" s="30" t="s">
        <v>1</v>
      </c>
      <c r="B112" s="30" t="s">
        <v>2484</v>
      </c>
      <c r="C112" s="30" t="s">
        <v>58</v>
      </c>
      <c r="D112" s="34" cm="1">
        <f t="array" aca="1" ref="D11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12" s="30" t="s">
        <v>160</v>
      </c>
      <c r="F112" s="30" t="str" cm="1">
        <f t="array" aca="1" ref="F11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112" s="30" t="str">
        <f>_xlfn.XLOOKUP(Список_Сотрудников[[#This Row],[ФИО]],'Штатные сотрудники'!B:B,'Штатные сотрудники'!P:P,"ошибка",0,1)</f>
        <v>ошибка</v>
      </c>
      <c r="H11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13" spans="1:10" hidden="1" x14ac:dyDescent="0.35">
      <c r="A113" s="30" t="s">
        <v>1</v>
      </c>
      <c r="B113" s="30" t="s">
        <v>184</v>
      </c>
      <c r="C113" s="30" t="s">
        <v>164</v>
      </c>
      <c r="D113" s="34" cm="1">
        <f t="array" aca="1" ref="D11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13" s="30" t="s">
        <v>160</v>
      </c>
      <c r="F113" s="30" cm="1">
        <f t="array" aca="1" ref="F11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113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11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14" spans="1:10" hidden="1" x14ac:dyDescent="0.35">
      <c r="A114" s="30" t="s">
        <v>1</v>
      </c>
      <c r="B114" s="30" t="s">
        <v>185</v>
      </c>
      <c r="C114" s="30" t="s">
        <v>61</v>
      </c>
      <c r="D114" s="34" cm="1">
        <f t="array" aca="1" ref="D11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14" s="30" t="s">
        <v>160</v>
      </c>
      <c r="F114" s="30" cm="1">
        <f t="array" aca="1" ref="F11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114" s="30" t="str">
        <f>_xlfn.XLOOKUP(Список_Сотрудников[[#This Row],[ФИО]],'Штатные сотрудники'!B:B,'Штатные сотрудники'!P:P,"ошибка",0,1)</f>
        <v xml:space="preserve">Старший оператор стиральных машин </v>
      </c>
      <c r="H11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15" spans="1:10" hidden="1" x14ac:dyDescent="0.35">
      <c r="A115" s="30" t="s">
        <v>1</v>
      </c>
      <c r="B115" s="30" t="s">
        <v>186</v>
      </c>
      <c r="C115" s="30" t="s">
        <v>164</v>
      </c>
      <c r="D115" s="34" cm="1">
        <f t="array" aca="1" ref="D11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15" s="30" t="s">
        <v>160</v>
      </c>
      <c r="F115" s="30" cm="1">
        <f t="array" aca="1" ref="F11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115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11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16" spans="1:10" hidden="1" x14ac:dyDescent="0.35">
      <c r="A116" s="30" t="s">
        <v>1</v>
      </c>
      <c r="B116" s="30" t="s">
        <v>187</v>
      </c>
      <c r="C116" s="30" t="s">
        <v>164</v>
      </c>
      <c r="D116" s="34" cm="1">
        <f t="array" aca="1" ref="D11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16" s="30" t="s">
        <v>160</v>
      </c>
      <c r="F116" s="30" t="str" cm="1">
        <f t="array" aca="1" ref="F11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-     </v>
      </c>
      <c r="G116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11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17" spans="1:10" hidden="1" x14ac:dyDescent="0.35">
      <c r="A117" s="30" t="s">
        <v>1</v>
      </c>
      <c r="B117" s="30" t="s">
        <v>188</v>
      </c>
      <c r="C117" s="30" t="s">
        <v>61</v>
      </c>
      <c r="D117" s="34" cm="1">
        <f t="array" aca="1" ref="D11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17" s="30" t="s">
        <v>160</v>
      </c>
      <c r="F117" s="30" cm="1">
        <f t="array" aca="1" ref="F11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18226</v>
      </c>
      <c r="G117" s="30" t="str">
        <f>_xlfn.XLOOKUP(Список_Сотрудников[[#This Row],[ФИО]],'Штатные сотрудники'!B:B,'Штатные сотрудники'!P:P,"ошибка",0,1)</f>
        <v xml:space="preserve">Старший оператор стиральных машин </v>
      </c>
      <c r="H11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18" spans="1:10" hidden="1" x14ac:dyDescent="0.35">
      <c r="A118" s="41" t="s">
        <v>1</v>
      </c>
      <c r="B118" s="41" t="s">
        <v>2529</v>
      </c>
      <c r="C118" s="41" t="s">
        <v>61</v>
      </c>
      <c r="D118" s="43" cm="1">
        <f t="array" aca="1" ref="D11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18" s="41" t="s">
        <v>160</v>
      </c>
      <c r="F118" s="41" t="str" cm="1">
        <f t="array" aca="1" ref="F11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118" s="41" t="str">
        <f>_xlfn.XLOOKUP(Список_Сотрудников[[#This Row],[ФИО]],'Штатные сотрудники'!B:B,'Штатные сотрудники'!P:P,"ошибка",0,1)</f>
        <v>ошибка</v>
      </c>
      <c r="H11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19" spans="1:10" hidden="1" x14ac:dyDescent="0.35">
      <c r="A119" s="30" t="s">
        <v>1</v>
      </c>
      <c r="B119" s="30" t="s">
        <v>190</v>
      </c>
      <c r="C119" s="30" t="s">
        <v>164</v>
      </c>
      <c r="D119" s="34" cm="1">
        <f t="array" aca="1" ref="D11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19" s="30" t="s">
        <v>160</v>
      </c>
      <c r="F119" s="30" t="str" cm="1">
        <f t="array" aca="1" ref="F11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119" s="30" t="str">
        <f>_xlfn.XLOOKUP(Список_Сотрудников[[#This Row],[ФИО]],'Штатные сотрудники'!B:B,'Штатные сотрудники'!P:P,"ошибка",0,1)</f>
        <v>ошибка</v>
      </c>
      <c r="H11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  <c r="J119" s="30" t="s">
        <v>26</v>
      </c>
    </row>
    <row r="120" spans="1:10" hidden="1" x14ac:dyDescent="0.35">
      <c r="A120" s="30" t="s">
        <v>1</v>
      </c>
      <c r="B120" s="30" t="s">
        <v>191</v>
      </c>
      <c r="C120" s="30" t="s">
        <v>164</v>
      </c>
      <c r="D120" s="34" cm="1">
        <f t="array" aca="1" ref="D12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20" s="30" t="s">
        <v>160</v>
      </c>
      <c r="F120" s="30" t="str" cm="1">
        <f t="array" aca="1" ref="F12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120" s="30" t="str">
        <f>_xlfn.XLOOKUP(Список_Сотрудников[[#This Row],[ФИО]],'Штатные сотрудники'!B:B,'Штатные сотрудники'!P:P,"ошибка",0,1)</f>
        <v>ошибка</v>
      </c>
      <c r="H12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  <c r="J120" s="30" t="s">
        <v>26</v>
      </c>
    </row>
    <row r="121" spans="1:10" hidden="1" x14ac:dyDescent="0.35">
      <c r="A121" s="30" t="s">
        <v>1</v>
      </c>
      <c r="B121" s="30" t="s">
        <v>2485</v>
      </c>
      <c r="C121" s="30" t="s">
        <v>164</v>
      </c>
      <c r="D121" s="34" cm="1">
        <f t="array" aca="1" ref="D12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21" s="30" t="s">
        <v>160</v>
      </c>
      <c r="F121" s="30" t="str" cm="1">
        <f t="array" aca="1" ref="F12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121" s="30" t="str">
        <f>_xlfn.XLOOKUP(Список_Сотрудников[[#This Row],[ФИО]],'Штатные сотрудники'!B:B,'Штатные сотрудники'!P:P,"ошибка",0,1)</f>
        <v>ошибка</v>
      </c>
      <c r="H12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22" spans="1:10" hidden="1" x14ac:dyDescent="0.35">
      <c r="A122" s="30" t="s">
        <v>1</v>
      </c>
      <c r="B122" s="30" t="s">
        <v>193</v>
      </c>
      <c r="C122" s="30" t="s">
        <v>44</v>
      </c>
      <c r="D122" s="34" cm="1">
        <f t="array" aca="1" ref="D12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122" s="30" t="s">
        <v>117</v>
      </c>
      <c r="F122" s="30" cm="1">
        <f t="array" aca="1" ref="F12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122" s="30" t="str">
        <f>_xlfn.XLOOKUP(Список_Сотрудников[[#This Row],[ФИО]],'Штатные сотрудники'!B:B,'Штатные сотрудники'!P:P,"ошибка",0,1)</f>
        <v>Руководитель производства</v>
      </c>
      <c r="H12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Соболева Александра</v>
      </c>
    </row>
    <row r="123" spans="1:10" hidden="1" x14ac:dyDescent="0.35">
      <c r="A123" s="30" t="s">
        <v>1</v>
      </c>
      <c r="B123" s="30" t="s">
        <v>194</v>
      </c>
      <c r="C123" s="30" t="s">
        <v>58</v>
      </c>
      <c r="D123" s="34" cm="1">
        <f t="array" aca="1" ref="D12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23" s="30" t="s">
        <v>160</v>
      </c>
      <c r="F123" s="30" cm="1">
        <f t="array" aca="1" ref="F12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7000</v>
      </c>
      <c r="G123" s="30" t="str">
        <f>_xlfn.XLOOKUP(Список_Сотрудников[[#This Row],[ФИО]],'Штатные сотрудники'!B:B,'Штатные сотрудники'!P:P,"ошибка",0,1)</f>
        <v xml:space="preserve">Оператор стиральных машин </v>
      </c>
      <c r="H12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24" spans="1:10" hidden="1" x14ac:dyDescent="0.35">
      <c r="A124" s="30" t="s">
        <v>1</v>
      </c>
      <c r="B124" s="30" t="s">
        <v>195</v>
      </c>
      <c r="C124" s="30" t="s">
        <v>164</v>
      </c>
      <c r="D124" s="34" cm="1">
        <f t="array" aca="1" ref="D12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24" s="30" t="s">
        <v>160</v>
      </c>
      <c r="F124" s="30" cm="1">
        <f t="array" aca="1" ref="F12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124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12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25" spans="1:10" hidden="1" x14ac:dyDescent="0.35">
      <c r="A125" s="30" t="s">
        <v>1</v>
      </c>
      <c r="B125" s="30" t="s">
        <v>196</v>
      </c>
      <c r="C125" s="30" t="s">
        <v>172</v>
      </c>
      <c r="D125" s="34" cm="1">
        <f t="array" aca="1" ref="D12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25" s="30" t="s">
        <v>160</v>
      </c>
      <c r="F125" s="30" cm="1">
        <f t="array" aca="1" ref="F12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32625</v>
      </c>
      <c r="G125" s="30" t="str">
        <f>_xlfn.XLOOKUP(Список_Сотрудников[[#This Row],[ФИО]],'Штатные сотрудники'!B:B,'Штатные сотрудники'!P:P,"ошибка",0,1)</f>
        <v>Старший кладовщик</v>
      </c>
      <c r="H12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26" spans="1:10" hidden="1" x14ac:dyDescent="0.35">
      <c r="A126" s="30" t="s">
        <v>1</v>
      </c>
      <c r="B126" s="30" t="s">
        <v>197</v>
      </c>
      <c r="C126" s="30" t="s">
        <v>61</v>
      </c>
      <c r="D126" s="34" cm="1">
        <f t="array" aca="1" ref="D12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26" s="30" t="s">
        <v>160</v>
      </c>
      <c r="F126" s="30" cm="1">
        <f t="array" aca="1" ref="F12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30000</v>
      </c>
      <c r="G126" s="30" t="str">
        <f>_xlfn.XLOOKUP(Список_Сотрудников[[#This Row],[ФИО]],'Штатные сотрудники'!B:B,'Штатные сотрудники'!P:P,"ошибка",0,1)</f>
        <v xml:space="preserve">Старший оператор стиральных машин </v>
      </c>
      <c r="H12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27" spans="1:10" hidden="1" x14ac:dyDescent="0.35">
      <c r="A127" s="30" t="s">
        <v>1</v>
      </c>
      <c r="B127" s="30" t="s">
        <v>198</v>
      </c>
      <c r="C127" s="30" t="s">
        <v>58</v>
      </c>
      <c r="D127" s="34" cm="1">
        <f t="array" aca="1" ref="D12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27" s="30" t="s">
        <v>160</v>
      </c>
      <c r="F127" s="30" t="str" cm="1">
        <f t="array" aca="1" ref="F12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127" s="30" t="str">
        <f>_xlfn.XLOOKUP(Список_Сотрудников[[#This Row],[ФИО]],'Штатные сотрудники'!B:B,'Штатные сотрудники'!P:P,"ошибка",0,1)</f>
        <v>ошибка</v>
      </c>
      <c r="H12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  <c r="J127" s="30" t="s">
        <v>26</v>
      </c>
    </row>
    <row r="128" spans="1:10" hidden="1" x14ac:dyDescent="0.35">
      <c r="A128" s="30" t="s">
        <v>1</v>
      </c>
      <c r="B128" s="30" t="s">
        <v>199</v>
      </c>
      <c r="C128" s="30" t="s">
        <v>58</v>
      </c>
      <c r="D128" s="34" cm="1">
        <f t="array" aca="1" ref="D12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28" s="30" t="s">
        <v>160</v>
      </c>
      <c r="F128" s="30" cm="1">
        <f t="array" aca="1" ref="F12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128" s="30" t="str">
        <f>_xlfn.XLOOKUP(Список_Сотрудников[[#This Row],[ФИО]],'Штатные сотрудники'!B:B,'Штатные сотрудники'!P:P,"ошибка",0,1)</f>
        <v xml:space="preserve">Оператор стиральных машин </v>
      </c>
      <c r="H12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29" spans="1:8" hidden="1" x14ac:dyDescent="0.35">
      <c r="A129" s="41" t="s">
        <v>1</v>
      </c>
      <c r="B129" s="41" t="s">
        <v>2511</v>
      </c>
      <c r="C129" s="41" t="s">
        <v>182</v>
      </c>
      <c r="D129" s="43" cm="1">
        <f t="array" aca="1" ref="D12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29" s="41" t="s">
        <v>160</v>
      </c>
      <c r="F129" s="41" t="str" cm="1">
        <f t="array" aca="1" ref="F12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129" s="41" t="str">
        <f>_xlfn.XLOOKUP(Список_Сотрудников[[#This Row],[ФИО]],'Штатные сотрудники'!B:B,'Штатные сотрудники'!P:P,"ошибка",0,1)</f>
        <v>ошибка</v>
      </c>
      <c r="H12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30" spans="1:8" hidden="1" x14ac:dyDescent="0.35">
      <c r="A130" s="30" t="s">
        <v>1</v>
      </c>
      <c r="B130" s="30" t="s">
        <v>201</v>
      </c>
      <c r="C130" s="30" t="s">
        <v>61</v>
      </c>
      <c r="D130" s="34" cm="1">
        <f t="array" aca="1" ref="D13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30" s="30" t="s">
        <v>160</v>
      </c>
      <c r="F130" s="30" cm="1">
        <f t="array" aca="1" ref="F13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130" s="30" t="str">
        <f>_xlfn.XLOOKUP(Список_Сотрудников[[#This Row],[ФИО]],'Штатные сотрудники'!B:B,'Штатные сотрудники'!P:P,"ошибка",0,1)</f>
        <v xml:space="preserve">Старший оператор стиральных машин </v>
      </c>
      <c r="H13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31" spans="1:8" hidden="1" x14ac:dyDescent="0.35">
      <c r="A131" s="30" t="s">
        <v>1</v>
      </c>
      <c r="B131" s="30" t="s">
        <v>202</v>
      </c>
      <c r="C131" s="30" t="s">
        <v>164</v>
      </c>
      <c r="D131" s="34" cm="1">
        <f t="array" aca="1" ref="D13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31" s="30" t="s">
        <v>160</v>
      </c>
      <c r="F131" s="30" cm="1">
        <f t="array" aca="1" ref="F13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131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13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32" spans="1:8" hidden="1" x14ac:dyDescent="0.35">
      <c r="A132" s="30" t="s">
        <v>1</v>
      </c>
      <c r="B132" s="30" t="s">
        <v>203</v>
      </c>
      <c r="C132" s="30" t="s">
        <v>164</v>
      </c>
      <c r="D132" s="34" cm="1">
        <f t="array" aca="1" ref="D13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32" s="30" t="s">
        <v>160</v>
      </c>
      <c r="F132" s="30" t="str" cm="1">
        <f t="array" aca="1" ref="F13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-     </v>
      </c>
      <c r="G132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13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33" spans="1:8" hidden="1" x14ac:dyDescent="0.35">
      <c r="A133" s="30" t="s">
        <v>1</v>
      </c>
      <c r="B133" s="30" t="s">
        <v>204</v>
      </c>
      <c r="C133" s="30" t="s">
        <v>55</v>
      </c>
      <c r="D133" s="34" cm="1">
        <f t="array" aca="1" ref="D13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33" s="30" t="s">
        <v>160</v>
      </c>
      <c r="F133" s="30" cm="1">
        <f t="array" aca="1" ref="F13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22240</v>
      </c>
      <c r="G133" s="30" t="str">
        <f>_xlfn.XLOOKUP(Список_Сотрудников[[#This Row],[ФИО]],'Штатные сотрудники'!B:B,'Штатные сотрудники'!P:P,"ошибка",0,1)</f>
        <v xml:space="preserve">Инженер </v>
      </c>
      <c r="H13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34" spans="1:8" hidden="1" x14ac:dyDescent="0.35">
      <c r="A134" s="30" t="s">
        <v>1</v>
      </c>
      <c r="B134" s="30" t="s">
        <v>205</v>
      </c>
      <c r="C134" s="30" t="s">
        <v>164</v>
      </c>
      <c r="D134" s="34" cm="1">
        <f t="array" aca="1" ref="D13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34" s="30" t="s">
        <v>160</v>
      </c>
      <c r="F134" s="30" cm="1">
        <f t="array" aca="1" ref="F13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134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13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35" spans="1:8" hidden="1" x14ac:dyDescent="0.35">
      <c r="A135" s="30" t="s">
        <v>1</v>
      </c>
      <c r="B135" s="30" t="s">
        <v>206</v>
      </c>
      <c r="C135" s="30" t="s">
        <v>61</v>
      </c>
      <c r="D135" s="34" cm="1">
        <f t="array" aca="1" ref="D13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35" s="30" t="s">
        <v>160</v>
      </c>
      <c r="F135" s="30" cm="1">
        <f t="array" aca="1" ref="F13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17000</v>
      </c>
      <c r="G135" s="30" t="str">
        <f>_xlfn.XLOOKUP(Список_Сотрудников[[#This Row],[ФИО]],'Штатные сотрудники'!B:B,'Штатные сотрудники'!P:P,"ошибка",0,1)</f>
        <v xml:space="preserve">Старший оператор стиральных машин </v>
      </c>
      <c r="H13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36" spans="1:8" hidden="1" x14ac:dyDescent="0.35">
      <c r="A136" s="30" t="s">
        <v>1</v>
      </c>
      <c r="B136" s="30" t="s">
        <v>207</v>
      </c>
      <c r="C136" s="30" t="s">
        <v>58</v>
      </c>
      <c r="D136" s="34" cm="1">
        <f t="array" aca="1" ref="D13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36" s="30" t="s">
        <v>160</v>
      </c>
      <c r="F136" s="30" cm="1">
        <f t="array" aca="1" ref="F13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136" s="30" t="str">
        <f>_xlfn.XLOOKUP(Список_Сотрудников[[#This Row],[ФИО]],'Штатные сотрудники'!B:B,'Штатные сотрудники'!P:P,"ошибка",0,1)</f>
        <v xml:space="preserve">Оператор стиральных машин </v>
      </c>
      <c r="H13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Мифтяхетдинов Ильяз</v>
      </c>
    </row>
    <row r="137" spans="1:8" hidden="1" x14ac:dyDescent="0.35">
      <c r="A137" s="30" t="s">
        <v>8</v>
      </c>
      <c r="B137" s="30" t="s">
        <v>208</v>
      </c>
      <c r="C137" s="30" t="s">
        <v>209</v>
      </c>
      <c r="D137" s="34" cm="1">
        <f t="array" aca="1" ref="D13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37" s="30" t="s">
        <v>210</v>
      </c>
      <c r="F137" s="30" t="str" cm="1">
        <f t="array" aca="1" ref="F13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38217,85</v>
      </c>
      <c r="G137" s="30" t="str">
        <f>_xlfn.XLOOKUP(Список_Сотрудников[[#This Row],[ФИО]],'Штатные сотрудники'!B:B,'Штатные сотрудники'!P:P,"ошибка",0,1)</f>
        <v>Старший специалист</v>
      </c>
      <c r="H13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Протасевич Антон</v>
      </c>
    </row>
    <row r="138" spans="1:8" hidden="1" x14ac:dyDescent="0.35">
      <c r="A138" s="30" t="s">
        <v>1</v>
      </c>
      <c r="B138" s="30" t="s">
        <v>211</v>
      </c>
      <c r="C138" s="30" t="s">
        <v>84</v>
      </c>
      <c r="D138" s="34" cm="1">
        <f t="array" aca="1" ref="D13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138" s="30" t="s">
        <v>117</v>
      </c>
      <c r="F138" s="30" cm="1">
        <f t="array" aca="1" ref="F13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138" s="30" t="str">
        <f>_xlfn.XLOOKUP(Список_Сотрудников[[#This Row],[ФИО]],'Штатные сотрудники'!B:B,'Штатные сотрудники'!P:P,"ошибка",0,1)</f>
        <v>Старший менеджер по работе с ключевыми клиентами</v>
      </c>
      <c r="H13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Соболева Александра</v>
      </c>
    </row>
    <row r="139" spans="1:8" x14ac:dyDescent="0.35">
      <c r="A139" s="30" t="s">
        <v>7</v>
      </c>
      <c r="B139" s="30" t="s">
        <v>212</v>
      </c>
      <c r="C139" s="30" t="s">
        <v>213</v>
      </c>
      <c r="D139" s="34" t="str" cm="1">
        <f t="array" aca="1" ref="D13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139" s="30" t="s">
        <v>24</v>
      </c>
      <c r="F139" s="30" t="str" cm="1">
        <f t="array" aca="1" ref="F13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139" s="30" t="str">
        <f>_xlfn.XLOOKUP(Список_Сотрудников[[#This Row],[ФИО]],'Штатные сотрудники'!B:B,'Штатные сотрудники'!P:P,"ошибка",0,1)</f>
        <v>Специалист по промышленной безопасности и охране труда</v>
      </c>
      <c r="H13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140" spans="1:8" hidden="1" x14ac:dyDescent="0.35">
      <c r="A140" s="30" t="s">
        <v>9</v>
      </c>
      <c r="B140" s="30" t="s">
        <v>214</v>
      </c>
      <c r="C140" s="30" t="s">
        <v>215</v>
      </c>
      <c r="D140" s="34" t="str" cm="1">
        <f t="array" aca="1" ref="D14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140" s="30" t="s">
        <v>216</v>
      </c>
      <c r="F140" s="30" cm="1">
        <f t="array" aca="1" ref="F14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140" s="30" t="str">
        <f>_xlfn.XLOOKUP(Список_Сотрудников[[#This Row],[ФИО]],'Штатные сотрудники'!B:B,'Штатные сотрудники'!P:P,"ошибка",0,1)</f>
        <v>ошибка</v>
      </c>
    </row>
    <row r="141" spans="1:8" x14ac:dyDescent="0.35">
      <c r="A141" s="30" t="s">
        <v>7</v>
      </c>
      <c r="B141" s="30" t="s">
        <v>217</v>
      </c>
      <c r="C141" s="30" t="s">
        <v>218</v>
      </c>
      <c r="D141" s="34" t="str" cm="1">
        <f t="array" aca="1" ref="D14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141" s="30" t="s">
        <v>24</v>
      </c>
      <c r="F141" s="30" t="str" cm="1">
        <f t="array" aca="1" ref="F14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141" s="30" t="str">
        <f>_xlfn.XLOOKUP(Список_Сотрудников[[#This Row],[ФИО]],'Штатные сотрудники'!B:B,'Штатные сотрудники'!P:P,"ошибка",0,1)</f>
        <v>Директор бизнес подразделения</v>
      </c>
      <c r="H14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142" spans="1:8" hidden="1" x14ac:dyDescent="0.35">
      <c r="A142" s="30" t="s">
        <v>1</v>
      </c>
      <c r="B142" s="30" t="s">
        <v>219</v>
      </c>
      <c r="C142" s="30" t="s">
        <v>220</v>
      </c>
      <c r="D142" s="34" cm="1">
        <f t="array" aca="1" ref="D14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42" s="30" t="s">
        <v>221</v>
      </c>
      <c r="F142" s="30" cm="1">
        <f t="array" aca="1" ref="F14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7500</v>
      </c>
      <c r="G142" s="30" t="str">
        <f>_xlfn.XLOOKUP(Список_Сотрудников[[#This Row],[ФИО]],'Штатные сотрудники'!B:B,'Штатные сотрудники'!P:P,"ошибка",0,1)</f>
        <v>Специалист отдела логистики</v>
      </c>
      <c r="H14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Тихонова Ирина</v>
      </c>
    </row>
    <row r="143" spans="1:8" hidden="1" x14ac:dyDescent="0.35">
      <c r="A143" s="30" t="s">
        <v>1</v>
      </c>
      <c r="B143" s="30" t="s">
        <v>222</v>
      </c>
      <c r="C143" s="30" t="s">
        <v>220</v>
      </c>
      <c r="D143" s="34" cm="1">
        <f t="array" aca="1" ref="D14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43" s="30" t="s">
        <v>221</v>
      </c>
      <c r="F143" s="30" cm="1">
        <f t="array" aca="1" ref="F14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19680</v>
      </c>
      <c r="G143" s="30" t="str">
        <f>_xlfn.XLOOKUP(Список_Сотрудников[[#This Row],[ФИО]],'Штатные сотрудники'!B:B,'Штатные сотрудники'!P:P,"ошибка",0,1)</f>
        <v>Специалист отдела логистики</v>
      </c>
      <c r="H14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Тихонова Ирина</v>
      </c>
    </row>
    <row r="144" spans="1:8" hidden="1" x14ac:dyDescent="0.35">
      <c r="A144" s="30" t="s">
        <v>2</v>
      </c>
      <c r="B144" s="30" t="s">
        <v>223</v>
      </c>
      <c r="C144" s="30" t="s">
        <v>569</v>
      </c>
      <c r="D144" s="34" cm="1">
        <f t="array" aca="1" ref="D14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144" s="30" t="s">
        <v>224</v>
      </c>
      <c r="F144" s="30" cm="1">
        <f t="array" aca="1" ref="F14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76993</v>
      </c>
      <c r="G144" s="30" t="str">
        <f>_xlfn.XLOOKUP(Список_Сотрудников[[#This Row],[ФИО]],'Штатные сотрудники'!B:B,'Штатные сотрудники'!P:P,"ошибка",0,1)</f>
        <v>Руководитель отдела</v>
      </c>
      <c r="H14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Поносов Даниил</v>
      </c>
    </row>
    <row r="145" spans="1:10" hidden="1" x14ac:dyDescent="0.35">
      <c r="A145" s="30" t="s">
        <v>2</v>
      </c>
      <c r="B145" s="30" t="s">
        <v>225</v>
      </c>
      <c r="C145" s="30" t="s">
        <v>114</v>
      </c>
      <c r="D145" s="34" cm="1">
        <f t="array" aca="1" ref="D14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145" s="30" t="s">
        <v>226</v>
      </c>
      <c r="F145" s="30" cm="1">
        <f t="array" aca="1" ref="F14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145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  <c r="H14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Архипов Константин</v>
      </c>
    </row>
    <row r="146" spans="1:10" hidden="1" x14ac:dyDescent="0.35">
      <c r="A146" s="30" t="s">
        <v>2</v>
      </c>
      <c r="B146" s="30" t="s">
        <v>227</v>
      </c>
      <c r="C146" s="30" t="s">
        <v>21</v>
      </c>
      <c r="D146" s="34" cm="1">
        <f t="array" aca="1" ref="D14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46" s="30" t="s">
        <v>226</v>
      </c>
      <c r="F146" s="30" cm="1">
        <f t="array" aca="1" ref="F14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24540.16</v>
      </c>
      <c r="G146" s="30" t="str">
        <f>_xlfn.XLOOKUP(Список_Сотрудников[[#This Row],[ФИО]],'Штатные сотрудники'!B:B,'Штатные сотрудники'!P:P,"ошибка",0,1)</f>
        <v>Менеджер по работе с ключевыми клиентами</v>
      </c>
      <c r="H14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Архипов Константин</v>
      </c>
    </row>
    <row r="147" spans="1:10" hidden="1" x14ac:dyDescent="0.35">
      <c r="A147" s="30" t="s">
        <v>2</v>
      </c>
      <c r="B147" s="30" t="s">
        <v>228</v>
      </c>
      <c r="C147" s="30" t="s">
        <v>229</v>
      </c>
      <c r="D147" s="34" cm="1">
        <f t="array" aca="1" ref="D14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147" s="30" t="s">
        <v>226</v>
      </c>
      <c r="F147" s="30" cm="1">
        <f t="array" aca="1" ref="F14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147" s="30" t="str">
        <f>_xlfn.XLOOKUP(Список_Сотрудников[[#This Row],[ФИО]],'Штатные сотрудники'!B:B,'Штатные сотрудники'!P:P,"ошибка",0,1)</f>
        <v>Младший руководитель отдела продаж</v>
      </c>
      <c r="H14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Архипов Константин</v>
      </c>
    </row>
    <row r="148" spans="1:10" hidden="1" x14ac:dyDescent="0.35">
      <c r="A148" s="30" t="s">
        <v>2</v>
      </c>
      <c r="B148" s="30" t="s">
        <v>230</v>
      </c>
      <c r="C148" s="30" t="s">
        <v>231</v>
      </c>
      <c r="D148" s="34" cm="1">
        <f t="array" aca="1" ref="D14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48" s="30" t="s">
        <v>226</v>
      </c>
      <c r="F148" s="30" cm="1">
        <f t="array" aca="1" ref="F14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117320.7</v>
      </c>
      <c r="G148" s="30" t="str">
        <f>_xlfn.XLOOKUP(Список_Сотрудников[[#This Row],[ФИО]],'Штатные сотрудники'!B:B,'Штатные сотрудники'!P:P,"ошибка",0,1)</f>
        <v>Младший руководитель отдела продаж</v>
      </c>
      <c r="H14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Архипов Константин</v>
      </c>
    </row>
    <row r="149" spans="1:10" hidden="1" x14ac:dyDescent="0.35">
      <c r="A149" s="30" t="s">
        <v>2</v>
      </c>
      <c r="B149" s="30" t="s">
        <v>232</v>
      </c>
      <c r="C149" s="30" t="s">
        <v>101</v>
      </c>
      <c r="D149" s="34" cm="1">
        <f t="array" aca="1" ref="D14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149" s="30" t="s">
        <v>226</v>
      </c>
      <c r="F149" s="30" cm="1">
        <f t="array" aca="1" ref="F14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149" s="30" t="str">
        <f>_xlfn.XLOOKUP(Список_Сотрудников[[#This Row],[ФИО]],'Штатные сотрудники'!B:B,'Штатные сотрудники'!P:P,"ошибка",0,1)</f>
        <v>Менеджер по работе с ключевыми клиентами</v>
      </c>
      <c r="H14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Архипов Константин</v>
      </c>
    </row>
    <row r="150" spans="1:10" hidden="1" x14ac:dyDescent="0.35">
      <c r="A150" s="30" t="s">
        <v>2</v>
      </c>
      <c r="B150" s="30" t="s">
        <v>233</v>
      </c>
      <c r="C150" s="30" t="s">
        <v>40</v>
      </c>
      <c r="D150" s="34" cm="1">
        <f t="array" aca="1" ref="D15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50" s="30" t="s">
        <v>234</v>
      </c>
      <c r="F150" s="30" cm="1">
        <f t="array" aca="1" ref="F15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11200</v>
      </c>
      <c r="G150" s="30" t="str">
        <f>_xlfn.XLOOKUP(Список_Сотрудников[[#This Row],[ФИО]],'Штатные сотрудники'!B:B,'Штатные сотрудники'!P:P,"ошибка",0,1)</f>
        <v xml:space="preserve">Младший консультант </v>
      </c>
      <c r="H15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Василенко Артём</v>
      </c>
    </row>
    <row r="151" spans="1:10" hidden="1" x14ac:dyDescent="0.35">
      <c r="A151" s="30" t="s">
        <v>2</v>
      </c>
      <c r="B151" s="30" t="s">
        <v>235</v>
      </c>
      <c r="C151" s="30" t="s">
        <v>74</v>
      </c>
      <c r="D151" s="34" cm="1">
        <f t="array" aca="1" ref="D15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51" s="30" t="s">
        <v>234</v>
      </c>
      <c r="F151" s="30" cm="1">
        <f t="array" aca="1" ref="F15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7200</v>
      </c>
      <c r="G151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15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Василенко Артём</v>
      </c>
    </row>
    <row r="152" spans="1:10" hidden="1" x14ac:dyDescent="0.35">
      <c r="A152" s="30" t="s">
        <v>2</v>
      </c>
      <c r="B152" s="30" t="s">
        <v>236</v>
      </c>
      <c r="C152" s="30" t="s">
        <v>74</v>
      </c>
      <c r="D152" s="34" cm="1">
        <f t="array" aca="1" ref="D15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52" s="30" t="s">
        <v>234</v>
      </c>
      <c r="F152" s="30" cm="1">
        <f t="array" aca="1" ref="F15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5481.8181818181811</v>
      </c>
      <c r="G152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15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Василенко Артём</v>
      </c>
    </row>
    <row r="153" spans="1:10" hidden="1" x14ac:dyDescent="0.35">
      <c r="A153" s="30" t="s">
        <v>2</v>
      </c>
      <c r="B153" s="30" t="s">
        <v>237</v>
      </c>
      <c r="C153" s="30" t="s">
        <v>90</v>
      </c>
      <c r="D153" s="34" cm="1">
        <f t="array" aca="1" ref="D15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53" s="30" t="s">
        <v>234</v>
      </c>
      <c r="F153" s="30" t="str" cm="1">
        <f t="array" aca="1" ref="F15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153" s="30" t="str">
        <f>_xlfn.XLOOKUP(Список_Сотрудников[[#This Row],[ФИО]],'Штатные сотрудники'!B:B,'Штатные сотрудники'!P:P,"ошибка",0,1)</f>
        <v>ошибка</v>
      </c>
      <c r="H15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Василенко Артём</v>
      </c>
      <c r="J153" s="30" t="s">
        <v>26</v>
      </c>
    </row>
    <row r="154" spans="1:10" hidden="1" x14ac:dyDescent="0.35">
      <c r="A154" s="30" t="s">
        <v>2</v>
      </c>
      <c r="B154" s="30" t="s">
        <v>238</v>
      </c>
      <c r="C154" s="30" t="s">
        <v>72</v>
      </c>
      <c r="D154" s="34" cm="1">
        <f t="array" aca="1" ref="D15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54" s="30" t="s">
        <v>234</v>
      </c>
      <c r="F154" s="30" cm="1">
        <f t="array" aca="1" ref="F15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9600</v>
      </c>
      <c r="G154" s="30" t="str">
        <f>_xlfn.XLOOKUP(Список_Сотрудников[[#This Row],[ФИО]],'Штатные сотрудники'!B:B,'Штатные сотрудники'!P:P,"ошибка",0,1)</f>
        <v>Младший оператор стиральной машины</v>
      </c>
      <c r="H15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Василенко Артём</v>
      </c>
    </row>
    <row r="155" spans="1:10" hidden="1" x14ac:dyDescent="0.35">
      <c r="A155" s="30" t="s">
        <v>2</v>
      </c>
      <c r="B155" s="30" t="s">
        <v>239</v>
      </c>
      <c r="C155" s="30" t="s">
        <v>74</v>
      </c>
      <c r="D155" s="34" cm="1">
        <f t="array" aca="1" ref="D15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55" s="30" t="s">
        <v>234</v>
      </c>
      <c r="F155" s="30" cm="1">
        <f t="array" aca="1" ref="F15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7200</v>
      </c>
      <c r="G155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15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Василенко Артём</v>
      </c>
    </row>
    <row r="156" spans="1:10" hidden="1" x14ac:dyDescent="0.35">
      <c r="A156" s="30" t="s">
        <v>2</v>
      </c>
      <c r="B156" s="30" t="s">
        <v>240</v>
      </c>
      <c r="C156" s="30" t="s">
        <v>65</v>
      </c>
      <c r="D156" s="34" cm="1">
        <f t="array" aca="1" ref="D15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56" s="30" t="s">
        <v>234</v>
      </c>
      <c r="F156" s="30" cm="1">
        <f t="array" aca="1" ref="F15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7200</v>
      </c>
      <c r="G156" s="30" t="str">
        <f>_xlfn.XLOOKUP(Список_Сотрудников[[#This Row],[ФИО]],'Штатные сотрудники'!B:B,'Штатные сотрудники'!P:P,"ошибка",0,1)</f>
        <v>Старший оператор стиральной машины</v>
      </c>
      <c r="H15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Василенко Артём</v>
      </c>
    </row>
    <row r="157" spans="1:10" hidden="1" x14ac:dyDescent="0.35">
      <c r="A157" s="30" t="s">
        <v>2</v>
      </c>
      <c r="B157" s="30" t="s">
        <v>241</v>
      </c>
      <c r="C157" s="30" t="s">
        <v>42</v>
      </c>
      <c r="D157" s="34" cm="1">
        <f t="array" aca="1" ref="D15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157" s="30" t="s">
        <v>234</v>
      </c>
      <c r="F157" s="30" t="str" cm="1">
        <f t="array" aca="1" ref="F15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Терциальный бонус</v>
      </c>
      <c r="G157" s="30" t="str">
        <f>_xlfn.XLOOKUP(Список_Сотрудников[[#This Row],[ФИО]],'Штатные сотрудники'!B:B,'Штатные сотрудники'!P:P,"ошибка",0,1)</f>
        <v>Координатор производства</v>
      </c>
      <c r="H15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Василенко Артём</v>
      </c>
      <c r="I157" s="30">
        <v>72800</v>
      </c>
    </row>
    <row r="158" spans="1:10" hidden="1" x14ac:dyDescent="0.35">
      <c r="A158" s="30" t="s">
        <v>2</v>
      </c>
      <c r="B158" s="30" t="s">
        <v>242</v>
      </c>
      <c r="C158" s="30" t="s">
        <v>72</v>
      </c>
      <c r="D158" s="34" cm="1">
        <f t="array" aca="1" ref="D15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58" s="30" t="s">
        <v>234</v>
      </c>
      <c r="F158" s="30" cm="1">
        <f t="array" aca="1" ref="F15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9600</v>
      </c>
      <c r="G158" s="30" t="str">
        <f>_xlfn.XLOOKUP(Список_Сотрудников[[#This Row],[ФИО]],'Штатные сотрудники'!B:B,'Штатные сотрудники'!P:P,"ошибка",0,1)</f>
        <v>Младший оператор стиральной машины</v>
      </c>
      <c r="H15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Василенко Артём</v>
      </c>
    </row>
    <row r="159" spans="1:10" hidden="1" x14ac:dyDescent="0.35">
      <c r="A159" s="30" t="s">
        <v>2</v>
      </c>
      <c r="B159" s="30" t="s">
        <v>243</v>
      </c>
      <c r="C159" s="30" t="s">
        <v>74</v>
      </c>
      <c r="D159" s="34" cm="1">
        <f t="array" aca="1" ref="D15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59" s="30" t="s">
        <v>234</v>
      </c>
      <c r="F159" s="30" cm="1">
        <f t="array" aca="1" ref="F15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7200</v>
      </c>
      <c r="G159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15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Василенко Артём</v>
      </c>
    </row>
    <row r="160" spans="1:10" hidden="1" x14ac:dyDescent="0.35">
      <c r="A160" s="30" t="s">
        <v>2</v>
      </c>
      <c r="B160" s="30" t="s">
        <v>244</v>
      </c>
      <c r="C160" s="30" t="s">
        <v>90</v>
      </c>
      <c r="D160" s="34" cm="1">
        <f t="array" aca="1" ref="D16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60" s="30" t="s">
        <v>234</v>
      </c>
      <c r="F160" s="30" cm="1">
        <f t="array" aca="1" ref="F16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11200</v>
      </c>
      <c r="G160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  <c r="H16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Василенко Артём</v>
      </c>
    </row>
    <row r="161" spans="1:9" hidden="1" x14ac:dyDescent="0.35">
      <c r="A161" s="30" t="s">
        <v>2</v>
      </c>
      <c r="B161" s="30" t="s">
        <v>245</v>
      </c>
      <c r="C161" s="30" t="s">
        <v>114</v>
      </c>
      <c r="D161" s="34" cm="1">
        <f t="array" aca="1" ref="D16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161" s="30" t="s">
        <v>226</v>
      </c>
      <c r="F161" s="30" cm="1">
        <f t="array" aca="1" ref="F16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161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  <c r="H16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Архипов Константин</v>
      </c>
    </row>
    <row r="162" spans="1:9" hidden="1" x14ac:dyDescent="0.35">
      <c r="A162" s="30" t="s">
        <v>2</v>
      </c>
      <c r="B162" s="30" t="s">
        <v>246</v>
      </c>
      <c r="C162" s="30" t="s">
        <v>55</v>
      </c>
      <c r="D162" s="34" cm="1">
        <f t="array" aca="1" ref="D16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62" s="30" t="s">
        <v>234</v>
      </c>
      <c r="F162" s="30" cm="1">
        <f t="array" aca="1" ref="F16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9200</v>
      </c>
      <c r="G162" s="30" t="str">
        <f>_xlfn.XLOOKUP(Список_Сотрудников[[#This Row],[ФИО]],'Штатные сотрудники'!B:B,'Штатные сотрудники'!P:P,"ошибка",0,1)</f>
        <v>Инженер</v>
      </c>
      <c r="H16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Василенко Артём</v>
      </c>
    </row>
    <row r="163" spans="1:9" hidden="1" x14ac:dyDescent="0.35">
      <c r="A163" s="30" t="s">
        <v>2</v>
      </c>
      <c r="B163" s="30" t="s">
        <v>247</v>
      </c>
      <c r="C163" s="30" t="s">
        <v>74</v>
      </c>
      <c r="D163" s="34" cm="1">
        <f t="array" aca="1" ref="D16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63" s="30" t="s">
        <v>234</v>
      </c>
      <c r="F163" s="30" cm="1">
        <f t="array" aca="1" ref="F16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7200</v>
      </c>
      <c r="G163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16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Василенко Артём</v>
      </c>
    </row>
    <row r="164" spans="1:9" hidden="1" x14ac:dyDescent="0.35">
      <c r="A164" s="30" t="s">
        <v>2</v>
      </c>
      <c r="B164" s="30" t="s">
        <v>248</v>
      </c>
      <c r="C164" s="30" t="s">
        <v>74</v>
      </c>
      <c r="D164" s="34" cm="1">
        <f t="array" aca="1" ref="D16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64" s="30" t="s">
        <v>234</v>
      </c>
      <c r="F164" s="30" cm="1">
        <f t="array" aca="1" ref="F16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7200</v>
      </c>
      <c r="G164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16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Василенко Артём</v>
      </c>
    </row>
    <row r="165" spans="1:9" hidden="1" x14ac:dyDescent="0.35">
      <c r="A165" s="30" t="s">
        <v>2</v>
      </c>
      <c r="B165" s="30" t="s">
        <v>249</v>
      </c>
      <c r="C165" s="30" t="s">
        <v>42</v>
      </c>
      <c r="D165" s="34" cm="1">
        <f t="array" aca="1" ref="D16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165" s="30" t="s">
        <v>234</v>
      </c>
      <c r="F165" s="30" t="str" cm="1">
        <f t="array" aca="1" ref="F16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Терциальный бонус</v>
      </c>
      <c r="G165" s="30" t="str">
        <f>_xlfn.XLOOKUP(Список_Сотрудников[[#This Row],[ФИО]],'Штатные сотрудники'!B:B,'Штатные сотрудники'!P:P,"ошибка",0,1)</f>
        <v>Координатор производства</v>
      </c>
      <c r="H16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Василенко Артём</v>
      </c>
      <c r="I165" s="30">
        <v>59280</v>
      </c>
    </row>
    <row r="166" spans="1:9" hidden="1" x14ac:dyDescent="0.35">
      <c r="A166" s="30" t="s">
        <v>2</v>
      </c>
      <c r="B166" s="30" t="s">
        <v>250</v>
      </c>
      <c r="C166" s="30" t="s">
        <v>74</v>
      </c>
      <c r="D166" s="34" cm="1">
        <f t="array" aca="1" ref="D16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66" s="30" t="s">
        <v>234</v>
      </c>
      <c r="F166" s="30" cm="1">
        <f t="array" aca="1" ref="F16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9600</v>
      </c>
      <c r="G166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16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Василенко Артём</v>
      </c>
    </row>
    <row r="167" spans="1:9" hidden="1" x14ac:dyDescent="0.35">
      <c r="A167" s="30" t="s">
        <v>2</v>
      </c>
      <c r="B167" s="30" t="s">
        <v>251</v>
      </c>
      <c r="C167" s="30" t="s">
        <v>72</v>
      </c>
      <c r="D167" s="34" cm="1">
        <f t="array" aca="1" ref="D16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67" s="30" t="s">
        <v>234</v>
      </c>
      <c r="F167" s="30" cm="1">
        <f t="array" aca="1" ref="F16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7200</v>
      </c>
      <c r="G167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16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Василенко Артём</v>
      </c>
    </row>
    <row r="168" spans="1:9" hidden="1" x14ac:dyDescent="0.35">
      <c r="A168" s="30" t="s">
        <v>2</v>
      </c>
      <c r="B168" s="30" t="s">
        <v>252</v>
      </c>
      <c r="C168" s="30" t="s">
        <v>81</v>
      </c>
      <c r="D168" s="34" cm="1">
        <f t="array" aca="1" ref="D16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168" s="30" t="s">
        <v>224</v>
      </c>
      <c r="F168" s="30" cm="1">
        <f t="array" aca="1" ref="F16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21633</v>
      </c>
      <c r="G168" s="30" t="str">
        <f>_xlfn.XLOOKUP(Список_Сотрудников[[#This Row],[ФИО]],'Штатные сотрудники'!B:B,'Штатные сотрудники'!P:P,"ошибка",0,1)</f>
        <v>Руководитель операционного департамента</v>
      </c>
      <c r="H16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Поносов Даниил</v>
      </c>
    </row>
    <row r="169" spans="1:9" hidden="1" x14ac:dyDescent="0.35">
      <c r="A169" s="30" t="s">
        <v>9</v>
      </c>
      <c r="B169" s="30" t="s">
        <v>253</v>
      </c>
      <c r="C169" s="30" t="s">
        <v>86</v>
      </c>
      <c r="D169" s="34" t="str" cm="1">
        <f t="array" aca="1" ref="D16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169" s="30" t="s">
        <v>87</v>
      </c>
      <c r="F169" s="30" t="str" cm="1">
        <f t="array" aca="1" ref="F16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169" s="30" t="str">
        <f>_xlfn.XLOOKUP(Список_Сотрудников[[#This Row],[ФИО]],'Штатные сотрудники'!B:B,'Штатные сотрудники'!P:P,"ошибка",0,1)</f>
        <v>Руководитель регионального подразделения</v>
      </c>
      <c r="H16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Рештенко Александр</v>
      </c>
    </row>
    <row r="170" spans="1:9" hidden="1" x14ac:dyDescent="0.35">
      <c r="A170" s="30" t="s">
        <v>8</v>
      </c>
      <c r="B170" s="30" t="s">
        <v>254</v>
      </c>
      <c r="C170" s="30" t="s">
        <v>255</v>
      </c>
      <c r="D170" s="34" cm="1">
        <f t="array" aca="1" ref="D17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70" s="30" t="s">
        <v>210</v>
      </c>
      <c r="F170" s="30" t="str" cm="1">
        <f t="array" aca="1" ref="F17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170" s="30" t="str">
        <f>_xlfn.XLOOKUP(Список_Сотрудников[[#This Row],[ФИО]],'Штатные сотрудники'!B:B,'Штатные сотрудники'!P:P,"ошибка",0,1)</f>
        <v>ошибка</v>
      </c>
      <c r="H17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Протасевич Антон</v>
      </c>
    </row>
    <row r="171" spans="1:9" hidden="1" x14ac:dyDescent="0.35">
      <c r="A171" s="41" t="s">
        <v>4</v>
      </c>
      <c r="B171" s="41" t="s">
        <v>2500</v>
      </c>
      <c r="C171" s="41" t="s">
        <v>55</v>
      </c>
      <c r="D171" s="43" cm="1">
        <f t="array" aca="1" ref="D17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71" s="41" t="s">
        <v>257</v>
      </c>
      <c r="F171" s="41" t="str" cm="1">
        <f t="array" aca="1" ref="F17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171" s="41" t="str">
        <f>_xlfn.XLOOKUP(Список_Сотрудников[[#This Row],[ФИО]],'Штатные сотрудники'!B:B,'Штатные сотрудники'!P:P,"ошибка",0,1)</f>
        <v>ошибка</v>
      </c>
      <c r="H17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72" spans="1:9" hidden="1" x14ac:dyDescent="0.35">
      <c r="A172" s="30" t="s">
        <v>4</v>
      </c>
      <c r="B172" s="30" t="s">
        <v>258</v>
      </c>
      <c r="C172" s="30" t="s">
        <v>55</v>
      </c>
      <c r="D172" s="34" cm="1">
        <f t="array" aca="1" ref="D17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72" s="30" t="s">
        <v>257</v>
      </c>
      <c r="F172" s="30" cm="1">
        <f t="array" aca="1" ref="F17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16360</v>
      </c>
      <c r="G172" s="30" t="str">
        <f>_xlfn.XLOOKUP(Список_Сотрудников[[#This Row],[ФИО]],'Штатные сотрудники'!B:B,'Штатные сотрудники'!P:P,"ошибка",0,1)</f>
        <v>Инженер</v>
      </c>
      <c r="H17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73" spans="1:9" hidden="1" x14ac:dyDescent="0.35">
      <c r="A173" s="30" t="s">
        <v>4</v>
      </c>
      <c r="B173" s="30" t="s">
        <v>259</v>
      </c>
      <c r="C173" s="30" t="s">
        <v>74</v>
      </c>
      <c r="D173" s="34" cm="1">
        <f t="array" aca="1" ref="D17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73" s="30" t="s">
        <v>257</v>
      </c>
      <c r="F173" s="30" cm="1">
        <f t="array" aca="1" ref="F17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11664.285714285714</v>
      </c>
      <c r="G173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17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74" spans="1:9" hidden="1" x14ac:dyDescent="0.35">
      <c r="A174" s="30" t="s">
        <v>4</v>
      </c>
      <c r="B174" s="30" t="s">
        <v>260</v>
      </c>
      <c r="C174" s="30" t="s">
        <v>261</v>
      </c>
      <c r="D174" s="34" cm="1">
        <f t="array" aca="1" ref="D17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74" s="30" t="s">
        <v>257</v>
      </c>
      <c r="F174" s="30" cm="1">
        <f t="array" aca="1" ref="F17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17780</v>
      </c>
      <c r="G174" s="30" t="str">
        <f>_xlfn.XLOOKUP(Список_Сотрудников[[#This Row],[ФИО]],'Штатные сотрудники'!B:B,'Штатные сотрудники'!P:P,"ошибка",0,1)</f>
        <v>Младший инженер</v>
      </c>
      <c r="H17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75" spans="1:9" hidden="1" x14ac:dyDescent="0.35">
      <c r="A175" s="30" t="s">
        <v>4</v>
      </c>
      <c r="B175" s="30" t="s">
        <v>262</v>
      </c>
      <c r="C175" s="30" t="s">
        <v>169</v>
      </c>
      <c r="D175" s="34" cm="1">
        <f t="array" aca="1" ref="D17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75" s="30" t="s">
        <v>257</v>
      </c>
      <c r="F175" s="30" cm="1">
        <f t="array" aca="1" ref="F17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14800</v>
      </c>
      <c r="G175" s="30" t="str">
        <f>_xlfn.XLOOKUP(Список_Сотрудников[[#This Row],[ФИО]],'Штатные сотрудники'!B:B,'Штатные сотрудники'!P:P,"ошибка",0,1)</f>
        <v>Координатор производства</v>
      </c>
      <c r="H17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76" spans="1:9" hidden="1" x14ac:dyDescent="0.35">
      <c r="A176" s="30" t="s">
        <v>4</v>
      </c>
      <c r="B176" s="30" t="s">
        <v>263</v>
      </c>
      <c r="C176" s="30" t="s">
        <v>55</v>
      </c>
      <c r="D176" s="34" cm="1">
        <f t="array" aca="1" ref="D17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76" s="30" t="s">
        <v>257</v>
      </c>
      <c r="F176" s="30" cm="1">
        <f t="array" aca="1" ref="F17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16500</v>
      </c>
      <c r="G176" s="30" t="str">
        <f>_xlfn.XLOOKUP(Список_Сотрудников[[#This Row],[ФИО]],'Штатные сотрудники'!B:B,'Штатные сотрудники'!P:P,"ошибка",0,1)</f>
        <v>Инженер</v>
      </c>
      <c r="H17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77" spans="1:8" hidden="1" x14ac:dyDescent="0.35">
      <c r="A177" s="30" t="s">
        <v>4</v>
      </c>
      <c r="B177" s="30" t="s">
        <v>264</v>
      </c>
      <c r="C177" s="30" t="s">
        <v>65</v>
      </c>
      <c r="D177" s="34" cm="1">
        <f t="array" aca="1" ref="D17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77" s="30" t="s">
        <v>257</v>
      </c>
      <c r="F177" s="30" cm="1">
        <f t="array" aca="1" ref="F17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14200</v>
      </c>
      <c r="G177" s="30" t="str">
        <f>_xlfn.XLOOKUP(Список_Сотрудников[[#This Row],[ФИО]],'Штатные сотрудники'!B:B,'Штатные сотрудники'!P:P,"ошибка",0,1)</f>
        <v>Старший оператор стиральной машины</v>
      </c>
      <c r="H17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78" spans="1:8" hidden="1" x14ac:dyDescent="0.35">
      <c r="A178" s="30" t="s">
        <v>4</v>
      </c>
      <c r="B178" s="30" t="s">
        <v>265</v>
      </c>
      <c r="C178" s="30" t="s">
        <v>74</v>
      </c>
      <c r="D178" s="34" cm="1">
        <f t="array" aca="1" ref="D17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78" s="30" t="s">
        <v>257</v>
      </c>
      <c r="F178" s="30" cm="1">
        <f t="array" aca="1" ref="F17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26700</v>
      </c>
      <c r="G178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17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79" spans="1:8" hidden="1" x14ac:dyDescent="0.35">
      <c r="A179" s="30" t="s">
        <v>4</v>
      </c>
      <c r="B179" s="30" t="s">
        <v>266</v>
      </c>
      <c r="C179" s="30" t="s">
        <v>74</v>
      </c>
      <c r="D179" s="34" cm="1">
        <f t="array" aca="1" ref="D17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79" s="30" t="s">
        <v>257</v>
      </c>
      <c r="F179" s="30" cm="1">
        <f t="array" aca="1" ref="F17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26700</v>
      </c>
      <c r="G179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17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80" spans="1:8" hidden="1" x14ac:dyDescent="0.35">
      <c r="A180" s="30" t="s">
        <v>4</v>
      </c>
      <c r="B180" s="30" t="s">
        <v>267</v>
      </c>
      <c r="C180" s="30" t="s">
        <v>74</v>
      </c>
      <c r="D180" s="34" cm="1">
        <f t="array" aca="1" ref="D18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80" s="30" t="s">
        <v>257</v>
      </c>
      <c r="F180" s="30" cm="1">
        <f t="array" aca="1" ref="F18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26700</v>
      </c>
      <c r="G180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18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81" spans="1:8" hidden="1" x14ac:dyDescent="0.35">
      <c r="A181" s="30" t="s">
        <v>4</v>
      </c>
      <c r="B181" s="30" t="s">
        <v>268</v>
      </c>
      <c r="C181" s="30" t="s">
        <v>182</v>
      </c>
      <c r="D181" s="34" cm="1">
        <f t="array" aca="1" ref="D18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81" s="30" t="s">
        <v>257</v>
      </c>
      <c r="F181" s="30" t="str" cm="1">
        <f t="array" aca="1" ref="F18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в приказе</v>
      </c>
      <c r="G181" s="30" t="str">
        <f>_xlfn.XLOOKUP(Список_Сотрудников[[#This Row],[ФИО]],'Штатные сотрудники'!B:B,'Штатные сотрудники'!P:P,"ошибка",0,1)</f>
        <v>Кладовщик</v>
      </c>
      <c r="H18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82" spans="1:8" hidden="1" x14ac:dyDescent="0.35">
      <c r="A182" s="30" t="s">
        <v>4</v>
      </c>
      <c r="B182" s="30" t="s">
        <v>269</v>
      </c>
      <c r="C182" s="30" t="s">
        <v>74</v>
      </c>
      <c r="D182" s="34" cm="1">
        <f t="array" aca="1" ref="D18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82" s="30" t="s">
        <v>257</v>
      </c>
      <c r="F182" s="30" cm="1">
        <f t="array" aca="1" ref="F18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14200</v>
      </c>
      <c r="G182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18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83" spans="1:8" hidden="1" x14ac:dyDescent="0.35">
      <c r="A183" s="30" t="s">
        <v>4</v>
      </c>
      <c r="B183" s="30" t="s">
        <v>270</v>
      </c>
      <c r="C183" s="30" t="s">
        <v>164</v>
      </c>
      <c r="D183" s="34" cm="1">
        <f t="array" aca="1" ref="D18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83" s="30" t="s">
        <v>257</v>
      </c>
      <c r="F183" s="30" cm="1">
        <f t="array" aca="1" ref="F18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13523.809523809523</v>
      </c>
      <c r="G183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18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84" spans="1:8" hidden="1" x14ac:dyDescent="0.35">
      <c r="A184" s="30" t="s">
        <v>4</v>
      </c>
      <c r="B184" s="30" t="s">
        <v>271</v>
      </c>
      <c r="C184" s="30" t="s">
        <v>272</v>
      </c>
      <c r="D184" s="34" cm="1">
        <f t="array" aca="1" ref="D18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84" s="30" t="s">
        <v>257</v>
      </c>
      <c r="F184" s="30" cm="1">
        <f t="array" aca="1" ref="F18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1000</v>
      </c>
      <c r="G184" s="30" t="str">
        <f>_xlfn.XLOOKUP(Список_Сотрудников[[#This Row],[ФИО]],'Штатные сотрудники'!B:B,'Штатные сотрудники'!P:P,"ошибка",0,1)</f>
        <v>Уборщица</v>
      </c>
      <c r="H18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85" spans="1:8" hidden="1" x14ac:dyDescent="0.35">
      <c r="A185" s="30" t="s">
        <v>4</v>
      </c>
      <c r="B185" s="30" t="s">
        <v>273</v>
      </c>
      <c r="C185" s="30" t="s">
        <v>164</v>
      </c>
      <c r="D185" s="34" cm="1">
        <f t="array" aca="1" ref="D18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85" s="30" t="s">
        <v>257</v>
      </c>
      <c r="F185" s="30" cm="1">
        <f t="array" aca="1" ref="F18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14200</v>
      </c>
      <c r="G185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18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86" spans="1:8" hidden="1" x14ac:dyDescent="0.35">
      <c r="A186" s="30" t="s">
        <v>4</v>
      </c>
      <c r="B186" s="30" t="s">
        <v>274</v>
      </c>
      <c r="C186" s="30" t="s">
        <v>74</v>
      </c>
      <c r="D186" s="34" cm="1">
        <f t="array" aca="1" ref="D18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86" s="30" t="s">
        <v>257</v>
      </c>
      <c r="F186" s="30" cm="1">
        <f t="array" aca="1" ref="F18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16571.428571428572</v>
      </c>
      <c r="G186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18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87" spans="1:8" hidden="1" x14ac:dyDescent="0.35">
      <c r="A187" s="30" t="s">
        <v>4</v>
      </c>
      <c r="B187" s="30" t="s">
        <v>275</v>
      </c>
      <c r="C187" s="30" t="s">
        <v>182</v>
      </c>
      <c r="D187" s="34" cm="1">
        <f t="array" aca="1" ref="D18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87" s="30" t="s">
        <v>257</v>
      </c>
      <c r="F187" s="30" t="str" cm="1">
        <f t="array" aca="1" ref="F18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в приказе</v>
      </c>
      <c r="G187" s="30" t="str">
        <f>_xlfn.XLOOKUP(Список_Сотрудников[[#This Row],[ФИО]],'Штатные сотрудники'!B:B,'Штатные сотрудники'!P:P,"ошибка",0,1)</f>
        <v>Координатор склада</v>
      </c>
      <c r="H18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88" spans="1:8" hidden="1" x14ac:dyDescent="0.35">
      <c r="A188" s="30" t="s">
        <v>4</v>
      </c>
      <c r="B188" s="30" t="s">
        <v>276</v>
      </c>
      <c r="C188" s="30" t="s">
        <v>164</v>
      </c>
      <c r="D188" s="34" cm="1">
        <f t="array" aca="1" ref="D18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88" s="30" t="s">
        <v>257</v>
      </c>
      <c r="F188" s="30" cm="1">
        <f t="array" aca="1" ref="F18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20100</v>
      </c>
      <c r="G188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18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89" spans="1:8" hidden="1" x14ac:dyDescent="0.35">
      <c r="A189" s="30" t="s">
        <v>4</v>
      </c>
      <c r="B189" s="30" t="s">
        <v>277</v>
      </c>
      <c r="C189" s="30" t="s">
        <v>164</v>
      </c>
      <c r="D189" s="34" cm="1">
        <f t="array" aca="1" ref="D18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89" s="30" t="s">
        <v>257</v>
      </c>
      <c r="F189" s="30" cm="1">
        <f t="array" aca="1" ref="F18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14200</v>
      </c>
      <c r="G189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18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90" spans="1:8" hidden="1" x14ac:dyDescent="0.35">
      <c r="A190" s="30" t="s">
        <v>4</v>
      </c>
      <c r="B190" s="30" t="s">
        <v>278</v>
      </c>
      <c r="C190" s="30" t="s">
        <v>74</v>
      </c>
      <c r="D190" s="34" cm="1">
        <f t="array" aca="1" ref="D19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90" s="30" t="s">
        <v>257</v>
      </c>
      <c r="F190" s="30" cm="1">
        <f t="array" aca="1" ref="F19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14200</v>
      </c>
      <c r="G190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19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91" spans="1:8" hidden="1" x14ac:dyDescent="0.35">
      <c r="A191" s="30" t="s">
        <v>4</v>
      </c>
      <c r="B191" s="30" t="s">
        <v>279</v>
      </c>
      <c r="C191" s="30" t="s">
        <v>65</v>
      </c>
      <c r="D191" s="34" cm="1">
        <f t="array" aca="1" ref="D19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91" s="30" t="s">
        <v>257</v>
      </c>
      <c r="F191" s="30" cm="1">
        <f t="array" aca="1" ref="F19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14200</v>
      </c>
      <c r="G191" s="30" t="str">
        <f>_xlfn.XLOOKUP(Список_Сотрудников[[#This Row],[ФИО]],'Штатные сотрудники'!B:B,'Штатные сотрудники'!P:P,"ошибка",0,1)</f>
        <v>Старший оператор стиральной машины</v>
      </c>
      <c r="H19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92" spans="1:8" hidden="1" x14ac:dyDescent="0.35">
      <c r="A192" s="30" t="s">
        <v>4</v>
      </c>
      <c r="B192" s="30" t="s">
        <v>280</v>
      </c>
      <c r="C192" s="30" t="s">
        <v>164</v>
      </c>
      <c r="D192" s="34" cm="1">
        <f t="array" aca="1" ref="D19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92" s="30" t="s">
        <v>257</v>
      </c>
      <c r="F192" s="30" cm="1">
        <f t="array" aca="1" ref="F19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12171.428571428572</v>
      </c>
      <c r="G192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19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93" spans="1:10" hidden="1" x14ac:dyDescent="0.35">
      <c r="A193" s="30" t="s">
        <v>4</v>
      </c>
      <c r="B193" s="30" t="s">
        <v>281</v>
      </c>
      <c r="C193" s="30" t="s">
        <v>164</v>
      </c>
      <c r="D193" s="34" cm="1">
        <f t="array" aca="1" ref="D19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93" s="30" t="s">
        <v>257</v>
      </c>
      <c r="F193" s="30" cm="1">
        <f t="array" aca="1" ref="F19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12509.523809523809</v>
      </c>
      <c r="G193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19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94" spans="1:10" hidden="1" x14ac:dyDescent="0.35">
      <c r="A194" s="30" t="s">
        <v>4</v>
      </c>
      <c r="B194" s="30" t="s">
        <v>282</v>
      </c>
      <c r="C194" s="30" t="s">
        <v>74</v>
      </c>
      <c r="D194" s="34" cm="1">
        <f t="array" aca="1" ref="D19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94" s="30" t="s">
        <v>257</v>
      </c>
      <c r="F194" s="30" cm="1">
        <f t="array" aca="1" ref="F19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12509.523809523809</v>
      </c>
      <c r="G194" s="30" t="str">
        <f>_xlfn.XLOOKUP(Список_Сотрудников[[#This Row],[ФИО]],'Штатные сотрудники'!B:B,'Штатные сотрудники'!P:P,"ошибка",0,1)</f>
        <v>Кладовщик</v>
      </c>
      <c r="H19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95" spans="1:10" hidden="1" x14ac:dyDescent="0.35">
      <c r="A195" s="30" t="s">
        <v>4</v>
      </c>
      <c r="B195" s="30" t="s">
        <v>283</v>
      </c>
      <c r="C195" s="30" t="s">
        <v>164</v>
      </c>
      <c r="D195" s="34" cm="1">
        <f t="array" aca="1" ref="D19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95" s="30" t="s">
        <v>257</v>
      </c>
      <c r="F195" s="30" cm="1">
        <f t="array" aca="1" ref="F19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13692.857142857143</v>
      </c>
      <c r="G195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19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96" spans="1:10" hidden="1" x14ac:dyDescent="0.35">
      <c r="A196" s="30" t="s">
        <v>4</v>
      </c>
      <c r="B196" s="30" t="s">
        <v>284</v>
      </c>
      <c r="C196" s="30" t="s">
        <v>164</v>
      </c>
      <c r="D196" s="34" cm="1">
        <f t="array" aca="1" ref="D19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96" s="30" t="s">
        <v>257</v>
      </c>
      <c r="F196" s="30" cm="1">
        <f t="array" aca="1" ref="F19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14115.476190476191</v>
      </c>
      <c r="G196" s="30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  <c r="H19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97" spans="1:10" hidden="1" x14ac:dyDescent="0.35">
      <c r="A197" s="30" t="s">
        <v>4</v>
      </c>
      <c r="B197" s="30" t="s">
        <v>285</v>
      </c>
      <c r="C197" s="30" t="s">
        <v>74</v>
      </c>
      <c r="D197" s="34" cm="1">
        <f t="array" aca="1" ref="D19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97" s="30" t="s">
        <v>257</v>
      </c>
      <c r="F197" s="30" cm="1">
        <f t="array" aca="1" ref="F19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12847.619047619048</v>
      </c>
      <c r="G197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19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198" spans="1:10" hidden="1" x14ac:dyDescent="0.35">
      <c r="A198" s="30" t="s">
        <v>4</v>
      </c>
      <c r="B198" s="30" t="s">
        <v>286</v>
      </c>
      <c r="C198" s="30" t="s">
        <v>21</v>
      </c>
      <c r="D198" s="34" cm="1">
        <f t="array" aca="1" ref="D19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98" s="30" t="s">
        <v>287</v>
      </c>
      <c r="F198" s="30" t="str" cm="1">
        <f t="array" aca="1" ref="F19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180073,7</v>
      </c>
      <c r="G198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19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Приёмко Александр</v>
      </c>
      <c r="J198" s="30">
        <v>34108.120000000003</v>
      </c>
    </row>
    <row r="199" spans="1:10" hidden="1" x14ac:dyDescent="0.35">
      <c r="A199" s="30" t="s">
        <v>4</v>
      </c>
      <c r="B199" s="30" t="s">
        <v>288</v>
      </c>
      <c r="C199" s="30" t="s">
        <v>21</v>
      </c>
      <c r="D199" s="34" cm="1">
        <f t="array" aca="1" ref="D19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199" s="30" t="s">
        <v>287</v>
      </c>
      <c r="F199" s="30" t="str" cm="1">
        <f t="array" aca="1" ref="F19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299926,8</v>
      </c>
      <c r="G199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19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Приёмко Александр</v>
      </c>
      <c r="J199" s="30">
        <v>33803.79</v>
      </c>
    </row>
    <row r="200" spans="1:10" hidden="1" x14ac:dyDescent="0.35">
      <c r="A200" s="30" t="s">
        <v>4</v>
      </c>
      <c r="B200" s="30" t="s">
        <v>289</v>
      </c>
      <c r="C200" s="30" t="s">
        <v>21</v>
      </c>
      <c r="D200" s="34" cm="1">
        <f t="array" aca="1" ref="D20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00" s="30" t="s">
        <v>287</v>
      </c>
      <c r="F200" s="30" t="str" cm="1">
        <f t="array" aca="1" ref="F20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90522,21</v>
      </c>
      <c r="G200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20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Приёмко Александр</v>
      </c>
      <c r="J200" s="40">
        <v>17324.330000000002</v>
      </c>
    </row>
    <row r="201" spans="1:10" hidden="1" x14ac:dyDescent="0.35">
      <c r="A201" s="30" t="s">
        <v>4</v>
      </c>
      <c r="B201" s="30" t="s">
        <v>290</v>
      </c>
      <c r="C201" s="30" t="s">
        <v>137</v>
      </c>
      <c r="D201" s="34" cm="1">
        <f t="array" aca="1" ref="D20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01" s="30" t="s">
        <v>287</v>
      </c>
      <c r="F201" s="30" t="str" cm="1">
        <f t="array" aca="1" ref="F20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01" s="30" t="str">
        <f>_xlfn.XLOOKUP(Список_Сотрудников[[#This Row],[ФИО]],'Штатные сотрудники'!B:B,'Штатные сотрудники'!P:P,"ошибка",0,1)</f>
        <v>ошибка</v>
      </c>
      <c r="H20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Приёмко Александр</v>
      </c>
    </row>
    <row r="202" spans="1:10" hidden="1" x14ac:dyDescent="0.35">
      <c r="A202" s="30" t="s">
        <v>4</v>
      </c>
      <c r="B202" s="30" t="s">
        <v>291</v>
      </c>
      <c r="C202" s="30" t="s">
        <v>292</v>
      </c>
      <c r="D202" s="34" cm="1">
        <f t="array" aca="1" ref="D20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02" s="30" t="s">
        <v>287</v>
      </c>
      <c r="F202" s="30" t="str" cm="1">
        <f t="array" aca="1" ref="F20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53326,21</v>
      </c>
      <c r="G202" s="30" t="str">
        <f>_xlfn.XLOOKUP(Список_Сотрудников[[#This Row],[ФИО]],'Штатные сотрудники'!B:B,'Штатные сотрудники'!P:P,"ошибка",0,1)</f>
        <v>Торговый представитель (регион)</v>
      </c>
      <c r="H20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Приёмко Александр</v>
      </c>
      <c r="J202" s="30">
        <v>3431.39</v>
      </c>
    </row>
    <row r="203" spans="1:10" hidden="1" x14ac:dyDescent="0.35">
      <c r="A203" s="30" t="s">
        <v>4</v>
      </c>
      <c r="B203" s="30" t="s">
        <v>293</v>
      </c>
      <c r="C203" s="30" t="s">
        <v>101</v>
      </c>
      <c r="D203" s="34" cm="1">
        <f t="array" aca="1" ref="D20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203" s="30" t="s">
        <v>99</v>
      </c>
      <c r="F203" s="30" cm="1">
        <f t="array" aca="1" ref="F20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203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  <c r="H20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Глеб</v>
      </c>
    </row>
    <row r="204" spans="1:10" hidden="1" x14ac:dyDescent="0.35">
      <c r="A204" s="30" t="s">
        <v>4</v>
      </c>
      <c r="B204" s="30" t="s">
        <v>294</v>
      </c>
      <c r="C204" s="30" t="s">
        <v>114</v>
      </c>
      <c r="D204" s="34" cm="1">
        <f t="array" aca="1" ref="D20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204" s="30" t="s">
        <v>99</v>
      </c>
      <c r="F204" s="30" cm="1">
        <f t="array" aca="1" ref="F20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204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  <c r="H20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Глеб</v>
      </c>
    </row>
    <row r="205" spans="1:10" hidden="1" x14ac:dyDescent="0.35">
      <c r="A205" s="30" t="s">
        <v>4</v>
      </c>
      <c r="B205" s="30" t="s">
        <v>295</v>
      </c>
      <c r="C205" s="30" t="s">
        <v>21</v>
      </c>
      <c r="D205" s="34" cm="1">
        <f t="array" aca="1" ref="D20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05" s="30" t="s">
        <v>99</v>
      </c>
      <c r="F205" s="30" cm="1">
        <f t="array" aca="1" ref="F20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205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20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Глеб</v>
      </c>
    </row>
    <row r="206" spans="1:10" hidden="1" x14ac:dyDescent="0.35">
      <c r="A206" s="30" t="s">
        <v>4</v>
      </c>
      <c r="B206" s="30" t="s">
        <v>296</v>
      </c>
      <c r="C206" s="30" t="s">
        <v>30</v>
      </c>
      <c r="D206" s="34" cm="1">
        <f t="array" aca="1" ref="D20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06" s="30" t="s">
        <v>99</v>
      </c>
      <c r="F206" s="30" t="str" cm="1">
        <f t="array" aca="1" ref="F20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95 558,63</v>
      </c>
      <c r="G206" s="30" t="str">
        <f>_xlfn.XLOOKUP(Список_Сотрудников[[#This Row],[ФИО]],'Штатные сотрудники'!B:B,'Штатные сотрудники'!P:P,"ошибка",0,1)</f>
        <v>Территориальный менеджер по продажам</v>
      </c>
      <c r="H20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Глеб</v>
      </c>
    </row>
    <row r="207" spans="1:10" hidden="1" x14ac:dyDescent="0.35">
      <c r="A207" s="30" t="s">
        <v>4</v>
      </c>
      <c r="B207" s="30" t="s">
        <v>297</v>
      </c>
      <c r="C207" s="30" t="s">
        <v>131</v>
      </c>
      <c r="D207" s="34" cm="1">
        <f t="array" aca="1" ref="D20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207" s="30" t="s">
        <v>99</v>
      </c>
      <c r="F207" s="30" cm="1">
        <f t="array" aca="1" ref="F20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207" s="30" t="str">
        <f>_xlfn.XLOOKUP(Список_Сотрудников[[#This Row],[ФИО]],'Штатные сотрудники'!B:B,'Штатные сотрудники'!P:P,"ошибка",0,1)</f>
        <v>Руководитель отдела продаж</v>
      </c>
      <c r="H20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Глеб</v>
      </c>
    </row>
    <row r="208" spans="1:10" hidden="1" x14ac:dyDescent="0.35">
      <c r="A208" s="30" t="s">
        <v>4</v>
      </c>
      <c r="B208" s="30" t="s">
        <v>298</v>
      </c>
      <c r="C208" s="30" t="s">
        <v>101</v>
      </c>
      <c r="D208" s="34" cm="1">
        <f t="array" aca="1" ref="D20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208" s="30" t="s">
        <v>99</v>
      </c>
      <c r="F208" s="30" cm="1">
        <f t="array" aca="1" ref="F20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208" s="30" t="str">
        <f>_xlfn.XLOOKUP(Список_Сотрудников[[#This Row],[ФИО]],'Штатные сотрудники'!B:B,'Штатные сотрудники'!P:P,"ошибка",0,1)</f>
        <v>Менеджер по работе с ключевыми клиентами</v>
      </c>
      <c r="H20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Глеб</v>
      </c>
    </row>
    <row r="209" spans="1:10" hidden="1" x14ac:dyDescent="0.35">
      <c r="A209" s="30" t="s">
        <v>4</v>
      </c>
      <c r="B209" s="30" t="s">
        <v>299</v>
      </c>
      <c r="C209" s="30" t="s">
        <v>21</v>
      </c>
      <c r="D209" s="34" cm="1">
        <f t="array" aca="1" ref="D20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09" s="30" t="s">
        <v>99</v>
      </c>
      <c r="F209" s="30" t="str" cm="1">
        <f t="array" aca="1" ref="F20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62 628,93</v>
      </c>
      <c r="G209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20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Глеб</v>
      </c>
    </row>
    <row r="210" spans="1:10" hidden="1" x14ac:dyDescent="0.35">
      <c r="A210" s="30" t="s">
        <v>4</v>
      </c>
      <c r="B210" s="30" t="s">
        <v>300</v>
      </c>
      <c r="C210" s="30" t="s">
        <v>21</v>
      </c>
      <c r="D210" s="34" cm="1">
        <f t="array" aca="1" ref="D21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10" s="30" t="s">
        <v>99</v>
      </c>
      <c r="F210" s="30" t="str" cm="1">
        <f t="array" aca="1" ref="F21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66 948,34</v>
      </c>
      <c r="G210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21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Глеб</v>
      </c>
    </row>
    <row r="211" spans="1:10" hidden="1" x14ac:dyDescent="0.35">
      <c r="A211" s="30" t="s">
        <v>4</v>
      </c>
      <c r="B211" s="30" t="s">
        <v>301</v>
      </c>
      <c r="C211" s="30" t="s">
        <v>21</v>
      </c>
      <c r="D211" s="34" cm="1">
        <f t="array" aca="1" ref="D21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11" s="30" t="s">
        <v>99</v>
      </c>
      <c r="F211" s="30" cm="1">
        <f t="array" aca="1" ref="F21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211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21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Глеб</v>
      </c>
    </row>
    <row r="212" spans="1:10" hidden="1" x14ac:dyDescent="0.35">
      <c r="A212" s="30" t="s">
        <v>4</v>
      </c>
      <c r="B212" s="30" t="s">
        <v>302</v>
      </c>
      <c r="C212" s="30" t="s">
        <v>303</v>
      </c>
      <c r="D212" s="34" cm="1">
        <f t="array" aca="1" ref="D21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212" s="30" t="s">
        <v>304</v>
      </c>
      <c r="F212" s="30" cm="1">
        <f t="array" aca="1" ref="F21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212" s="30" t="str">
        <f>_xlfn.XLOOKUP(Список_Сотрудников[[#This Row],[ФИО]],'Штатные сотрудники'!B:B,'Штатные сотрудники'!P:P,"ошибка",0,1)</f>
        <v>Директор по продажам услуг по уходу за рабочей одеждой и развитию клиентов</v>
      </c>
      <c r="H21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Цикулин Антон</v>
      </c>
    </row>
    <row r="213" spans="1:10" hidden="1" x14ac:dyDescent="0.35">
      <c r="A213" s="30" t="s">
        <v>4</v>
      </c>
      <c r="B213" s="30" t="s">
        <v>305</v>
      </c>
      <c r="C213" s="30" t="s">
        <v>101</v>
      </c>
      <c r="D213" s="34" cm="1">
        <f t="array" aca="1" ref="D21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213" s="30" t="s">
        <v>99</v>
      </c>
      <c r="F213" s="30" cm="1">
        <f t="array" aca="1" ref="F21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213" s="30" t="str">
        <f>_xlfn.XLOOKUP(Список_Сотрудников[[#This Row],[ФИО]],'Штатные сотрудники'!B:B,'Штатные сотрудники'!P:P,"ошибка",0,1)</f>
        <v>Менеджер по работе с ключевыми клиентами</v>
      </c>
      <c r="H21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Глеб</v>
      </c>
    </row>
    <row r="214" spans="1:10" hidden="1" x14ac:dyDescent="0.35">
      <c r="A214" s="30" t="s">
        <v>4</v>
      </c>
      <c r="B214" s="30" t="s">
        <v>306</v>
      </c>
      <c r="C214" s="30" t="s">
        <v>307</v>
      </c>
      <c r="D214" s="34" cm="1">
        <f t="array" aca="1" ref="D21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214" s="30" t="s">
        <v>99</v>
      </c>
      <c r="F214" s="30" cm="1">
        <f t="array" aca="1" ref="F21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214" s="30" t="str">
        <f>_xlfn.XLOOKUP(Список_Сотрудников[[#This Row],[ФИО]],'Штатные сотрудники'!B:B,'Штатные сотрудники'!P:P,"ошибка",0,1)</f>
        <v>Руководитель службы клиентов</v>
      </c>
      <c r="H21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Глеб</v>
      </c>
    </row>
    <row r="215" spans="1:10" hidden="1" x14ac:dyDescent="0.35">
      <c r="A215" s="30" t="s">
        <v>4</v>
      </c>
      <c r="B215" s="30" t="s">
        <v>308</v>
      </c>
      <c r="C215" s="30" t="s">
        <v>137</v>
      </c>
      <c r="D215" s="34" cm="1">
        <f t="array" aca="1" ref="D21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15" s="30" t="s">
        <v>99</v>
      </c>
      <c r="F215" s="30" cm="1">
        <f t="array" aca="1" ref="F21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215" s="30" t="str">
        <f>_xlfn.XLOOKUP(Список_Сотрудников[[#This Row],[ФИО]],'Штатные сотрудники'!B:B,'Штатные сотрудники'!P:P,"ошибка",0,1)</f>
        <v>Менеджер по продажам ключевым клиентам</v>
      </c>
      <c r="H21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Глеб</v>
      </c>
    </row>
    <row r="216" spans="1:10" ht="16.5" hidden="1" x14ac:dyDescent="0.45">
      <c r="A216" s="30" t="s">
        <v>4</v>
      </c>
      <c r="B216" s="36" t="s">
        <v>309</v>
      </c>
      <c r="C216" s="30" t="s">
        <v>21</v>
      </c>
      <c r="D216" s="34" cm="1">
        <f t="array" aca="1" ref="D21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16" s="30" t="s">
        <v>99</v>
      </c>
      <c r="F216" s="30" t="str" cm="1">
        <f t="array" aca="1" ref="F21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16" s="30" t="str">
        <f>_xlfn.XLOOKUP(Список_Сотрудников[[#This Row],[ФИО]],'Штатные сотрудники'!B:B,'Штатные сотрудники'!P:P,"ошибка",0,1)</f>
        <v>ошибка</v>
      </c>
      <c r="H21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Глеб</v>
      </c>
      <c r="J216" s="30" t="s">
        <v>26</v>
      </c>
    </row>
    <row r="217" spans="1:10" hidden="1" x14ac:dyDescent="0.35">
      <c r="A217" s="30" t="s">
        <v>4</v>
      </c>
      <c r="B217" s="30" t="s">
        <v>310</v>
      </c>
      <c r="C217" s="30" t="s">
        <v>101</v>
      </c>
      <c r="D217" s="34" cm="1">
        <f t="array" aca="1" ref="D21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217" s="30" t="s">
        <v>99</v>
      </c>
      <c r="F217" s="30" cm="1">
        <f t="array" aca="1" ref="F21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217" s="30" t="str">
        <f>_xlfn.XLOOKUP(Список_Сотрудников[[#This Row],[ФИО]],'Штатные сотрудники'!B:B,'Штатные сотрудники'!P:P,"ошибка",0,1)</f>
        <v>Менеджер по работе с ключевыми клиентами</v>
      </c>
      <c r="H21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Глеб</v>
      </c>
    </row>
    <row r="218" spans="1:10" hidden="1" x14ac:dyDescent="0.35">
      <c r="A218" s="30" t="s">
        <v>4</v>
      </c>
      <c r="B218" s="30" t="s">
        <v>311</v>
      </c>
      <c r="C218" s="30" t="s">
        <v>30</v>
      </c>
      <c r="D218" s="34" cm="1">
        <f t="array" aca="1" ref="D21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18" s="30" t="s">
        <v>99</v>
      </c>
      <c r="F218" s="30" t="str" cm="1">
        <f t="array" aca="1" ref="F21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9 687,37</v>
      </c>
      <c r="G218" s="30" t="str">
        <f>_xlfn.XLOOKUP(Список_Сотрудников[[#This Row],[ФИО]],'Штатные сотрудники'!B:B,'Штатные сотрудники'!P:P,"ошибка",0,1)</f>
        <v>Территориальный менеджер по продажам</v>
      </c>
      <c r="H21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Глеб</v>
      </c>
    </row>
    <row r="219" spans="1:10" hidden="1" x14ac:dyDescent="0.35">
      <c r="A219" s="30" t="s">
        <v>4</v>
      </c>
      <c r="B219" s="30" t="s">
        <v>312</v>
      </c>
      <c r="C219" s="30" t="s">
        <v>40</v>
      </c>
      <c r="D219" s="34" cm="1">
        <f t="array" aca="1" ref="D21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19" s="30" t="s">
        <v>313</v>
      </c>
      <c r="F219" s="30" cm="1">
        <f t="array" aca="1" ref="F21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13800</v>
      </c>
      <c r="G219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  <c r="H21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</row>
    <row r="220" spans="1:10" hidden="1" x14ac:dyDescent="0.35">
      <c r="A220" s="30" t="s">
        <v>4</v>
      </c>
      <c r="B220" s="30" t="s">
        <v>314</v>
      </c>
      <c r="C220" s="30" t="s">
        <v>84</v>
      </c>
      <c r="D220" s="34" cm="1">
        <f t="array" aca="1" ref="D22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220" s="30" t="s">
        <v>99</v>
      </c>
      <c r="F220" s="30" cm="1">
        <f t="array" aca="1" ref="F22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220" s="30" t="str">
        <f>_xlfn.XLOOKUP(Список_Сотрудников[[#This Row],[ФИО]],'Штатные сотрудники'!B:B,'Штатные сотрудники'!P:P,"ошибка",0,1)</f>
        <v>Старший менеджер по работе с ключевыми клиентами</v>
      </c>
      <c r="H22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Глеб</v>
      </c>
    </row>
    <row r="221" spans="1:10" hidden="1" x14ac:dyDescent="0.35">
      <c r="A221" s="30" t="s">
        <v>4</v>
      </c>
      <c r="B221" s="30" t="s">
        <v>315</v>
      </c>
      <c r="C221" s="30" t="s">
        <v>72</v>
      </c>
      <c r="D221" s="34" cm="1">
        <f t="array" aca="1" ref="D22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21" s="30" t="s">
        <v>316</v>
      </c>
      <c r="F221" s="30" t="str" cm="1">
        <f t="array" aca="1" ref="F22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21" s="30" t="str">
        <f>_xlfn.XLOOKUP(Список_Сотрудников[[#This Row],[ФИО]],'Штатные сотрудники'!B:B,'Штатные сотрудники'!P:P,"ошибка",0,1)</f>
        <v>ошибка</v>
      </c>
      <c r="H22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22" spans="1:10" hidden="1" x14ac:dyDescent="0.35">
      <c r="A222" s="30" t="s">
        <v>4</v>
      </c>
      <c r="B222" s="30" t="s">
        <v>317</v>
      </c>
      <c r="C222" s="30" t="s">
        <v>74</v>
      </c>
      <c r="D222" s="34" cm="1">
        <f t="array" aca="1" ref="D22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22" s="30" t="s">
        <v>316</v>
      </c>
      <c r="F222" s="30" t="str" cm="1">
        <f t="array" aca="1" ref="F22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22" s="30" t="str">
        <f>_xlfn.XLOOKUP(Список_Сотрудников[[#This Row],[ФИО]],'Штатные сотрудники'!B:B,'Штатные сотрудники'!P:P,"ошибка",0,1)</f>
        <v>ошибка</v>
      </c>
      <c r="H22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  <c r="J222" s="30" t="s">
        <v>26</v>
      </c>
    </row>
    <row r="223" spans="1:10" hidden="1" x14ac:dyDescent="0.35">
      <c r="A223" s="30" t="s">
        <v>4</v>
      </c>
      <c r="B223" s="30" t="s">
        <v>318</v>
      </c>
      <c r="C223" s="30" t="s">
        <v>74</v>
      </c>
      <c r="D223" s="34" cm="1">
        <f t="array" aca="1" ref="D22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23" s="30" t="s">
        <v>316</v>
      </c>
      <c r="F223" s="30" cm="1">
        <f t="array" aca="1" ref="F22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25830</v>
      </c>
      <c r="G223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2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24" spans="1:10" hidden="1" x14ac:dyDescent="0.35">
      <c r="A224" s="30" t="s">
        <v>4</v>
      </c>
      <c r="B224" s="30" t="s">
        <v>319</v>
      </c>
      <c r="C224" s="30" t="s">
        <v>169</v>
      </c>
      <c r="D224" s="34" cm="1">
        <f t="array" aca="1" ref="D22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24" s="30" t="s">
        <v>316</v>
      </c>
      <c r="F224" s="30" cm="1">
        <f t="array" aca="1" ref="F22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13600</v>
      </c>
      <c r="G224" s="30" t="str">
        <f>_xlfn.XLOOKUP(Список_Сотрудников[[#This Row],[ФИО]],'Штатные сотрудники'!B:B,'Штатные сотрудники'!P:P,"ошибка",0,1)</f>
        <v>Координатор производства</v>
      </c>
      <c r="H22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25" spans="1:8" hidden="1" x14ac:dyDescent="0.35">
      <c r="A225" s="30" t="s">
        <v>4</v>
      </c>
      <c r="B225" s="30" t="s">
        <v>320</v>
      </c>
      <c r="C225" s="30" t="s">
        <v>74</v>
      </c>
      <c r="D225" s="34" cm="1">
        <f t="array" aca="1" ref="D22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25" s="30" t="s">
        <v>316</v>
      </c>
      <c r="F225" s="30" cm="1">
        <f t="array" aca="1" ref="F22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225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2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26" spans="1:8" hidden="1" x14ac:dyDescent="0.35">
      <c r="A226" s="30" t="s">
        <v>4</v>
      </c>
      <c r="B226" s="30" t="s">
        <v>321</v>
      </c>
      <c r="C226" s="30" t="s">
        <v>74</v>
      </c>
      <c r="D226" s="34" cm="1">
        <f t="array" aca="1" ref="D22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26" s="30" t="s">
        <v>316</v>
      </c>
      <c r="F226" s="30" cm="1">
        <f t="array" aca="1" ref="F22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3840.4545454545455</v>
      </c>
      <c r="G226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2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27" spans="1:8" hidden="1" x14ac:dyDescent="0.35">
      <c r="A227" s="30" t="s">
        <v>4</v>
      </c>
      <c r="B227" s="30" t="s">
        <v>322</v>
      </c>
      <c r="C227" s="30" t="s">
        <v>74</v>
      </c>
      <c r="D227" s="34" cm="1">
        <f t="array" aca="1" ref="D22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27" s="30" t="s">
        <v>316</v>
      </c>
      <c r="F227" s="30" cm="1">
        <f t="array" aca="1" ref="F22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10081.193181818182</v>
      </c>
      <c r="G227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2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28" spans="1:8" hidden="1" x14ac:dyDescent="0.35">
      <c r="A228" s="41" t="s">
        <v>4</v>
      </c>
      <c r="B228" s="41" t="s">
        <v>2526</v>
      </c>
      <c r="C228" s="41" t="s">
        <v>74</v>
      </c>
      <c r="D228" s="43" cm="1">
        <f t="array" aca="1" ref="D22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28" s="41" t="s">
        <v>316</v>
      </c>
      <c r="F228" s="41" t="str" cm="1">
        <f t="array" aca="1" ref="F22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28" s="41" t="str">
        <f>_xlfn.XLOOKUP(Список_Сотрудников[[#This Row],[ФИО]],'Штатные сотрудники'!B:B,'Штатные сотрудники'!P:P,"ошибка",0,1)</f>
        <v>ошибка</v>
      </c>
      <c r="H22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29" spans="1:8" hidden="1" x14ac:dyDescent="0.35">
      <c r="A229" s="30" t="s">
        <v>4</v>
      </c>
      <c r="B229" s="30" t="s">
        <v>324</v>
      </c>
      <c r="C229" s="30" t="s">
        <v>44</v>
      </c>
      <c r="D229" s="34" cm="1">
        <f t="array" aca="1" ref="D22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229" s="30" t="s">
        <v>257</v>
      </c>
      <c r="F229" s="30" t="str" cm="1">
        <f t="array" aca="1" ref="F22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в приказе</v>
      </c>
      <c r="G229" s="30" t="str">
        <f>_xlfn.XLOOKUP(Список_Сотрудников[[#This Row],[ФИО]],'Штатные сотрудники'!B:B,'Штатные сотрудники'!P:P,"ошибка",0,1)</f>
        <v>Руководитель производства</v>
      </c>
      <c r="H22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230" spans="1:8" hidden="1" x14ac:dyDescent="0.35">
      <c r="A230" s="41" t="s">
        <v>4</v>
      </c>
      <c r="B230" s="41" t="s">
        <v>2533</v>
      </c>
      <c r="C230" s="41" t="s">
        <v>74</v>
      </c>
      <c r="D230" s="43" cm="1">
        <f t="array" aca="1" ref="D23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30" s="41" t="s">
        <v>316</v>
      </c>
      <c r="F230" s="41" t="str" cm="1">
        <f t="array" aca="1" ref="F23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30" s="41" t="str">
        <f>_xlfn.XLOOKUP(Список_Сотрудников[[#This Row],[ФИО]],'Штатные сотрудники'!B:B,'Штатные сотрудники'!P:P,"ошибка",0,1)</f>
        <v>ошибка</v>
      </c>
      <c r="H23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31" spans="1:8" hidden="1" x14ac:dyDescent="0.35">
      <c r="A231" s="30" t="s">
        <v>4</v>
      </c>
      <c r="B231" s="30" t="s">
        <v>326</v>
      </c>
      <c r="C231" s="30" t="s">
        <v>74</v>
      </c>
      <c r="D231" s="34" cm="1">
        <f t="array" aca="1" ref="D23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31" s="30" t="s">
        <v>316</v>
      </c>
      <c r="F231" s="30" cm="1">
        <f t="array" aca="1" ref="F23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5829.261363636364</v>
      </c>
      <c r="G231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3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32" spans="1:8" hidden="1" x14ac:dyDescent="0.35">
      <c r="A232" s="30" t="s">
        <v>4</v>
      </c>
      <c r="B232" s="30" t="s">
        <v>327</v>
      </c>
      <c r="C232" s="30" t="s">
        <v>74</v>
      </c>
      <c r="D232" s="34" cm="1">
        <f t="array" aca="1" ref="D23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32" s="30" t="s">
        <v>316</v>
      </c>
      <c r="F232" s="30" cm="1">
        <f t="array" aca="1" ref="F23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5728.409090909091</v>
      </c>
      <c r="G232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3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33" spans="1:8" hidden="1" x14ac:dyDescent="0.35">
      <c r="A233" s="30" t="s">
        <v>4</v>
      </c>
      <c r="B233" s="30" t="s">
        <v>328</v>
      </c>
      <c r="C233" s="30" t="s">
        <v>72</v>
      </c>
      <c r="D233" s="34" cm="1">
        <f t="array" aca="1" ref="D23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33" s="30" t="s">
        <v>316</v>
      </c>
      <c r="F233" s="30" cm="1">
        <f t="array" aca="1" ref="F23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15054.545454545456</v>
      </c>
      <c r="G233" s="30" t="str">
        <f>_xlfn.XLOOKUP(Список_Сотрудников[[#This Row],[ФИО]],'Штатные сотрудники'!B:B,'Штатные сотрудники'!P:P,"ошибка",0,1)</f>
        <v>Младший оператор стиральной машины</v>
      </c>
      <c r="H23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34" spans="1:8" hidden="1" x14ac:dyDescent="0.35">
      <c r="A234" s="30" t="s">
        <v>4</v>
      </c>
      <c r="B234" s="30" t="s">
        <v>329</v>
      </c>
      <c r="C234" s="30" t="s">
        <v>74</v>
      </c>
      <c r="D234" s="34" cm="1">
        <f t="array" aca="1" ref="D23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34" s="30" t="s">
        <v>316</v>
      </c>
      <c r="F234" s="30" cm="1">
        <f t="array" aca="1" ref="F23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9806.875</v>
      </c>
      <c r="G234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3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35" spans="1:8" hidden="1" x14ac:dyDescent="0.35">
      <c r="A235" s="30" t="s">
        <v>4</v>
      </c>
      <c r="B235" s="30" t="s">
        <v>330</v>
      </c>
      <c r="C235" s="30" t="s">
        <v>74</v>
      </c>
      <c r="D235" s="34" cm="1">
        <f t="array" aca="1" ref="D23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35" s="30" t="s">
        <v>316</v>
      </c>
      <c r="F235" s="30" cm="1">
        <f t="array" aca="1" ref="F23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10149.772727272728</v>
      </c>
      <c r="G235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3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36" spans="1:8" hidden="1" x14ac:dyDescent="0.35">
      <c r="A236" s="30" t="s">
        <v>4</v>
      </c>
      <c r="B236" s="30" t="s">
        <v>331</v>
      </c>
      <c r="C236" s="30" t="s">
        <v>74</v>
      </c>
      <c r="D236" s="34" cm="1">
        <f t="array" aca="1" ref="D23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36" s="30" t="s">
        <v>316</v>
      </c>
      <c r="F236" s="30" cm="1">
        <f t="array" aca="1" ref="F23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9189.6590909090901</v>
      </c>
      <c r="G236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3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37" spans="1:8" hidden="1" x14ac:dyDescent="0.35">
      <c r="A237" s="30" t="s">
        <v>4</v>
      </c>
      <c r="B237" s="30" t="s">
        <v>332</v>
      </c>
      <c r="C237" s="30" t="s">
        <v>74</v>
      </c>
      <c r="D237" s="34" cm="1">
        <f t="array" aca="1" ref="D23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37" s="30" t="s">
        <v>316</v>
      </c>
      <c r="F237" s="30" cm="1">
        <f t="array" aca="1" ref="F23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8641.0227272727279</v>
      </c>
      <c r="G237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3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38" spans="1:8" hidden="1" x14ac:dyDescent="0.35">
      <c r="A238" s="30" t="s">
        <v>4</v>
      </c>
      <c r="B238" s="30" t="s">
        <v>333</v>
      </c>
      <c r="C238" s="30" t="s">
        <v>74</v>
      </c>
      <c r="D238" s="34" cm="1">
        <f t="array" aca="1" ref="D23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38" s="30" t="s">
        <v>316</v>
      </c>
      <c r="F238" s="30" cm="1">
        <f t="array" aca="1" ref="F23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22081.818181818184</v>
      </c>
      <c r="G238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3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39" spans="1:8" hidden="1" x14ac:dyDescent="0.35">
      <c r="A239" s="30" t="s">
        <v>4</v>
      </c>
      <c r="B239" s="30" t="s">
        <v>334</v>
      </c>
      <c r="C239" s="30" t="s">
        <v>74</v>
      </c>
      <c r="D239" s="34" cm="1">
        <f t="array" aca="1" ref="D23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39" s="30" t="s">
        <v>316</v>
      </c>
      <c r="F239" s="30" cm="1">
        <f t="array" aca="1" ref="F23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15050</v>
      </c>
      <c r="G239" s="30" t="str">
        <f>_xlfn.XLOOKUP(Список_Сотрудников[[#This Row],[ФИО]],'Штатные сотрудники'!B:B,'Штатные сотрудники'!P:P,"ошибка",0,1)</f>
        <v>Кладовщик</v>
      </c>
      <c r="H23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40" spans="1:8" hidden="1" x14ac:dyDescent="0.35">
      <c r="A240" s="30" t="s">
        <v>4</v>
      </c>
      <c r="B240" s="30" t="s">
        <v>335</v>
      </c>
      <c r="C240" s="30" t="s">
        <v>74</v>
      </c>
      <c r="D240" s="34" cm="1">
        <f t="array" aca="1" ref="D24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40" s="30" t="s">
        <v>316</v>
      </c>
      <c r="F240" s="30" cm="1">
        <f t="array" aca="1" ref="F24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9258.238636363636</v>
      </c>
      <c r="G240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4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41" spans="1:10" hidden="1" x14ac:dyDescent="0.35">
      <c r="A241" s="30" t="s">
        <v>4</v>
      </c>
      <c r="B241" s="30" t="s">
        <v>336</v>
      </c>
      <c r="C241" s="30" t="s">
        <v>74</v>
      </c>
      <c r="D241" s="34" cm="1">
        <f t="array" aca="1" ref="D24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41" s="30" t="s">
        <v>316</v>
      </c>
      <c r="F241" s="30" cm="1">
        <f t="array" aca="1" ref="F24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14529.545454545456</v>
      </c>
      <c r="G241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4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42" spans="1:10" hidden="1" x14ac:dyDescent="0.35">
      <c r="A242" s="30" t="s">
        <v>4</v>
      </c>
      <c r="B242" s="30" t="s">
        <v>337</v>
      </c>
      <c r="C242" s="30" t="s">
        <v>74</v>
      </c>
      <c r="D242" s="34" cm="1">
        <f t="array" aca="1" ref="D24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42" s="30" t="s">
        <v>316</v>
      </c>
      <c r="F242" s="30" cm="1">
        <f t="array" aca="1" ref="F24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19554.545454545456</v>
      </c>
      <c r="G242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4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43" spans="1:10" hidden="1" x14ac:dyDescent="0.35">
      <c r="A243" s="30" t="s">
        <v>4</v>
      </c>
      <c r="B243" s="30" t="s">
        <v>338</v>
      </c>
      <c r="C243" s="30" t="s">
        <v>72</v>
      </c>
      <c r="D243" s="34" cm="1">
        <f t="array" aca="1" ref="D24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43" s="30" t="s">
        <v>316</v>
      </c>
      <c r="F243" s="30" t="str" cm="1">
        <f t="array" aca="1" ref="F24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ГПХ</v>
      </c>
      <c r="G243" s="30" t="str">
        <f>_xlfn.XLOOKUP(Список_Сотрудников[[#This Row],[ФИО]],'Штатные сотрудники'!B:B,'Штатные сотрудники'!P:P,"ошибка",0,1)</f>
        <v>Младший оператор стиральной машины</v>
      </c>
      <c r="H24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44" spans="1:10" hidden="1" x14ac:dyDescent="0.35">
      <c r="A244" s="30" t="s">
        <v>4</v>
      </c>
      <c r="B244" s="30" t="s">
        <v>339</v>
      </c>
      <c r="C244" s="30" t="s">
        <v>74</v>
      </c>
      <c r="D244" s="34" cm="1">
        <f t="array" aca="1" ref="D24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44" s="30" t="s">
        <v>316</v>
      </c>
      <c r="F244" s="30" cm="1">
        <f t="array" aca="1" ref="F24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23700</v>
      </c>
      <c r="G244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4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45" spans="1:10" hidden="1" x14ac:dyDescent="0.35">
      <c r="A245" s="30" t="s">
        <v>4</v>
      </c>
      <c r="B245" s="30" t="s">
        <v>340</v>
      </c>
      <c r="C245" s="30" t="s">
        <v>72</v>
      </c>
      <c r="D245" s="34" cm="1">
        <f t="array" aca="1" ref="D24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45" s="30" t="s">
        <v>316</v>
      </c>
      <c r="F245" s="30" t="str" cm="1">
        <f t="array" aca="1" ref="F24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45" s="30" t="str">
        <f>_xlfn.XLOOKUP(Список_Сотрудников[[#This Row],[ФИО]],'Штатные сотрудники'!B:B,'Штатные сотрудники'!P:P,"ошибка",0,1)</f>
        <v>ошибка</v>
      </c>
      <c r="H24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Кишканов Даниил</v>
      </c>
    </row>
    <row r="246" spans="1:10" hidden="1" x14ac:dyDescent="0.35">
      <c r="A246" s="30" t="s">
        <v>4</v>
      </c>
      <c r="B246" s="30" t="s">
        <v>341</v>
      </c>
      <c r="C246" s="30" t="s">
        <v>342</v>
      </c>
      <c r="D246" s="34" cm="1">
        <f t="array" aca="1" ref="D24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46" s="30" t="s">
        <v>287</v>
      </c>
      <c r="F246" s="30" t="str" cm="1">
        <f t="array" aca="1" ref="F24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256498,53</v>
      </c>
      <c r="G246" s="30" t="str">
        <f>_xlfn.XLOOKUP(Список_Сотрудников[[#This Row],[ФИО]],'Штатные сотрудники'!B:B,'Штатные сотрудники'!P:P,"ошибка",0,1)</f>
        <v>Старший менеджер по продажам ключевым клиентам</v>
      </c>
      <c r="H24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Приёмко Александр</v>
      </c>
      <c r="J246" s="30">
        <v>6944.69</v>
      </c>
    </row>
    <row r="247" spans="1:10" hidden="1" x14ac:dyDescent="0.35">
      <c r="A247" s="30" t="s">
        <v>4</v>
      </c>
      <c r="B247" s="30" t="s">
        <v>343</v>
      </c>
      <c r="C247" s="30" t="s">
        <v>21</v>
      </c>
      <c r="D247" s="34" cm="1">
        <f t="array" aca="1" ref="D24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47" s="30" t="s">
        <v>287</v>
      </c>
      <c r="F247" s="30" t="str" cm="1">
        <f t="array" aca="1" ref="F24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114116,07</v>
      </c>
      <c r="G247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24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Приёмко Александр</v>
      </c>
      <c r="J247" s="30">
        <v>29951.67</v>
      </c>
    </row>
    <row r="248" spans="1:10" hidden="1" x14ac:dyDescent="0.35">
      <c r="A248" s="30" t="s">
        <v>4</v>
      </c>
      <c r="B248" s="30" t="s">
        <v>344</v>
      </c>
      <c r="C248" s="30" t="s">
        <v>137</v>
      </c>
      <c r="D248" s="34" cm="1">
        <f t="array" aca="1" ref="D24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48" s="30" t="s">
        <v>287</v>
      </c>
      <c r="F248" s="30" t="str" cm="1">
        <f t="array" aca="1" ref="F24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214454,02</v>
      </c>
      <c r="G248" s="30" t="str">
        <f>_xlfn.XLOOKUP(Список_Сотрудников[[#This Row],[ФИО]],'Штатные сотрудники'!B:B,'Штатные сотрудники'!P:P,"ошибка",0,1)</f>
        <v>Менеджер по продажам ключевым клиентам</v>
      </c>
      <c r="H24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Приёмко Александр</v>
      </c>
      <c r="J248" s="30">
        <v>11175.49</v>
      </c>
    </row>
    <row r="249" spans="1:10" hidden="1" x14ac:dyDescent="0.35">
      <c r="A249" s="30" t="s">
        <v>8</v>
      </c>
      <c r="B249" s="30" t="s">
        <v>345</v>
      </c>
      <c r="C249" s="30" t="s">
        <v>209</v>
      </c>
      <c r="D249" s="34" cm="1">
        <f t="array" aca="1" ref="D24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49" s="30" t="s">
        <v>210</v>
      </c>
      <c r="F249" s="30" t="str" cm="1">
        <f t="array" aca="1" ref="F24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93628,46</v>
      </c>
      <c r="G249" s="30" t="str">
        <f>_xlfn.XLOOKUP(Список_Сотрудников[[#This Row],[ФИО]],'Штатные сотрудники'!B:B,'Штатные сотрудники'!P:P,"ошибка",0,1)</f>
        <v>Старший специалист</v>
      </c>
      <c r="H24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Протасевич Антон</v>
      </c>
    </row>
    <row r="250" spans="1:10" hidden="1" x14ac:dyDescent="0.35">
      <c r="A250" s="30" t="s">
        <v>8</v>
      </c>
      <c r="B250" s="30" t="s">
        <v>346</v>
      </c>
      <c r="C250" s="30" t="s">
        <v>255</v>
      </c>
      <c r="D250" s="34" cm="1">
        <f t="array" aca="1" ref="D25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50" s="30" t="s">
        <v>210</v>
      </c>
      <c r="F250" s="30" t="str" cm="1">
        <f t="array" aca="1" ref="F25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32023,36</v>
      </c>
      <c r="G250" s="30" t="str">
        <f>_xlfn.XLOOKUP(Список_Сотрудников[[#This Row],[ФИО]],'Штатные сотрудники'!B:B,'Штатные сотрудники'!P:P,"ошибка",0,1)</f>
        <v>Специалист по дистанционным продажам</v>
      </c>
      <c r="H25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Протасевич Антон</v>
      </c>
    </row>
    <row r="251" spans="1:10" hidden="1" x14ac:dyDescent="0.35">
      <c r="A251" s="30" t="s">
        <v>8</v>
      </c>
      <c r="B251" s="30" t="s">
        <v>347</v>
      </c>
      <c r="C251" s="30" t="s">
        <v>209</v>
      </c>
      <c r="D251" s="34" cm="1">
        <f t="array" aca="1" ref="D25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51" s="30" t="s">
        <v>210</v>
      </c>
      <c r="F251" s="30" t="str" cm="1">
        <f t="array" aca="1" ref="F25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89024,13</v>
      </c>
      <c r="G251" s="30" t="str">
        <f>_xlfn.XLOOKUP(Список_Сотрудников[[#This Row],[ФИО]],'Штатные сотрудники'!B:B,'Штатные сотрудники'!P:P,"ошибка",0,1)</f>
        <v>Старший специалист</v>
      </c>
      <c r="H25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Протасевич Антон</v>
      </c>
    </row>
    <row r="252" spans="1:10" hidden="1" x14ac:dyDescent="0.35">
      <c r="A252" s="30" t="s">
        <v>8</v>
      </c>
      <c r="B252" s="30" t="s">
        <v>348</v>
      </c>
      <c r="C252" s="30" t="s">
        <v>255</v>
      </c>
      <c r="D252" s="34" cm="1">
        <f t="array" aca="1" ref="D25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52" s="30" t="s">
        <v>210</v>
      </c>
      <c r="F252" s="30" t="str" cm="1">
        <f t="array" aca="1" ref="F25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116146,91</v>
      </c>
      <c r="G252" s="30" t="str">
        <f>_xlfn.XLOOKUP(Список_Сотрудников[[#This Row],[ФИО]],'Штатные сотрудники'!B:B,'Штатные сотрудники'!P:P,"ошибка",0,1)</f>
        <v>Специалист по дистанционным продажам</v>
      </c>
      <c r="H25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Протасевич Антон</v>
      </c>
    </row>
    <row r="253" spans="1:10" hidden="1" x14ac:dyDescent="0.35">
      <c r="A253" s="41" t="s">
        <v>8</v>
      </c>
      <c r="B253" s="41" t="s">
        <v>2532</v>
      </c>
      <c r="C253" s="41" t="s">
        <v>255</v>
      </c>
      <c r="D253" s="43" cm="1">
        <f t="array" aca="1" ref="D25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53" s="41" t="s">
        <v>210</v>
      </c>
      <c r="F253" s="41" t="str" cm="1">
        <f t="array" aca="1" ref="F25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53" s="41" t="str">
        <f>_xlfn.XLOOKUP(Список_Сотрудников[[#This Row],[ФИО]],'Штатные сотрудники'!B:B,'Штатные сотрудники'!P:P,"ошибка",0,1)</f>
        <v>ошибка</v>
      </c>
      <c r="H25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Протасевич Антон</v>
      </c>
    </row>
    <row r="254" spans="1:10" hidden="1" x14ac:dyDescent="0.35">
      <c r="A254" s="30" t="s">
        <v>4</v>
      </c>
      <c r="B254" s="30" t="s">
        <v>350</v>
      </c>
      <c r="C254" s="30" t="s">
        <v>74</v>
      </c>
      <c r="D254" s="34" cm="1">
        <f t="array" aca="1" ref="D25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54" s="30" t="s">
        <v>351</v>
      </c>
      <c r="F254" s="30" t="str" cm="1">
        <f t="array" aca="1" ref="F25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25 880  </v>
      </c>
      <c r="G254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5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55" spans="1:10" hidden="1" x14ac:dyDescent="0.35">
      <c r="A255" s="30" t="s">
        <v>4</v>
      </c>
      <c r="B255" s="30" t="s">
        <v>352</v>
      </c>
      <c r="C255" s="30" t="s">
        <v>72</v>
      </c>
      <c r="D255" s="34" cm="1">
        <f t="array" aca="1" ref="D25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55" s="30" t="s">
        <v>351</v>
      </c>
      <c r="F255" s="30" t="str" cm="1">
        <f t="array" aca="1" ref="F25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14 200  </v>
      </c>
      <c r="G255" s="30" t="str">
        <f>_xlfn.XLOOKUP(Список_Сотрудников[[#This Row],[ФИО]],'Штатные сотрудники'!B:B,'Штатные сотрудники'!P:P,"ошибка",0,1)</f>
        <v>Младший оператор стиральной машины</v>
      </c>
      <c r="H25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56" spans="1:10" hidden="1" x14ac:dyDescent="0.35">
      <c r="A256" s="30" t="s">
        <v>4</v>
      </c>
      <c r="B256" s="30" t="s">
        <v>353</v>
      </c>
      <c r="C256" s="30" t="s">
        <v>65</v>
      </c>
      <c r="D256" s="34" cm="1">
        <f t="array" aca="1" ref="D25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56" s="30" t="s">
        <v>351</v>
      </c>
      <c r="F256" s="30" t="str" cm="1">
        <f t="array" aca="1" ref="F25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14 200  </v>
      </c>
      <c r="G256" s="30" t="str">
        <f>_xlfn.XLOOKUP(Список_Сотрудников[[#This Row],[ФИО]],'Штатные сотрудники'!B:B,'Штатные сотрудники'!P:P,"ошибка",0,1)</f>
        <v>Старший оператор стиральной машины</v>
      </c>
      <c r="H25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57" spans="1:10" hidden="1" x14ac:dyDescent="0.35">
      <c r="A257" s="30" t="s">
        <v>4</v>
      </c>
      <c r="B257" s="30" t="s">
        <v>354</v>
      </c>
      <c r="C257" s="30" t="s">
        <v>74</v>
      </c>
      <c r="D257" s="34" cm="1">
        <f t="array" aca="1" ref="D25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57" s="30" t="s">
        <v>351</v>
      </c>
      <c r="F257" s="30" t="str" cm="1">
        <f t="array" aca="1" ref="F25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22 724  </v>
      </c>
      <c r="G257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5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58" spans="1:10" hidden="1" x14ac:dyDescent="0.35">
      <c r="A258" s="30" t="s">
        <v>4</v>
      </c>
      <c r="B258" s="30" t="s">
        <v>355</v>
      </c>
      <c r="C258" s="30" t="s">
        <v>55</v>
      </c>
      <c r="D258" s="34" cm="1">
        <f t="array" aca="1" ref="D25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58" s="30" t="s">
        <v>351</v>
      </c>
      <c r="F258" s="30" cm="1">
        <f t="array" aca="1" ref="F25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19000</v>
      </c>
      <c r="G258" s="30" t="str">
        <f>_xlfn.XLOOKUP(Список_Сотрудников[[#This Row],[ФИО]],'Штатные сотрудники'!B:B,'Штатные сотрудники'!P:P,"ошибка",0,1)</f>
        <v>Инженер</v>
      </c>
      <c r="H25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59" spans="1:10" hidden="1" x14ac:dyDescent="0.35">
      <c r="A259" s="30" t="s">
        <v>4</v>
      </c>
      <c r="B259" s="30" t="s">
        <v>356</v>
      </c>
      <c r="C259" s="30" t="s">
        <v>272</v>
      </c>
      <c r="D259" s="34" cm="1">
        <f t="array" aca="1" ref="D25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59" s="30" t="s">
        <v>351</v>
      </c>
      <c r="F259" s="30" t="str" cm="1">
        <f t="array" aca="1" ref="F25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59" s="30" t="str">
        <f>_xlfn.XLOOKUP(Список_Сотрудников[[#This Row],[ФИО]],'Штатные сотрудники'!B:B,'Штатные сотрудники'!P:P,"ошибка",0,1)</f>
        <v>ошибка</v>
      </c>
      <c r="H25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  <c r="J259" s="30" t="s">
        <v>26</v>
      </c>
    </row>
    <row r="260" spans="1:10" hidden="1" x14ac:dyDescent="0.35">
      <c r="A260" s="30" t="s">
        <v>4</v>
      </c>
      <c r="B260" s="30" t="s">
        <v>357</v>
      </c>
      <c r="C260" s="30" t="s">
        <v>65</v>
      </c>
      <c r="D260" s="34" cm="1">
        <f t="array" aca="1" ref="D26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60" s="30" t="s">
        <v>351</v>
      </c>
      <c r="F260" s="30" t="str" cm="1">
        <f t="array" aca="1" ref="F26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14 200  </v>
      </c>
      <c r="G260" s="30" t="str">
        <f>_xlfn.XLOOKUP(Список_Сотрудников[[#This Row],[ФИО]],'Штатные сотрудники'!B:B,'Штатные сотрудники'!P:P,"ошибка",0,1)</f>
        <v>Старший оператор стиральной машины</v>
      </c>
      <c r="H26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61" spans="1:10" hidden="1" x14ac:dyDescent="0.35">
      <c r="A261" s="30" t="s">
        <v>4</v>
      </c>
      <c r="B261" s="30" t="s">
        <v>358</v>
      </c>
      <c r="C261" s="30" t="s">
        <v>74</v>
      </c>
      <c r="D261" s="34" cm="1">
        <f t="array" aca="1" ref="D26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61" s="30" t="s">
        <v>351</v>
      </c>
      <c r="F261" s="30" t="str" cm="1">
        <f t="array" aca="1" ref="F26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</v>
      </c>
      <c r="G261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6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62" spans="1:10" hidden="1" x14ac:dyDescent="0.35">
      <c r="A262" s="30" t="s">
        <v>4</v>
      </c>
      <c r="B262" s="30" t="s">
        <v>359</v>
      </c>
      <c r="C262" s="30" t="s">
        <v>74</v>
      </c>
      <c r="D262" s="34" cm="1">
        <f t="array" aca="1" ref="D26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62" s="30" t="s">
        <v>351</v>
      </c>
      <c r="F262" s="30" t="str" cm="1">
        <f t="array" aca="1" ref="F26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13 393  </v>
      </c>
      <c r="G262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6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63" spans="1:10" hidden="1" x14ac:dyDescent="0.35">
      <c r="A263" s="30" t="s">
        <v>4</v>
      </c>
      <c r="B263" s="30" t="s">
        <v>360</v>
      </c>
      <c r="C263" s="30" t="s">
        <v>72</v>
      </c>
      <c r="D263" s="34" cm="1">
        <f t="array" aca="1" ref="D26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63" s="30" t="s">
        <v>351</v>
      </c>
      <c r="F263" s="30" t="str" cm="1">
        <f t="array" aca="1" ref="F26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63" s="30" t="str">
        <f>_xlfn.XLOOKUP(Список_Сотрудников[[#This Row],[ФИО]],'Штатные сотрудники'!B:B,'Штатные сотрудники'!P:P,"ошибка",0,1)</f>
        <v>ошибка</v>
      </c>
      <c r="H26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  <c r="J263" s="30" t="s">
        <v>26</v>
      </c>
    </row>
    <row r="264" spans="1:10" hidden="1" x14ac:dyDescent="0.35">
      <c r="A264" s="30" t="s">
        <v>4</v>
      </c>
      <c r="B264" s="30" t="s">
        <v>361</v>
      </c>
      <c r="C264" s="30" t="s">
        <v>72</v>
      </c>
      <c r="D264" s="34" cm="1">
        <f t="array" aca="1" ref="D26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64" s="30" t="s">
        <v>351</v>
      </c>
      <c r="F264" s="30" t="str" cm="1">
        <f t="array" aca="1" ref="F26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14 200  </v>
      </c>
      <c r="G264" s="30" t="str">
        <f>_xlfn.XLOOKUP(Список_Сотрудников[[#This Row],[ФИО]],'Штатные сотрудники'!B:B,'Штатные сотрудники'!P:P,"ошибка",0,1)</f>
        <v>Младший оператор стиральной машины</v>
      </c>
      <c r="H26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65" spans="1:10" hidden="1" x14ac:dyDescent="0.35">
      <c r="A265" s="30" t="s">
        <v>4</v>
      </c>
      <c r="B265" s="30" t="s">
        <v>362</v>
      </c>
      <c r="C265" s="30" t="s">
        <v>169</v>
      </c>
      <c r="D265" s="34" cm="1">
        <f t="array" aca="1" ref="D26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65" s="30" t="s">
        <v>351</v>
      </c>
      <c r="F265" s="30" t="str" cm="1">
        <f t="array" aca="1" ref="F26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10 764  </v>
      </c>
      <c r="G265" s="30" t="str">
        <f>_xlfn.XLOOKUP(Список_Сотрудников[[#This Row],[ФИО]],'Штатные сотрудники'!B:B,'Штатные сотрудники'!P:P,"ошибка",0,1)</f>
        <v>Координатор производства</v>
      </c>
      <c r="H26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66" spans="1:10" hidden="1" x14ac:dyDescent="0.35">
      <c r="A266" s="30" t="s">
        <v>4</v>
      </c>
      <c r="B266" s="30" t="s">
        <v>363</v>
      </c>
      <c r="C266" s="30" t="s">
        <v>72</v>
      </c>
      <c r="D266" s="34" cm="1">
        <f t="array" aca="1" ref="D26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66" s="30" t="s">
        <v>351</v>
      </c>
      <c r="F266" s="30" t="str" cm="1">
        <f t="array" aca="1" ref="F26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14 200  </v>
      </c>
      <c r="G266" s="30" t="str">
        <f>_xlfn.XLOOKUP(Список_Сотрудников[[#This Row],[ФИО]],'Штатные сотрудники'!B:B,'Штатные сотрудники'!P:P,"ошибка",0,1)</f>
        <v>Младший оператор стиральной машины</v>
      </c>
      <c r="H26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67" spans="1:10" hidden="1" x14ac:dyDescent="0.35">
      <c r="A267" s="30" t="s">
        <v>4</v>
      </c>
      <c r="B267" s="30" t="s">
        <v>364</v>
      </c>
      <c r="C267" s="30" t="s">
        <v>74</v>
      </c>
      <c r="D267" s="34" cm="1">
        <f t="array" aca="1" ref="D26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67" s="30" t="s">
        <v>351</v>
      </c>
      <c r="F267" s="30" t="str" cm="1">
        <f t="array" aca="1" ref="F26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23 380  </v>
      </c>
      <c r="G267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6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68" spans="1:10" hidden="1" x14ac:dyDescent="0.35">
      <c r="A268" s="30" t="s">
        <v>4</v>
      </c>
      <c r="B268" s="30" t="s">
        <v>365</v>
      </c>
      <c r="C268" s="30" t="s">
        <v>74</v>
      </c>
      <c r="D268" s="34" cm="1">
        <f t="array" aca="1" ref="D26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68" s="30" t="s">
        <v>351</v>
      </c>
      <c r="F268" s="30" t="str" cm="1">
        <f t="array" aca="1" ref="F26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14 200  </v>
      </c>
      <c r="G268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6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69" spans="1:10" hidden="1" x14ac:dyDescent="0.35">
      <c r="A269" s="30" t="s">
        <v>4</v>
      </c>
      <c r="B269" s="30" t="s">
        <v>366</v>
      </c>
      <c r="C269" s="30" t="s">
        <v>74</v>
      </c>
      <c r="D269" s="34" cm="1">
        <f t="array" aca="1" ref="D26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69" s="30" t="s">
        <v>351</v>
      </c>
      <c r="F269" s="30" t="str" cm="1">
        <f t="array" aca="1" ref="F26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14 200  </v>
      </c>
      <c r="G269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6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70" spans="1:10" hidden="1" x14ac:dyDescent="0.35">
      <c r="A270" s="30" t="s">
        <v>4</v>
      </c>
      <c r="B270" s="30" t="s">
        <v>367</v>
      </c>
      <c r="C270" s="30" t="s">
        <v>74</v>
      </c>
      <c r="D270" s="34" cm="1">
        <f t="array" aca="1" ref="D27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70" s="30" t="s">
        <v>351</v>
      </c>
      <c r="F270" s="30" t="str" cm="1">
        <f t="array" aca="1" ref="F27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   9 843  </v>
      </c>
      <c r="G270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7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71" spans="1:10" hidden="1" x14ac:dyDescent="0.35">
      <c r="A271" s="30" t="s">
        <v>4</v>
      </c>
      <c r="B271" s="30" t="s">
        <v>368</v>
      </c>
      <c r="C271" s="30" t="s">
        <v>72</v>
      </c>
      <c r="D271" s="34" cm="1">
        <f t="array" aca="1" ref="D27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71" s="30" t="s">
        <v>351</v>
      </c>
      <c r="F271" s="30" t="str" cm="1">
        <f t="array" aca="1" ref="F27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   5 083  </v>
      </c>
      <c r="G271" s="30" t="str">
        <f>_xlfn.XLOOKUP(Список_Сотрудников[[#This Row],[ФИО]],'Штатные сотрудники'!B:B,'Штатные сотрудники'!P:P,"ошибка",0,1)</f>
        <v>Младший оператор стиральной машины</v>
      </c>
      <c r="H27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72" spans="1:10" hidden="1" x14ac:dyDescent="0.35">
      <c r="A272" s="30" t="s">
        <v>4</v>
      </c>
      <c r="B272" s="30" t="s">
        <v>369</v>
      </c>
      <c r="C272" s="30" t="s">
        <v>55</v>
      </c>
      <c r="D272" s="34" cm="1">
        <f t="array" aca="1" ref="D27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72" s="30" t="s">
        <v>351</v>
      </c>
      <c r="F272" s="30" t="str" cm="1">
        <f t="array" aca="1" ref="F27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72" s="30" t="str">
        <f>_xlfn.XLOOKUP(Список_Сотрудников[[#This Row],[ФИО]],'Штатные сотрудники'!B:B,'Штатные сотрудники'!P:P,"ошибка",0,1)</f>
        <v>ошибка</v>
      </c>
      <c r="H27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  <c r="J272" s="30" t="s">
        <v>26</v>
      </c>
    </row>
    <row r="273" spans="1:8" hidden="1" x14ac:dyDescent="0.35">
      <c r="A273" s="30" t="s">
        <v>4</v>
      </c>
      <c r="B273" s="30" t="s">
        <v>370</v>
      </c>
      <c r="C273" s="30" t="s">
        <v>74</v>
      </c>
      <c r="D273" s="34" cm="1">
        <f t="array" aca="1" ref="D27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73" s="30" t="s">
        <v>351</v>
      </c>
      <c r="F273" s="30" t="str" cm="1">
        <f t="array" aca="1" ref="F27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14 200  </v>
      </c>
      <c r="G273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7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74" spans="1:8" hidden="1" x14ac:dyDescent="0.35">
      <c r="A274" s="30" t="s">
        <v>4</v>
      </c>
      <c r="B274" s="30" t="s">
        <v>371</v>
      </c>
      <c r="C274" s="30" t="s">
        <v>74</v>
      </c>
      <c r="D274" s="34" cm="1">
        <f t="array" aca="1" ref="D27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74" s="30" t="s">
        <v>351</v>
      </c>
      <c r="F274" s="30" t="str" cm="1">
        <f t="array" aca="1" ref="F27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   8 633  </v>
      </c>
      <c r="G274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7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75" spans="1:8" hidden="1" x14ac:dyDescent="0.35">
      <c r="A275" s="30" t="s">
        <v>4</v>
      </c>
      <c r="B275" s="30" t="s">
        <v>2488</v>
      </c>
      <c r="C275" s="30" t="s">
        <v>40</v>
      </c>
      <c r="D275" s="34" cm="1">
        <f t="array" aca="1" ref="D27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75" s="30" t="s">
        <v>313</v>
      </c>
      <c r="F275" s="30" t="str" cm="1">
        <f t="array" aca="1" ref="F27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75" s="30" t="str">
        <f>_xlfn.XLOOKUP(Список_Сотрудников[[#This Row],[ФИО]],'Штатные сотрудники'!B:B,'Штатные сотрудники'!P:P,"ошибка",0,1)</f>
        <v>ошибка</v>
      </c>
      <c r="H27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</row>
    <row r="276" spans="1:8" hidden="1" x14ac:dyDescent="0.35">
      <c r="A276" s="30" t="s">
        <v>4</v>
      </c>
      <c r="B276" s="30" t="s">
        <v>373</v>
      </c>
      <c r="C276" s="30" t="s">
        <v>74</v>
      </c>
      <c r="D276" s="34" cm="1">
        <f t="array" aca="1" ref="D27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76" s="30" t="s">
        <v>351</v>
      </c>
      <c r="F276" s="30" t="str" cm="1">
        <f t="array" aca="1" ref="F27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14 200  </v>
      </c>
      <c r="G276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7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77" spans="1:8" hidden="1" x14ac:dyDescent="0.35">
      <c r="A277" s="30" t="s">
        <v>4</v>
      </c>
      <c r="B277" s="30" t="s">
        <v>374</v>
      </c>
      <c r="C277" s="30" t="s">
        <v>182</v>
      </c>
      <c r="D277" s="34" cm="1">
        <f t="array" aca="1" ref="D27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77" s="30" t="s">
        <v>351</v>
      </c>
      <c r="F277" s="30" t="str" cm="1">
        <f t="array" aca="1" ref="F27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14 200  </v>
      </c>
      <c r="G277" s="30" t="str">
        <f>_xlfn.XLOOKUP(Список_Сотрудников[[#This Row],[ФИО]],'Штатные сотрудники'!B:B,'Штатные сотрудники'!P:P,"ошибка",0,1)</f>
        <v>Кладовщик</v>
      </c>
      <c r="H27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78" spans="1:8" hidden="1" x14ac:dyDescent="0.35">
      <c r="A278" s="30" t="s">
        <v>4</v>
      </c>
      <c r="B278" s="30" t="s">
        <v>2451</v>
      </c>
      <c r="C278" s="30" t="s">
        <v>72</v>
      </c>
      <c r="D278" s="34" cm="1">
        <f t="array" aca="1" ref="D27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78" s="30" t="s">
        <v>351</v>
      </c>
      <c r="F278" s="30" t="str" cm="1">
        <f t="array" aca="1" ref="F27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14 200  </v>
      </c>
      <c r="G278" s="30" t="str">
        <f>_xlfn.XLOOKUP(Список_Сотрудников[[#This Row],[ФИО]],'Штатные сотрудники'!B:B,'Штатные сотрудники'!P:P,"ошибка",0,1)</f>
        <v>ошибка</v>
      </c>
      <c r="H27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79" spans="1:8" hidden="1" x14ac:dyDescent="0.35">
      <c r="A279" s="30" t="s">
        <v>4</v>
      </c>
      <c r="B279" s="30" t="s">
        <v>2453</v>
      </c>
      <c r="C279" s="30" t="s">
        <v>74</v>
      </c>
      <c r="D279" s="34" cm="1">
        <f t="array" aca="1" ref="D27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79" s="30" t="s">
        <v>351</v>
      </c>
      <c r="F279" s="30" t="str" cm="1">
        <f t="array" aca="1" ref="F27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79" s="30" t="str">
        <f>_xlfn.XLOOKUP(Список_Сотрудников[[#This Row],[ФИО]],'Штатные сотрудники'!B:B,'Штатные сотрудники'!P:P,"ошибка",0,1)</f>
        <v>ошибка</v>
      </c>
      <c r="H27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80" spans="1:8" hidden="1" x14ac:dyDescent="0.35">
      <c r="A280" s="30" t="s">
        <v>4</v>
      </c>
      <c r="B280" s="30" t="s">
        <v>377</v>
      </c>
      <c r="C280" s="30" t="s">
        <v>72</v>
      </c>
      <c r="D280" s="34" cm="1">
        <f t="array" aca="1" ref="D28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80" s="30" t="s">
        <v>351</v>
      </c>
      <c r="F280" s="30" t="str" cm="1">
        <f t="array" aca="1" ref="F28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19 000  </v>
      </c>
      <c r="G280" s="30" t="str">
        <f>_xlfn.XLOOKUP(Список_Сотрудников[[#This Row],[ФИО]],'Штатные сотрудники'!B:B,'Штатные сотрудники'!P:P,"ошибка",0,1)</f>
        <v>Младший оператор стиральной машины</v>
      </c>
      <c r="H28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81" spans="1:8" hidden="1" x14ac:dyDescent="0.35">
      <c r="A281" s="30" t="s">
        <v>4</v>
      </c>
      <c r="B281" s="30" t="s">
        <v>2477</v>
      </c>
      <c r="C281" s="30" t="s">
        <v>74</v>
      </c>
      <c r="D281" s="34" cm="1">
        <f t="array" aca="1" ref="D28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81" s="30" t="s">
        <v>351</v>
      </c>
      <c r="F281" s="30" t="str" cm="1">
        <f t="array" aca="1" ref="F28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81" s="30" t="str">
        <f>_xlfn.XLOOKUP(Список_Сотрудников[[#This Row],[ФИО]],'Штатные сотрудники'!B:B,'Штатные сотрудники'!P:P,"ошибка",0,1)</f>
        <v>ошибка</v>
      </c>
      <c r="H28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82" spans="1:8" hidden="1" x14ac:dyDescent="0.35">
      <c r="A282" s="30" t="s">
        <v>4</v>
      </c>
      <c r="B282" s="30" t="s">
        <v>379</v>
      </c>
      <c r="C282" s="30" t="s">
        <v>74</v>
      </c>
      <c r="D282" s="34" cm="1">
        <f t="array" aca="1" ref="D28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82" s="30" t="s">
        <v>351</v>
      </c>
      <c r="F282" s="30" t="str" cm="1">
        <f t="array" aca="1" ref="F28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   9 682  </v>
      </c>
      <c r="G282" s="30" t="str">
        <f>_xlfn.XLOOKUP(Список_Сотрудников[[#This Row],[ФИО]],'Штатные сотрудники'!B:B,'Штатные сотрудники'!P:P,"ошибка",0,1)</f>
        <v>Оператор-кладовщик</v>
      </c>
      <c r="H28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83" spans="1:8" hidden="1" x14ac:dyDescent="0.35">
      <c r="A283" s="30" t="s">
        <v>4</v>
      </c>
      <c r="B283" s="30" t="s">
        <v>380</v>
      </c>
      <c r="C283" s="30" t="s">
        <v>74</v>
      </c>
      <c r="D283" s="34" cm="1">
        <f t="array" aca="1" ref="D28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83" s="30" t="s">
        <v>351</v>
      </c>
      <c r="F283" s="30" t="str" cm="1">
        <f t="array" aca="1" ref="F28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16 167  </v>
      </c>
      <c r="G283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8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84" spans="1:8" hidden="1" x14ac:dyDescent="0.35">
      <c r="A284" s="30" t="s">
        <v>4</v>
      </c>
      <c r="B284" s="30" t="s">
        <v>381</v>
      </c>
      <c r="C284" s="30" t="s">
        <v>74</v>
      </c>
      <c r="D284" s="34" cm="1">
        <f t="array" aca="1" ref="D28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84" s="30" t="s">
        <v>351</v>
      </c>
      <c r="F284" s="30" t="str" cm="1">
        <f t="array" aca="1" ref="F28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12 264  </v>
      </c>
      <c r="G284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8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85" spans="1:8" hidden="1" x14ac:dyDescent="0.35">
      <c r="A285" s="30" t="s">
        <v>4</v>
      </c>
      <c r="B285" s="30" t="s">
        <v>382</v>
      </c>
      <c r="C285" s="30" t="s">
        <v>74</v>
      </c>
      <c r="D285" s="34" cm="1">
        <f t="array" aca="1" ref="D28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85" s="30" t="s">
        <v>351</v>
      </c>
      <c r="F285" s="30" t="str" cm="1">
        <f t="array" aca="1" ref="F28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11 538  </v>
      </c>
      <c r="G285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8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86" spans="1:8" hidden="1" x14ac:dyDescent="0.35">
      <c r="A286" s="30" t="s">
        <v>4</v>
      </c>
      <c r="B286" s="30" t="s">
        <v>383</v>
      </c>
      <c r="C286" s="30" t="s">
        <v>72</v>
      </c>
      <c r="D286" s="34" cm="1">
        <f t="array" aca="1" ref="D28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86" s="30" t="s">
        <v>351</v>
      </c>
      <c r="F286" s="30" t="str" cm="1">
        <f t="array" aca="1" ref="F28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14 200  </v>
      </c>
      <c r="G286" s="30" t="str">
        <f>_xlfn.XLOOKUP(Список_Сотрудников[[#This Row],[ФИО]],'Штатные сотрудники'!B:B,'Штатные сотрудники'!P:P,"ошибка",0,1)</f>
        <v>Младший оператор стиральной машины</v>
      </c>
      <c r="H28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87" spans="1:8" hidden="1" x14ac:dyDescent="0.35">
      <c r="A287" s="30" t="s">
        <v>4</v>
      </c>
      <c r="B287" s="30" t="s">
        <v>384</v>
      </c>
      <c r="C287" s="30" t="s">
        <v>65</v>
      </c>
      <c r="D287" s="34" cm="1">
        <f t="array" aca="1" ref="D28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87" s="30" t="s">
        <v>351</v>
      </c>
      <c r="F287" s="30" t="str" cm="1">
        <f t="array" aca="1" ref="F28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13 313  </v>
      </c>
      <c r="G287" s="30" t="str">
        <f>_xlfn.XLOOKUP(Список_Сотрудников[[#This Row],[ФИО]],'Штатные сотрудники'!B:B,'Штатные сотрудники'!P:P,"ошибка",0,1)</f>
        <v>Старший оператор стиральной машины</v>
      </c>
      <c r="H28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88" spans="1:8" hidden="1" x14ac:dyDescent="0.35">
      <c r="A288" s="30" t="s">
        <v>4</v>
      </c>
      <c r="B288" s="30" t="s">
        <v>385</v>
      </c>
      <c r="C288" s="30" t="s">
        <v>74</v>
      </c>
      <c r="D288" s="34" cm="1">
        <f t="array" aca="1" ref="D28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88" s="30" t="s">
        <v>351</v>
      </c>
      <c r="F288" s="30" t="str" cm="1">
        <f t="array" aca="1" ref="F28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   7 100  </v>
      </c>
      <c r="G288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8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89" spans="1:10" hidden="1" x14ac:dyDescent="0.35">
      <c r="A289" s="30" t="s">
        <v>4</v>
      </c>
      <c r="B289" s="30" t="s">
        <v>386</v>
      </c>
      <c r="C289" s="30" t="s">
        <v>72</v>
      </c>
      <c r="D289" s="34" cm="1">
        <f t="array" aca="1" ref="D28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89" s="30" t="s">
        <v>351</v>
      </c>
      <c r="F289" s="30" t="str" cm="1">
        <f t="array" aca="1" ref="F28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89" s="30" t="str">
        <f>_xlfn.XLOOKUP(Список_Сотрудников[[#This Row],[ФИО]],'Штатные сотрудники'!B:B,'Штатные сотрудники'!P:P,"ошибка",0,1)</f>
        <v>ошибка</v>
      </c>
      <c r="H28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  <c r="J289" s="30" t="s">
        <v>26</v>
      </c>
    </row>
    <row r="290" spans="1:10" hidden="1" x14ac:dyDescent="0.35">
      <c r="A290" s="30" t="s">
        <v>4</v>
      </c>
      <c r="B290" s="30" t="s">
        <v>387</v>
      </c>
      <c r="C290" s="30" t="s">
        <v>74</v>
      </c>
      <c r="D290" s="34" cm="1">
        <f t="array" aca="1" ref="D29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90" s="30" t="s">
        <v>351</v>
      </c>
      <c r="F290" s="30" t="str" cm="1">
        <f t="array" aca="1" ref="F29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22 724  </v>
      </c>
      <c r="G290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29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91" spans="1:10" hidden="1" x14ac:dyDescent="0.35">
      <c r="A291" s="30" t="s">
        <v>4</v>
      </c>
      <c r="B291" s="30" t="s">
        <v>388</v>
      </c>
      <c r="C291" s="30" t="s">
        <v>72</v>
      </c>
      <c r="D291" s="34" cm="1">
        <f t="array" aca="1" ref="D29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91" s="30" t="s">
        <v>351</v>
      </c>
      <c r="F291" s="30" t="str" cm="1">
        <f t="array" aca="1" ref="F29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            15 511  </v>
      </c>
      <c r="G291" s="30" t="str">
        <f>_xlfn.XLOOKUP(Список_Сотрудников[[#This Row],[ФИО]],'Штатные сотрудники'!B:B,'Штатные сотрудники'!P:P,"ошибка",0,1)</f>
        <v>Младший оператор стиральной машины</v>
      </c>
      <c r="H29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Самохин Роман</v>
      </c>
    </row>
    <row r="292" spans="1:10" hidden="1" x14ac:dyDescent="0.35">
      <c r="A292" s="30" t="s">
        <v>4</v>
      </c>
      <c r="B292" s="30" t="s">
        <v>389</v>
      </c>
      <c r="C292" s="30" t="s">
        <v>131</v>
      </c>
      <c r="D292" s="34" cm="1">
        <f t="array" aca="1" ref="D29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292" s="30" t="s">
        <v>390</v>
      </c>
      <c r="F292" s="30" t="str" cm="1">
        <f t="array" aca="1" ref="F29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92" s="30" t="str">
        <f>_xlfn.XLOOKUP(Список_Сотрудников[[#This Row],[ФИО]],'Штатные сотрудники'!B:B,'Штатные сотрудники'!P:P,"ошибка",0,1)</f>
        <v>ошибка</v>
      </c>
      <c r="H29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Тумаров Евгений</v>
      </c>
      <c r="J292" s="30" t="s">
        <v>26</v>
      </c>
    </row>
    <row r="293" spans="1:10" hidden="1" x14ac:dyDescent="0.35">
      <c r="A293" s="30" t="s">
        <v>4</v>
      </c>
      <c r="B293" s="30" t="s">
        <v>391</v>
      </c>
      <c r="C293" s="30" t="s">
        <v>145</v>
      </c>
      <c r="D293" s="34" cm="1">
        <f t="array" aca="1" ref="D29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293" s="30" t="s">
        <v>390</v>
      </c>
      <c r="F293" s="30" t="str" cm="1">
        <f t="array" aca="1" ref="F29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293" s="30" t="str">
        <f>_xlfn.XLOOKUP(Список_Сотрудников[[#This Row],[ФИО]],'Штатные сотрудники'!B:B,'Штатные сотрудники'!P:P,"ошибка",0,1)</f>
        <v>Руководитель отдела продаж ковры</v>
      </c>
      <c r="H29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Тумаров Евгений</v>
      </c>
    </row>
    <row r="294" spans="1:10" hidden="1" x14ac:dyDescent="0.35">
      <c r="A294" s="41" t="s">
        <v>4</v>
      </c>
      <c r="B294" s="41" t="s">
        <v>2534</v>
      </c>
      <c r="C294" s="41" t="s">
        <v>143</v>
      </c>
      <c r="D294" s="43" cm="1">
        <f t="array" aca="1" ref="D29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294" s="41" t="s">
        <v>304</v>
      </c>
      <c r="F294" s="41" t="str" cm="1">
        <f t="array" aca="1" ref="F29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94" s="41" t="str">
        <f>_xlfn.XLOOKUP(Список_Сотрудников[[#This Row],[ФИО]],'Штатные сотрудники'!B:B,'Штатные сотрудники'!P:P,"ошибка",0,1)</f>
        <v>ошибка</v>
      </c>
      <c r="H29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Цикулин Антон</v>
      </c>
    </row>
    <row r="295" spans="1:10" hidden="1" x14ac:dyDescent="0.35">
      <c r="A295" s="30" t="s">
        <v>4</v>
      </c>
      <c r="B295" s="30" t="s">
        <v>393</v>
      </c>
      <c r="C295" s="30" t="s">
        <v>307</v>
      </c>
      <c r="D295" s="34" cm="1">
        <f t="array" aca="1" ref="D29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295" s="30" t="s">
        <v>390</v>
      </c>
      <c r="F295" s="30" t="str" cm="1">
        <f t="array" aca="1" ref="F29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295" s="30" t="str">
        <f>_xlfn.XLOOKUP(Список_Сотрудников[[#This Row],[ФИО]],'Штатные сотрудники'!B:B,'Штатные сотрудники'!P:P,"ошибка",0,1)</f>
        <v>Руководитель службы клиентов</v>
      </c>
      <c r="H29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Тумаров Евгений</v>
      </c>
    </row>
    <row r="296" spans="1:10" hidden="1" x14ac:dyDescent="0.35">
      <c r="A296" s="30" t="s">
        <v>4</v>
      </c>
      <c r="B296" s="30" t="s">
        <v>394</v>
      </c>
      <c r="C296" s="30" t="s">
        <v>395</v>
      </c>
      <c r="D296" s="34" cm="1">
        <f t="array" aca="1" ref="D29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96" s="30" t="s">
        <v>304</v>
      </c>
      <c r="F296" s="30" cm="1">
        <f t="array" aca="1" ref="F29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6400</v>
      </c>
      <c r="G296" s="30" t="str">
        <f>_xlfn.XLOOKUP(Список_Сотрудников[[#This Row],[ФИО]],'Штатные сотрудники'!B:B,'Штатные сотрудники'!P:P,"ошибка",0,1)</f>
        <v>Логист</v>
      </c>
      <c r="H29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Цикулин Антон</v>
      </c>
    </row>
    <row r="297" spans="1:10" hidden="1" x14ac:dyDescent="0.35">
      <c r="A297" s="30" t="s">
        <v>4</v>
      </c>
      <c r="B297" s="30" t="s">
        <v>2462</v>
      </c>
      <c r="C297" s="30" t="s">
        <v>175</v>
      </c>
      <c r="D297" s="34" cm="1">
        <f t="array" aca="1" ref="D29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97" s="30" t="s">
        <v>257</v>
      </c>
      <c r="F297" s="30" t="str" cm="1">
        <f t="array" aca="1" ref="F29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97" s="30" t="str">
        <f>_xlfn.XLOOKUP(Список_Сотрудников[[#This Row],[ФИО]],'Штатные сотрудники'!B:B,'Штатные сотрудники'!P:P,"ошибка",0,1)</f>
        <v>ошибка</v>
      </c>
      <c r="H29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298" spans="1:10" hidden="1" x14ac:dyDescent="0.35">
      <c r="A298" s="30" t="s">
        <v>4</v>
      </c>
      <c r="B298" s="30" t="s">
        <v>397</v>
      </c>
      <c r="C298" s="30" t="s">
        <v>398</v>
      </c>
      <c r="D298" s="34" cm="1">
        <f t="array" aca="1" ref="D29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298" s="30" t="s">
        <v>304</v>
      </c>
      <c r="F298" s="30" cm="1">
        <f t="array" aca="1" ref="F29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298" s="30" t="str">
        <f>_xlfn.XLOOKUP(Список_Сотрудников[[#This Row],[ФИО]],'Штатные сотрудники'!B:B,'Штатные сотрудники'!P:P,"ошибка",0,1)</f>
        <v>Старший руководитель производства</v>
      </c>
      <c r="H29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Цикулин Антон</v>
      </c>
    </row>
    <row r="299" spans="1:10" hidden="1" x14ac:dyDescent="0.35">
      <c r="A299" s="30" t="s">
        <v>4</v>
      </c>
      <c r="B299" s="30" t="s">
        <v>399</v>
      </c>
      <c r="C299" s="30" t="s">
        <v>400</v>
      </c>
      <c r="D299" s="34" cm="1">
        <f t="array" aca="1" ref="D29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299" s="30" t="s">
        <v>304</v>
      </c>
      <c r="F299" s="30" t="str" cm="1">
        <f t="array" aca="1" ref="F29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299" s="30" t="str">
        <f>_xlfn.XLOOKUP(Список_Сотрудников[[#This Row],[ФИО]],'Штатные сотрудники'!B:B,'Штатные сотрудники'!P:P,"ошибка",0,1)</f>
        <v>ошибка</v>
      </c>
      <c r="H29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Цикулин Антон</v>
      </c>
      <c r="J299" s="30" t="s">
        <v>26</v>
      </c>
    </row>
    <row r="300" spans="1:10" hidden="1" x14ac:dyDescent="0.35">
      <c r="A300" s="41" t="s">
        <v>4</v>
      </c>
      <c r="B300" s="41" t="s">
        <v>2504</v>
      </c>
      <c r="C300" s="41" t="s">
        <v>220</v>
      </c>
      <c r="D300" s="43" cm="1">
        <f t="array" aca="1" ref="D30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00" s="41" t="s">
        <v>304</v>
      </c>
      <c r="F300" s="41" cm="1">
        <f t="array" aca="1" ref="F30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5000</v>
      </c>
      <c r="G300" s="41" t="str">
        <f>_xlfn.XLOOKUP(Список_Сотрудников[[#This Row],[ФИО]],'Штатные сотрудники'!B:B,'Штатные сотрудники'!P:P,"ошибка",0,1)</f>
        <v>ошибка</v>
      </c>
      <c r="H30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Цикулин Антон</v>
      </c>
    </row>
    <row r="301" spans="1:10" hidden="1" x14ac:dyDescent="0.35">
      <c r="A301" s="30" t="s">
        <v>4</v>
      </c>
      <c r="B301" s="30" t="s">
        <v>402</v>
      </c>
      <c r="C301" s="30" t="s">
        <v>44</v>
      </c>
      <c r="D301" s="34" cm="1">
        <f t="array" aca="1" ref="D30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01" s="30" t="s">
        <v>257</v>
      </c>
      <c r="F301" s="30" t="str" cm="1">
        <f t="array" aca="1" ref="F30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в приказе</v>
      </c>
      <c r="G301" s="30" t="str">
        <f>_xlfn.XLOOKUP(Список_Сотрудников[[#This Row],[ФИО]],'Штатные сотрудники'!B:B,'Штатные сотрудники'!P:P,"ошибка",0,1)</f>
        <v>Руководитель производства</v>
      </c>
      <c r="H30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Бурмистрова Вера</v>
      </c>
    </row>
    <row r="302" spans="1:10" hidden="1" x14ac:dyDescent="0.35">
      <c r="A302" s="30" t="s">
        <v>9</v>
      </c>
      <c r="B302" s="30" t="s">
        <v>403</v>
      </c>
      <c r="C302" s="30" t="s">
        <v>86</v>
      </c>
      <c r="D302" s="34" t="str" cm="1">
        <f t="array" aca="1" ref="D30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02" s="30" t="s">
        <v>87</v>
      </c>
      <c r="F302" s="30" t="str" cm="1">
        <f t="array" aca="1" ref="F30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02" s="30" t="str">
        <f>_xlfn.XLOOKUP(Список_Сотрудников[[#This Row],[ФИО]],'Штатные сотрудники'!B:B,'Штатные сотрудники'!P:P,"ошибка",0,1)</f>
        <v>Руководитель регионального подразделения</v>
      </c>
      <c r="H30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Рештенко Александр</v>
      </c>
    </row>
    <row r="303" spans="1:10" hidden="1" x14ac:dyDescent="0.35">
      <c r="A303" s="30" t="s">
        <v>4</v>
      </c>
      <c r="B303" s="30" t="s">
        <v>404</v>
      </c>
      <c r="C303" s="30" t="s">
        <v>123</v>
      </c>
      <c r="D303" s="34" cm="1">
        <f t="array" aca="1" ref="D30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03" s="30" t="s">
        <v>304</v>
      </c>
      <c r="F303" s="30" cm="1">
        <f t="array" aca="1" ref="F30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03" s="30" t="str">
        <f>_xlfn.XLOOKUP(Список_Сотрудников[[#This Row],[ФИО]],'Штатные сотрудники'!B:B,'Штатные сотрудники'!P:P,"ошибка",0,1)</f>
        <v>Руководитель отдела обслуживания клиентов</v>
      </c>
      <c r="H30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Цикулин Антон</v>
      </c>
    </row>
    <row r="304" spans="1:10" hidden="1" x14ac:dyDescent="0.35">
      <c r="A304" s="30" t="s">
        <v>4</v>
      </c>
      <c r="B304" s="30" t="s">
        <v>405</v>
      </c>
      <c r="C304" s="30" t="s">
        <v>84</v>
      </c>
      <c r="D304" s="34" cm="1">
        <f t="array" aca="1" ref="D30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04" s="30" t="s">
        <v>406</v>
      </c>
      <c r="F304" s="30" cm="1">
        <f t="array" aca="1" ref="F30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04" s="30" t="str">
        <f>_xlfn.XLOOKUP(Список_Сотрудников[[#This Row],[ФИО]],'Штатные сотрудники'!B:B,'Штатные сотрудники'!P:P,"ошибка",0,1)</f>
        <v>Старший менеджер по работе с ключевыми клиентами</v>
      </c>
      <c r="H30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Чистяков Александр</v>
      </c>
    </row>
    <row r="305" spans="1:10" hidden="1" x14ac:dyDescent="0.35">
      <c r="A305" s="30" t="s">
        <v>4</v>
      </c>
      <c r="B305" s="30" t="s">
        <v>407</v>
      </c>
      <c r="C305" s="30" t="s">
        <v>114</v>
      </c>
      <c r="D305" s="34" cm="1">
        <f t="array" aca="1" ref="D30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05" s="30" t="s">
        <v>406</v>
      </c>
      <c r="F305" s="30" cm="1">
        <f t="array" aca="1" ref="F30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05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  <c r="H30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Чистяков Александр</v>
      </c>
    </row>
    <row r="306" spans="1:10" hidden="1" x14ac:dyDescent="0.35">
      <c r="A306" s="30" t="s">
        <v>4</v>
      </c>
      <c r="B306" s="30" t="s">
        <v>408</v>
      </c>
      <c r="C306" s="30" t="s">
        <v>114</v>
      </c>
      <c r="D306" s="34" cm="1">
        <f t="array" aca="1" ref="D30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06" s="30" t="s">
        <v>406</v>
      </c>
      <c r="F306" s="30" cm="1">
        <f t="array" aca="1" ref="F30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06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  <c r="H30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Чистяков Александр</v>
      </c>
    </row>
    <row r="307" spans="1:10" hidden="1" x14ac:dyDescent="0.35">
      <c r="A307" s="30" t="s">
        <v>4</v>
      </c>
      <c r="B307" s="30" t="s">
        <v>409</v>
      </c>
      <c r="C307" s="30" t="s">
        <v>410</v>
      </c>
      <c r="D307" s="34" cm="1">
        <f t="array" aca="1" ref="D30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07" s="30" t="s">
        <v>406</v>
      </c>
      <c r="F307" s="30" cm="1">
        <f t="array" aca="1" ref="F30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07" s="30" t="str">
        <f>_xlfn.XLOOKUP(Список_Сотрудников[[#This Row],[ФИО]],'Штатные сотрудники'!B:B,'Штатные сотрудники'!P:P,"ошибка",0,1)</f>
        <v>Ведущий менеджер по работе с ключевыми клиентами</v>
      </c>
      <c r="H30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Чистяков Александр</v>
      </c>
    </row>
    <row r="308" spans="1:10" hidden="1" x14ac:dyDescent="0.35">
      <c r="A308" s="30" t="s">
        <v>4</v>
      </c>
      <c r="B308" s="30" t="s">
        <v>411</v>
      </c>
      <c r="C308" s="30" t="s">
        <v>101</v>
      </c>
      <c r="D308" s="34" cm="1">
        <f t="array" aca="1" ref="D30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08" s="30" t="s">
        <v>406</v>
      </c>
      <c r="F308" s="30" cm="1">
        <f t="array" aca="1" ref="F30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08" s="30" t="str">
        <f>_xlfn.XLOOKUP(Список_Сотрудников[[#This Row],[ФИО]],'Штатные сотрудники'!B:B,'Штатные сотрудники'!P:P,"ошибка",0,1)</f>
        <v>Менеджер по работе с ключевыми клиентами</v>
      </c>
      <c r="H30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Чистяков Александр</v>
      </c>
    </row>
    <row r="309" spans="1:10" hidden="1" x14ac:dyDescent="0.35">
      <c r="A309" s="30" t="s">
        <v>4</v>
      </c>
      <c r="B309" s="30" t="s">
        <v>412</v>
      </c>
      <c r="C309" s="30" t="s">
        <v>101</v>
      </c>
      <c r="D309" s="34" cm="1">
        <f t="array" aca="1" ref="D30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09" s="30" t="s">
        <v>406</v>
      </c>
      <c r="F309" s="30" cm="1">
        <f t="array" aca="1" ref="F30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09" s="30" t="str">
        <f>_xlfn.XLOOKUP(Список_Сотрудников[[#This Row],[ФИО]],'Штатные сотрудники'!B:B,'Штатные сотрудники'!P:P,"ошибка",0,1)</f>
        <v>Менеджер по работе с ключевыми клиентами</v>
      </c>
      <c r="H30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Чистяков Александр</v>
      </c>
    </row>
    <row r="310" spans="1:10" hidden="1" x14ac:dyDescent="0.35">
      <c r="A310" s="30" t="s">
        <v>4</v>
      </c>
      <c r="B310" s="30" t="s">
        <v>413</v>
      </c>
      <c r="C310" s="30" t="s">
        <v>40</v>
      </c>
      <c r="D310" s="34" cm="1">
        <f t="array" aca="1" ref="D31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10" s="30" t="s">
        <v>313</v>
      </c>
      <c r="F310" s="30" t="str" cm="1">
        <f t="array" aca="1" ref="F31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310" s="30" t="str">
        <f>_xlfn.XLOOKUP(Список_Сотрудников[[#This Row],[ФИО]],'Штатные сотрудники'!B:B,'Штатные сотрудники'!P:P,"ошибка",0,1)</f>
        <v>ошибка</v>
      </c>
      <c r="H31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  <c r="J310" s="30" t="s">
        <v>26</v>
      </c>
    </row>
    <row r="311" spans="1:10" hidden="1" x14ac:dyDescent="0.35">
      <c r="A311" s="30" t="s">
        <v>4</v>
      </c>
      <c r="B311" s="30" t="s">
        <v>414</v>
      </c>
      <c r="C311" s="30" t="s">
        <v>153</v>
      </c>
      <c r="D311" s="34" cm="1">
        <f t="array" aca="1" ref="D31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11" s="30" t="s">
        <v>313</v>
      </c>
      <c r="F311" s="30" cm="1">
        <f t="array" aca="1" ref="F31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11" s="30" t="str">
        <f>_xlfn.XLOOKUP(Список_Сотрудников[[#This Row],[ФИО]],'Штатные сотрудники'!B:B,'Штатные сотрудники'!P:P,"ошибка",0,1)</f>
        <v>Старший консультант</v>
      </c>
      <c r="H31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</row>
    <row r="312" spans="1:10" hidden="1" x14ac:dyDescent="0.35">
      <c r="A312" s="30" t="s">
        <v>4</v>
      </c>
      <c r="B312" s="30" t="s">
        <v>415</v>
      </c>
      <c r="C312" s="30" t="s">
        <v>40</v>
      </c>
      <c r="D312" s="34" cm="1">
        <f t="array" aca="1" ref="D31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12" s="30" t="s">
        <v>313</v>
      </c>
      <c r="F312" s="30" cm="1">
        <f t="array" aca="1" ref="F31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13800</v>
      </c>
      <c r="G312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  <c r="H31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</row>
    <row r="313" spans="1:10" hidden="1" x14ac:dyDescent="0.35">
      <c r="A313" s="30" t="s">
        <v>4</v>
      </c>
      <c r="B313" s="30" t="s">
        <v>416</v>
      </c>
      <c r="C313" s="30" t="s">
        <v>90</v>
      </c>
      <c r="D313" s="34" cm="1">
        <f t="array" aca="1" ref="D31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13" s="30" t="s">
        <v>313</v>
      </c>
      <c r="F313" s="30" t="str" cm="1">
        <f t="array" aca="1" ref="F31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313" s="30" t="str">
        <f>_xlfn.XLOOKUP(Список_Сотрудников[[#This Row],[ФИО]],'Штатные сотрудники'!B:B,'Штатные сотрудники'!P:P,"ошибка",0,1)</f>
        <v>ошибка</v>
      </c>
      <c r="H31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  <c r="J313" s="30" t="s">
        <v>26</v>
      </c>
    </row>
    <row r="314" spans="1:10" hidden="1" x14ac:dyDescent="0.35">
      <c r="A314" s="30" t="s">
        <v>4</v>
      </c>
      <c r="B314" s="30" t="s">
        <v>417</v>
      </c>
      <c r="C314" s="30" t="s">
        <v>418</v>
      </c>
      <c r="D314" s="34" cm="1">
        <f t="array" aca="1" ref="D31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14" s="30" t="s">
        <v>313</v>
      </c>
      <c r="F314" s="30" cm="1">
        <f t="array" aca="1" ref="F31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10600</v>
      </c>
      <c r="G314" s="30" t="str">
        <f>_xlfn.XLOOKUP(Список_Сотрудников[[#This Row],[ФИО]],'Штатные сотрудники'!B:B,'Штатные сотрудники'!P:P,"ошибка",0,1)</f>
        <v>Представитель по работе с клиентами сегмента "Оптимайз"</v>
      </c>
      <c r="H31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</row>
    <row r="315" spans="1:10" hidden="1" x14ac:dyDescent="0.35">
      <c r="A315" s="30" t="s">
        <v>4</v>
      </c>
      <c r="B315" s="30" t="s">
        <v>419</v>
      </c>
      <c r="C315" s="30" t="s">
        <v>101</v>
      </c>
      <c r="D315" s="34" cm="1">
        <f t="array" aca="1" ref="D31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15" s="30" t="s">
        <v>406</v>
      </c>
      <c r="F315" s="30" cm="1">
        <f t="array" aca="1" ref="F31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15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  <c r="H31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Чистяков Александр</v>
      </c>
    </row>
    <row r="316" spans="1:10" hidden="1" x14ac:dyDescent="0.35">
      <c r="A316" s="30" t="s">
        <v>4</v>
      </c>
      <c r="B316" s="30" t="s">
        <v>420</v>
      </c>
      <c r="C316" s="30" t="s">
        <v>90</v>
      </c>
      <c r="D316" s="34" cm="1">
        <f t="array" aca="1" ref="D31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16" s="30" t="s">
        <v>313</v>
      </c>
      <c r="F316" s="30" cm="1">
        <f t="array" aca="1" ref="F31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13300</v>
      </c>
      <c r="G316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  <c r="H31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</row>
    <row r="317" spans="1:10" hidden="1" x14ac:dyDescent="0.35">
      <c r="A317" s="30" t="s">
        <v>4</v>
      </c>
      <c r="B317" s="30" t="s">
        <v>421</v>
      </c>
      <c r="C317" s="30" t="s">
        <v>90</v>
      </c>
      <c r="D317" s="34" cm="1">
        <f t="array" aca="1" ref="D31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17" s="30" t="s">
        <v>313</v>
      </c>
      <c r="F317" s="30" cm="1">
        <f t="array" aca="1" ref="F31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13300</v>
      </c>
      <c r="G317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  <c r="H31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</row>
    <row r="318" spans="1:10" hidden="1" x14ac:dyDescent="0.35">
      <c r="A318" s="30" t="s">
        <v>4</v>
      </c>
      <c r="B318" s="30" t="s">
        <v>422</v>
      </c>
      <c r="C318" s="30" t="s">
        <v>90</v>
      </c>
      <c r="D318" s="34" cm="1">
        <f t="array" aca="1" ref="D31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18" s="30" t="s">
        <v>313</v>
      </c>
      <c r="F318" s="30" cm="1">
        <f t="array" aca="1" ref="F31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13300</v>
      </c>
      <c r="G318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  <c r="H31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</row>
    <row r="319" spans="1:10" hidden="1" x14ac:dyDescent="0.35">
      <c r="A319" s="30" t="s">
        <v>4</v>
      </c>
      <c r="B319" s="30" t="s">
        <v>423</v>
      </c>
      <c r="C319" s="30" t="s">
        <v>153</v>
      </c>
      <c r="D319" s="34" cm="1">
        <f t="array" aca="1" ref="D31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19" s="30" t="s">
        <v>313</v>
      </c>
      <c r="F319" s="30" cm="1">
        <f t="array" aca="1" ref="F31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13800</v>
      </c>
      <c r="G319" s="30" t="str">
        <f>_xlfn.XLOOKUP(Список_Сотрудников[[#This Row],[ФИО]],'Штатные сотрудники'!B:B,'Штатные сотрудники'!P:P,"ошибка",0,1)</f>
        <v>Старший консультант</v>
      </c>
      <c r="H31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</row>
    <row r="320" spans="1:10" hidden="1" x14ac:dyDescent="0.35">
      <c r="A320" s="30" t="s">
        <v>4</v>
      </c>
      <c r="B320" s="30" t="s">
        <v>424</v>
      </c>
      <c r="C320" s="30" t="s">
        <v>90</v>
      </c>
      <c r="D320" s="34" cm="1">
        <f t="array" aca="1" ref="D32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20" s="30" t="s">
        <v>313</v>
      </c>
      <c r="F320" s="30" cm="1">
        <f t="array" aca="1" ref="F32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11100</v>
      </c>
      <c r="G320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  <c r="H32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</row>
    <row r="321" spans="1:10" hidden="1" x14ac:dyDescent="0.35">
      <c r="A321" s="30" t="s">
        <v>4</v>
      </c>
      <c r="B321" s="30" t="s">
        <v>425</v>
      </c>
      <c r="C321" s="30" t="s">
        <v>90</v>
      </c>
      <c r="D321" s="34" cm="1">
        <f t="array" aca="1" ref="D32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21" s="30" t="s">
        <v>313</v>
      </c>
      <c r="F321" s="30" cm="1">
        <f t="array" aca="1" ref="F32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13800</v>
      </c>
      <c r="G321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  <c r="H32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</row>
    <row r="322" spans="1:10" hidden="1" x14ac:dyDescent="0.35">
      <c r="A322" s="30" t="s">
        <v>4</v>
      </c>
      <c r="B322" s="30" t="s">
        <v>426</v>
      </c>
      <c r="C322" s="30" t="s">
        <v>90</v>
      </c>
      <c r="D322" s="34" cm="1">
        <f t="array" aca="1" ref="D32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22" s="30" t="s">
        <v>313</v>
      </c>
      <c r="F322" s="30" cm="1">
        <f t="array" aca="1" ref="F32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10600</v>
      </c>
      <c r="G322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  <c r="H32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</row>
    <row r="323" spans="1:10" hidden="1" x14ac:dyDescent="0.35">
      <c r="A323" s="30" t="s">
        <v>4</v>
      </c>
      <c r="B323" s="30" t="s">
        <v>427</v>
      </c>
      <c r="C323" s="30" t="s">
        <v>90</v>
      </c>
      <c r="D323" s="34" cm="1">
        <f t="array" aca="1" ref="D32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23" s="30" t="s">
        <v>313</v>
      </c>
      <c r="F323" s="30" cm="1">
        <f t="array" aca="1" ref="F32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13300</v>
      </c>
      <c r="G323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  <c r="H32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</row>
    <row r="324" spans="1:10" hidden="1" x14ac:dyDescent="0.35">
      <c r="A324" s="30" t="s">
        <v>4</v>
      </c>
      <c r="B324" s="30" t="s">
        <v>428</v>
      </c>
      <c r="C324" s="30" t="s">
        <v>40</v>
      </c>
      <c r="D324" s="34" cm="1">
        <f t="array" aca="1" ref="D32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24" s="30" t="s">
        <v>313</v>
      </c>
      <c r="F324" s="30" t="str" cm="1">
        <f t="array" aca="1" ref="F32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324" s="30" t="str">
        <f>_xlfn.XLOOKUP(Список_Сотрудников[[#This Row],[ФИО]],'Штатные сотрудники'!B:B,'Штатные сотрудники'!P:P,"ошибка",0,1)</f>
        <v>ошибка</v>
      </c>
      <c r="H32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  <c r="J324" s="30" t="s">
        <v>26</v>
      </c>
    </row>
    <row r="325" spans="1:10" hidden="1" x14ac:dyDescent="0.35">
      <c r="A325" s="30" t="s">
        <v>4</v>
      </c>
      <c r="B325" s="30" t="s">
        <v>429</v>
      </c>
      <c r="C325" s="30" t="s">
        <v>90</v>
      </c>
      <c r="D325" s="34" cm="1">
        <f t="array" aca="1" ref="D32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25" s="30" t="s">
        <v>313</v>
      </c>
      <c r="F325" s="30" cm="1">
        <f t="array" aca="1" ref="F32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13300</v>
      </c>
      <c r="G325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  <c r="H32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</row>
    <row r="326" spans="1:10" hidden="1" x14ac:dyDescent="0.35">
      <c r="A326" s="30" t="s">
        <v>4</v>
      </c>
      <c r="B326" s="30" t="s">
        <v>2483</v>
      </c>
      <c r="C326" s="30" t="s">
        <v>90</v>
      </c>
      <c r="D326" s="34" cm="1">
        <f t="array" aca="1" ref="D32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26" s="30" t="s">
        <v>313</v>
      </c>
      <c r="F326" s="30" t="str" cm="1">
        <f t="array" aca="1" ref="F32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326" s="30" t="str">
        <f>_xlfn.XLOOKUP(Список_Сотрудников[[#This Row],[ФИО]],'Штатные сотрудники'!B:B,'Штатные сотрудники'!P:P,"ошибка",0,1)</f>
        <v>ошибка</v>
      </c>
      <c r="H32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</row>
    <row r="327" spans="1:10" hidden="1" x14ac:dyDescent="0.35">
      <c r="A327" s="30" t="s">
        <v>4</v>
      </c>
      <c r="B327" s="30" t="s">
        <v>431</v>
      </c>
      <c r="C327" s="30" t="s">
        <v>90</v>
      </c>
      <c r="D327" s="34" cm="1">
        <f t="array" aca="1" ref="D32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27" s="30" t="s">
        <v>313</v>
      </c>
      <c r="F327" s="30" t="str" cm="1">
        <f t="array" aca="1" ref="F32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327" s="30" t="str">
        <f>_xlfn.XLOOKUP(Список_Сотрудников[[#This Row],[ФИО]],'Штатные сотрудники'!B:B,'Штатные сотрудники'!P:P,"ошибка",0,1)</f>
        <v>ошибка</v>
      </c>
      <c r="H32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Шмакова Лидия</v>
      </c>
      <c r="J327" s="30" t="s">
        <v>26</v>
      </c>
    </row>
    <row r="328" spans="1:10" hidden="1" x14ac:dyDescent="0.35">
      <c r="A328" s="30" t="s">
        <v>5</v>
      </c>
      <c r="B328" s="30" t="s">
        <v>432</v>
      </c>
      <c r="C328" s="30" t="s">
        <v>74</v>
      </c>
      <c r="D328" s="34" cm="1">
        <f t="array" aca="1" ref="D32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28" s="30" t="s">
        <v>433</v>
      </c>
      <c r="F328" s="30" cm="1">
        <f t="array" aca="1" ref="F32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9180</v>
      </c>
      <c r="G328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32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Аппельганц Александр</v>
      </c>
    </row>
    <row r="329" spans="1:10" hidden="1" x14ac:dyDescent="0.35">
      <c r="A329" s="30" t="s">
        <v>5</v>
      </c>
      <c r="B329" s="41" t="s">
        <v>2536</v>
      </c>
      <c r="C329" s="41" t="s">
        <v>74</v>
      </c>
      <c r="D329" s="43" cm="1">
        <f t="array" aca="1" ref="D32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29" s="41" t="s">
        <v>433</v>
      </c>
      <c r="F329" s="41" t="str" cm="1">
        <f t="array" aca="1" ref="F32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329" s="41" t="str">
        <f>_xlfn.XLOOKUP(Список_Сотрудников[[#This Row],[ФИО]],'Штатные сотрудники'!B:B,'Штатные сотрудники'!P:P,"ошибка",0,1)</f>
        <v>ошибка</v>
      </c>
      <c r="H32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Аппельганц Александр</v>
      </c>
    </row>
    <row r="330" spans="1:10" hidden="1" x14ac:dyDescent="0.35">
      <c r="A330" s="41" t="s">
        <v>5</v>
      </c>
      <c r="B330" s="41" t="s">
        <v>2508</v>
      </c>
      <c r="C330" s="41" t="s">
        <v>55</v>
      </c>
      <c r="D330" s="43" cm="1">
        <f t="array" aca="1" ref="D33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30" s="41" t="s">
        <v>433</v>
      </c>
      <c r="F330" s="41" t="str" cm="1">
        <f t="array" aca="1" ref="F33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330" s="41" t="str">
        <f>_xlfn.XLOOKUP(Список_Сотрудников[[#This Row],[ФИО]],'Штатные сотрудники'!B:B,'Штатные сотрудники'!P:P,"ошибка",0,1)</f>
        <v>ошибка</v>
      </c>
      <c r="H33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Аппельганц Александр</v>
      </c>
    </row>
    <row r="331" spans="1:10" hidden="1" x14ac:dyDescent="0.35">
      <c r="A331" s="30" t="s">
        <v>5</v>
      </c>
      <c r="B331" s="30" t="s">
        <v>436</v>
      </c>
      <c r="C331" s="30" t="s">
        <v>74</v>
      </c>
      <c r="D331" s="34" cm="1">
        <f t="array" aca="1" ref="D33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31" s="30" t="s">
        <v>433</v>
      </c>
      <c r="F331" s="30" cm="1">
        <f t="array" aca="1" ref="F33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11175</v>
      </c>
      <c r="G331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33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Аппельганц Александр</v>
      </c>
    </row>
    <row r="332" spans="1:10" hidden="1" x14ac:dyDescent="0.35">
      <c r="A332" s="30" t="s">
        <v>5</v>
      </c>
      <c r="B332" s="30" t="s">
        <v>437</v>
      </c>
      <c r="C332" s="30" t="s">
        <v>74</v>
      </c>
      <c r="D332" s="34" cm="1">
        <f t="array" aca="1" ref="D33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32" s="30" t="s">
        <v>433</v>
      </c>
      <c r="F332" s="30" cm="1">
        <f t="array" aca="1" ref="F33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11541</v>
      </c>
      <c r="G332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33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Аппельганц Александр</v>
      </c>
    </row>
    <row r="333" spans="1:10" hidden="1" x14ac:dyDescent="0.35">
      <c r="A333" s="30" t="s">
        <v>5</v>
      </c>
      <c r="B333" s="30" t="s">
        <v>438</v>
      </c>
      <c r="C333" s="30" t="s">
        <v>74</v>
      </c>
      <c r="D333" s="34" cm="1">
        <f t="array" aca="1" ref="D33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33" s="30" t="s">
        <v>433</v>
      </c>
      <c r="F333" s="30" cm="1">
        <f t="array" aca="1" ref="F33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9748</v>
      </c>
      <c r="G333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33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Аппельганц Александр</v>
      </c>
    </row>
    <row r="334" spans="1:10" hidden="1" x14ac:dyDescent="0.35">
      <c r="A334" s="30" t="s">
        <v>5</v>
      </c>
      <c r="B334" s="30" t="s">
        <v>439</v>
      </c>
      <c r="C334" s="30" t="s">
        <v>74</v>
      </c>
      <c r="D334" s="34" cm="1">
        <f t="array" aca="1" ref="D33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34" s="30" t="s">
        <v>433</v>
      </c>
      <c r="F334" s="30" cm="1">
        <f t="array" aca="1" ref="F33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6270</v>
      </c>
      <c r="G334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33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Аппельганц Александр</v>
      </c>
    </row>
    <row r="335" spans="1:10" hidden="1" x14ac:dyDescent="0.35">
      <c r="A335" s="30" t="s">
        <v>5</v>
      </c>
      <c r="B335" s="30" t="s">
        <v>440</v>
      </c>
      <c r="C335" s="30" t="s">
        <v>65</v>
      </c>
      <c r="D335" s="34" cm="1">
        <f t="array" aca="1" ref="D33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35" s="30" t="s">
        <v>433</v>
      </c>
      <c r="F335" s="30" cm="1">
        <f t="array" aca="1" ref="F33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35" s="30" t="str">
        <f>_xlfn.XLOOKUP(Список_Сотрудников[[#This Row],[ФИО]],'Штатные сотрудники'!B:B,'Штатные сотрудники'!P:P,"ошибка",0,1)</f>
        <v>Старший оператор стиральной машины</v>
      </c>
      <c r="H33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Аппельганц Александр</v>
      </c>
    </row>
    <row r="336" spans="1:10" hidden="1" x14ac:dyDescent="0.35">
      <c r="A336" s="30" t="s">
        <v>5</v>
      </c>
      <c r="B336" s="30" t="s">
        <v>441</v>
      </c>
      <c r="C336" s="30" t="s">
        <v>65</v>
      </c>
      <c r="D336" s="34" cm="1">
        <f t="array" aca="1" ref="D33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36" s="30" t="s">
        <v>433</v>
      </c>
      <c r="F336" s="30" cm="1">
        <f t="array" aca="1" ref="F33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4935</v>
      </c>
      <c r="G336" s="30" t="str">
        <f>_xlfn.XLOOKUP(Список_Сотрудников[[#This Row],[ФИО]],'Штатные сотрудники'!B:B,'Штатные сотрудники'!P:P,"ошибка",0,1)</f>
        <v>Старший оператор стиральной машины</v>
      </c>
      <c r="H33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Аппельганц Александр</v>
      </c>
    </row>
    <row r="337" spans="1:9" hidden="1" x14ac:dyDescent="0.35">
      <c r="A337" s="30" t="s">
        <v>5</v>
      </c>
      <c r="B337" s="30" t="s">
        <v>442</v>
      </c>
      <c r="C337" s="30" t="s">
        <v>65</v>
      </c>
      <c r="D337" s="34" cm="1">
        <f t="array" aca="1" ref="D33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37" s="30" t="s">
        <v>433</v>
      </c>
      <c r="F337" s="30" cm="1">
        <f t="array" aca="1" ref="F33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7826</v>
      </c>
      <c r="G337" s="30" t="str">
        <f>_xlfn.XLOOKUP(Список_Сотрудников[[#This Row],[ФИО]],'Штатные сотрудники'!B:B,'Штатные сотрудники'!P:P,"ошибка",0,1)</f>
        <v>Старший оператор стиральной машины</v>
      </c>
      <c r="H33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Аппельганц Александр</v>
      </c>
    </row>
    <row r="338" spans="1:9" hidden="1" x14ac:dyDescent="0.35">
      <c r="A338" s="30" t="s">
        <v>5</v>
      </c>
      <c r="B338" s="30" t="s">
        <v>443</v>
      </c>
      <c r="C338" s="30" t="s">
        <v>74</v>
      </c>
      <c r="D338" s="34" cm="1">
        <f t="array" aca="1" ref="D33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38" s="30" t="s">
        <v>433</v>
      </c>
      <c r="F338" s="30" cm="1">
        <f t="array" aca="1" ref="F33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6514</v>
      </c>
      <c r="G338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33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Аппельганц Александр</v>
      </c>
    </row>
    <row r="339" spans="1:9" hidden="1" x14ac:dyDescent="0.35">
      <c r="A339" s="30" t="s">
        <v>5</v>
      </c>
      <c r="B339" s="30" t="s">
        <v>444</v>
      </c>
      <c r="C339" s="30" t="s">
        <v>74</v>
      </c>
      <c r="D339" s="34" cm="1">
        <f t="array" aca="1" ref="D33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39" s="30" t="s">
        <v>433</v>
      </c>
      <c r="F339" s="30" cm="1">
        <f t="array" aca="1" ref="F33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4757</v>
      </c>
      <c r="G339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33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Аппельганц Александр</v>
      </c>
    </row>
    <row r="340" spans="1:9" hidden="1" x14ac:dyDescent="0.35">
      <c r="A340" s="30" t="s">
        <v>5</v>
      </c>
      <c r="B340" s="30" t="s">
        <v>445</v>
      </c>
      <c r="C340" s="30" t="s">
        <v>74</v>
      </c>
      <c r="D340" s="34" cm="1">
        <f t="array" aca="1" ref="D34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40" s="30" t="s">
        <v>433</v>
      </c>
      <c r="F340" s="30" cm="1">
        <f t="array" aca="1" ref="F34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11947</v>
      </c>
      <c r="G340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  <c r="H34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Аппельганц Александр</v>
      </c>
    </row>
    <row r="341" spans="1:9" hidden="1" x14ac:dyDescent="0.35">
      <c r="A341" s="30" t="s">
        <v>5</v>
      </c>
      <c r="B341" s="30" t="s">
        <v>446</v>
      </c>
      <c r="C341" s="30" t="s">
        <v>114</v>
      </c>
      <c r="D341" s="34" cm="1">
        <f t="array" aca="1" ref="D34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41" s="30" t="s">
        <v>447</v>
      </c>
      <c r="F341" s="30" cm="1">
        <f t="array" aca="1" ref="F34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41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  <c r="H34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Назаров Максим</v>
      </c>
      <c r="I341" s="30">
        <v>85000</v>
      </c>
    </row>
    <row r="342" spans="1:9" hidden="1" x14ac:dyDescent="0.35">
      <c r="A342" s="30" t="s">
        <v>5</v>
      </c>
      <c r="B342" s="30" t="s">
        <v>448</v>
      </c>
      <c r="C342" s="30" t="s">
        <v>30</v>
      </c>
      <c r="D342" s="34" cm="1">
        <f t="array" aca="1" ref="D34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42" s="30" t="s">
        <v>447</v>
      </c>
      <c r="F342" s="30" t="str" cm="1">
        <f t="array" aca="1" ref="F34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22192,30</v>
      </c>
      <c r="G342" s="30" t="str">
        <f>_xlfn.XLOOKUP(Список_Сотрудников[[#This Row],[ФИО]],'Штатные сотрудники'!B:B,'Штатные сотрудники'!P:P,"ошибка",0,1)</f>
        <v>Территориальный менеджер по продажам</v>
      </c>
      <c r="H34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Назаров Максим</v>
      </c>
    </row>
    <row r="343" spans="1:9" hidden="1" x14ac:dyDescent="0.35">
      <c r="A343" s="30" t="s">
        <v>5</v>
      </c>
      <c r="B343" s="30" t="s">
        <v>449</v>
      </c>
      <c r="C343" s="30" t="s">
        <v>21</v>
      </c>
      <c r="D343" s="34" cm="1">
        <f t="array" aca="1" ref="D34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43" s="30" t="s">
        <v>447</v>
      </c>
      <c r="F343" s="30" t="str" cm="1">
        <f t="array" aca="1" ref="F34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27054,64</v>
      </c>
      <c r="G343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34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Назаров Максим</v>
      </c>
    </row>
    <row r="344" spans="1:9" hidden="1" x14ac:dyDescent="0.35">
      <c r="A344" s="30" t="s">
        <v>5</v>
      </c>
      <c r="B344" s="30" t="s">
        <v>450</v>
      </c>
      <c r="C344" s="30" t="s">
        <v>145</v>
      </c>
      <c r="D344" s="34" cm="1">
        <f t="array" aca="1" ref="D34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44" s="30" t="s">
        <v>451</v>
      </c>
      <c r="F344" s="30" cm="1">
        <f t="array" aca="1" ref="F34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44" s="30" t="str">
        <f>_xlfn.XLOOKUP(Список_Сотрудников[[#This Row],[ФИО]],'Штатные сотрудники'!B:B,'Штатные сотрудники'!P:P,"ошибка",0,1)</f>
        <v>Руководитель отдела продаж ковры</v>
      </c>
      <c r="H34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Николаев Алексей</v>
      </c>
    </row>
    <row r="345" spans="1:9" hidden="1" x14ac:dyDescent="0.35">
      <c r="A345" s="30" t="s">
        <v>9</v>
      </c>
      <c r="B345" s="30" t="s">
        <v>452</v>
      </c>
      <c r="C345" s="30" t="s">
        <v>86</v>
      </c>
      <c r="D345" s="34" t="str" cm="1">
        <f t="array" aca="1" ref="D34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45" s="30" t="s">
        <v>87</v>
      </c>
      <c r="F345" s="30" t="str" cm="1">
        <f t="array" aca="1" ref="F34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45" s="30" t="str">
        <f>_xlfn.XLOOKUP(Список_Сотрудников[[#This Row],[ФИО]],'Штатные сотрудники'!B:B,'Штатные сотрудники'!P:P,"ошибка",0,1)</f>
        <v>Руководитель регионального подразделения</v>
      </c>
      <c r="H34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Рештенко Александр</v>
      </c>
    </row>
    <row r="346" spans="1:9" hidden="1" x14ac:dyDescent="0.35">
      <c r="A346" s="30" t="s">
        <v>5</v>
      </c>
      <c r="B346" s="30" t="s">
        <v>453</v>
      </c>
      <c r="C346" s="30" t="s">
        <v>81</v>
      </c>
      <c r="D346" s="34" cm="1">
        <f t="array" aca="1" ref="D34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46" s="30" t="s">
        <v>451</v>
      </c>
      <c r="F346" s="30" cm="1">
        <f t="array" aca="1" ref="F34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46" s="30" t="str">
        <f>_xlfn.XLOOKUP(Список_Сотрудников[[#This Row],[ФИО]],'Штатные сотрудники'!B:B,'Штатные сотрудники'!P:P,"ошибка",0,1)</f>
        <v>Руководитель операционного департамента</v>
      </c>
      <c r="H34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Николаев Алексей</v>
      </c>
    </row>
    <row r="347" spans="1:9" hidden="1" x14ac:dyDescent="0.35">
      <c r="A347" s="30" t="s">
        <v>5</v>
      </c>
      <c r="B347" s="30" t="s">
        <v>454</v>
      </c>
      <c r="C347" s="30" t="s">
        <v>231</v>
      </c>
      <c r="D347" s="34" cm="1">
        <f t="array" aca="1" ref="D34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47" s="30" t="s">
        <v>451</v>
      </c>
      <c r="F347" s="30" cm="1">
        <f t="array" aca="1" ref="F34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56250.43</v>
      </c>
      <c r="G347" s="30" t="str">
        <f>_xlfn.XLOOKUP(Список_Сотрудников[[#This Row],[ФИО]],'Штатные сотрудники'!B:B,'Штатные сотрудники'!P:P,"ошибка",0,1)</f>
        <v>Младший руководитель отдела продаж</v>
      </c>
      <c r="H34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Николаев Алексей</v>
      </c>
    </row>
    <row r="348" spans="1:9" hidden="1" x14ac:dyDescent="0.35">
      <c r="A348" s="30" t="s">
        <v>5</v>
      </c>
      <c r="B348" s="30" t="s">
        <v>455</v>
      </c>
      <c r="C348" s="30" t="s">
        <v>569</v>
      </c>
      <c r="D348" s="34" cm="1">
        <f t="array" aca="1" ref="D34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48" s="30" t="s">
        <v>451</v>
      </c>
      <c r="F348" s="30" cm="1">
        <f t="array" aca="1" ref="F34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48" s="30" t="str">
        <f>_xlfn.XLOOKUP(Список_Сотрудников[[#This Row],[ФИО]],'Штатные сотрудники'!B:B,'Штатные сотрудники'!P:P,"ошибка",0,1)</f>
        <v>Руководитель отдела</v>
      </c>
      <c r="H34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Николаев Алексей</v>
      </c>
    </row>
    <row r="349" spans="1:9" hidden="1" x14ac:dyDescent="0.35">
      <c r="A349" s="30" t="s">
        <v>5</v>
      </c>
      <c r="B349" s="30" t="s">
        <v>456</v>
      </c>
      <c r="C349" s="30" t="s">
        <v>90</v>
      </c>
      <c r="D349" s="34" cm="1">
        <f t="array" aca="1" ref="D34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49" s="30" t="s">
        <v>457</v>
      </c>
      <c r="F349" s="30" cm="1">
        <f t="array" aca="1" ref="F34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13391</v>
      </c>
      <c r="G349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  <c r="H34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Паюсова Мария</v>
      </c>
    </row>
    <row r="350" spans="1:9" hidden="1" x14ac:dyDescent="0.35">
      <c r="A350" s="30" t="s">
        <v>5</v>
      </c>
      <c r="B350" s="30" t="s">
        <v>458</v>
      </c>
      <c r="C350" s="30" t="s">
        <v>44</v>
      </c>
      <c r="D350" s="34" cm="1">
        <f t="array" aca="1" ref="D35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50" s="30" t="s">
        <v>457</v>
      </c>
      <c r="F350" s="30" cm="1">
        <f t="array" aca="1" ref="F35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50" s="30" t="str">
        <f>_xlfn.XLOOKUP(Список_Сотрудников[[#This Row],[ФИО]],'Штатные сотрудники'!B:B,'Штатные сотрудники'!P:P,"ошибка",0,1)</f>
        <v>Руководитель производства</v>
      </c>
      <c r="H35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Паюсова Мария</v>
      </c>
    </row>
    <row r="351" spans="1:9" hidden="1" x14ac:dyDescent="0.35">
      <c r="A351" s="30" t="s">
        <v>5</v>
      </c>
      <c r="B351" s="30" t="s">
        <v>459</v>
      </c>
      <c r="C351" s="30" t="s">
        <v>460</v>
      </c>
      <c r="D351" s="34" cm="1">
        <f t="array" aca="1" ref="D35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51" s="30" t="s">
        <v>457</v>
      </c>
      <c r="F351" s="30" cm="1">
        <f t="array" aca="1" ref="F35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10957</v>
      </c>
      <c r="G351" s="30" t="str">
        <f>_xlfn.XLOOKUP(Список_Сотрудников[[#This Row],[ФИО]],'Штатные сотрудники'!B:B,'Штатные сотрудники'!P:P,"ошибка",0,1)</f>
        <v>Координатор по качеству</v>
      </c>
      <c r="H35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Паюсова Мария</v>
      </c>
    </row>
    <row r="352" spans="1:9" hidden="1" x14ac:dyDescent="0.35">
      <c r="A352" s="30" t="s">
        <v>5</v>
      </c>
      <c r="B352" s="30" t="s">
        <v>461</v>
      </c>
      <c r="C352" s="30" t="s">
        <v>32</v>
      </c>
      <c r="D352" s="34" cm="1">
        <f t="array" aca="1" ref="D35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52" s="30" t="s">
        <v>457</v>
      </c>
      <c r="F352" s="30" cm="1">
        <f t="array" aca="1" ref="F35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12174</v>
      </c>
      <c r="G352" s="30" t="str">
        <f>_xlfn.XLOOKUP(Список_Сотрудников[[#This Row],[ФИО]],'Штатные сотрудники'!B:B,'Штатные сотрудники'!P:P,"ошибка",0,1)</f>
        <v xml:space="preserve">Планировщик маршрутов </v>
      </c>
      <c r="H35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Паюсова Мария</v>
      </c>
    </row>
    <row r="353" spans="1:9" hidden="1" x14ac:dyDescent="0.35">
      <c r="A353" s="30" t="s">
        <v>5</v>
      </c>
      <c r="B353" s="30" t="s">
        <v>462</v>
      </c>
      <c r="C353" s="30" t="s">
        <v>90</v>
      </c>
      <c r="D353" s="34" cm="1">
        <f t="array" aca="1" ref="D35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53" s="30" t="s">
        <v>457</v>
      </c>
      <c r="F353" s="30" cm="1">
        <f t="array" aca="1" ref="F35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13391</v>
      </c>
      <c r="G353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  <c r="H35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Паюсова Мария</v>
      </c>
    </row>
    <row r="354" spans="1:9" hidden="1" x14ac:dyDescent="0.35">
      <c r="A354" s="30" t="s">
        <v>5</v>
      </c>
      <c r="B354" s="30" t="s">
        <v>463</v>
      </c>
      <c r="C354" s="30" t="s">
        <v>90</v>
      </c>
      <c r="D354" s="34" cm="1">
        <f t="array" aca="1" ref="D35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54" s="30" t="s">
        <v>457</v>
      </c>
      <c r="F354" s="30" cm="1">
        <f t="array" aca="1" ref="F35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13391</v>
      </c>
      <c r="G354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  <c r="H35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Паюсова Мария</v>
      </c>
    </row>
    <row r="355" spans="1:9" hidden="1" x14ac:dyDescent="0.35">
      <c r="A355" s="30" t="s">
        <v>5</v>
      </c>
      <c r="B355" s="30" t="s">
        <v>464</v>
      </c>
      <c r="C355" s="30" t="s">
        <v>90</v>
      </c>
      <c r="D355" s="34" cm="1">
        <f t="array" aca="1" ref="D35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55" s="30" t="s">
        <v>457</v>
      </c>
      <c r="F355" s="30" cm="1">
        <f t="array" aca="1" ref="F35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13391</v>
      </c>
      <c r="G355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  <c r="H35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Паюсова Мария</v>
      </c>
    </row>
    <row r="356" spans="1:9" hidden="1" x14ac:dyDescent="0.35">
      <c r="A356" s="30" t="s">
        <v>5</v>
      </c>
      <c r="B356" s="30" t="s">
        <v>465</v>
      </c>
      <c r="C356" s="30" t="s">
        <v>90</v>
      </c>
      <c r="D356" s="34" cm="1">
        <f t="array" aca="1" ref="D35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56" s="30" t="s">
        <v>457</v>
      </c>
      <c r="F356" s="30" cm="1">
        <f t="array" aca="1" ref="F35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13391</v>
      </c>
      <c r="G356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  <c r="H35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Паюсова Мария</v>
      </c>
    </row>
    <row r="357" spans="1:9" hidden="1" x14ac:dyDescent="0.35">
      <c r="A357" s="30" t="s">
        <v>5</v>
      </c>
      <c r="B357" s="30" t="s">
        <v>466</v>
      </c>
      <c r="C357" s="30" t="s">
        <v>32</v>
      </c>
      <c r="D357" s="34" cm="1">
        <f t="array" aca="1" ref="D35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57" s="30" t="s">
        <v>457</v>
      </c>
      <c r="F357" s="30" cm="1">
        <f t="array" aca="1" ref="F35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12174</v>
      </c>
      <c r="G357" s="30" t="str">
        <f>_xlfn.XLOOKUP(Список_Сотрудников[[#This Row],[ФИО]],'Штатные сотрудники'!B:B,'Штатные сотрудники'!P:P,"ошибка",0,1)</f>
        <v xml:space="preserve">Планировщик маршрутов </v>
      </c>
      <c r="H35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Паюсова Мария</v>
      </c>
    </row>
    <row r="358" spans="1:9" hidden="1" x14ac:dyDescent="0.35">
      <c r="A358" s="30" t="s">
        <v>8</v>
      </c>
      <c r="B358" s="30" t="s">
        <v>467</v>
      </c>
      <c r="C358" s="30" t="s">
        <v>255</v>
      </c>
      <c r="D358" s="34" cm="1">
        <f t="array" aca="1" ref="D35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58" s="30" t="s">
        <v>210</v>
      </c>
      <c r="F358" s="30" t="str" cm="1">
        <f t="array" aca="1" ref="F35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56524,61</v>
      </c>
      <c r="G358" s="30" t="str">
        <f>_xlfn.XLOOKUP(Список_Сотрудников[[#This Row],[ФИО]],'Штатные сотрудники'!B:B,'Штатные сотрудники'!P:P,"ошибка",0,1)</f>
        <v>Специалист по дистанционным продажам</v>
      </c>
      <c r="H35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Протасевич Антон</v>
      </c>
    </row>
    <row r="359" spans="1:9" hidden="1" x14ac:dyDescent="0.35">
      <c r="A359" s="30" t="s">
        <v>5</v>
      </c>
      <c r="B359" s="30" t="s">
        <v>468</v>
      </c>
      <c r="C359" s="30" t="s">
        <v>21</v>
      </c>
      <c r="D359" s="34" cm="1">
        <f t="array" aca="1" ref="D35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59" s="30" t="s">
        <v>469</v>
      </c>
      <c r="F359" s="30" t="str" cm="1">
        <f t="array" aca="1" ref="F35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25547,44</v>
      </c>
      <c r="G359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35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Сафин Вадим</v>
      </c>
    </row>
    <row r="360" spans="1:9" hidden="1" x14ac:dyDescent="0.35">
      <c r="A360" s="41" t="s">
        <v>5</v>
      </c>
      <c r="B360" s="41" t="s">
        <v>2489</v>
      </c>
      <c r="C360" s="41" t="s">
        <v>114</v>
      </c>
      <c r="D360" s="43" cm="1">
        <f t="array" aca="1" ref="D36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60" s="41" t="s">
        <v>469</v>
      </c>
      <c r="F360" s="41" t="str" cm="1">
        <f t="array" aca="1" ref="F36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360" s="41" t="str">
        <f>_xlfn.XLOOKUP(Список_Сотрудников[[#This Row],[ФИО]],'Штатные сотрудники'!B:B,'Штатные сотрудники'!P:P,"ошибка",0,1)</f>
        <v>ошибка</v>
      </c>
      <c r="H36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Сафин Вадим</v>
      </c>
      <c r="I360" s="37">
        <v>73913.039999999994</v>
      </c>
    </row>
    <row r="361" spans="1:9" hidden="1" x14ac:dyDescent="0.35">
      <c r="A361" s="30" t="s">
        <v>5</v>
      </c>
      <c r="B361" s="30" t="s">
        <v>471</v>
      </c>
      <c r="C361" s="30" t="s">
        <v>21</v>
      </c>
      <c r="D361" s="34" cm="1">
        <f t="array" aca="1" ref="D36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61" s="30" t="s">
        <v>469</v>
      </c>
      <c r="F361" s="30" t="str" cm="1">
        <f t="array" aca="1" ref="F36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25165,19</v>
      </c>
      <c r="G361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36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Сафин Вадим</v>
      </c>
    </row>
    <row r="362" spans="1:9" hidden="1" x14ac:dyDescent="0.35">
      <c r="A362" s="30" t="s">
        <v>5</v>
      </c>
      <c r="B362" s="30" t="s">
        <v>472</v>
      </c>
      <c r="C362" s="30" t="s">
        <v>21</v>
      </c>
      <c r="D362" s="34" cm="1">
        <f t="array" aca="1" ref="D36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62" s="30" t="s">
        <v>473</v>
      </c>
      <c r="F362" s="30" t="str" cm="1">
        <f t="array" aca="1" ref="F36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362" s="30" t="str">
        <f>_xlfn.XLOOKUP(Список_Сотрудников[[#This Row],[ФИО]],'Штатные сотрудники'!B:B,'Штатные сотрудники'!P:P,"ошибка",0,1)</f>
        <v>ошибка</v>
      </c>
      <c r="H36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Снегирев Павел</v>
      </c>
    </row>
    <row r="363" spans="1:9" hidden="1" x14ac:dyDescent="0.35">
      <c r="A363" s="30" t="s">
        <v>5</v>
      </c>
      <c r="B363" s="30" t="s">
        <v>474</v>
      </c>
      <c r="C363" s="30" t="s">
        <v>21</v>
      </c>
      <c r="D363" s="34" cm="1">
        <f t="array" aca="1" ref="D36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63" s="30" t="s">
        <v>473</v>
      </c>
      <c r="F363" s="30" t="str" cm="1">
        <f t="array" aca="1" ref="F36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33 534,40 </v>
      </c>
      <c r="G363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36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Снегирев Павел</v>
      </c>
    </row>
    <row r="364" spans="1:9" hidden="1" x14ac:dyDescent="0.35">
      <c r="A364" s="30" t="s">
        <v>5</v>
      </c>
      <c r="B364" s="30" t="s">
        <v>475</v>
      </c>
      <c r="C364" s="30" t="s">
        <v>21</v>
      </c>
      <c r="D364" s="34" cm="1">
        <f t="array" aca="1" ref="D36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64" s="30" t="s">
        <v>476</v>
      </c>
      <c r="F364" s="30" cm="1">
        <f t="array" aca="1" ref="F36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105349</v>
      </c>
      <c r="G364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36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Токарев Севастьян</v>
      </c>
    </row>
    <row r="365" spans="1:9" hidden="1" x14ac:dyDescent="0.35">
      <c r="A365" s="30" t="s">
        <v>5</v>
      </c>
      <c r="B365" s="30" t="s">
        <v>477</v>
      </c>
      <c r="C365" s="30" t="s">
        <v>114</v>
      </c>
      <c r="D365" s="34" cm="1">
        <f t="array" aca="1" ref="D36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65" s="30" t="s">
        <v>476</v>
      </c>
      <c r="F365" s="30" cm="1">
        <f t="array" aca="1" ref="F36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65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  <c r="H36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Токарев Севастьян</v>
      </c>
      <c r="I365" s="30">
        <v>39904</v>
      </c>
    </row>
    <row r="366" spans="1:9" hidden="1" x14ac:dyDescent="0.35">
      <c r="A366" s="41" t="s">
        <v>5</v>
      </c>
      <c r="B366" s="41" t="s">
        <v>2528</v>
      </c>
      <c r="C366" s="41" t="s">
        <v>21</v>
      </c>
      <c r="D366" s="43" cm="1">
        <f t="array" aca="1" ref="D36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66" s="41" t="s">
        <v>476</v>
      </c>
      <c r="F366" s="41" t="str" cm="1">
        <f t="array" aca="1" ref="F36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366" s="41" t="str">
        <f>_xlfn.XLOOKUP(Список_Сотрудников[[#This Row],[ФИО]],'Штатные сотрудники'!B:B,'Штатные сотрудники'!P:P,"ошибка",0,1)</f>
        <v>ошибка</v>
      </c>
      <c r="H36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Токарев Севастьян</v>
      </c>
    </row>
    <row r="367" spans="1:9" hidden="1" x14ac:dyDescent="0.35">
      <c r="A367" s="30" t="s">
        <v>5</v>
      </c>
      <c r="B367" s="30" t="s">
        <v>479</v>
      </c>
      <c r="C367" s="30" t="s">
        <v>114</v>
      </c>
      <c r="D367" s="34" cm="1">
        <f t="array" aca="1" ref="D36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67" s="30" t="s">
        <v>476</v>
      </c>
      <c r="F367" s="30" cm="1">
        <f t="array" aca="1" ref="F36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67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  <c r="H36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Токарев Севастьян</v>
      </c>
      <c r="I367" s="30">
        <v>73913</v>
      </c>
    </row>
    <row r="368" spans="1:9" hidden="1" x14ac:dyDescent="0.35">
      <c r="A368" s="30" t="s">
        <v>5</v>
      </c>
      <c r="B368" s="30" t="s">
        <v>480</v>
      </c>
      <c r="C368" s="30" t="s">
        <v>21</v>
      </c>
      <c r="D368" s="34" cm="1">
        <f t="array" aca="1" ref="D36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68" s="30" t="s">
        <v>476</v>
      </c>
      <c r="F368" s="30" cm="1">
        <f t="array" aca="1" ref="F36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17395</v>
      </c>
      <c r="G368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  <c r="H36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Токарев Севастьян</v>
      </c>
    </row>
    <row r="369" spans="1:9" hidden="1" x14ac:dyDescent="0.35">
      <c r="A369" s="30" t="s">
        <v>5</v>
      </c>
      <c r="B369" s="30" t="s">
        <v>481</v>
      </c>
      <c r="C369" s="30" t="s">
        <v>231</v>
      </c>
      <c r="D369" s="34" cm="1">
        <f t="array" aca="1" ref="D36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69" s="30" t="s">
        <v>476</v>
      </c>
      <c r="F369" s="30" cm="1">
        <f t="array" aca="1" ref="F36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56250</v>
      </c>
      <c r="G369" s="30" t="str">
        <f>_xlfn.XLOOKUP(Список_Сотрудников[[#This Row],[ФИО]],'Штатные сотрудники'!B:B,'Штатные сотрудники'!P:P,"ошибка",0,1)</f>
        <v>Младший руководитель отдела продаж</v>
      </c>
      <c r="H36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Токарев Севастьян</v>
      </c>
    </row>
    <row r="370" spans="1:9" hidden="1" x14ac:dyDescent="0.35">
      <c r="A370" s="30" t="s">
        <v>5</v>
      </c>
      <c r="B370" s="30" t="s">
        <v>482</v>
      </c>
      <c r="C370" s="30" t="s">
        <v>30</v>
      </c>
      <c r="D370" s="34" cm="1">
        <f t="array" aca="1" ref="D37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370" s="30" t="s">
        <v>476</v>
      </c>
      <c r="F370" s="30" cm="1">
        <f t="array" aca="1" ref="F37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24068</v>
      </c>
      <c r="G370" s="30" t="str">
        <f>_xlfn.XLOOKUP(Список_Сотрудников[[#This Row],[ФИО]],'Штатные сотрудники'!B:B,'Штатные сотрудники'!P:P,"ошибка",0,1)</f>
        <v>Территориальный менеджер по продажам</v>
      </c>
      <c r="H37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Токарев Севастьян</v>
      </c>
    </row>
    <row r="371" spans="1:9" x14ac:dyDescent="0.35">
      <c r="A371" s="30" t="s">
        <v>7</v>
      </c>
      <c r="B371" s="30" t="s">
        <v>483</v>
      </c>
      <c r="C371" s="30" t="s">
        <v>2468</v>
      </c>
      <c r="D371" s="34" cm="1">
        <f t="array" aca="1" ref="D37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71" s="30" t="s">
        <v>484</v>
      </c>
      <c r="F371" s="30" t="str" cm="1">
        <f t="array" aca="1" ref="F37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71" s="30" t="str">
        <f>_xlfn.XLOOKUP(Список_Сотрудников[[#This Row],[ФИО]],'Штатные сотрудники'!B:B,'Штатные сотрудники'!P:P,"ошибка",0,1)</f>
        <v>Руководитель отдела</v>
      </c>
      <c r="H37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Афанасьева Ольга</v>
      </c>
      <c r="I371" s="30">
        <v>222729</v>
      </c>
    </row>
    <row r="372" spans="1:9" s="41" customFormat="1" hidden="1" x14ac:dyDescent="0.35">
      <c r="A372" s="41" t="s">
        <v>4</v>
      </c>
      <c r="B372" s="41" t="s">
        <v>485</v>
      </c>
      <c r="C372" s="41" t="s">
        <v>78</v>
      </c>
      <c r="D372" s="43" cm="1">
        <f t="array" aca="1" ref="D37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72" s="41" t="s">
        <v>390</v>
      </c>
      <c r="F372" s="41" t="str" cm="1">
        <f t="array" aca="1" ref="F37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72" s="41" t="str">
        <f>_xlfn.XLOOKUP(Список_Сотрудников[[#This Row],[ФИО]],'Штатные сотрудники'!B:B,'Штатные сотрудники'!P:P,"ошибка",0,1)</f>
        <v>ошибка</v>
      </c>
    </row>
    <row r="373" spans="1:9" x14ac:dyDescent="0.35">
      <c r="A373" s="30" t="s">
        <v>7</v>
      </c>
      <c r="B373" s="30" t="s">
        <v>486</v>
      </c>
      <c r="C373" s="30" t="s">
        <v>487</v>
      </c>
      <c r="D373" s="34" t="str" cm="1">
        <f t="array" aca="1" ref="D37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73" s="30" t="s">
        <v>24</v>
      </c>
      <c r="F373" s="30" t="str" cm="1">
        <f t="array" aca="1" ref="F37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73" s="30" t="str">
        <f>_xlfn.XLOOKUP(Список_Сотрудников[[#This Row],[ФИО]],'Штатные сотрудники'!B:B,'Штатные сотрудники'!P:P,"ошибка",0,1)</f>
        <v>Менеджер по закупкам</v>
      </c>
      <c r="H37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74" spans="1:9" x14ac:dyDescent="0.35">
      <c r="A374" s="30" t="s">
        <v>7</v>
      </c>
      <c r="B374" s="30" t="s">
        <v>488</v>
      </c>
      <c r="C374" s="30" t="s">
        <v>489</v>
      </c>
      <c r="D374" s="34" t="str" cm="1">
        <f t="array" aca="1" ref="D37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74" s="30" t="s">
        <v>24</v>
      </c>
      <c r="F374" s="30" t="str" cm="1">
        <f t="array" aca="1" ref="F37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74" s="30" t="str">
        <f>_xlfn.XLOOKUP(Список_Сотрудников[[#This Row],[ФИО]],'Штатные сотрудники'!B:B,'Штатные сотрудники'!P:P,"ошибка",0,1)</f>
        <v>Директор по закупкам</v>
      </c>
      <c r="H37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75" spans="1:9" x14ac:dyDescent="0.35">
      <c r="A375" s="30" t="s">
        <v>7</v>
      </c>
      <c r="B375" s="30" t="s">
        <v>490</v>
      </c>
      <c r="C375" s="30" t="s">
        <v>491</v>
      </c>
      <c r="D375" s="34" t="str" cm="1">
        <f t="array" aca="1" ref="D37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75" s="30" t="s">
        <v>24</v>
      </c>
      <c r="F375" s="30" t="str" cm="1">
        <f t="array" aca="1" ref="F37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75" s="30" t="str">
        <f>_xlfn.XLOOKUP(Список_Сотрудников[[#This Row],[ФИО]],'Штатные сотрудники'!B:B,'Штатные сотрудники'!P:P,"ошибка",0,1)</f>
        <v>Руководитель группы по расчетам с поставщиками</v>
      </c>
      <c r="H37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76" spans="1:9" x14ac:dyDescent="0.35">
      <c r="A376" s="30" t="s">
        <v>7</v>
      </c>
      <c r="B376" s="30" t="s">
        <v>492</v>
      </c>
      <c r="C376" s="30" t="s">
        <v>493</v>
      </c>
      <c r="D376" s="34" t="str" cm="1">
        <f t="array" aca="1" ref="D37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76" s="30" t="s">
        <v>24</v>
      </c>
      <c r="F376" s="30" t="str" cm="1">
        <f t="array" aca="1" ref="F37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76" s="30" t="str">
        <f>_xlfn.XLOOKUP(Список_Сотрудников[[#This Row],[ФИО]],'Штатные сотрудники'!B:B,'Штатные сотрудники'!P:P,"ошибка",0,1)</f>
        <v>Региональный менеджер по закупкам</v>
      </c>
      <c r="H37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77" spans="1:9" x14ac:dyDescent="0.35">
      <c r="A377" s="30" t="s">
        <v>7</v>
      </c>
      <c r="B377" s="30" t="s">
        <v>494</v>
      </c>
      <c r="C377" s="30" t="s">
        <v>495</v>
      </c>
      <c r="D377" s="34" t="str" cm="1">
        <f t="array" aca="1" ref="D37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77" s="30" t="s">
        <v>24</v>
      </c>
      <c r="F377" s="30" t="str" cm="1">
        <f t="array" aca="1" ref="F37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77" s="30" t="str">
        <f>_xlfn.XLOOKUP(Список_Сотрудников[[#This Row],[ФИО]],'Штатные сотрудники'!B:B,'Штатные сотрудники'!P:P,"ошибка",0,1)</f>
        <v>Специалист по маркировке</v>
      </c>
      <c r="H37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78" spans="1:9" x14ac:dyDescent="0.35">
      <c r="A378" s="30" t="s">
        <v>7</v>
      </c>
      <c r="B378" s="30" t="s">
        <v>496</v>
      </c>
      <c r="C378" s="30" t="s">
        <v>497</v>
      </c>
      <c r="D378" s="34" t="str" cm="1">
        <f t="array" aca="1" ref="D37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78" s="30" t="s">
        <v>24</v>
      </c>
      <c r="F378" s="30" t="str" cm="1">
        <f t="array" aca="1" ref="F37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78" s="30" t="str">
        <f>_xlfn.XLOOKUP(Список_Сотрудников[[#This Row],[ФИО]],'Штатные сотрудники'!B:B,'Штатные сотрудники'!P:P,"ошибка",0,1)</f>
        <v>Административный менеджер</v>
      </c>
      <c r="H37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79" spans="1:9" x14ac:dyDescent="0.35">
      <c r="A379" s="30" t="s">
        <v>7</v>
      </c>
      <c r="B379" s="30" t="s">
        <v>498</v>
      </c>
      <c r="C379" s="30" t="s">
        <v>487</v>
      </c>
      <c r="D379" s="34" t="str" cm="1">
        <f t="array" aca="1" ref="D37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79" s="30" t="s">
        <v>24</v>
      </c>
      <c r="F379" s="30" t="str" cm="1">
        <f t="array" aca="1" ref="F37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79" s="30" t="str">
        <f>_xlfn.XLOOKUP(Список_Сотрудников[[#This Row],[ФИО]],'Штатные сотрудники'!B:B,'Штатные сотрудники'!P:P,"ошибка",0,1)</f>
        <v>Менеджер по закупкам</v>
      </c>
      <c r="H37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80" spans="1:9" x14ac:dyDescent="0.35">
      <c r="A380" s="30" t="s">
        <v>7</v>
      </c>
      <c r="B380" s="30" t="s">
        <v>499</v>
      </c>
      <c r="C380" s="30" t="s">
        <v>500</v>
      </c>
      <c r="D380" s="34" t="str" cm="1">
        <f t="array" aca="1" ref="D38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80" s="30" t="s">
        <v>24</v>
      </c>
      <c r="F380" s="30" t="str" cm="1">
        <f t="array" aca="1" ref="F38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80" s="30" t="str">
        <f>_xlfn.XLOOKUP(Список_Сотрудников[[#This Row],[ФИО]],'Штатные сотрудники'!B:B,'Штатные сотрудники'!P:P,"ошибка",0,1)</f>
        <v>Специалист по закупкам</v>
      </c>
      <c r="H38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81" spans="1:9" x14ac:dyDescent="0.35">
      <c r="A381" s="30" t="s">
        <v>7</v>
      </c>
      <c r="B381" s="30" t="s">
        <v>501</v>
      </c>
      <c r="C381" s="30" t="s">
        <v>502</v>
      </c>
      <c r="D381" s="34" t="str" cm="1">
        <f t="array" aca="1" ref="D38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81" s="30" t="s">
        <v>24</v>
      </c>
      <c r="F381" s="30" t="str" cm="1">
        <f t="array" aca="1" ref="F38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81" s="30" t="str">
        <f>_xlfn.XLOOKUP(Список_Сотрудников[[#This Row],[ФИО]],'Штатные сотрудники'!B:B,'Штатные сотрудники'!P:P,"ошибка",0,1)</f>
        <v>Менеджер проекта</v>
      </c>
      <c r="H38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82" spans="1:9" x14ac:dyDescent="0.35">
      <c r="A382" s="30" t="s">
        <v>7</v>
      </c>
      <c r="B382" s="30" t="s">
        <v>503</v>
      </c>
      <c r="C382" s="30" t="s">
        <v>504</v>
      </c>
      <c r="D382" s="34" cm="1">
        <f t="array" aca="1" ref="D38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82" s="30" t="s">
        <v>505</v>
      </c>
      <c r="F382" s="30" t="str" cm="1">
        <f t="array" aca="1" ref="F38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82" s="30" t="str">
        <f>_xlfn.XLOOKUP(Список_Сотрудников[[#This Row],[ФИО]],'Штатные сотрудники'!B:B,'Штатные сотрудники'!P:P,"ошибка",0,1)</f>
        <v>Директор по национальным продажам и развитию бизнеса</v>
      </c>
      <c r="H38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Ирина</v>
      </c>
    </row>
    <row r="383" spans="1:9" s="41" customFormat="1" hidden="1" x14ac:dyDescent="0.35">
      <c r="A383" s="41" t="s">
        <v>6</v>
      </c>
      <c r="B383" s="41" t="s">
        <v>506</v>
      </c>
      <c r="C383" s="41" t="s">
        <v>504</v>
      </c>
      <c r="D383" s="43" cm="1">
        <f t="array" aca="1" ref="D38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83" s="41" t="s">
        <v>79</v>
      </c>
      <c r="F383" s="41" cm="1">
        <f t="array" aca="1" ref="F38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383" s="41" t="str">
        <f>_xlfn.XLOOKUP(Список_Сотрудников[[#This Row],[ФИО]],'Штатные сотрудники'!B:B,'Штатные сотрудники'!P:P,"ошибка",0,1)</f>
        <v>ошибка</v>
      </c>
    </row>
    <row r="384" spans="1:9" x14ac:dyDescent="0.35">
      <c r="A384" s="30" t="s">
        <v>7</v>
      </c>
      <c r="B384" s="30" t="s">
        <v>507</v>
      </c>
      <c r="C384" s="30" t="s">
        <v>508</v>
      </c>
      <c r="D384" s="34" cm="1">
        <f t="array" aca="1" ref="D38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84" s="30" t="s">
        <v>505</v>
      </c>
      <c r="F384" s="30" t="str" cm="1">
        <f t="array" aca="1" ref="F38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84" s="30" t="str">
        <f>_xlfn.XLOOKUP(Список_Сотрудников[[#This Row],[ФИО]],'Штатные сотрудники'!B:B,'Штатные сотрудники'!P:P,"ошибка",0,1)</f>
        <v>Национальный менеджер по работе с ключевыми клиентами</v>
      </c>
      <c r="H38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Ирина</v>
      </c>
    </row>
    <row r="385" spans="1:8" x14ac:dyDescent="0.35">
      <c r="A385" s="30" t="s">
        <v>7</v>
      </c>
      <c r="B385" s="30" t="s">
        <v>509</v>
      </c>
      <c r="C385" s="30" t="s">
        <v>510</v>
      </c>
      <c r="D385" s="34" t="str" cm="1">
        <f t="array" aca="1" ref="D38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85" s="30" t="s">
        <v>24</v>
      </c>
      <c r="F385" s="30" t="str" cm="1">
        <f t="array" aca="1" ref="F38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85" s="30" t="str">
        <f>_xlfn.XLOOKUP(Список_Сотрудников[[#This Row],[ФИО]],'Штатные сотрудники'!B:B,'Штатные сотрудники'!P:P,"ошибка",0,1)</f>
        <v>Директор по продажам ключевым клиентам</v>
      </c>
      <c r="H38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86" spans="1:8" x14ac:dyDescent="0.35">
      <c r="A386" s="30" t="s">
        <v>7</v>
      </c>
      <c r="B386" s="30" t="s">
        <v>511</v>
      </c>
      <c r="C386" s="30" t="s">
        <v>512</v>
      </c>
      <c r="D386" s="34" t="str" cm="1">
        <f t="array" aca="1" ref="D38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86" s="30" t="s">
        <v>24</v>
      </c>
      <c r="F386" s="30" t="str" cm="1">
        <f t="array" aca="1" ref="F38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86" s="30" t="str">
        <f>_xlfn.XLOOKUP(Список_Сотрудников[[#This Row],[ФИО]],'Штатные сотрудники'!B:B,'Штатные сотрудники'!P:P,"ошибка",0,1)</f>
        <v>Дизайнер</v>
      </c>
      <c r="H38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87" spans="1:8" x14ac:dyDescent="0.35">
      <c r="A387" s="30" t="s">
        <v>7</v>
      </c>
      <c r="B387" s="30" t="s">
        <v>513</v>
      </c>
      <c r="C387" s="30" t="s">
        <v>514</v>
      </c>
      <c r="D387" s="34" t="str" cm="1">
        <f t="array" aca="1" ref="D38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87" s="30" t="s">
        <v>24</v>
      </c>
      <c r="F387" s="30" t="str" cm="1">
        <f t="array" aca="1" ref="F38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87" s="30" t="str">
        <f>_xlfn.XLOOKUP(Список_Сотрудников[[#This Row],[ФИО]],'Штатные сотрудники'!B:B,'Штатные сотрудники'!P:P,"ошибка",0,1)</f>
        <v>Директор по стратегическому маркетингу и развитию бизнеса</v>
      </c>
      <c r="H38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88" spans="1:8" x14ac:dyDescent="0.35">
      <c r="A388" s="30" t="s">
        <v>7</v>
      </c>
      <c r="B388" s="30" t="s">
        <v>515</v>
      </c>
      <c r="C388" s="30" t="s">
        <v>516</v>
      </c>
      <c r="D388" s="34" t="str" cm="1">
        <f t="array" aca="1" ref="D38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88" s="30" t="s">
        <v>24</v>
      </c>
      <c r="F388" s="30" t="str" cm="1">
        <f t="array" aca="1" ref="F38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88" s="30" t="str">
        <f>_xlfn.XLOOKUP(Список_Сотрудников[[#This Row],[ФИО]],'Штатные сотрудники'!B:B,'Штатные сотрудники'!P:P,"ошибка",0,1)</f>
        <v>Менеджер по продукту</v>
      </c>
      <c r="H38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89" spans="1:8" x14ac:dyDescent="0.35">
      <c r="A389" s="30" t="s">
        <v>7</v>
      </c>
      <c r="B389" s="30" t="s">
        <v>517</v>
      </c>
      <c r="C389" s="30" t="s">
        <v>518</v>
      </c>
      <c r="D389" s="34" t="str" cm="1">
        <f t="array" aca="1" ref="D38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89" s="30" t="s">
        <v>24</v>
      </c>
      <c r="F389" s="30" t="str" cm="1">
        <f t="array" aca="1" ref="F38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89" s="30" t="str">
        <f>_xlfn.XLOOKUP(Список_Сотрудников[[#This Row],[ФИО]],'Штатные сотрудники'!B:B,'Штатные сотрудники'!P:P,"ошибка",0,1)</f>
        <v>Менеджер по маркетингу и автоматизации процесса продаж</v>
      </c>
      <c r="H38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90" spans="1:8" x14ac:dyDescent="0.35">
      <c r="A390" s="30" t="s">
        <v>7</v>
      </c>
      <c r="B390" s="30" t="s">
        <v>519</v>
      </c>
      <c r="C390" s="30" t="s">
        <v>508</v>
      </c>
      <c r="D390" s="34" cm="1">
        <f t="array" aca="1" ref="D39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90" s="30" t="s">
        <v>505</v>
      </c>
      <c r="F390" s="30" t="str" cm="1">
        <f t="array" aca="1" ref="F39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90" s="30" t="str">
        <f>_xlfn.XLOOKUP(Список_Сотрудников[[#This Row],[ФИО]],'Штатные сотрудники'!B:B,'Штатные сотрудники'!P:P,"ошибка",0,1)</f>
        <v>Национальный менеджер по работе с ключевыми клиентами</v>
      </c>
      <c r="H39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Ирина</v>
      </c>
    </row>
    <row r="391" spans="1:8" x14ac:dyDescent="0.35">
      <c r="A391" s="30" t="s">
        <v>7</v>
      </c>
      <c r="B391" s="30" t="s">
        <v>520</v>
      </c>
      <c r="C391" s="30" t="s">
        <v>521</v>
      </c>
      <c r="D391" s="34" t="str" cm="1">
        <f t="array" aca="1" ref="D39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91" s="30" t="s">
        <v>24</v>
      </c>
      <c r="F391" s="30" t="str" cm="1">
        <f t="array" aca="1" ref="F39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91" s="30" t="str">
        <f>_xlfn.XLOOKUP(Список_Сотрудников[[#This Row],[ФИО]],'Штатные сотрудники'!B:B,'Штатные сотрудники'!P:P,"ошибка",0,1)</f>
        <v>Менеджер по коммуникациям и связям с общественностью</v>
      </c>
      <c r="H39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92" spans="1:8" x14ac:dyDescent="0.35">
      <c r="A392" s="30" t="s">
        <v>7</v>
      </c>
      <c r="B392" s="30" t="s">
        <v>522</v>
      </c>
      <c r="C392" s="30" t="s">
        <v>523</v>
      </c>
      <c r="D392" s="34" t="str" cm="1">
        <f t="array" aca="1" ref="D39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92" s="30" t="s">
        <v>24</v>
      </c>
      <c r="F392" s="30" t="str" cm="1">
        <f t="array" aca="1" ref="F39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92" s="30" t="str">
        <f>_xlfn.XLOOKUP(Список_Сотрудников[[#This Row],[ФИО]],'Штатные сотрудники'!B:B,'Штатные сотрудники'!P:P,"ошибка",0,1)</f>
        <v>Специалист по продукту</v>
      </c>
      <c r="H39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93" spans="1:8" x14ac:dyDescent="0.35">
      <c r="A393" s="30" t="s">
        <v>7</v>
      </c>
      <c r="B393" s="30" t="s">
        <v>524</v>
      </c>
      <c r="C393" s="30" t="s">
        <v>508</v>
      </c>
      <c r="D393" s="34" cm="1">
        <f t="array" aca="1" ref="D39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393" s="30" t="s">
        <v>505</v>
      </c>
      <c r="F393" s="30" t="str" cm="1">
        <f t="array" aca="1" ref="F39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93" s="30" t="str">
        <f>_xlfn.XLOOKUP(Список_Сотрудников[[#This Row],[ФИО]],'Штатные сотрудники'!B:B,'Штатные сотрудники'!P:P,"ошибка",0,1)</f>
        <v>Национальный менеджер по работе с ключевыми клиентами</v>
      </c>
      <c r="H39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Киуру Ирина</v>
      </c>
    </row>
    <row r="394" spans="1:8" x14ac:dyDescent="0.35">
      <c r="A394" s="30" t="s">
        <v>7</v>
      </c>
      <c r="B394" s="30" t="s">
        <v>525</v>
      </c>
      <c r="C394" s="30" t="s">
        <v>526</v>
      </c>
      <c r="D394" s="34" t="str" cm="1">
        <f t="array" aca="1" ref="D39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94" s="30" t="s">
        <v>24</v>
      </c>
      <c r="F394" s="30" t="str" cm="1">
        <f t="array" aca="1" ref="F39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94" s="30" t="str">
        <f>_xlfn.XLOOKUP(Список_Сотрудников[[#This Row],[ФИО]],'Штатные сотрудники'!B:B,'Штатные сотрудники'!P:P,"ошибка",0,1)</f>
        <v>Директор по строительству, недвижимости и безопасности</v>
      </c>
      <c r="H39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95" spans="1:8" x14ac:dyDescent="0.35">
      <c r="A395" s="41" t="s">
        <v>7</v>
      </c>
      <c r="B395" s="41" t="s">
        <v>2501</v>
      </c>
      <c r="C395" s="41" t="s">
        <v>528</v>
      </c>
      <c r="D395" s="43" t="str" cm="1">
        <f t="array" aca="1" ref="D39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95" s="41" t="s">
        <v>24</v>
      </c>
      <c r="F395" s="41" t="str" cm="1">
        <f t="array" aca="1" ref="F39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395" s="41" t="str">
        <f>_xlfn.XLOOKUP(Список_Сотрудников[[#This Row],[ФИО]],'Штатные сотрудники'!B:B,'Штатные сотрудники'!P:P,"ошибка",0,1)</f>
        <v>ошибка</v>
      </c>
      <c r="H39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96" spans="1:8" x14ac:dyDescent="0.35">
      <c r="A396" s="30" t="s">
        <v>7</v>
      </c>
      <c r="B396" s="30" t="s">
        <v>529</v>
      </c>
      <c r="C396" s="30" t="s">
        <v>530</v>
      </c>
      <c r="D396" s="34" t="str" cm="1">
        <f t="array" aca="1" ref="D39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96" s="30" t="s">
        <v>24</v>
      </c>
      <c r="F396" s="30" t="str" cm="1">
        <f t="array" aca="1" ref="F39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96" s="30" t="str">
        <f>_xlfn.XLOOKUP(Список_Сотрудников[[#This Row],[ФИО]],'Штатные сотрудники'!B:B,'Штатные сотрудники'!P:P,"ошибка",0,1)</f>
        <v>Инженер по качеству</v>
      </c>
      <c r="H39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97" spans="1:8" x14ac:dyDescent="0.35">
      <c r="A397" s="30" t="s">
        <v>7</v>
      </c>
      <c r="B397" s="30" t="s">
        <v>531</v>
      </c>
      <c r="C397" s="30" t="s">
        <v>218</v>
      </c>
      <c r="D397" s="34" t="str" cm="1">
        <f t="array" aca="1" ref="D39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97" s="30" t="s">
        <v>24</v>
      </c>
      <c r="F397" s="30" t="str" cm="1">
        <f t="array" aca="1" ref="F39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97" s="30" t="str">
        <f>_xlfn.XLOOKUP(Список_Сотрудников[[#This Row],[ФИО]],'Штатные сотрудники'!B:B,'Штатные сотрудники'!P:P,"ошибка",0,1)</f>
        <v>Директор бизнес подразделения</v>
      </c>
      <c r="H39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98" spans="1:8" x14ac:dyDescent="0.35">
      <c r="A398" s="30" t="s">
        <v>7</v>
      </c>
      <c r="B398" s="30" t="s">
        <v>532</v>
      </c>
      <c r="C398" s="30" t="s">
        <v>533</v>
      </c>
      <c r="D398" s="34" t="str" cm="1">
        <f t="array" aca="1" ref="D39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98" s="30" t="s">
        <v>24</v>
      </c>
      <c r="F398" s="30" t="str" cm="1">
        <f t="array" aca="1" ref="F39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98" s="30" t="str">
        <f>_xlfn.XLOOKUP(Список_Сотрудников[[#This Row],[ФИО]],'Штатные сотрудники'!B:B,'Штатные сотрудники'!P:P,"ошибка",0,1)</f>
        <v>Руководитель Проектов</v>
      </c>
      <c r="H39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399" spans="1:8" x14ac:dyDescent="0.35">
      <c r="A399" s="30" t="s">
        <v>7</v>
      </c>
      <c r="B399" s="30" t="s">
        <v>534</v>
      </c>
      <c r="C399" s="30" t="s">
        <v>535</v>
      </c>
      <c r="D399" s="34" t="str" cm="1">
        <f t="array" aca="1" ref="D39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399" s="30" t="s">
        <v>24</v>
      </c>
      <c r="F399" s="30" t="str" cm="1">
        <f t="array" aca="1" ref="F39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399" s="30" t="str">
        <f>_xlfn.XLOOKUP(Список_Сотрудников[[#This Row],[ФИО]],'Штатные сотрудники'!B:B,'Штатные сотрудники'!P:P,"ошибка",0,1)</f>
        <v>Генеральный директор</v>
      </c>
      <c r="H39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400" spans="1:8" x14ac:dyDescent="0.35">
      <c r="A400" s="30" t="s">
        <v>7</v>
      </c>
      <c r="B400" s="30" t="s">
        <v>536</v>
      </c>
      <c r="C400" s="30" t="s">
        <v>533</v>
      </c>
      <c r="D400" s="34" t="str" cm="1">
        <f t="array" aca="1" ref="D40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00" s="30" t="s">
        <v>24</v>
      </c>
      <c r="F400" s="30" t="str" cm="1">
        <f t="array" aca="1" ref="F40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400" s="30" t="str">
        <f>_xlfn.XLOOKUP(Список_Сотрудников[[#This Row],[ФИО]],'Штатные сотрудники'!B:B,'Штатные сотрудники'!P:P,"ошибка",0,1)</f>
        <v>Руководитель Проектов</v>
      </c>
      <c r="H40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401" spans="1:10" x14ac:dyDescent="0.35">
      <c r="A401" s="41" t="s">
        <v>7</v>
      </c>
      <c r="B401" s="41" t="s">
        <v>2584</v>
      </c>
      <c r="C401" s="41" t="s">
        <v>538</v>
      </c>
      <c r="D401" s="43" t="str" cm="1">
        <f t="array" aca="1" ref="D40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01" s="41" t="s">
        <v>24</v>
      </c>
      <c r="F401" s="41" t="str" cm="1">
        <f t="array" aca="1" ref="F40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 проставлен</v>
      </c>
      <c r="G401" s="41" t="str">
        <f>_xlfn.XLOOKUP(Список_Сотрудников[[#This Row],[ФИО]],'Штатные сотрудники'!B:B,'Штатные сотрудники'!P:P,"ошибка",0,1)</f>
        <v>ошибка</v>
      </c>
      <c r="H40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402" spans="1:10" x14ac:dyDescent="0.35">
      <c r="A402" s="30" t="s">
        <v>7</v>
      </c>
      <c r="B402" s="30" t="s">
        <v>539</v>
      </c>
      <c r="C402" s="30" t="s">
        <v>538</v>
      </c>
      <c r="D402" s="34" t="str" cm="1">
        <f t="array" aca="1" ref="D40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02" s="30" t="s">
        <v>24</v>
      </c>
      <c r="F402" s="30" t="str" cm="1">
        <f t="array" aca="1" ref="F40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402" s="30" t="str">
        <f>_xlfn.XLOOKUP(Список_Сотрудников[[#This Row],[ФИО]],'Штатные сотрудники'!B:B,'Штатные сотрудники'!P:P,"ошибка",0,1)</f>
        <v>Менеджер</v>
      </c>
      <c r="H40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403" spans="1:10" x14ac:dyDescent="0.35">
      <c r="A403" s="30" t="s">
        <v>7</v>
      </c>
      <c r="B403" s="30" t="s">
        <v>540</v>
      </c>
      <c r="C403" s="30" t="s">
        <v>538</v>
      </c>
      <c r="D403" s="34" t="str" cm="1">
        <f t="array" aca="1" ref="D40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03" s="30" t="s">
        <v>24</v>
      </c>
      <c r="F403" s="30" t="str" cm="1">
        <f t="array" aca="1" ref="F40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403" s="30" t="str">
        <f>_xlfn.XLOOKUP(Список_Сотрудников[[#This Row],[ФИО]],'Штатные сотрудники'!B:B,'Штатные сотрудники'!P:P,"ошибка",0,1)</f>
        <v>Ведущий специалист</v>
      </c>
      <c r="H40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404" spans="1:10" x14ac:dyDescent="0.35">
      <c r="A404" s="30" t="s">
        <v>7</v>
      </c>
      <c r="B404" s="30" t="s">
        <v>541</v>
      </c>
      <c r="C404" s="30" t="s">
        <v>542</v>
      </c>
      <c r="D404" s="34" t="str" cm="1">
        <f t="array" aca="1" ref="D40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04" s="30" t="s">
        <v>24</v>
      </c>
      <c r="F404" s="30" t="str" cm="1">
        <f t="array" aca="1" ref="F40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404" s="30" t="str">
        <f>_xlfn.XLOOKUP(Список_Сотрудников[[#This Row],[ФИО]],'Штатные сотрудники'!B:B,'Штатные сотрудники'!P:P,"ошибка",0,1)</f>
        <v>руково</v>
      </c>
      <c r="H40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405" spans="1:10" x14ac:dyDescent="0.35">
      <c r="A405" s="30" t="s">
        <v>7</v>
      </c>
      <c r="B405" s="30" t="s">
        <v>2459</v>
      </c>
      <c r="C405" s="30" t="s">
        <v>538</v>
      </c>
      <c r="D405" s="34" t="str" cm="1">
        <f t="array" aca="1" ref="D40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05" s="30" t="s">
        <v>24</v>
      </c>
      <c r="F405" s="30" t="str" cm="1">
        <f t="array" aca="1" ref="F40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05" s="30" t="str">
        <f>_xlfn.XLOOKUP(Список_Сотрудников[[#This Row],[ФИО]],'Штатные сотрудники'!B:B,'Штатные сотрудники'!P:P,"ошибка",0,1)</f>
        <v>ошибка</v>
      </c>
      <c r="H40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406" spans="1:10" x14ac:dyDescent="0.35">
      <c r="A406" s="30" t="s">
        <v>7</v>
      </c>
      <c r="B406" s="30" t="s">
        <v>543</v>
      </c>
      <c r="C406" s="30" t="s">
        <v>544</v>
      </c>
      <c r="D406" s="34" cm="1">
        <f t="array" aca="1" ref="D40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06" s="30" t="s">
        <v>545</v>
      </c>
      <c r="F406" s="30" cm="1">
        <f t="array" aca="1" ref="F40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406" s="30" t="str">
        <f>_xlfn.XLOOKUP(Список_Сотрудников[[#This Row],[ФИО]],'Штатные сотрудники'!B:B,'Штатные сотрудники'!P:P,"ошибка",0,1)</f>
        <v>Специалист по развитию процессов</v>
      </c>
      <c r="H40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Храмов Олег</v>
      </c>
    </row>
    <row r="407" spans="1:10" x14ac:dyDescent="0.35">
      <c r="A407" s="30" t="s">
        <v>7</v>
      </c>
      <c r="B407" s="30" t="s">
        <v>2456</v>
      </c>
      <c r="C407" s="30" t="s">
        <v>546</v>
      </c>
      <c r="D407" s="34" t="str" cm="1">
        <f t="array" aca="1" ref="D40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07" s="30" t="s">
        <v>24</v>
      </c>
      <c r="F407" s="30" t="str" cm="1">
        <f t="array" aca="1" ref="F40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07" s="30" t="str">
        <f>_xlfn.XLOOKUP(Список_Сотрудников[[#This Row],[ФИО]],'Штатные сотрудники'!B:B,'Штатные сотрудники'!P:P,"ошибка",0,1)</f>
        <v>ошибка</v>
      </c>
      <c r="H40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408" spans="1:10" x14ac:dyDescent="0.35">
      <c r="A408" s="30" t="s">
        <v>7</v>
      </c>
      <c r="B408" s="30" t="s">
        <v>547</v>
      </c>
      <c r="C408" s="30" t="s">
        <v>546</v>
      </c>
      <c r="D408" s="34" t="str" cm="1">
        <f t="array" aca="1" ref="D40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08" s="30" t="s">
        <v>545</v>
      </c>
      <c r="F408" s="30" t="str" cm="1">
        <f t="array" aca="1" ref="F40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408" s="30" t="str">
        <f>_xlfn.XLOOKUP(Список_Сотрудников[[#This Row],[ФИО]],'Штатные сотрудники'!B:B,'Штатные сотрудники'!P:P,"ошибка",0,1)</f>
        <v>Бухгалтер (rescontrol) / работа с дебиторской задолженностью (регион)</v>
      </c>
      <c r="H40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Храмов Олег</v>
      </c>
    </row>
    <row r="409" spans="1:10" x14ac:dyDescent="0.35">
      <c r="A409" s="30" t="s">
        <v>7</v>
      </c>
      <c r="B409" s="30" t="s">
        <v>548</v>
      </c>
      <c r="C409" s="30" t="s">
        <v>549</v>
      </c>
      <c r="D409" s="34" t="str" cm="1">
        <f t="array" aca="1" ref="D40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09" s="30" t="s">
        <v>24</v>
      </c>
      <c r="F409" s="30" t="str" cm="1">
        <f t="array" aca="1" ref="F40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409" s="30" t="str">
        <f>_xlfn.XLOOKUP(Список_Сотрудников[[#This Row],[ФИО]],'Штатные сотрудники'!B:B,'Штатные сотрудники'!P:P,"ошибка",0,1)</f>
        <v>Налоговый менеджер</v>
      </c>
      <c r="H40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410" spans="1:10" x14ac:dyDescent="0.35">
      <c r="A410" s="41" t="s">
        <v>7</v>
      </c>
      <c r="B410" s="41" t="s">
        <v>2505</v>
      </c>
      <c r="C410" s="41" t="s">
        <v>551</v>
      </c>
      <c r="D410" s="43" t="str" cm="1">
        <f t="array" aca="1" ref="D41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10" s="41" t="s">
        <v>24</v>
      </c>
      <c r="F410" s="41" t="str" cm="1">
        <f t="array" aca="1" ref="F41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10" s="41" t="str">
        <f>_xlfn.XLOOKUP(Список_Сотрудников[[#This Row],[ФИО]],'Штатные сотрудники'!B:B,'Штатные сотрудники'!P:P,"ошибка",0,1)</f>
        <v>ошибка</v>
      </c>
      <c r="H41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411" spans="1:10" x14ac:dyDescent="0.35">
      <c r="A411" s="30" t="s">
        <v>7</v>
      </c>
      <c r="B411" s="30" t="s">
        <v>2457</v>
      </c>
      <c r="C411" s="30" t="s">
        <v>552</v>
      </c>
      <c r="D411" s="34" t="str" cm="1">
        <f t="array" aca="1" ref="D41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11" s="30" t="s">
        <v>24</v>
      </c>
      <c r="F411" s="30" t="str" cm="1">
        <f t="array" aca="1" ref="F41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11" s="30" t="str">
        <f>_xlfn.XLOOKUP(Список_Сотрудников[[#This Row],[ФИО]],'Штатные сотрудники'!B:B,'Штатные сотрудники'!P:P,"ошибка",0,1)</f>
        <v>ошибка</v>
      </c>
      <c r="H41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412" spans="1:10" x14ac:dyDescent="0.35">
      <c r="A412" s="30" t="s">
        <v>7</v>
      </c>
      <c r="B412" s="30" t="s">
        <v>553</v>
      </c>
      <c r="C412" s="30" t="s">
        <v>554</v>
      </c>
      <c r="D412" s="34" t="str" cm="1">
        <f t="array" aca="1" ref="D41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12" s="30" t="s">
        <v>24</v>
      </c>
      <c r="F412" s="30" t="str" cm="1">
        <f t="array" aca="1" ref="F41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412" s="30" t="str">
        <f>_xlfn.XLOOKUP(Список_Сотрудников[[#This Row],[ФИО]],'Штатные сотрудники'!B:B,'Штатные сотрудники'!P:P,"ошибка",0,1)</f>
        <v>Финансовый директор</v>
      </c>
      <c r="H41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Глобальная политика</v>
      </c>
    </row>
    <row r="413" spans="1:10" hidden="1" x14ac:dyDescent="0.35">
      <c r="A413" s="30" t="s">
        <v>3</v>
      </c>
      <c r="B413" s="30" t="s">
        <v>555</v>
      </c>
      <c r="C413" s="30" t="s">
        <v>35</v>
      </c>
      <c r="D413" s="34" cm="1">
        <f t="array" aca="1" ref="D41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13" s="30" t="s">
        <v>556</v>
      </c>
      <c r="F413" s="30" cm="1">
        <f t="array" aca="1" ref="F41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413" s="30" t="str">
        <f>_xlfn.XLOOKUP(Список_Сотрудников[[#This Row],[ФИО]],'Штатные сотрудники'!B:B,'Штатные сотрудники'!P:P,"ошибка",0,1)</f>
        <v>Консультант</v>
      </c>
      <c r="H41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Анохин Игорь</v>
      </c>
    </row>
    <row r="414" spans="1:10" hidden="1" x14ac:dyDescent="0.35">
      <c r="A414" s="30" t="s">
        <v>3</v>
      </c>
      <c r="B414" s="30" t="s">
        <v>557</v>
      </c>
      <c r="C414" s="30" t="s">
        <v>32</v>
      </c>
      <c r="D414" s="34" cm="1">
        <f t="array" aca="1" ref="D41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14" s="30" t="s">
        <v>556</v>
      </c>
      <c r="F414" s="30" t="str" cm="1">
        <f t="array" aca="1" ref="F41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14" s="30" t="str">
        <f>_xlfn.XLOOKUP(Список_Сотрудников[[#This Row],[ФИО]],'Штатные сотрудники'!B:B,'Штатные сотрудники'!P:P,"ошибка",0,1)</f>
        <v>ошибка</v>
      </c>
      <c r="H41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Анохин Игорь</v>
      </c>
      <c r="J414" s="30" t="s">
        <v>26</v>
      </c>
    </row>
    <row r="415" spans="1:10" hidden="1" x14ac:dyDescent="0.35">
      <c r="A415" s="30" t="s">
        <v>3</v>
      </c>
      <c r="B415" s="30" t="s">
        <v>558</v>
      </c>
      <c r="C415" s="30" t="s">
        <v>44</v>
      </c>
      <c r="D415" s="34" cm="1">
        <f t="array" aca="1" ref="D41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415" s="30" t="s">
        <v>556</v>
      </c>
      <c r="F415" s="30" cm="1">
        <f t="array" aca="1" ref="F41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415" s="30" t="str">
        <f>_xlfn.XLOOKUP(Список_Сотрудников[[#This Row],[ФИО]],'Штатные сотрудники'!B:B,'Штатные сотрудники'!P:P,"ошибка",0,1)</f>
        <v>Руководитель производства</v>
      </c>
      <c r="H41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Анохин Игорь</v>
      </c>
    </row>
    <row r="416" spans="1:10" hidden="1" x14ac:dyDescent="0.35">
      <c r="A416" s="30" t="s">
        <v>3</v>
      </c>
      <c r="B416" s="30" t="s">
        <v>559</v>
      </c>
      <c r="C416" s="30" t="s">
        <v>44</v>
      </c>
      <c r="D416" s="34" cm="1">
        <f t="array" aca="1" ref="D41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416" s="30" t="s">
        <v>556</v>
      </c>
      <c r="F416" s="30" cm="1">
        <f t="array" aca="1" ref="F41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416" s="30" t="str">
        <f>_xlfn.XLOOKUP(Список_Сотрудников[[#This Row],[ФИО]],'Штатные сотрудники'!B:B,'Штатные сотрудники'!P:P,"ошибка",0,1)</f>
        <v>Руководитель производства</v>
      </c>
      <c r="H41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Анохин Игорь</v>
      </c>
    </row>
    <row r="417" spans="1:10" hidden="1" x14ac:dyDescent="0.35">
      <c r="A417" s="30" t="s">
        <v>3</v>
      </c>
      <c r="B417" s="30" t="s">
        <v>560</v>
      </c>
      <c r="C417" s="30" t="s">
        <v>35</v>
      </c>
      <c r="D417" s="34" cm="1">
        <f t="array" aca="1" ref="D41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17" s="30" t="s">
        <v>556</v>
      </c>
      <c r="F417" s="30" cm="1">
        <f t="array" aca="1" ref="F41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9000</v>
      </c>
      <c r="G417" s="30" t="str">
        <f>_xlfn.XLOOKUP(Список_Сотрудников[[#This Row],[ФИО]],'Штатные сотрудники'!B:B,'Штатные сотрудники'!P:P,"ошибка",0,1)</f>
        <v>Консультант</v>
      </c>
      <c r="H41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Анохин Игорь</v>
      </c>
    </row>
    <row r="418" spans="1:10" hidden="1" x14ac:dyDescent="0.35">
      <c r="A418" s="41" t="s">
        <v>3</v>
      </c>
      <c r="B418" s="41" t="s">
        <v>2589</v>
      </c>
      <c r="C418" s="41" t="s">
        <v>35</v>
      </c>
      <c r="D418" s="43" cm="1">
        <f t="array" aca="1" ref="D41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18" s="41" t="s">
        <v>556</v>
      </c>
      <c r="F418" s="41" t="str" cm="1">
        <f t="array" aca="1" ref="F41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18" s="41" t="str">
        <f>_xlfn.XLOOKUP(Список_Сотрудников[[#This Row],[ФИО]],'Штатные сотрудники'!B:B,'Штатные сотрудники'!P:P,"ошибка",0,1)</f>
        <v>ошибка</v>
      </c>
      <c r="H41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Анохин Игорь</v>
      </c>
    </row>
    <row r="419" spans="1:10" hidden="1" x14ac:dyDescent="0.35">
      <c r="A419" s="30" t="s">
        <v>3</v>
      </c>
      <c r="B419" s="30" t="s">
        <v>562</v>
      </c>
      <c r="C419" s="30" t="s">
        <v>35</v>
      </c>
      <c r="D419" s="34" cm="1">
        <f t="array" aca="1" ref="D41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19" s="30" t="s">
        <v>556</v>
      </c>
      <c r="F419" s="30" cm="1">
        <f t="array" aca="1" ref="F41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9000</v>
      </c>
      <c r="G419" s="30" t="str">
        <f>_xlfn.XLOOKUP(Список_Сотрудников[[#This Row],[ФИО]],'Штатные сотрудники'!B:B,'Штатные сотрудники'!P:P,"ошибка",0,1)</f>
        <v>Консультант</v>
      </c>
      <c r="H41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Анохин Игорь</v>
      </c>
    </row>
    <row r="420" spans="1:10" hidden="1" x14ac:dyDescent="0.35">
      <c r="A420" s="30" t="s">
        <v>3</v>
      </c>
      <c r="B420" s="30" t="s">
        <v>563</v>
      </c>
      <c r="C420" s="30" t="s">
        <v>564</v>
      </c>
      <c r="D420" s="34" cm="1">
        <f t="array" aca="1" ref="D42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20" s="30" t="s">
        <v>556</v>
      </c>
      <c r="F420" s="30" cm="1">
        <f t="array" aca="1" ref="F42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10000</v>
      </c>
      <c r="G420" s="30" t="str">
        <f>_xlfn.XLOOKUP(Список_Сотрудников[[#This Row],[ФИО]],'Штатные сотрудники'!B:B,'Штатные сотрудники'!P:P,"ошибка",0,1)</f>
        <v xml:space="preserve">Координатор </v>
      </c>
      <c r="H42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Анохин Игорь</v>
      </c>
    </row>
    <row r="421" spans="1:10" hidden="1" x14ac:dyDescent="0.35">
      <c r="A421" s="30" t="s">
        <v>3</v>
      </c>
      <c r="B421" s="30" t="s">
        <v>2487</v>
      </c>
      <c r="C421" s="30" t="s">
        <v>35</v>
      </c>
      <c r="D421" s="34" cm="1">
        <f t="array" aca="1" ref="D42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21" s="30" t="s">
        <v>556</v>
      </c>
      <c r="F421" s="30" t="str" cm="1">
        <f t="array" aca="1" ref="F42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21" s="30" t="str">
        <f>_xlfn.XLOOKUP(Список_Сотрудников[[#This Row],[ФИО]],'Штатные сотрудники'!B:B,'Штатные сотрудники'!P:P,"ошибка",0,1)</f>
        <v>ошибка</v>
      </c>
      <c r="H42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Анохин Игорь</v>
      </c>
    </row>
    <row r="422" spans="1:10" hidden="1" x14ac:dyDescent="0.35">
      <c r="A422" s="30" t="s">
        <v>3</v>
      </c>
      <c r="B422" s="30" t="s">
        <v>566</v>
      </c>
      <c r="C422" s="30" t="s">
        <v>81</v>
      </c>
      <c r="D422" s="34" cm="1">
        <f t="array" aca="1" ref="D42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422" s="30" t="s">
        <v>567</v>
      </c>
      <c r="F422" s="30" cm="1">
        <f t="array" aca="1" ref="F42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19700</v>
      </c>
      <c r="G422" s="30" t="str">
        <f>_xlfn.XLOOKUP(Список_Сотрудников[[#This Row],[ФИО]],'Штатные сотрудники'!B:B,'Штатные сотрудники'!P:P,"ошибка",0,1)</f>
        <v>Руководитель операционного департамента</v>
      </c>
      <c r="H42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Арефкин Максим</v>
      </c>
    </row>
    <row r="423" spans="1:10" hidden="1" x14ac:dyDescent="0.35">
      <c r="A423" s="30" t="s">
        <v>3</v>
      </c>
      <c r="B423" s="30" t="s">
        <v>568</v>
      </c>
      <c r="C423" s="30" t="s">
        <v>569</v>
      </c>
      <c r="D423" s="34" cm="1">
        <f t="array" aca="1" ref="D42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423" s="30" t="s">
        <v>567</v>
      </c>
      <c r="F423" s="30" cm="1">
        <f t="array" aca="1" ref="F42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235170</v>
      </c>
      <c r="G423" s="30" t="str">
        <f>_xlfn.XLOOKUP(Список_Сотрудников[[#This Row],[ФИО]],'Штатные сотрудники'!B:B,'Штатные сотрудники'!P:P,"ошибка",0,1)</f>
        <v>Руководитель отдела продаж и обслуживания клиентов</v>
      </c>
      <c r="H42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Арефкин Максим</v>
      </c>
    </row>
    <row r="424" spans="1:10" hidden="1" x14ac:dyDescent="0.35">
      <c r="A424" s="30" t="s">
        <v>3</v>
      </c>
      <c r="B424" s="30" t="s">
        <v>570</v>
      </c>
      <c r="C424" s="30" t="s">
        <v>460</v>
      </c>
      <c r="D424" s="34" cm="1">
        <f t="array" aca="1" ref="D42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24" s="30" t="s">
        <v>571</v>
      </c>
      <c r="F424" s="30" cm="1">
        <f t="array" aca="1" ref="F42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10000</v>
      </c>
      <c r="G424" s="30" t="str">
        <f>_xlfn.XLOOKUP(Список_Сотрудников[[#This Row],[ФИО]],'Штатные сотрудники'!B:B,'Штатные сотрудники'!P:P,"ошибка",0,1)</f>
        <v>Координатор по качеству</v>
      </c>
      <c r="H42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Гусев Александр</v>
      </c>
    </row>
    <row r="425" spans="1:10" hidden="1" x14ac:dyDescent="0.35">
      <c r="A425" s="30" t="s">
        <v>3</v>
      </c>
      <c r="B425" s="30" t="s">
        <v>572</v>
      </c>
      <c r="C425" s="30" t="s">
        <v>164</v>
      </c>
      <c r="D425" s="34" cm="1">
        <f t="array" aca="1" ref="D42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25" s="30" t="s">
        <v>571</v>
      </c>
      <c r="F425" s="30" t="str" cm="1">
        <f t="array" aca="1" ref="F42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25" s="30" t="str">
        <f>_xlfn.XLOOKUP(Список_Сотрудников[[#This Row],[ФИО]],'Штатные сотрудники'!B:B,'Штатные сотрудники'!P:P,"ошибка",0,1)</f>
        <v>ошибка</v>
      </c>
      <c r="H42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Гусев Александр</v>
      </c>
      <c r="J425" s="30" t="s">
        <v>26</v>
      </c>
    </row>
    <row r="426" spans="1:10" hidden="1" x14ac:dyDescent="0.35">
      <c r="A426" s="30" t="s">
        <v>3</v>
      </c>
      <c r="B426" s="30" t="s">
        <v>573</v>
      </c>
      <c r="C426" s="30" t="s">
        <v>272</v>
      </c>
      <c r="D426" s="34" cm="1">
        <f t="array" aca="1" ref="D42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26" s="30" t="s">
        <v>571</v>
      </c>
      <c r="F426" s="30" cm="1">
        <f t="array" aca="1" ref="F42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426" s="30" t="str">
        <f>_xlfn.XLOOKUP(Список_Сотрудников[[#This Row],[ФИО]],'Штатные сотрудники'!B:B,'Штатные сотрудники'!P:P,"ошибка",0,1)</f>
        <v>Уборщица</v>
      </c>
      <c r="H42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Гусев Александр</v>
      </c>
    </row>
    <row r="427" spans="1:10" hidden="1" x14ac:dyDescent="0.35">
      <c r="A427" s="30" t="s">
        <v>3</v>
      </c>
      <c r="B427" s="30" t="s">
        <v>574</v>
      </c>
      <c r="C427" s="30" t="s">
        <v>61</v>
      </c>
      <c r="D427" s="34" cm="1">
        <f t="array" aca="1" ref="D42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27" s="30" t="s">
        <v>571</v>
      </c>
      <c r="F427" s="30" t="str" cm="1">
        <f t="array" aca="1" ref="F42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27" s="30" t="str">
        <f>_xlfn.XLOOKUP(Список_Сотрудников[[#This Row],[ФИО]],'Штатные сотрудники'!B:B,'Штатные сотрудники'!P:P,"ошибка",0,1)</f>
        <v>ошибка</v>
      </c>
      <c r="H42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Гусев Александр</v>
      </c>
      <c r="J427" s="30" t="s">
        <v>26</v>
      </c>
    </row>
    <row r="428" spans="1:10" hidden="1" x14ac:dyDescent="0.35">
      <c r="A428" s="30" t="s">
        <v>3</v>
      </c>
      <c r="B428" s="30" t="s">
        <v>575</v>
      </c>
      <c r="C428" s="30" t="s">
        <v>58</v>
      </c>
      <c r="D428" s="34" cm="1">
        <f t="array" aca="1" ref="D42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28" s="30" t="s">
        <v>571</v>
      </c>
      <c r="F428" s="30" cm="1">
        <f t="array" aca="1" ref="F42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7462</v>
      </c>
      <c r="G428" s="30" t="str">
        <f>_xlfn.XLOOKUP(Список_Сотрудников[[#This Row],[ФИО]],'Штатные сотрудники'!B:B,'Штатные сотрудники'!P:P,"ошибка",0,1)</f>
        <v>Оператор стиральных машин</v>
      </c>
      <c r="H42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Гусев Александр</v>
      </c>
    </row>
    <row r="429" spans="1:10" hidden="1" x14ac:dyDescent="0.35">
      <c r="A429" s="30" t="s">
        <v>3</v>
      </c>
      <c r="B429" s="30" t="s">
        <v>576</v>
      </c>
      <c r="C429" s="30" t="s">
        <v>58</v>
      </c>
      <c r="D429" s="34" cm="1">
        <f t="array" aca="1" ref="D42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29" s="30" t="s">
        <v>571</v>
      </c>
      <c r="F429" s="30" cm="1">
        <f t="array" aca="1" ref="F42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7462</v>
      </c>
      <c r="G429" s="30" t="str">
        <f>_xlfn.XLOOKUP(Список_Сотрудников[[#This Row],[ФИО]],'Штатные сотрудники'!B:B,'Штатные сотрудники'!P:P,"ошибка",0,1)</f>
        <v>Оператор стиральных машин</v>
      </c>
      <c r="H42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Гусев Александр</v>
      </c>
    </row>
    <row r="430" spans="1:10" hidden="1" x14ac:dyDescent="0.35">
      <c r="A430" s="30" t="s">
        <v>3</v>
      </c>
      <c r="B430" s="30" t="s">
        <v>577</v>
      </c>
      <c r="C430" s="30" t="s">
        <v>65</v>
      </c>
      <c r="D430" s="34" cm="1">
        <f t="array" aca="1" ref="D43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30" s="30" t="s">
        <v>571</v>
      </c>
      <c r="F430" s="30" t="str" cm="1">
        <f t="array" aca="1" ref="F43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30" s="30" t="str">
        <f>_xlfn.XLOOKUP(Список_Сотрудников[[#This Row],[ФИО]],'Штатные сотрудники'!B:B,'Штатные сотрудники'!P:P,"ошибка",0,1)</f>
        <v>ошибка</v>
      </c>
      <c r="H43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Гусев Александр</v>
      </c>
      <c r="J430" s="30" t="s">
        <v>26</v>
      </c>
    </row>
    <row r="431" spans="1:10" hidden="1" x14ac:dyDescent="0.35">
      <c r="A431" s="30" t="s">
        <v>3</v>
      </c>
      <c r="B431" s="30" t="s">
        <v>578</v>
      </c>
      <c r="C431" s="30" t="s">
        <v>61</v>
      </c>
      <c r="D431" s="34" cm="1">
        <f t="array" aca="1" ref="D43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31" s="30" t="s">
        <v>571</v>
      </c>
      <c r="F431" s="30" cm="1">
        <f t="array" aca="1" ref="F43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10330</v>
      </c>
      <c r="G431" s="30" t="str">
        <f>_xlfn.XLOOKUP(Список_Сотрудников[[#This Row],[ФИО]],'Штатные сотрудники'!B:B,'Штатные сотрудники'!P:P,"ошибка",0,1)</f>
        <v xml:space="preserve">Старший оператор стиральных машин </v>
      </c>
      <c r="H43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Гусев Александр</v>
      </c>
    </row>
    <row r="432" spans="1:10" hidden="1" x14ac:dyDescent="0.35">
      <c r="A432" s="30" t="s">
        <v>3</v>
      </c>
      <c r="B432" s="30" t="s">
        <v>579</v>
      </c>
      <c r="C432" s="30" t="s">
        <v>58</v>
      </c>
      <c r="D432" s="34" cm="1">
        <f t="array" aca="1" ref="D43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32" s="30" t="s">
        <v>571</v>
      </c>
      <c r="F432" s="30" cm="1">
        <f t="array" aca="1" ref="F43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7462</v>
      </c>
      <c r="G432" s="30" t="str">
        <f>_xlfn.XLOOKUP(Список_Сотрудников[[#This Row],[ФИО]],'Штатные сотрудники'!B:B,'Штатные сотрудники'!P:P,"ошибка",0,1)</f>
        <v>Оператор стиральных машин</v>
      </c>
      <c r="H43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Гусев Александр</v>
      </c>
    </row>
    <row r="433" spans="1:10" hidden="1" x14ac:dyDescent="0.35">
      <c r="A433" s="30" t="s">
        <v>3</v>
      </c>
      <c r="B433" s="30" t="s">
        <v>580</v>
      </c>
      <c r="C433" s="30" t="s">
        <v>61</v>
      </c>
      <c r="D433" s="34" cm="1">
        <f t="array" aca="1" ref="D43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33" s="30" t="s">
        <v>571</v>
      </c>
      <c r="F433" s="30" cm="1">
        <f t="array" aca="1" ref="F43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12460</v>
      </c>
      <c r="G433" s="30" t="str">
        <f>_xlfn.XLOOKUP(Список_Сотрудников[[#This Row],[ФИО]],'Штатные сотрудники'!B:B,'Штатные сотрудники'!P:P,"ошибка",0,1)</f>
        <v xml:space="preserve">Старший оператор стиральных машин </v>
      </c>
      <c r="H43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Гусев Александр</v>
      </c>
    </row>
    <row r="434" spans="1:10" hidden="1" x14ac:dyDescent="0.35">
      <c r="A434" s="30" t="s">
        <v>3</v>
      </c>
      <c r="B434" s="30" t="s">
        <v>581</v>
      </c>
      <c r="C434" s="30" t="s">
        <v>61</v>
      </c>
      <c r="D434" s="34" cm="1">
        <f t="array" aca="1" ref="D43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34" s="30" t="s">
        <v>571</v>
      </c>
      <c r="F434" s="30" cm="1">
        <f t="array" aca="1" ref="F43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8814</v>
      </c>
      <c r="G434" s="30" t="str">
        <f>_xlfn.XLOOKUP(Список_Сотрудников[[#This Row],[ФИО]],'Штатные сотрудники'!B:B,'Штатные сотрудники'!P:P,"ошибка",0,1)</f>
        <v xml:space="preserve">Старший оператор стиральных машин </v>
      </c>
      <c r="H434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Гусев Александр</v>
      </c>
    </row>
    <row r="435" spans="1:10" hidden="1" x14ac:dyDescent="0.35">
      <c r="A435" s="30" t="s">
        <v>3</v>
      </c>
      <c r="B435" s="30" t="s">
        <v>2481</v>
      </c>
      <c r="C435" s="30" t="s">
        <v>61</v>
      </c>
      <c r="D435" s="34" cm="1">
        <f t="array" aca="1" ref="D43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35" s="30" t="s">
        <v>571</v>
      </c>
      <c r="F435" s="30" t="str" cm="1">
        <f t="array" aca="1" ref="F43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35" s="30" t="str">
        <f>_xlfn.XLOOKUP(Список_Сотрудников[[#This Row],[ФИО]],'Штатные сотрудники'!B:B,'Штатные сотрудники'!P:P,"ошибка",0,1)</f>
        <v>ошибка</v>
      </c>
      <c r="H435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Гусев Александр</v>
      </c>
    </row>
    <row r="436" spans="1:10" hidden="1" x14ac:dyDescent="0.35">
      <c r="A436" s="30" t="s">
        <v>3</v>
      </c>
      <c r="B436" s="30" t="s">
        <v>583</v>
      </c>
      <c r="C436" s="30" t="s">
        <v>58</v>
      </c>
      <c r="D436" s="34" cm="1">
        <f t="array" aca="1" ref="D43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36" s="30" t="s">
        <v>571</v>
      </c>
      <c r="F436" s="30" t="str" cm="1">
        <f t="array" aca="1" ref="F43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36" s="30" t="str">
        <f>_xlfn.XLOOKUP(Список_Сотрудников[[#This Row],[ФИО]],'Штатные сотрудники'!B:B,'Штатные сотрудники'!P:P,"ошибка",0,1)</f>
        <v>ошибка</v>
      </c>
      <c r="H436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Гусев Александр</v>
      </c>
      <c r="J436" s="30" t="s">
        <v>26</v>
      </c>
    </row>
    <row r="437" spans="1:10" hidden="1" x14ac:dyDescent="0.35">
      <c r="A437" s="30" t="s">
        <v>3</v>
      </c>
      <c r="B437" s="30" t="s">
        <v>584</v>
      </c>
      <c r="C437" s="30" t="s">
        <v>55</v>
      </c>
      <c r="D437" s="34" cm="1">
        <f t="array" aca="1" ref="D43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37" s="30" t="s">
        <v>571</v>
      </c>
      <c r="F437" s="30" cm="1">
        <f t="array" aca="1" ref="F43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9441</v>
      </c>
      <c r="G437" s="30" t="str">
        <f>_xlfn.XLOOKUP(Список_Сотрудников[[#This Row],[ФИО]],'Штатные сотрудники'!B:B,'Штатные сотрудники'!P:P,"ошибка",0,1)</f>
        <v>Инженер</v>
      </c>
      <c r="H437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Гусев Александр</v>
      </c>
    </row>
    <row r="438" spans="1:10" hidden="1" x14ac:dyDescent="0.35">
      <c r="A438" s="30" t="s">
        <v>3</v>
      </c>
      <c r="B438" s="41" t="s">
        <v>2538</v>
      </c>
      <c r="C438" s="41" t="s">
        <v>55</v>
      </c>
      <c r="D438" s="43" cm="1">
        <f t="array" aca="1" ref="D43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38" s="41" t="s">
        <v>571</v>
      </c>
      <c r="F438" s="41" t="str" cm="1">
        <f t="array" aca="1" ref="F43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38" s="41" t="str">
        <f>_xlfn.XLOOKUP(Список_Сотрудников[[#This Row],[ФИО]],'Штатные сотрудники'!B:B,'Штатные сотрудники'!P:P,"ошибка",0,1)</f>
        <v>ошибка</v>
      </c>
      <c r="H438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Гусев Александр</v>
      </c>
    </row>
    <row r="439" spans="1:10" hidden="1" x14ac:dyDescent="0.35">
      <c r="A439" s="30" t="s">
        <v>3</v>
      </c>
      <c r="B439" s="30" t="s">
        <v>586</v>
      </c>
      <c r="C439" s="30" t="s">
        <v>58</v>
      </c>
      <c r="D439" s="34" cm="1">
        <f t="array" aca="1" ref="D43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39" s="30" t="s">
        <v>587</v>
      </c>
      <c r="F439" s="30" cm="1">
        <f t="array" aca="1" ref="F43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6199</v>
      </c>
      <c r="G439" s="30" t="str">
        <f>_xlfn.XLOOKUP(Список_Сотрудников[[#This Row],[ФИО]],'Штатные сотрудники'!B:B,'Штатные сотрудники'!P:P,"ошибка",0,1)</f>
        <v xml:space="preserve">Оператор стиральных машин </v>
      </c>
      <c r="H439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Колкунов Дмитрий</v>
      </c>
    </row>
    <row r="440" spans="1:10" hidden="1" x14ac:dyDescent="0.35">
      <c r="A440" s="30" t="s">
        <v>3</v>
      </c>
      <c r="B440" s="30" t="s">
        <v>588</v>
      </c>
      <c r="C440" s="30" t="s">
        <v>58</v>
      </c>
      <c r="D440" s="34" cm="1">
        <f t="array" aca="1" ref="D44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40" s="30" t="s">
        <v>587</v>
      </c>
      <c r="F440" s="30" cm="1">
        <f t="array" aca="1" ref="F44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6199</v>
      </c>
      <c r="G440" s="30" t="str">
        <f>_xlfn.XLOOKUP(Список_Сотрудников[[#This Row],[ФИО]],'Штатные сотрудники'!B:B,'Штатные сотрудники'!P:P,"ошибка",0,1)</f>
        <v xml:space="preserve">Оператор стиральных машин </v>
      </c>
      <c r="H440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Колкунов Дмитрий</v>
      </c>
    </row>
    <row r="441" spans="1:10" hidden="1" x14ac:dyDescent="0.35">
      <c r="A441" s="30" t="s">
        <v>3</v>
      </c>
      <c r="B441" s="30" t="s">
        <v>589</v>
      </c>
      <c r="C441" s="30" t="s">
        <v>58</v>
      </c>
      <c r="D441" s="34" cm="1">
        <f t="array" aca="1" ref="D44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41" s="30" t="s">
        <v>587</v>
      </c>
      <c r="F441" s="30" cm="1">
        <f t="array" aca="1" ref="F44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6199</v>
      </c>
      <c r="G441" s="30" t="str">
        <f>_xlfn.XLOOKUP(Список_Сотрудников[[#This Row],[ФИО]],'Штатные сотрудники'!B:B,'Штатные сотрудники'!P:P,"ошибка",0,1)</f>
        <v xml:space="preserve">Оператор стиральных машин </v>
      </c>
      <c r="H441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Колкунов Дмитрий</v>
      </c>
    </row>
    <row r="442" spans="1:10" hidden="1" x14ac:dyDescent="0.35">
      <c r="A442" s="30" t="s">
        <v>3</v>
      </c>
      <c r="B442" s="30" t="s">
        <v>590</v>
      </c>
      <c r="C442" s="30" t="s">
        <v>58</v>
      </c>
      <c r="D442" s="34" cm="1">
        <f t="array" aca="1" ref="D44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42" s="30" t="s">
        <v>587</v>
      </c>
      <c r="F442" s="30" cm="1">
        <f t="array" aca="1" ref="F44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6199</v>
      </c>
      <c r="G442" s="30" t="str">
        <f>_xlfn.XLOOKUP(Список_Сотрудников[[#This Row],[ФИО]],'Штатные сотрудники'!B:B,'Штатные сотрудники'!P:P,"ошибка",0,1)</f>
        <v xml:space="preserve">Оператор стиральных машин </v>
      </c>
      <c r="H442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Колкунов Дмитрий</v>
      </c>
    </row>
    <row r="443" spans="1:10" hidden="1" x14ac:dyDescent="0.35">
      <c r="A443" s="30" t="s">
        <v>3</v>
      </c>
      <c r="B443" s="30" t="s">
        <v>591</v>
      </c>
      <c r="C443" s="30" t="s">
        <v>261</v>
      </c>
      <c r="D443" s="34" cm="1">
        <f t="array" aca="1" ref="D44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43" s="30" t="s">
        <v>587</v>
      </c>
      <c r="F443" s="30" cm="1">
        <f t="array" aca="1" ref="F44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5000</v>
      </c>
      <c r="G443" s="30" t="str">
        <f>_xlfn.XLOOKUP(Список_Сотрудников[[#This Row],[ФИО]],'Штатные сотрудники'!B:B,'Штатные сотрудники'!P:P,"ошибка",0,1)</f>
        <v>Младший инженер</v>
      </c>
      <c r="H443" s="30" t="str">
        <f>_xlfn.XLOOKUP(Список_Сотрудников[[#This Row],[Ответственный менеджер]],Лист1!A:A,Лист1!B:B,Список_Сотрудников[[#This Row],[Ответственный менеджер]],0,1)</f>
        <v>Колкунов Дмитрий</v>
      </c>
    </row>
    <row r="444" spans="1:10" hidden="1" x14ac:dyDescent="0.35">
      <c r="A444" s="41" t="s">
        <v>3</v>
      </c>
      <c r="B444" s="41" t="s">
        <v>2514</v>
      </c>
      <c r="C444" s="41" t="s">
        <v>272</v>
      </c>
      <c r="D444" s="43" cm="1">
        <f t="array" aca="1" ref="D44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44" s="41" t="s">
        <v>587</v>
      </c>
      <c r="F444" s="41" t="str" cm="1">
        <f t="array" aca="1" ref="F44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44" s="41" t="str">
        <f>_xlfn.XLOOKUP(Список_Сотрудников[[#This Row],[ФИО]],'Штатные сотрудники'!B:B,'Штатные сотрудники'!P:P,"ошибка",0,1)</f>
        <v>ошибка</v>
      </c>
    </row>
    <row r="445" spans="1:10" hidden="1" x14ac:dyDescent="0.35">
      <c r="A445" s="30" t="s">
        <v>3</v>
      </c>
      <c r="B445" s="30" t="s">
        <v>593</v>
      </c>
      <c r="C445" s="30" t="s">
        <v>58</v>
      </c>
      <c r="D445" s="34" cm="1">
        <f t="array" aca="1" ref="D44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45" s="30" t="s">
        <v>587</v>
      </c>
      <c r="F445" s="30" t="str" cm="1">
        <f t="array" aca="1" ref="F44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45" s="30" t="str">
        <f>_xlfn.XLOOKUP(Список_Сотрудников[[#This Row],[ФИО]],'Штатные сотрудники'!B:B,'Штатные сотрудники'!P:P,"ошибка",0,1)</f>
        <v>ошибка</v>
      </c>
      <c r="J445" s="30" t="s">
        <v>26</v>
      </c>
    </row>
    <row r="446" spans="1:10" hidden="1" x14ac:dyDescent="0.35">
      <c r="A446" s="30" t="s">
        <v>3</v>
      </c>
      <c r="B446" s="30" t="s">
        <v>594</v>
      </c>
      <c r="C446" s="30" t="s">
        <v>164</v>
      </c>
      <c r="D446" s="34" cm="1">
        <f t="array" aca="1" ref="D44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46" s="30" t="s">
        <v>587</v>
      </c>
      <c r="F446" s="30" t="str" cm="1">
        <f t="array" aca="1" ref="F44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46" s="30" t="str">
        <f>_xlfn.XLOOKUP(Список_Сотрудников[[#This Row],[ФИО]],'Штатные сотрудники'!B:B,'Штатные сотрудники'!P:P,"ошибка",0,1)</f>
        <v>ошибка</v>
      </c>
      <c r="J446" s="30" t="s">
        <v>26</v>
      </c>
    </row>
    <row r="447" spans="1:10" hidden="1" x14ac:dyDescent="0.35">
      <c r="A447" s="30" t="s">
        <v>3</v>
      </c>
      <c r="B447" s="30" t="s">
        <v>595</v>
      </c>
      <c r="C447" s="30" t="s">
        <v>58</v>
      </c>
      <c r="D447" s="34" cm="1">
        <f t="array" aca="1" ref="D44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47" s="30" t="s">
        <v>587</v>
      </c>
      <c r="F447" s="30" cm="1">
        <f t="array" aca="1" ref="F44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6199</v>
      </c>
      <c r="G447" s="30" t="str">
        <f>_xlfn.XLOOKUP(Список_Сотрудников[[#This Row],[ФИО]],'Штатные сотрудники'!B:B,'Штатные сотрудники'!P:P,"ошибка",0,1)</f>
        <v xml:space="preserve">Оператор стиральных машин </v>
      </c>
    </row>
    <row r="448" spans="1:10" hidden="1" x14ac:dyDescent="0.35">
      <c r="A448" s="30" t="s">
        <v>3</v>
      </c>
      <c r="B448" s="30" t="s">
        <v>596</v>
      </c>
      <c r="C448" s="30" t="s">
        <v>58</v>
      </c>
      <c r="D448" s="34" cm="1">
        <f t="array" aca="1" ref="D44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48" s="30" t="s">
        <v>587</v>
      </c>
      <c r="F448" s="30" cm="1">
        <f t="array" aca="1" ref="F44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6199</v>
      </c>
      <c r="G448" s="30" t="str">
        <f>_xlfn.XLOOKUP(Список_Сотрудников[[#This Row],[ФИО]],'Штатные сотрудники'!B:B,'Штатные сотрудники'!P:P,"ошибка",0,1)</f>
        <v xml:space="preserve">Оператор стиральных машин </v>
      </c>
    </row>
    <row r="449" spans="1:10" hidden="1" x14ac:dyDescent="0.35">
      <c r="A449" s="30" t="s">
        <v>3</v>
      </c>
      <c r="B449" s="30" t="s">
        <v>597</v>
      </c>
      <c r="C449" s="30" t="s">
        <v>231</v>
      </c>
      <c r="D449" s="34" cm="1">
        <f t="array" aca="1" ref="D44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49" s="30" t="s">
        <v>598</v>
      </c>
      <c r="F449" s="30" t="str" cm="1">
        <f t="array" aca="1" ref="F44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49" s="30" t="str">
        <f>_xlfn.XLOOKUP(Список_Сотрудников[[#This Row],[ФИО]],'Штатные сотрудники'!B:B,'Штатные сотрудники'!P:P,"ошибка",0,1)</f>
        <v>ошибка</v>
      </c>
      <c r="J449" s="30" t="s">
        <v>26</v>
      </c>
    </row>
    <row r="450" spans="1:10" hidden="1" x14ac:dyDescent="0.35">
      <c r="A450" s="30" t="s">
        <v>3</v>
      </c>
      <c r="B450" s="30" t="s">
        <v>599</v>
      </c>
      <c r="C450" s="30" t="s">
        <v>292</v>
      </c>
      <c r="D450" s="34" cm="1">
        <f t="array" aca="1" ref="D45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50" s="30" t="s">
        <v>598</v>
      </c>
      <c r="F450" s="30" t="str" cm="1">
        <f t="array" aca="1" ref="F45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50" s="30" t="str">
        <f>_xlfn.XLOOKUP(Список_Сотрудников[[#This Row],[ФИО]],'Штатные сотрудники'!B:B,'Штатные сотрудники'!P:P,"ошибка",0,1)</f>
        <v>ошибка</v>
      </c>
    </row>
    <row r="451" spans="1:10" hidden="1" x14ac:dyDescent="0.35">
      <c r="A451" s="30" t="s">
        <v>3</v>
      </c>
      <c r="B451" s="30" t="s">
        <v>600</v>
      </c>
      <c r="C451" s="30" t="s">
        <v>114</v>
      </c>
      <c r="D451" s="34" cm="1">
        <f t="array" aca="1" ref="D45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451" s="30" t="s">
        <v>598</v>
      </c>
      <c r="F451" s="30" cm="1">
        <f t="array" aca="1" ref="F45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451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</row>
    <row r="452" spans="1:10" hidden="1" x14ac:dyDescent="0.35">
      <c r="A452" s="30" t="s">
        <v>3</v>
      </c>
      <c r="B452" s="30" t="s">
        <v>601</v>
      </c>
      <c r="C452" s="30" t="s">
        <v>231</v>
      </c>
      <c r="D452" s="34" cm="1">
        <f t="array" aca="1" ref="D45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52" s="30" t="s">
        <v>598</v>
      </c>
      <c r="F452" s="30" cm="1">
        <f t="array" aca="1" ref="F45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452" s="30" t="str">
        <f>_xlfn.XLOOKUP(Список_Сотрудников[[#This Row],[ФИО]],'Штатные сотрудники'!B:B,'Штатные сотрудники'!P:P,"ошибка",0,1)</f>
        <v>Младший руководитель отдела продаж</v>
      </c>
    </row>
    <row r="453" spans="1:10" hidden="1" x14ac:dyDescent="0.35">
      <c r="A453" s="30" t="s">
        <v>3</v>
      </c>
      <c r="B453" s="30" t="s">
        <v>602</v>
      </c>
      <c r="C453" s="30" t="s">
        <v>21</v>
      </c>
      <c r="D453" s="34" cm="1">
        <f t="array" aca="1" ref="D45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53" s="30" t="s">
        <v>598</v>
      </c>
      <c r="F453" s="30" cm="1">
        <f t="array" aca="1" ref="F45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64636</v>
      </c>
      <c r="G453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</row>
    <row r="454" spans="1:10" hidden="1" x14ac:dyDescent="0.35">
      <c r="A454" s="30" t="s">
        <v>3</v>
      </c>
      <c r="B454" s="30" t="s">
        <v>603</v>
      </c>
      <c r="C454" s="30" t="s">
        <v>21</v>
      </c>
      <c r="D454" s="34" cm="1">
        <f t="array" aca="1" ref="D45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54" s="30" t="s">
        <v>598</v>
      </c>
      <c r="F454" s="30" cm="1">
        <f t="array" aca="1" ref="F45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56236</v>
      </c>
      <c r="G454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</row>
    <row r="455" spans="1:10" hidden="1" x14ac:dyDescent="0.35">
      <c r="A455" s="30" t="s">
        <v>3</v>
      </c>
      <c r="B455" s="30" t="s">
        <v>604</v>
      </c>
      <c r="C455" s="30" t="s">
        <v>292</v>
      </c>
      <c r="D455" s="34" cm="1">
        <f t="array" aca="1" ref="D45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55" s="30" t="s">
        <v>598</v>
      </c>
      <c r="F455" s="30" t="str" cm="1">
        <f t="array" aca="1" ref="F45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55" s="30" t="str">
        <f>_xlfn.XLOOKUP(Список_Сотрудников[[#This Row],[ФИО]],'Штатные сотрудники'!B:B,'Штатные сотрудники'!P:P,"ошибка",0,1)</f>
        <v>ошибка</v>
      </c>
    </row>
    <row r="456" spans="1:10" hidden="1" x14ac:dyDescent="0.35">
      <c r="A456" s="30" t="s">
        <v>3</v>
      </c>
      <c r="B456" s="30" t="s">
        <v>605</v>
      </c>
      <c r="C456" s="30" t="s">
        <v>231</v>
      </c>
      <c r="D456" s="34" cm="1">
        <f t="array" aca="1" ref="D45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56" s="30" t="s">
        <v>598</v>
      </c>
      <c r="F456" s="30" cm="1">
        <f t="array" aca="1" ref="F45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15949</v>
      </c>
      <c r="G456" s="30" t="str">
        <f>_xlfn.XLOOKUP(Список_Сотрудников[[#This Row],[ФИО]],'Штатные сотрудники'!B:B,'Штатные сотрудники'!P:P,"ошибка",0,1)</f>
        <v>Младший руководитель отдела продаж</v>
      </c>
    </row>
    <row r="457" spans="1:10" hidden="1" x14ac:dyDescent="0.35">
      <c r="A457" s="41" t="s">
        <v>3</v>
      </c>
      <c r="B457" s="41" t="s">
        <v>2513</v>
      </c>
      <c r="C457" s="41" t="s">
        <v>21</v>
      </c>
      <c r="D457" s="43" cm="1">
        <f t="array" aca="1" ref="D45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57" s="41" t="s">
        <v>598</v>
      </c>
      <c r="F457" s="41" t="str" cm="1">
        <f t="array" aca="1" ref="F45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57" s="41" t="str">
        <f>_xlfn.XLOOKUP(Список_Сотрудников[[#This Row],[ФИО]],'Штатные сотрудники'!B:B,'Штатные сотрудники'!P:P,"ошибка",0,1)</f>
        <v>ошибка</v>
      </c>
    </row>
    <row r="458" spans="1:10" hidden="1" x14ac:dyDescent="0.35">
      <c r="A458" s="30" t="s">
        <v>3</v>
      </c>
      <c r="B458" s="30" t="s">
        <v>607</v>
      </c>
      <c r="C458" s="30" t="s">
        <v>21</v>
      </c>
      <c r="D458" s="34" cm="1">
        <f t="array" aca="1" ref="D45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58" s="30" t="s">
        <v>598</v>
      </c>
      <c r="F458" s="30" cm="1">
        <f t="array" aca="1" ref="F45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7329</v>
      </c>
      <c r="G458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</row>
    <row r="459" spans="1:10" hidden="1" x14ac:dyDescent="0.35">
      <c r="A459" s="30" t="s">
        <v>3</v>
      </c>
      <c r="B459" s="30" t="s">
        <v>608</v>
      </c>
      <c r="C459" s="30" t="s">
        <v>98</v>
      </c>
      <c r="D459" s="34" cm="1">
        <f t="array" aca="1" ref="D45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59" s="30" t="s">
        <v>598</v>
      </c>
      <c r="F459" s="30" cm="1">
        <f t="array" aca="1" ref="F45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73322</v>
      </c>
      <c r="G459" s="30" t="str">
        <f>_xlfn.XLOOKUP(Список_Сотрудников[[#This Row],[ФИО]],'Штатные сотрудники'!B:B,'Штатные сотрудники'!P:P,"ошибка",0,1)</f>
        <v>Территориальный менеджер</v>
      </c>
    </row>
    <row r="460" spans="1:10" hidden="1" x14ac:dyDescent="0.35">
      <c r="A460" s="41" t="s">
        <v>3</v>
      </c>
      <c r="B460" s="41" t="s">
        <v>2512</v>
      </c>
      <c r="C460" s="41" t="s">
        <v>21</v>
      </c>
      <c r="D460" s="43" cm="1">
        <f t="array" aca="1" ref="D46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60" s="41" t="s">
        <v>598</v>
      </c>
      <c r="F460" s="41" t="str" cm="1">
        <f t="array" aca="1" ref="F46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60" s="41" t="str">
        <f>_xlfn.XLOOKUP(Список_Сотрудников[[#This Row],[ФИО]],'Штатные сотрудники'!B:B,'Штатные сотрудники'!P:P,"ошибка",0,1)</f>
        <v>ошибка</v>
      </c>
    </row>
    <row r="461" spans="1:10" hidden="1" x14ac:dyDescent="0.35">
      <c r="A461" s="30" t="s">
        <v>3</v>
      </c>
      <c r="B461" s="30" t="s">
        <v>610</v>
      </c>
      <c r="C461" s="30" t="s">
        <v>114</v>
      </c>
      <c r="D461" s="34" cm="1">
        <f t="array" aca="1" ref="D46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461" s="30" t="s">
        <v>598</v>
      </c>
      <c r="F461" s="30" cm="1">
        <f t="array" aca="1" ref="F46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461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</row>
    <row r="462" spans="1:10" hidden="1" x14ac:dyDescent="0.35">
      <c r="A462" s="30" t="s">
        <v>3</v>
      </c>
      <c r="B462" s="30" t="s">
        <v>611</v>
      </c>
      <c r="C462" s="30" t="s">
        <v>21</v>
      </c>
      <c r="D462" s="34" cm="1">
        <f t="array" aca="1" ref="D46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62" s="30" t="s">
        <v>598</v>
      </c>
      <c r="F462" s="30" cm="1">
        <f t="array" aca="1" ref="F46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19726</v>
      </c>
      <c r="G462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</row>
    <row r="463" spans="1:10" hidden="1" x14ac:dyDescent="0.35">
      <c r="A463" s="30" t="s">
        <v>3</v>
      </c>
      <c r="B463" s="30" t="s">
        <v>612</v>
      </c>
      <c r="C463" s="30" t="s">
        <v>21</v>
      </c>
      <c r="D463" s="34" cm="1">
        <f t="array" aca="1" ref="D46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63" s="30" t="s">
        <v>598</v>
      </c>
      <c r="F463" s="30" cm="1">
        <f t="array" aca="1" ref="F46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77567</v>
      </c>
      <c r="G463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</row>
    <row r="464" spans="1:10" hidden="1" x14ac:dyDescent="0.35">
      <c r="A464" s="30" t="s">
        <v>3</v>
      </c>
      <c r="B464" s="41" t="s">
        <v>2540</v>
      </c>
      <c r="C464" s="41" t="s">
        <v>21</v>
      </c>
      <c r="D464" s="43" cm="1">
        <f t="array" aca="1" ref="D46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64" s="41" t="s">
        <v>598</v>
      </c>
      <c r="F464" s="41" t="str" cm="1">
        <f t="array" aca="1" ref="F46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64" s="41" t="str">
        <f>_xlfn.XLOOKUP(Список_Сотрудников[[#This Row],[ФИО]],'Штатные сотрудники'!B:B,'Штатные сотрудники'!P:P,"ошибка",0,1)</f>
        <v>ошибка</v>
      </c>
    </row>
    <row r="465" spans="1:9" hidden="1" x14ac:dyDescent="0.35">
      <c r="A465" s="30" t="s">
        <v>9</v>
      </c>
      <c r="B465" s="30" t="s">
        <v>614</v>
      </c>
      <c r="C465" s="30" t="s">
        <v>86</v>
      </c>
      <c r="D465" s="34" t="str" cm="1">
        <f t="array" aca="1" ref="D46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65" s="30" t="s">
        <v>216</v>
      </c>
      <c r="F465" s="30" cm="1">
        <f t="array" aca="1" ref="F46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465" s="30" t="str">
        <f>_xlfn.XLOOKUP(Список_Сотрудников[[#This Row],[ФИО]],'Штатные сотрудники'!B:B,'Штатные сотрудники'!P:P,"ошибка",0,1)</f>
        <v>Руководитель регионального подразделения</v>
      </c>
    </row>
    <row r="466" spans="1:9" hidden="1" x14ac:dyDescent="0.35">
      <c r="A466" s="30" t="s">
        <v>5</v>
      </c>
      <c r="B466" s="30" t="s">
        <v>615</v>
      </c>
      <c r="C466" s="30" t="s">
        <v>114</v>
      </c>
      <c r="D466" s="34" cm="1">
        <f t="array" aca="1" ref="D46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466" s="30" t="s">
        <v>473</v>
      </c>
      <c r="F466" s="30" cm="1">
        <f t="array" aca="1" ref="F46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466" s="30" t="str">
        <f>_xlfn.XLOOKUP(Список_Сотрудников[[#This Row],[ФИО]],'Штатные сотрудники'!B:B,'Штатные сотрудники'!P:P,"ошибка",0,1)</f>
        <v>ошибка</v>
      </c>
      <c r="I466" s="30">
        <v>73913</v>
      </c>
    </row>
    <row r="467" spans="1:9" x14ac:dyDescent="0.35">
      <c r="A467" s="30" t="s">
        <v>7</v>
      </c>
      <c r="B467" s="30" t="s">
        <v>616</v>
      </c>
      <c r="C467" s="30" t="s">
        <v>617</v>
      </c>
      <c r="D467" s="34" t="str" cm="1">
        <f t="array" aca="1" ref="D46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67" s="30" t="s">
        <v>24</v>
      </c>
      <c r="F467" s="30" t="str" cm="1">
        <f t="array" aca="1" ref="F46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467" s="30" t="str">
        <f>_xlfn.XLOOKUP(Список_Сотрудников[[#This Row],[ФИО]],'Штатные сотрудники'!B:B,'Штатные сотрудники'!P:P,"ошибка",0,1)</f>
        <v>Главный бухгалтер</v>
      </c>
    </row>
    <row r="468" spans="1:9" x14ac:dyDescent="0.35">
      <c r="A468" s="30" t="s">
        <v>7</v>
      </c>
      <c r="B468" s="30" t="s">
        <v>618</v>
      </c>
      <c r="C468" s="30" t="s">
        <v>528</v>
      </c>
      <c r="D468" s="34" t="str" cm="1">
        <f t="array" aca="1" ref="D46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68" s="30" t="s">
        <v>24</v>
      </c>
      <c r="F468" s="30" t="str" cm="1">
        <f t="array" aca="1" ref="F46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468" s="30" t="str">
        <f>_xlfn.XLOOKUP(Список_Сотрудников[[#This Row],[ФИО]],'Штатные сотрудники'!B:B,'Штатные сотрудники'!P:P,"ошибка",0,1)</f>
        <v>Специалист по пожарной, экологической и промышленной безопасности</v>
      </c>
    </row>
    <row r="469" spans="1:9" hidden="1" x14ac:dyDescent="0.35">
      <c r="A469" s="30" t="s">
        <v>4</v>
      </c>
      <c r="B469" s="30" t="s">
        <v>619</v>
      </c>
      <c r="C469" s="30" t="s">
        <v>58</v>
      </c>
      <c r="D469" s="34" cm="1">
        <f t="array" aca="1" ref="D46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69" s="30" t="s">
        <v>316</v>
      </c>
      <c r="F469" s="30" cm="1">
        <f t="array" aca="1" ref="F46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10629.829545454546</v>
      </c>
      <c r="G469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</row>
    <row r="470" spans="1:9" hidden="1" x14ac:dyDescent="0.35">
      <c r="A470" s="30" t="s">
        <v>2</v>
      </c>
      <c r="B470" s="30" t="s">
        <v>620</v>
      </c>
      <c r="C470" s="30" t="s">
        <v>40</v>
      </c>
      <c r="D470" s="34" cm="1">
        <f t="array" aca="1" ref="D47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70" s="30" t="s">
        <v>234</v>
      </c>
      <c r="F470" s="30" cm="1">
        <f t="array" aca="1" ref="F47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11200</v>
      </c>
      <c r="G470" s="30" t="str">
        <f>_xlfn.XLOOKUP(Список_Сотрудников[[#This Row],[ФИО]],'Штатные сотрудники'!B:B,'Штатные сотрудники'!P:P,"ошибка",0,1)</f>
        <v xml:space="preserve">Младший консультант </v>
      </c>
    </row>
    <row r="471" spans="1:9" hidden="1" x14ac:dyDescent="0.35">
      <c r="A471" s="30" t="s">
        <v>621</v>
      </c>
      <c r="B471" s="30" t="s">
        <v>622</v>
      </c>
      <c r="C471" s="30" t="s">
        <v>40</v>
      </c>
      <c r="D471" s="34" cm="1">
        <f t="array" aca="1" ref="D47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71" s="30" t="s">
        <v>313</v>
      </c>
      <c r="F471" s="30" cm="1">
        <f t="array" aca="1" ref="F47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11100</v>
      </c>
      <c r="G471" s="30" t="str">
        <f>_xlfn.XLOOKUP(Список_Сотрудников[[#This Row],[ФИО]],'Штатные сотрудники'!B:B,'Штатные сотрудники'!P:P,"ошибка",0,1)</f>
        <v xml:space="preserve">Младший консультант </v>
      </c>
    </row>
    <row r="472" spans="1:9" x14ac:dyDescent="0.35">
      <c r="A472" s="30" t="s">
        <v>7</v>
      </c>
      <c r="B472" s="30" t="s">
        <v>623</v>
      </c>
      <c r="C472" s="30" t="s">
        <v>538</v>
      </c>
      <c r="D472" s="34" t="str" cm="1">
        <f t="array" aca="1" ref="D47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472" s="30" t="s">
        <v>24</v>
      </c>
      <c r="F472" s="30" t="str" cm="1">
        <f t="array" aca="1" ref="F47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472" s="30" t="str">
        <f>_xlfn.XLOOKUP(Список_Сотрудников[[#This Row],[ФИО]],'Штатные сотрудники'!B:B,'Штатные сотрудники'!P:P,"ошибка",0,1)</f>
        <v>Ведущий специалист</v>
      </c>
    </row>
    <row r="473" spans="1:9" hidden="1" x14ac:dyDescent="0.35">
      <c r="A473" s="30" t="s">
        <v>621</v>
      </c>
      <c r="B473" s="30" t="s">
        <v>624</v>
      </c>
      <c r="C473" s="30" t="s">
        <v>40</v>
      </c>
      <c r="D473" s="34" cm="1">
        <f t="array" aca="1" ref="D47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73" s="30" t="s">
        <v>313</v>
      </c>
      <c r="F473" s="30" cm="1">
        <f t="array" aca="1" ref="F47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13300</v>
      </c>
      <c r="G473" s="30" t="str">
        <f>_xlfn.XLOOKUP(Список_Сотрудников[[#This Row],[ФИО]],'Штатные сотрудники'!B:B,'Штатные сотрудники'!P:P,"ошибка",0,1)</f>
        <v xml:space="preserve">Младший консультант </v>
      </c>
    </row>
    <row r="474" spans="1:9" hidden="1" x14ac:dyDescent="0.35">
      <c r="A474" s="30" t="s">
        <v>621</v>
      </c>
      <c r="B474" s="30" t="s">
        <v>625</v>
      </c>
      <c r="C474" s="30" t="s">
        <v>40</v>
      </c>
      <c r="D474" s="34" cm="1">
        <f t="array" aca="1" ref="D47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74" s="30" t="s">
        <v>313</v>
      </c>
      <c r="F474" s="30" cm="1">
        <f t="array" aca="1" ref="F47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13300</v>
      </c>
      <c r="G474" s="30" t="str">
        <f>_xlfn.XLOOKUP(Список_Сотрудников[[#This Row],[ФИО]],'Штатные сотрудники'!B:B,'Штатные сотрудники'!P:P,"ошибка",0,1)</f>
        <v xml:space="preserve">Младший консультант </v>
      </c>
    </row>
    <row r="475" spans="1:9" hidden="1" x14ac:dyDescent="0.35">
      <c r="A475" s="30" t="s">
        <v>621</v>
      </c>
      <c r="B475" s="30" t="s">
        <v>626</v>
      </c>
      <c r="C475" s="30" t="s">
        <v>40</v>
      </c>
      <c r="D475" s="34" cm="1">
        <f t="array" aca="1" ref="D47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75" s="30" t="s">
        <v>313</v>
      </c>
      <c r="F475" s="30" cm="1">
        <f t="array" aca="1" ref="F47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13800</v>
      </c>
      <c r="G475" s="30" t="str">
        <f>_xlfn.XLOOKUP(Список_Сотрудников[[#This Row],[ФИО]],'Штатные сотрудники'!B:B,'Штатные сотрудники'!P:P,"ошибка",0,1)</f>
        <v xml:space="preserve">Младший консультант </v>
      </c>
    </row>
    <row r="476" spans="1:9" hidden="1" x14ac:dyDescent="0.35">
      <c r="A476" s="30" t="s">
        <v>621</v>
      </c>
      <c r="B476" s="30" t="s">
        <v>627</v>
      </c>
      <c r="C476" s="30" t="s">
        <v>90</v>
      </c>
      <c r="D476" s="34" cm="1">
        <f t="array" aca="1" ref="D47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76" s="30" t="s">
        <v>313</v>
      </c>
      <c r="F476" s="30" cm="1">
        <f t="array" aca="1" ref="F47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13800</v>
      </c>
      <c r="G476" s="30" t="str">
        <f>_xlfn.XLOOKUP(Список_Сотрудников[[#This Row],[ФИО]],'Штатные сотрудники'!B:B,'Штатные сотрудники'!P:P,"ошибка",0,1)</f>
        <v>Консультант по обслуживанию</v>
      </c>
    </row>
    <row r="477" spans="1:9" hidden="1" x14ac:dyDescent="0.35">
      <c r="A477" s="30" t="s">
        <v>621</v>
      </c>
      <c r="B477" s="30" t="s">
        <v>2454</v>
      </c>
      <c r="C477" s="30" t="s">
        <v>72</v>
      </c>
      <c r="D477" s="34" cm="1">
        <f t="array" aca="1" ref="D47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77" s="30" t="s">
        <v>351</v>
      </c>
      <c r="F477" s="30" t="str" cm="1">
        <f t="array" aca="1" ref="F47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77" s="30" t="str">
        <f>_xlfn.XLOOKUP(Список_Сотрудников[[#This Row],[ФИО]],'Штатные сотрудники'!B:B,'Штатные сотрудники'!P:P,"ошибка",0,1)</f>
        <v>ошибка</v>
      </c>
    </row>
    <row r="478" spans="1:9" hidden="1" x14ac:dyDescent="0.35">
      <c r="A478" s="30" t="s">
        <v>2</v>
      </c>
      <c r="B478" s="30" t="s">
        <v>629</v>
      </c>
      <c r="C478" s="30" t="s">
        <v>21</v>
      </c>
      <c r="D478" s="34" cm="1">
        <f t="array" aca="1" ref="D47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78" s="30" t="s">
        <v>226</v>
      </c>
      <c r="F478" s="30" cm="1">
        <f t="array" aca="1" ref="F47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85397.9</v>
      </c>
      <c r="G478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</row>
    <row r="479" spans="1:9" hidden="1" x14ac:dyDescent="0.35">
      <c r="A479" s="41" t="s">
        <v>5</v>
      </c>
      <c r="B479" s="41" t="s">
        <v>2509</v>
      </c>
      <c r="C479" s="41" t="s">
        <v>21</v>
      </c>
      <c r="D479" s="43" cm="1">
        <f t="array" aca="1" ref="D47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79" s="41" t="s">
        <v>447</v>
      </c>
      <c r="F479" s="41" t="str" cm="1">
        <f t="array" aca="1" ref="F47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79" s="41" t="str">
        <f>_xlfn.XLOOKUP(Список_Сотрудников[[#This Row],[ФИО]],'Штатные сотрудники'!B:B,'Штатные сотрудники'!P:P,"ошибка",0,1)</f>
        <v>ошибка</v>
      </c>
    </row>
    <row r="480" spans="1:9" hidden="1" x14ac:dyDescent="0.35">
      <c r="A480" s="30" t="s">
        <v>1</v>
      </c>
      <c r="B480" s="30" t="s">
        <v>631</v>
      </c>
      <c r="C480" s="30" t="s">
        <v>35</v>
      </c>
      <c r="D480" s="34" cm="1">
        <f t="array" aca="1" ref="D48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80" s="30" t="s">
        <v>147</v>
      </c>
      <c r="F480" s="30" cm="1">
        <f t="array" aca="1" ref="F48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17000</v>
      </c>
      <c r="G480" s="30" t="str">
        <f>_xlfn.XLOOKUP(Список_Сотрудников[[#This Row],[ФИО]],'Штатные сотрудники'!B:B,'Штатные сотрудники'!P:P,"ошибка",0,1)</f>
        <v>Консультант</v>
      </c>
    </row>
    <row r="481" spans="1:10" hidden="1" x14ac:dyDescent="0.35">
      <c r="A481" s="30" t="s">
        <v>1</v>
      </c>
      <c r="B481" s="30" t="s">
        <v>632</v>
      </c>
      <c r="C481" s="30" t="s">
        <v>21</v>
      </c>
      <c r="D481" s="34" cm="1">
        <f t="array" aca="1" ref="D48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81" s="30" t="s">
        <v>103</v>
      </c>
      <c r="F481" s="30" t="str" cm="1">
        <f t="array" aca="1" ref="F48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155 400,01</v>
      </c>
      <c r="G481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</row>
    <row r="482" spans="1:10" hidden="1" x14ac:dyDescent="0.35">
      <c r="A482" s="30" t="s">
        <v>1</v>
      </c>
      <c r="B482" s="30" t="s">
        <v>633</v>
      </c>
      <c r="C482" s="30" t="s">
        <v>58</v>
      </c>
      <c r="D482" s="34" cm="1">
        <f t="array" aca="1" ref="D48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82" s="30" t="s">
        <v>160</v>
      </c>
      <c r="F482" s="30" cm="1">
        <f t="array" aca="1" ref="F48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7000</v>
      </c>
      <c r="G482" s="30" t="str">
        <f>_xlfn.XLOOKUP(Список_Сотрудников[[#This Row],[ФИО]],'Штатные сотрудники'!B:B,'Штатные сотрудники'!P:P,"ошибка",0,1)</f>
        <v xml:space="preserve">Оператор стиральных машин </v>
      </c>
    </row>
    <row r="483" spans="1:10" hidden="1" x14ac:dyDescent="0.35">
      <c r="A483" s="30" t="s">
        <v>1</v>
      </c>
      <c r="B483" s="30" t="s">
        <v>634</v>
      </c>
      <c r="C483" s="30" t="s">
        <v>58</v>
      </c>
      <c r="D483" s="34" cm="1">
        <f t="array" aca="1" ref="D48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83" s="30" t="s">
        <v>160</v>
      </c>
      <c r="F483" s="30" cm="1">
        <f t="array" aca="1" ref="F48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6960</v>
      </c>
      <c r="G483" s="30" t="str">
        <f>_xlfn.XLOOKUP(Список_Сотрудников[[#This Row],[ФИО]],'Штатные сотрудники'!B:B,'Штатные сотрудники'!P:P,"ошибка",0,1)</f>
        <v xml:space="preserve">Оператор стиральных машин </v>
      </c>
    </row>
    <row r="484" spans="1:10" hidden="1" x14ac:dyDescent="0.35">
      <c r="A484" s="30" t="s">
        <v>1</v>
      </c>
      <c r="B484" s="30" t="s">
        <v>635</v>
      </c>
      <c r="C484" s="30" t="s">
        <v>58</v>
      </c>
      <c r="D484" s="34" cm="1">
        <f t="array" aca="1" ref="D48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84" s="30" t="s">
        <v>160</v>
      </c>
      <c r="F484" s="30" cm="1">
        <f t="array" aca="1" ref="F48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7000</v>
      </c>
      <c r="G484" s="30" t="str">
        <f>_xlfn.XLOOKUP(Список_Сотрудников[[#This Row],[ФИО]],'Штатные сотрудники'!B:B,'Штатные сотрудники'!P:P,"ошибка",0,1)</f>
        <v xml:space="preserve">Оператор стиральных машин </v>
      </c>
    </row>
    <row r="485" spans="1:10" hidden="1" x14ac:dyDescent="0.35">
      <c r="A485" s="30" t="s">
        <v>1</v>
      </c>
      <c r="B485" s="30" t="s">
        <v>636</v>
      </c>
      <c r="C485" s="30" t="s">
        <v>61</v>
      </c>
      <c r="D485" s="34" cm="1">
        <f t="array" aca="1" ref="D48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85" s="30" t="s">
        <v>160</v>
      </c>
      <c r="F485" s="30" cm="1">
        <f t="array" aca="1" ref="F48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17000</v>
      </c>
      <c r="G485" s="30" t="str">
        <f>_xlfn.XLOOKUP(Список_Сотрудников[[#This Row],[ФИО]],'Штатные сотрудники'!B:B,'Штатные сотрудники'!P:P,"ошибка",0,1)</f>
        <v xml:space="preserve">Старший оператор стиральных машин </v>
      </c>
    </row>
    <row r="486" spans="1:10" hidden="1" x14ac:dyDescent="0.35">
      <c r="A486" s="30" t="s">
        <v>1</v>
      </c>
      <c r="B486" s="30" t="s">
        <v>637</v>
      </c>
      <c r="C486" s="30" t="s">
        <v>58</v>
      </c>
      <c r="D486" s="34" cm="1">
        <f t="array" aca="1" ref="D48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86" s="30" t="s">
        <v>160</v>
      </c>
      <c r="F486" s="30" cm="1">
        <f t="array" aca="1" ref="F48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486" s="30" t="str">
        <f>_xlfn.XLOOKUP(Список_Сотрудников[[#This Row],[ФИО]],'Штатные сотрудники'!B:B,'Штатные сотрудники'!P:P,"ошибка",0,1)</f>
        <v xml:space="preserve">Оператор стиральных машин </v>
      </c>
    </row>
    <row r="487" spans="1:10" hidden="1" x14ac:dyDescent="0.35">
      <c r="A487" s="30" t="s">
        <v>6</v>
      </c>
      <c r="B487" s="30" t="s">
        <v>2486</v>
      </c>
      <c r="C487" s="30" t="s">
        <v>21</v>
      </c>
      <c r="D487" s="34" cm="1">
        <f t="array" aca="1" ref="D48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87" s="30" t="s">
        <v>19</v>
      </c>
      <c r="F487" s="30" t="str" cm="1">
        <f t="array" aca="1" ref="F48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87" s="30" t="str">
        <f>_xlfn.XLOOKUP(Список_Сотрудников[[#This Row],[ФИО]],'Штатные сотрудники'!B:B,'Штатные сотрудники'!P:P,"ошибка",0,1)</f>
        <v>ошибка</v>
      </c>
    </row>
    <row r="488" spans="1:10" hidden="1" x14ac:dyDescent="0.35">
      <c r="A488" s="30" t="s">
        <v>6</v>
      </c>
      <c r="B488" s="30" t="s">
        <v>639</v>
      </c>
      <c r="C488" s="30" t="s">
        <v>21</v>
      </c>
      <c r="D488" s="34" cm="1">
        <f t="array" aca="1" ref="D48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88" s="30" t="s">
        <v>47</v>
      </c>
      <c r="F488" s="30" cm="1">
        <f t="array" aca="1" ref="F48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488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</row>
    <row r="489" spans="1:10" hidden="1" x14ac:dyDescent="0.35">
      <c r="A489" s="30" t="s">
        <v>3</v>
      </c>
      <c r="B489" s="30" t="s">
        <v>640</v>
      </c>
      <c r="C489" s="30" t="s">
        <v>164</v>
      </c>
      <c r="D489" s="34" cm="1">
        <f t="array" aca="1" ref="D48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89" s="30" t="s">
        <v>587</v>
      </c>
      <c r="F489" s="30" t="str" cm="1">
        <f t="array" aca="1" ref="F48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89" s="30" t="str">
        <f>_xlfn.XLOOKUP(Список_Сотрудников[[#This Row],[ФИО]],'Штатные сотрудники'!B:B,'Штатные сотрудники'!P:P,"ошибка",0,1)</f>
        <v>ошибка</v>
      </c>
      <c r="J489" s="30" t="s">
        <v>26</v>
      </c>
    </row>
    <row r="490" spans="1:10" hidden="1" x14ac:dyDescent="0.35">
      <c r="A490" s="30" t="s">
        <v>3</v>
      </c>
      <c r="B490" s="30" t="s">
        <v>641</v>
      </c>
      <c r="C490" s="30" t="s">
        <v>164</v>
      </c>
      <c r="D490" s="34" cm="1">
        <f t="array" aca="1" ref="D49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90" s="30" t="s">
        <v>587</v>
      </c>
      <c r="F490" s="30" t="str" cm="1">
        <f t="array" aca="1" ref="F49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90" s="30" t="str">
        <f>_xlfn.XLOOKUP(Список_Сотрудников[[#This Row],[ФИО]],'Штатные сотрудники'!B:B,'Штатные сотрудники'!P:P,"ошибка",0,1)</f>
        <v>ошибка</v>
      </c>
      <c r="J490" s="30" t="s">
        <v>26</v>
      </c>
    </row>
    <row r="491" spans="1:10" hidden="1" x14ac:dyDescent="0.35">
      <c r="A491" s="30" t="s">
        <v>4</v>
      </c>
      <c r="B491" s="30" t="s">
        <v>2450</v>
      </c>
      <c r="C491" s="30" t="s">
        <v>182</v>
      </c>
      <c r="D491" s="34" cm="1">
        <f t="array" aca="1" ref="D49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91" s="30" t="s">
        <v>257</v>
      </c>
      <c r="F491" s="30" t="str" cm="1">
        <f t="array" aca="1" ref="F49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91" s="30" t="str">
        <f>_xlfn.XLOOKUP(Список_Сотрудников[[#This Row],[ФИО]],'Штатные сотрудники'!B:B,'Штатные сотрудники'!P:P,"ошибка",0,1)</f>
        <v>ошибка</v>
      </c>
    </row>
    <row r="492" spans="1:10" hidden="1" x14ac:dyDescent="0.35">
      <c r="A492" s="41" t="s">
        <v>4</v>
      </c>
      <c r="B492" s="41" t="s">
        <v>2527</v>
      </c>
      <c r="C492" s="41" t="s">
        <v>164</v>
      </c>
      <c r="D492" s="43" cm="1">
        <f t="array" aca="1" ref="D49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92" s="41" t="s">
        <v>257</v>
      </c>
      <c r="F492" s="41" t="str" cm="1">
        <f t="array" aca="1" ref="F49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92" s="41" t="str">
        <f>_xlfn.XLOOKUP(Список_Сотрудников[[#This Row],[ФИО]],'Штатные сотрудники'!B:B,'Штатные сотрудники'!P:P,"ошибка",0,1)</f>
        <v>ошибка</v>
      </c>
    </row>
    <row r="493" spans="1:10" hidden="1" x14ac:dyDescent="0.35">
      <c r="A493" s="30" t="s">
        <v>4</v>
      </c>
      <c r="B493" s="30" t="s">
        <v>643</v>
      </c>
      <c r="C493" s="30" t="s">
        <v>40</v>
      </c>
      <c r="D493" s="34" cm="1">
        <f t="array" aca="1" ref="D49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93" s="30" t="s">
        <v>313</v>
      </c>
      <c r="F493" s="30" cm="1">
        <f t="array" aca="1" ref="F49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13800</v>
      </c>
      <c r="G493" s="30" t="str">
        <f>_xlfn.XLOOKUP(Список_Сотрудников[[#This Row],[ФИО]],'Штатные сотрудники'!B:B,'Штатные сотрудники'!P:P,"ошибка",0,1)</f>
        <v>ошибка</v>
      </c>
    </row>
    <row r="494" spans="1:10" hidden="1" x14ac:dyDescent="0.35">
      <c r="A494" s="30" t="s">
        <v>4</v>
      </c>
      <c r="B494" s="30" t="s">
        <v>2478</v>
      </c>
      <c r="C494" s="30" t="s">
        <v>164</v>
      </c>
      <c r="D494" s="34" cm="1">
        <f t="array" aca="1" ref="D49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94" s="30" t="s">
        <v>351</v>
      </c>
      <c r="F494" s="30" t="str" cm="1">
        <f t="array" aca="1" ref="F49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94" s="30" t="str">
        <f>_xlfn.XLOOKUP(Список_Сотрудников[[#This Row],[ФИО]],'Штатные сотрудники'!B:B,'Штатные сотрудники'!P:P,"ошибка",0,1)</f>
        <v>ошибка</v>
      </c>
    </row>
    <row r="495" spans="1:10" hidden="1" x14ac:dyDescent="0.35">
      <c r="A495" s="30" t="s">
        <v>2</v>
      </c>
      <c r="B495" s="30" t="s">
        <v>644</v>
      </c>
      <c r="C495" s="30" t="s">
        <v>40</v>
      </c>
      <c r="D495" s="34" cm="1">
        <f t="array" aca="1" ref="D49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95" s="38" t="s">
        <v>234</v>
      </c>
      <c r="F495" s="30" cm="1">
        <f t="array" aca="1" ref="F49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11200</v>
      </c>
      <c r="G495" s="30" t="str">
        <f>_xlfn.XLOOKUP(Список_Сотрудников[[#This Row],[ФИО]],'Штатные сотрудники'!B:B,'Штатные сотрудники'!P:P,"ошибка",0,1)</f>
        <v>ошибка</v>
      </c>
    </row>
    <row r="496" spans="1:10" hidden="1" x14ac:dyDescent="0.35">
      <c r="A496" s="41" t="s">
        <v>2</v>
      </c>
      <c r="B496" s="41" t="s">
        <v>2458</v>
      </c>
      <c r="C496" s="41" t="s">
        <v>114</v>
      </c>
      <c r="D496" s="43" cm="1">
        <f t="array" aca="1" ref="D49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496" s="44" t="s">
        <v>226</v>
      </c>
      <c r="F496" s="41" t="str" cm="1">
        <f t="array" aca="1" ref="F49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96" s="41" t="str">
        <f>_xlfn.XLOOKUP(Список_Сотрудников[[#This Row],[ФИО]],'Штатные сотрудники'!B:B,'Штатные сотрудники'!P:P,"ошибка",0,1)</f>
        <v>ошибка</v>
      </c>
    </row>
    <row r="497" spans="1:7" hidden="1" x14ac:dyDescent="0.35">
      <c r="A497" s="30" t="s">
        <v>5</v>
      </c>
      <c r="B497" s="30" t="s">
        <v>645</v>
      </c>
      <c r="C497" s="30" t="s">
        <v>58</v>
      </c>
      <c r="D497" s="34" cm="1">
        <f t="array" aca="1" ref="D49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97" s="30" t="s">
        <v>433</v>
      </c>
      <c r="F497" s="30" cm="1">
        <f t="array" aca="1" ref="F49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5602</v>
      </c>
      <c r="G497" s="30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</row>
    <row r="498" spans="1:7" hidden="1" x14ac:dyDescent="0.35">
      <c r="A498" s="41" t="s">
        <v>5</v>
      </c>
      <c r="B498" s="41" t="s">
        <v>2506</v>
      </c>
      <c r="C498" s="41" t="s">
        <v>58</v>
      </c>
      <c r="D498" s="43" cm="1">
        <f t="array" aca="1" ref="D49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98" s="41" t="s">
        <v>433</v>
      </c>
      <c r="F498" s="41" t="str" cm="1">
        <f t="array" aca="1" ref="F49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98" s="41" t="str">
        <f>_xlfn.XLOOKUP(Список_Сотрудников[[#This Row],[ФИО]],'Штатные сотрудники'!B:B,'Штатные сотрудники'!P:P,"ошибка",0,1)</f>
        <v>ошибка</v>
      </c>
    </row>
    <row r="499" spans="1:7" hidden="1" x14ac:dyDescent="0.35">
      <c r="A499" s="41" t="s">
        <v>5</v>
      </c>
      <c r="B499" s="41" t="s">
        <v>2507</v>
      </c>
      <c r="C499" s="41" t="s">
        <v>58</v>
      </c>
      <c r="D499" s="43" cm="1">
        <f t="array" aca="1" ref="D49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499" s="41" t="s">
        <v>433</v>
      </c>
      <c r="F499" s="41" t="str" cm="1">
        <f t="array" aca="1" ref="F49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499" s="41" t="str">
        <f>_xlfn.XLOOKUP(Список_Сотрудников[[#This Row],[ФИО]],'Штатные сотрудники'!B:B,'Штатные сотрудники'!P:P,"ошибка",0,1)</f>
        <v>ошибка</v>
      </c>
    </row>
    <row r="500" spans="1:7" hidden="1" x14ac:dyDescent="0.35">
      <c r="A500" s="30" t="s">
        <v>1</v>
      </c>
      <c r="B500" s="30" t="s">
        <v>648</v>
      </c>
      <c r="C500" s="30" t="s">
        <v>35</v>
      </c>
      <c r="D500" s="34" cm="1">
        <f t="array" aca="1" ref="D50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00" s="30" t="s">
        <v>147</v>
      </c>
      <c r="F500" s="30" cm="1">
        <f t="array" aca="1" ref="F50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17000</v>
      </c>
      <c r="G500" s="30" t="str">
        <f>_xlfn.XLOOKUP(Список_Сотрудников[[#This Row],[ФИО]],'Штатные сотрудники'!B:B,'Штатные сотрудники'!P:P,"ошибка",0,1)</f>
        <v>ошибка</v>
      </c>
    </row>
    <row r="501" spans="1:7" hidden="1" x14ac:dyDescent="0.35">
      <c r="A501" s="30" t="s">
        <v>1</v>
      </c>
      <c r="B501" s="30" t="s">
        <v>2452</v>
      </c>
      <c r="C501" s="30" t="s">
        <v>21</v>
      </c>
      <c r="D501" s="34" cm="1">
        <f t="array" aca="1" ref="D50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01" s="38" t="s">
        <v>103</v>
      </c>
      <c r="F501" s="30" t="str" cm="1">
        <f t="array" aca="1" ref="F50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501" s="30" t="str">
        <f>_xlfn.XLOOKUP(Список_Сотрудников[[#This Row],[ФИО]],'Штатные сотрудники'!B:B,'Штатные сотрудники'!P:P,"ошибка",0,1)</f>
        <v>ошибка</v>
      </c>
    </row>
    <row r="502" spans="1:7" hidden="1" x14ac:dyDescent="0.35">
      <c r="A502" s="30" t="s">
        <v>1</v>
      </c>
      <c r="B502" s="30" t="s">
        <v>649</v>
      </c>
      <c r="C502" s="30" t="s">
        <v>72</v>
      </c>
      <c r="D502" s="34" cm="1">
        <f t="array" aca="1" ref="D50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02" s="30" t="s">
        <v>160</v>
      </c>
      <c r="F502" s="30" cm="1">
        <f t="array" aca="1" ref="F50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502" s="30" t="str">
        <f>_xlfn.XLOOKUP(Список_Сотрудников[[#This Row],[ФИО]],'Штатные сотрудники'!B:B,'Штатные сотрудники'!P:P,"ошибка",0,1)</f>
        <v>ошибка</v>
      </c>
    </row>
    <row r="503" spans="1:7" hidden="1" x14ac:dyDescent="0.35">
      <c r="A503" s="30" t="s">
        <v>1</v>
      </c>
      <c r="B503" s="30" t="s">
        <v>650</v>
      </c>
      <c r="C503" s="30" t="s">
        <v>21</v>
      </c>
      <c r="D503" s="34" cm="1">
        <f t="array" aca="1" ref="D50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03" s="38" t="s">
        <v>103</v>
      </c>
      <c r="F503" s="30" t="str" cm="1">
        <f t="array" aca="1" ref="F50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152 710,46</v>
      </c>
      <c r="G503" s="30" t="str">
        <f>_xlfn.XLOOKUP(Список_Сотрудников[[#This Row],[ФИО]],'Штатные сотрудники'!B:B,'Штатные сотрудники'!P:P,"ошибка",0,1)</f>
        <v>ошибка</v>
      </c>
    </row>
    <row r="504" spans="1:7" hidden="1" x14ac:dyDescent="0.35">
      <c r="A504" s="41" t="s">
        <v>6</v>
      </c>
      <c r="B504" s="41" t="s">
        <v>2517</v>
      </c>
      <c r="C504" s="41" t="s">
        <v>58</v>
      </c>
      <c r="D504" s="43" cm="1">
        <f t="array" aca="1" ref="D50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04" s="44" t="s">
        <v>56</v>
      </c>
      <c r="F504" s="41" t="str" cm="1">
        <f t="array" aca="1" ref="F50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504" s="41" t="str">
        <f>_xlfn.XLOOKUP(Список_Сотрудников[[#This Row],[ФИО]],'Штатные сотрудники'!B:B,'Штатные сотрудники'!P:P,"ошибка",0,1)</f>
        <v>ошибка</v>
      </c>
    </row>
    <row r="505" spans="1:7" hidden="1" x14ac:dyDescent="0.35">
      <c r="A505" s="41" t="s">
        <v>3</v>
      </c>
      <c r="B505" s="41" t="s">
        <v>2588</v>
      </c>
      <c r="C505" s="41" t="s">
        <v>32</v>
      </c>
      <c r="D505" s="43" cm="1">
        <f t="array" aca="1" ref="D50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05" s="41" t="s">
        <v>556</v>
      </c>
      <c r="F505" s="41" t="str" cm="1">
        <f t="array" aca="1" ref="F50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505" s="41" t="str">
        <f>_xlfn.XLOOKUP(Список_Сотрудников[[#This Row],[ФИО]],'Штатные сотрудники'!B:B,'Штатные сотрудники'!P:P,"ошибка",0,1)</f>
        <v>ошибка</v>
      </c>
    </row>
    <row r="506" spans="1:7" hidden="1" x14ac:dyDescent="0.35">
      <c r="A506" s="30" t="s">
        <v>3</v>
      </c>
      <c r="B506" s="30" t="s">
        <v>651</v>
      </c>
      <c r="C506" s="30" t="s">
        <v>35</v>
      </c>
      <c r="D506" s="34" cm="1">
        <f t="array" aca="1" ref="D50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06" s="30" t="s">
        <v>556</v>
      </c>
      <c r="F506" s="30" cm="1">
        <f t="array" aca="1" ref="F50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13000</v>
      </c>
      <c r="G506" s="30" t="str">
        <f>_xlfn.XLOOKUP(Список_Сотрудников[[#This Row],[ФИО]],'Штатные сотрудники'!B:B,'Штатные сотрудники'!P:P,"ошибка",0,1)</f>
        <v>ошибка</v>
      </c>
    </row>
    <row r="507" spans="1:7" hidden="1" x14ac:dyDescent="0.35">
      <c r="A507" s="30" t="s">
        <v>3</v>
      </c>
      <c r="B507" s="30" t="s">
        <v>652</v>
      </c>
      <c r="C507" s="30" t="s">
        <v>72</v>
      </c>
      <c r="D507" s="34" cm="1">
        <f t="array" aca="1" ref="D50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07" s="30" t="s">
        <v>571</v>
      </c>
      <c r="F507" s="30" cm="1">
        <f t="array" aca="1" ref="F50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7462</v>
      </c>
      <c r="G507" s="30" t="str">
        <f>_xlfn.XLOOKUP(Список_Сотрудников[[#This Row],[ФИО]],'Штатные сотрудники'!B:B,'Штатные сотрудники'!P:P,"ошибка",0,1)</f>
        <v>ошибка</v>
      </c>
    </row>
    <row r="508" spans="1:7" hidden="1" x14ac:dyDescent="0.35">
      <c r="A508" s="30" t="s">
        <v>3</v>
      </c>
      <c r="B508" s="30" t="s">
        <v>653</v>
      </c>
      <c r="C508" s="30" t="s">
        <v>72</v>
      </c>
      <c r="D508" s="34" cm="1">
        <f t="array" aca="1" ref="D50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08" s="30" t="s">
        <v>571</v>
      </c>
      <c r="F508" s="30" cm="1">
        <f t="array" aca="1" ref="F50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7462</v>
      </c>
      <c r="G508" s="30" t="str">
        <f>_xlfn.XLOOKUP(Список_Сотрудников[[#This Row],[ФИО]],'Штатные сотрудники'!B:B,'Штатные сотрудники'!P:P,"ошибка",0,1)</f>
        <v>ошибка</v>
      </c>
    </row>
    <row r="509" spans="1:7" hidden="1" x14ac:dyDescent="0.35">
      <c r="A509" s="30" t="s">
        <v>1</v>
      </c>
      <c r="B509" s="30" t="s">
        <v>654</v>
      </c>
      <c r="C509" s="30" t="s">
        <v>58</v>
      </c>
      <c r="D509" s="34" cm="1">
        <f t="array" aca="1" ref="D50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09" s="30" t="s">
        <v>160</v>
      </c>
      <c r="F509" s="30" cm="1">
        <f t="array" aca="1" ref="F50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509" s="30" t="str">
        <f>_xlfn.XLOOKUP(Список_Сотрудников[[#This Row],[ФИО]],'Штатные сотрудники'!B:B,'Штатные сотрудники'!P:P,"ошибка",0,1)</f>
        <v xml:space="preserve">Оператор стиральных машин </v>
      </c>
    </row>
    <row r="510" spans="1:7" hidden="1" x14ac:dyDescent="0.35">
      <c r="A510" s="41" t="s">
        <v>621</v>
      </c>
      <c r="B510" s="41" t="s">
        <v>2586</v>
      </c>
      <c r="C510" s="41" t="s">
        <v>72</v>
      </c>
      <c r="D510" s="43" cm="1">
        <f t="array" aca="1" ref="D51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10" s="41" t="s">
        <v>351</v>
      </c>
      <c r="F510" s="41" t="str" cm="1">
        <f t="array" aca="1" ref="F51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510" s="41" t="str">
        <f>_xlfn.XLOOKUP(Список_Сотрудников[[#This Row],[ФИО]],'Штатные сотрудники'!B:B,'Штатные сотрудники'!P:P,"ошибка",0,1)</f>
        <v>ошибка</v>
      </c>
    </row>
    <row r="511" spans="1:7" hidden="1" x14ac:dyDescent="0.35">
      <c r="A511" s="30" t="s">
        <v>621</v>
      </c>
      <c r="B511" s="30" t="s">
        <v>2455</v>
      </c>
      <c r="C511" s="30" t="s">
        <v>72</v>
      </c>
      <c r="D511" s="34" cm="1">
        <f t="array" aca="1" ref="D51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11" s="30" t="s">
        <v>351</v>
      </c>
      <c r="F511" s="30" t="str" cm="1">
        <f t="array" aca="1" ref="F51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511" s="30" t="str">
        <f>_xlfn.XLOOKUP(Список_Сотрудников[[#This Row],[ФИО]],'Штатные сотрудники'!B:B,'Штатные сотрудники'!P:P,"ошибка",0,1)</f>
        <v>ошибка</v>
      </c>
    </row>
    <row r="512" spans="1:7" hidden="1" x14ac:dyDescent="0.35">
      <c r="A512" s="30" t="s">
        <v>4</v>
      </c>
      <c r="B512" s="30" t="s">
        <v>655</v>
      </c>
      <c r="C512" s="30" t="s">
        <v>400</v>
      </c>
      <c r="D512" s="34" cm="1">
        <f t="array" aca="1" ref="D51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12" s="30" t="s">
        <v>304</v>
      </c>
      <c r="F512" s="30" cm="1">
        <f t="array" aca="1" ref="F51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5000</v>
      </c>
      <c r="G512" s="30" t="str">
        <f>_xlfn.XLOOKUP(Список_Сотрудников[[#This Row],[ФИО]],'Штатные сотрудники'!B:B,'Штатные сотрудники'!P:P,"ошибка",0,1)</f>
        <v>ошибка</v>
      </c>
    </row>
    <row r="513" spans="1:9" hidden="1" x14ac:dyDescent="0.35">
      <c r="A513" s="30" t="s">
        <v>1</v>
      </c>
      <c r="B513" s="30" t="s">
        <v>656</v>
      </c>
      <c r="C513" s="30" t="s">
        <v>58</v>
      </c>
      <c r="D513" s="34" cm="1">
        <f t="array" aca="1" ref="D51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13" s="30" t="s">
        <v>160</v>
      </c>
      <c r="F513" s="30" cm="1">
        <f t="array" aca="1" ref="F51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7000</v>
      </c>
      <c r="G513" s="30" t="str">
        <f>_xlfn.XLOOKUP(Список_Сотрудников[[#This Row],[ФИО]],'Штатные сотрудники'!B:B,'Штатные сотрудники'!P:P,"ошибка",0,1)</f>
        <v>ошибка</v>
      </c>
    </row>
    <row r="514" spans="1:9" hidden="1" x14ac:dyDescent="0.35">
      <c r="A514" s="30" t="s">
        <v>1</v>
      </c>
      <c r="B514" s="30" t="s">
        <v>657</v>
      </c>
      <c r="C514" s="30" t="s">
        <v>58</v>
      </c>
      <c r="D514" s="34" cm="1">
        <f t="array" aca="1" ref="D51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14" s="30" t="s">
        <v>160</v>
      </c>
      <c r="F514" s="30" cm="1">
        <f t="array" aca="1" ref="F51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4375</v>
      </c>
      <c r="G514" s="30" t="str">
        <f>_xlfn.XLOOKUP(Список_Сотрудников[[#This Row],[ФИО]],'Штатные сотрудники'!B:B,'Штатные сотрудники'!P:P,"ошибка",0,1)</f>
        <v>ошибка</v>
      </c>
    </row>
    <row r="515" spans="1:9" hidden="1" x14ac:dyDescent="0.35">
      <c r="A515" s="30" t="s">
        <v>1</v>
      </c>
      <c r="B515" s="30" t="s">
        <v>658</v>
      </c>
      <c r="C515" s="30" t="s">
        <v>58</v>
      </c>
      <c r="D515" s="34" cm="1">
        <f t="array" aca="1" ref="D51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15" s="30" t="s">
        <v>160</v>
      </c>
      <c r="F515" s="30" cm="1">
        <f t="array" aca="1" ref="F51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6761</v>
      </c>
      <c r="G515" s="30" t="str">
        <f>_xlfn.XLOOKUP(Список_Сотрудников[[#This Row],[ФИО]],'Штатные сотрудники'!B:B,'Штатные сотрудники'!P:P,"ошибка",0,1)</f>
        <v>ошибка</v>
      </c>
    </row>
    <row r="516" spans="1:9" hidden="1" x14ac:dyDescent="0.35">
      <c r="A516" s="41" t="s">
        <v>1</v>
      </c>
      <c r="B516" s="41" t="s">
        <v>2530</v>
      </c>
      <c r="C516" s="41" t="s">
        <v>72</v>
      </c>
      <c r="D516" s="43" cm="1">
        <f t="array" aca="1" ref="D51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16" s="41" t="s">
        <v>160</v>
      </c>
      <c r="F516" s="41" t="str" cm="1">
        <f t="array" aca="1" ref="F51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516" s="41" t="str">
        <f>_xlfn.XLOOKUP(Список_Сотрудников[[#This Row],[ФИО]],'Штатные сотрудники'!B:B,'Штатные сотрудники'!P:P,"ошибка",0,1)</f>
        <v>ошибка</v>
      </c>
    </row>
    <row r="517" spans="1:9" hidden="1" x14ac:dyDescent="0.35">
      <c r="A517" s="30" t="s">
        <v>1</v>
      </c>
      <c r="B517" s="30" t="s">
        <v>659</v>
      </c>
      <c r="C517" s="30" t="s">
        <v>72</v>
      </c>
      <c r="D517" s="34" cm="1">
        <f t="array" aca="1" ref="D51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17" s="30" t="s">
        <v>160</v>
      </c>
      <c r="F517" s="30" cm="1">
        <f t="array" aca="1" ref="F51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517" s="30" t="str">
        <f>_xlfn.XLOOKUP(Список_Сотрудников[[#This Row],[ФИО]],'Штатные сотрудники'!B:B,'Штатные сотрудники'!P:P,"ошибка",0,1)</f>
        <v>ошибка</v>
      </c>
    </row>
    <row r="518" spans="1:9" hidden="1" x14ac:dyDescent="0.35">
      <c r="A518" s="30" t="s">
        <v>1</v>
      </c>
      <c r="B518" s="30" t="s">
        <v>660</v>
      </c>
      <c r="C518" s="30" t="s">
        <v>72</v>
      </c>
      <c r="D518" s="34" cm="1">
        <f t="array" aca="1" ref="D51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18" s="30" t="s">
        <v>160</v>
      </c>
      <c r="F518" s="30" t="str" cm="1">
        <f t="array" aca="1" ref="F51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-     </v>
      </c>
      <c r="G518" s="30" t="str">
        <f>_xlfn.XLOOKUP(Список_Сотрудников[[#This Row],[ФИО]],'Штатные сотрудники'!B:B,'Штатные сотрудники'!P:P,"ошибка",0,1)</f>
        <v>ошибка</v>
      </c>
    </row>
    <row r="519" spans="1:9" hidden="1" x14ac:dyDescent="0.35">
      <c r="A519" s="30" t="s">
        <v>6</v>
      </c>
      <c r="B519" s="30" t="s">
        <v>661</v>
      </c>
      <c r="C519" s="30" t="s">
        <v>40</v>
      </c>
      <c r="D519" s="34" cm="1">
        <f t="array" aca="1" ref="D51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19" s="30" t="s">
        <v>33</v>
      </c>
      <c r="F519" s="30" cm="1">
        <f t="array" aca="1" ref="F51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13000</v>
      </c>
      <c r="G519" s="30" t="e" cm="1">
        <f t="array" ref="G519">_xlfn.XLOOKUP(Список_Сотрудников[[#This Row],[ФИО]],_xlfn.IFS(Список_Сотрудников[[#This Row],[BU]]='Список BU'!B$1,Калининград!C:C,Список_Сотрудников[[#This Row],[BU]]='Список BU'!B$2,Москва!C:C,Список_Сотрудников[[#This Row],[BU]]='Список BU'!B$3,Сибирь!C:C,Список_Сотрудников[[#This Row],[BU]]='Список BU'!B$4,Юг!C:C,Список_Сотрудников[[#This Row],[BU]]='Список BU'!B$5,СПб!C:C,Список_Сотрудников[[#This Row],[BU]]='Список BU'!B$6,Урал!C:C,Список_Сотрудников[[#This Row],[BU]]='Список BU'!B$7,Волга!C:C,Список_Сотрудников[[#This Row],[BU]]='Список BU'!B$8,ЦентрФункция!C:C,Список_Сотрудников[[#This Row],[BU]]='Список BU'!B$9,TeleSales!C:C,Список_Сотрудников[[#This Row],[BU]]='Список BU'!B$10,BUM!C:C),_xlfn.IFS(Список_Сотрудников[[#This Row],[BU]]='Список BU'!B$1,Калининград!G:G,Список_Сотрудников[[#This Row],[BU]]='Список BU'!B$2,Москва!G:G,Список_Сотрудников[[#This Row],[BU]]='Список BU'!B$3,Сибирь!G:G,Список_Сотрудников[[#This Row],[BU]]='Список BU'!B$4,Юг!G:G,Список_Сотрудников[[#This Row],[BU]]='Список BU'!B$5,СПб!G:G,Список_Сотрудников[[#This Row],[BU]]='Список BU'!B$6,Урал!G:G,Список_Сотрудников[[#This Row],[BU]]='Список BU'!B$7,Волга!G:G,Список_Сотрудников[[#This Row],[BU]]='Список BU'!B$8,ЦентрФункция!G:G,Список_Сотрудников[[#This Row],[BU]]='Список BU'!B$9,TeleSales!G:G,Список_Сотрудников[[#This Row],[BU]]='Список BU'!B$10,BUM!G:G),"не указано",0,1)</f>
        <v>#N/A</v>
      </c>
    </row>
    <row r="520" spans="1:9" hidden="1" x14ac:dyDescent="0.35">
      <c r="A520" s="30" t="s">
        <v>6</v>
      </c>
      <c r="B520" s="30" t="s">
        <v>662</v>
      </c>
      <c r="C520" s="30" t="s">
        <v>40</v>
      </c>
      <c r="D520" s="34" cm="1">
        <f t="array" aca="1" ref="D52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20" s="30" t="s">
        <v>33</v>
      </c>
      <c r="F520" s="30" cm="1">
        <f t="array" aca="1" ref="F52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13000</v>
      </c>
      <c r="G520" s="30" t="str">
        <f>_xlfn.XLOOKUP(Список_Сотрудников[[#This Row],[ФИО]],'Штатные сотрудники'!B:B,'Штатные сотрудники'!P:P,"ошибка",0,1)</f>
        <v>ошибка</v>
      </c>
    </row>
    <row r="521" spans="1:9" hidden="1" x14ac:dyDescent="0.35">
      <c r="A521" s="30" t="s">
        <v>3</v>
      </c>
      <c r="B521" s="30" t="s">
        <v>663</v>
      </c>
      <c r="C521" s="30" t="s">
        <v>58</v>
      </c>
      <c r="D521" s="34" cm="1">
        <f t="array" aca="1" ref="D52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21" s="30" t="s">
        <v>571</v>
      </c>
      <c r="F521" s="30" cm="1">
        <f t="array" aca="1" ref="F52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8200</v>
      </c>
      <c r="G521" s="30" t="str">
        <f>_xlfn.XLOOKUP(Список_Сотрудников[[#This Row],[ФИО]],'Штатные сотрудники'!B:B,'Штатные сотрудники'!P:P,"ошибка",0,1)</f>
        <v>ошибка</v>
      </c>
    </row>
    <row r="522" spans="1:9" hidden="1" x14ac:dyDescent="0.35">
      <c r="A522" s="30" t="s">
        <v>3</v>
      </c>
      <c r="B522" s="30" t="s">
        <v>664</v>
      </c>
      <c r="C522" s="30" t="s">
        <v>55</v>
      </c>
      <c r="D522" s="34" cm="1">
        <f t="array" aca="1" ref="D52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22" s="30" t="s">
        <v>587</v>
      </c>
      <c r="F522" s="30" cm="1">
        <f t="array" aca="1" ref="F52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10000</v>
      </c>
      <c r="G522" s="30" t="str">
        <f>_xlfn.XLOOKUP(Список_Сотрудников[[#This Row],[ФИО]],'Штатные сотрудники'!B:B,'Штатные сотрудники'!P:P,"ошибка",0,1)</f>
        <v>ошибка</v>
      </c>
    </row>
    <row r="523" spans="1:9" hidden="1" x14ac:dyDescent="0.35">
      <c r="A523" s="30" t="s">
        <v>621</v>
      </c>
      <c r="B523" s="30" t="s">
        <v>665</v>
      </c>
      <c r="C523" s="30" t="s">
        <v>40</v>
      </c>
      <c r="D523" s="34" cm="1">
        <f t="array" aca="1" ref="D52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23" s="30" t="s">
        <v>313</v>
      </c>
      <c r="F523" s="30" cm="1">
        <f t="array" aca="1" ref="F52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13800</v>
      </c>
      <c r="G523" s="30" t="str">
        <f>_xlfn.XLOOKUP(Список_Сотрудников[[#This Row],[ФИО]],'Штатные сотрудники'!B:B,'Штатные сотрудники'!P:P,"ошибка",0,1)</f>
        <v xml:space="preserve">Младший консультант </v>
      </c>
    </row>
    <row r="524" spans="1:9" hidden="1" x14ac:dyDescent="0.35">
      <c r="A524" s="30" t="s">
        <v>1</v>
      </c>
      <c r="B524" s="30" t="s">
        <v>666</v>
      </c>
      <c r="C524" s="30" t="s">
        <v>114</v>
      </c>
      <c r="D524" s="34" cm="1">
        <f t="array" aca="1" ref="D52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524" s="30" t="s">
        <v>112</v>
      </c>
      <c r="F524" s="30" cm="1">
        <f t="array" aca="1" ref="F52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524" s="30" t="str">
        <f>_xlfn.XLOOKUP(Список_Сотрудников[[#This Row],[ФИО]],'Штатные сотрудники'!B:B,'Штатные сотрудники'!P:P,"ошибка",0,1)</f>
        <v>Представитель по обслуживанию клиентов</v>
      </c>
      <c r="I524" s="30">
        <v>172104</v>
      </c>
    </row>
    <row r="525" spans="1:9" hidden="1" x14ac:dyDescent="0.35">
      <c r="A525" s="30" t="s">
        <v>4</v>
      </c>
      <c r="B525" s="30" t="s">
        <v>667</v>
      </c>
      <c r="C525" s="30" t="s">
        <v>182</v>
      </c>
      <c r="D525" s="34" cm="1">
        <f t="array" aca="1" ref="D52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25" s="30" t="s">
        <v>257</v>
      </c>
      <c r="F525" s="30" t="str" cm="1">
        <f t="array" aca="1" ref="F52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в приказе</v>
      </c>
      <c r="G525" s="30" t="str">
        <f>_xlfn.XLOOKUP(Список_Сотрудников[[#This Row],[ФИО]],'Штатные сотрудники'!B:B,'Штатные сотрудники'!P:P,"ошибка",0,1)</f>
        <v>ошибка</v>
      </c>
    </row>
    <row r="526" spans="1:9" hidden="1" x14ac:dyDescent="0.35">
      <c r="A526" s="30" t="s">
        <v>2</v>
      </c>
      <c r="B526" s="30" t="s">
        <v>668</v>
      </c>
      <c r="C526" s="30" t="s">
        <v>58</v>
      </c>
      <c r="D526" s="34" cm="1">
        <f t="array" aca="1" ref="D52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26" s="30" t="s">
        <v>234</v>
      </c>
      <c r="F526" s="30" t="str" cm="1">
        <f t="array" aca="1" ref="F52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526" s="30" t="str">
        <f>_xlfn.XLOOKUP(Список_Сотрудников[[#This Row],[ФИО]],'Штатные сотрудники'!B:B,'Штатные сотрудники'!P:P,"ошибка",0,1)</f>
        <v>ошибка</v>
      </c>
    </row>
    <row r="527" spans="1:9" hidden="1" x14ac:dyDescent="0.35">
      <c r="A527" s="30" t="s">
        <v>0</v>
      </c>
      <c r="B527" s="30" t="s">
        <v>2460</v>
      </c>
      <c r="C527" s="30" t="s">
        <v>72</v>
      </c>
      <c r="D527" s="34" cm="1">
        <f t="array" aca="1" ref="D52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27" s="30" t="s">
        <v>91</v>
      </c>
      <c r="F527" s="30" cm="1">
        <f t="array" aca="1" ref="F52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527" s="30" t="str">
        <f>_xlfn.XLOOKUP(Список_Сотрудников[[#This Row],[ФИО]],'Штатные сотрудники'!B:B,'Штатные сотрудники'!P:P,"ошибка",0,1)</f>
        <v>ошибка</v>
      </c>
    </row>
    <row r="528" spans="1:9" hidden="1" x14ac:dyDescent="0.35">
      <c r="A528" s="30" t="s">
        <v>621</v>
      </c>
      <c r="B528" s="30" t="s">
        <v>669</v>
      </c>
      <c r="C528" s="30" t="s">
        <v>21</v>
      </c>
      <c r="D528" s="34" cm="1">
        <f t="array" aca="1" ref="D52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28" s="38" t="s">
        <v>99</v>
      </c>
      <c r="F528" s="30" cm="1">
        <f t="array" aca="1" ref="F52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528" s="30" t="str">
        <f>_xlfn.XLOOKUP(Список_Сотрудников[[#This Row],[ФИО]],'Штатные сотрудники'!B:B,'Штатные сотрудники'!P:P,"ошибка",0,1)</f>
        <v>Торговый представитель</v>
      </c>
    </row>
    <row r="529" spans="1:10" hidden="1" x14ac:dyDescent="0.35">
      <c r="A529" s="30" t="s">
        <v>621</v>
      </c>
      <c r="B529" s="30" t="s">
        <v>2463</v>
      </c>
      <c r="C529" s="30" t="s">
        <v>55</v>
      </c>
      <c r="D529" s="34" cm="1">
        <f t="array" aca="1" ref="D52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29" s="39" t="s">
        <v>257</v>
      </c>
      <c r="F529" s="30" cm="1">
        <f t="array" aca="1" ref="F52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17780</v>
      </c>
      <c r="G529" s="39" t="str">
        <f>_xlfn.XLOOKUP(Список_Сотрудников[[#This Row],[ФИО]],'Штатные сотрудники'!B:B,'Штатные сотрудники'!P:P,"ошибка",0,1)</f>
        <v>ошибка</v>
      </c>
    </row>
    <row r="530" spans="1:10" hidden="1" x14ac:dyDescent="0.35">
      <c r="A530" s="30" t="s">
        <v>621</v>
      </c>
      <c r="B530" s="30" t="s">
        <v>2464</v>
      </c>
      <c r="C530" s="30" t="s">
        <v>21</v>
      </c>
      <c r="D530" s="34" cm="1">
        <f t="array" aca="1" ref="D53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30" s="39" t="s">
        <v>287</v>
      </c>
      <c r="F530" s="30" cm="1">
        <f t="array" aca="1" ref="F53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530" s="39" t="str">
        <f>_xlfn.XLOOKUP(Список_Сотрудников[[#This Row],[ФИО]],'Штатные сотрудники'!B:B,'Штатные сотрудники'!P:P,"ошибка",0,1)</f>
        <v>ошибка</v>
      </c>
    </row>
    <row r="531" spans="1:10" hidden="1" x14ac:dyDescent="0.35">
      <c r="A531" s="30" t="s">
        <v>5</v>
      </c>
      <c r="B531" s="30" t="s">
        <v>2465</v>
      </c>
      <c r="C531" s="30" t="s">
        <v>114</v>
      </c>
      <c r="D531" s="34" cm="1">
        <f t="array" aca="1" ref="D53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531" s="39" t="s">
        <v>469</v>
      </c>
      <c r="F531" s="30" cm="1">
        <f t="array" aca="1" ref="F53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531" s="39" t="str">
        <f>_xlfn.XLOOKUP(Список_Сотрудников[[#This Row],[ФИО]],'Штатные сотрудники'!B:B,'Штатные сотрудники'!P:P,"ошибка",0,1)</f>
        <v>ошибка</v>
      </c>
    </row>
    <row r="532" spans="1:10" hidden="1" x14ac:dyDescent="0.35">
      <c r="A532" s="30" t="s">
        <v>1</v>
      </c>
      <c r="B532" s="30" t="s">
        <v>2480</v>
      </c>
      <c r="C532" s="30" t="s">
        <v>21</v>
      </c>
      <c r="D532" s="34" cm="1">
        <f t="array" aca="1" ref="D53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32" s="39" t="s">
        <v>103</v>
      </c>
      <c r="F532" s="30" t="str" cm="1">
        <f t="array" aca="1" ref="F53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532" s="39" t="str">
        <f>_xlfn.XLOOKUP(Список_Сотрудников[[#This Row],[ФИО]],'Штатные сотрудники'!B:B,'Штатные сотрудники'!P:P,"ошибка",0,1)</f>
        <v>ошибка</v>
      </c>
    </row>
    <row r="533" spans="1:10" hidden="1" x14ac:dyDescent="0.35">
      <c r="A533" s="30" t="s">
        <v>1</v>
      </c>
      <c r="B533" s="30" t="s">
        <v>2466</v>
      </c>
      <c r="C533" s="30" t="s">
        <v>58</v>
      </c>
      <c r="D533" s="34" cm="1">
        <f t="array" aca="1" ref="D53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33" s="39" t="s">
        <v>160</v>
      </c>
      <c r="F533" s="30" cm="1">
        <f t="array" aca="1" ref="F53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1788</v>
      </c>
      <c r="G533" s="39" t="str">
        <f>_xlfn.XLOOKUP(Список_Сотрудников[[#This Row],[ФИО]],'Штатные сотрудники'!B:B,'Штатные сотрудники'!P:P,"ошибка",0,1)</f>
        <v>ошибка</v>
      </c>
    </row>
    <row r="534" spans="1:10" hidden="1" x14ac:dyDescent="0.35">
      <c r="A534" s="30" t="s">
        <v>3</v>
      </c>
      <c r="B534" s="30" t="s">
        <v>2467</v>
      </c>
      <c r="C534" s="30" t="s">
        <v>21</v>
      </c>
      <c r="D534" s="34" cm="1">
        <f t="array" aca="1" ref="D53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34" s="39" t="s">
        <v>598</v>
      </c>
      <c r="F534" s="30" cm="1">
        <f t="array" aca="1" ref="F53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98611</v>
      </c>
      <c r="G534" s="39" t="str">
        <f>_xlfn.XLOOKUP(Список_Сотрудников[[#This Row],[ФИО]],'Штатные сотрудники'!B:B,'Штатные сотрудники'!P:P,"ошибка",0,1)</f>
        <v>ошибка</v>
      </c>
      <c r="J534" s="30">
        <v>7855.38</v>
      </c>
    </row>
    <row r="535" spans="1:10" hidden="1" x14ac:dyDescent="0.35">
      <c r="A535" s="41" t="s">
        <v>4</v>
      </c>
      <c r="B535" s="41" t="s">
        <v>2502</v>
      </c>
      <c r="C535" s="41" t="s">
        <v>72</v>
      </c>
      <c r="D535" s="43" cm="1">
        <f t="array" aca="1" ref="D53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35" s="52" t="s">
        <v>351</v>
      </c>
      <c r="F535" s="41" t="str" cm="1">
        <f t="array" aca="1" ref="F53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535" s="52" t="str">
        <f>_xlfn.XLOOKUP(Список_Сотрудников[[#This Row],[ФИО]],'Штатные сотрудники'!B:B,'Штатные сотрудники'!P:P,"ошибка",0,1)</f>
        <v>ошибка</v>
      </c>
    </row>
    <row r="536" spans="1:10" hidden="1" x14ac:dyDescent="0.35">
      <c r="A536" s="41" t="s">
        <v>4</v>
      </c>
      <c r="B536" s="41" t="s">
        <v>2503</v>
      </c>
      <c r="C536" s="41" t="s">
        <v>72</v>
      </c>
      <c r="D536" s="43" cm="1">
        <f t="array" aca="1" ref="D53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36" s="52" t="s">
        <v>351</v>
      </c>
      <c r="F536" s="41" t="str" cm="1">
        <f t="array" aca="1" ref="F53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536" s="52" t="str">
        <f>_xlfn.XLOOKUP(Список_Сотрудников[[#This Row],[ФИО]],'Штатные сотрудники'!B:B,'Штатные сотрудники'!P:P,"ошибка",0,1)</f>
        <v>ошибка</v>
      </c>
    </row>
    <row r="537" spans="1:10" x14ac:dyDescent="0.35">
      <c r="A537" s="30" t="s">
        <v>7</v>
      </c>
      <c r="B537" s="30" t="s">
        <v>2469</v>
      </c>
      <c r="C537" s="30" t="s">
        <v>552</v>
      </c>
      <c r="D537" s="34" t="str" cm="1">
        <f t="array" aca="1" ref="D53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537" s="39" t="s">
        <v>24</v>
      </c>
      <c r="F537" s="30" t="str" cm="1">
        <f t="array" aca="1" ref="F53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 в этом периоде</v>
      </c>
      <c r="G537" s="39" t="str">
        <f>_xlfn.XLOOKUP(Список_Сотрудников[[#This Row],[ФИО]],'Штатные сотрудники'!B:B,'Штатные сотрудники'!P:P,"ошибка",0,1)</f>
        <v>ошибка</v>
      </c>
    </row>
    <row r="538" spans="1:10" hidden="1" x14ac:dyDescent="0.35">
      <c r="A538" s="30" t="s">
        <v>2</v>
      </c>
      <c r="B538" s="30" t="s">
        <v>2470</v>
      </c>
      <c r="C538" s="30" t="s">
        <v>21</v>
      </c>
      <c r="D538" s="34" cm="1">
        <f t="array" aca="1" ref="D53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38" s="39" t="s">
        <v>226</v>
      </c>
      <c r="F538" s="30" cm="1">
        <f t="array" aca="1" ref="F53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21832.06</v>
      </c>
      <c r="G538" s="39" t="str">
        <f>_xlfn.XLOOKUP(Список_Сотрудников[[#This Row],[ФИО]],'Штатные сотрудники'!B:B,'Штатные сотрудники'!P:P,"ошибка",0,1)</f>
        <v>ошибка</v>
      </c>
    </row>
    <row r="539" spans="1:10" hidden="1" x14ac:dyDescent="0.35">
      <c r="A539" s="30" t="s">
        <v>5</v>
      </c>
      <c r="B539" s="30" t="s">
        <v>2471</v>
      </c>
      <c r="C539" s="30" t="s">
        <v>2472</v>
      </c>
      <c r="D539" s="34" cm="1">
        <f t="array" aca="1" ref="D53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39" s="39" t="s">
        <v>457</v>
      </c>
      <c r="F539" s="30" t="str" cm="1">
        <f t="array" aca="1" ref="F53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4997,5</v>
      </c>
      <c r="G539" s="39" t="str">
        <f>_xlfn.XLOOKUP(Список_Сотрудников[[#This Row],[ФИО]],'Штатные сотрудники'!B:B,'Штатные сотрудники'!P:P,"ошибка",0,1)</f>
        <v>ошибка</v>
      </c>
    </row>
    <row r="540" spans="1:10" hidden="1" x14ac:dyDescent="0.35">
      <c r="A540" s="30" t="s">
        <v>5</v>
      </c>
      <c r="B540" s="30" t="s">
        <v>2473</v>
      </c>
      <c r="C540" s="30" t="s">
        <v>21</v>
      </c>
      <c r="D540" s="34" cm="1">
        <f t="array" aca="1" ref="D54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40" s="39" t="s">
        <v>473</v>
      </c>
      <c r="F540" s="30" t="str" cm="1">
        <f t="array" aca="1" ref="F54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 xml:space="preserve"> 4 799,16 </v>
      </c>
      <c r="G540" s="39" t="str">
        <f>_xlfn.XLOOKUP(Список_Сотрудников[[#This Row],[ФИО]],'Штатные сотрудники'!B:B,'Штатные сотрудники'!P:P,"ошибка",0,1)</f>
        <v>ошибка</v>
      </c>
    </row>
    <row r="541" spans="1:10" hidden="1" x14ac:dyDescent="0.35">
      <c r="A541" s="30" t="s">
        <v>6</v>
      </c>
      <c r="B541" s="30" t="s">
        <v>2474</v>
      </c>
      <c r="C541" s="30" t="s">
        <v>21</v>
      </c>
      <c r="D541" s="34" cm="1">
        <f t="array" aca="1" ref="D54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41" s="39" t="s">
        <v>47</v>
      </c>
      <c r="F541" s="30" cm="1">
        <f t="array" aca="1" ref="F54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541" s="39" t="str">
        <f>_xlfn.XLOOKUP(Список_Сотрудников[[#This Row],[ФИО]],'Штатные сотрудники'!B:B,'Штатные сотрудники'!P:P,"ошибка",0,1)</f>
        <v>ошибка</v>
      </c>
    </row>
    <row r="542" spans="1:10" hidden="1" x14ac:dyDescent="0.35">
      <c r="A542" s="30" t="s">
        <v>3</v>
      </c>
      <c r="B542" s="30" t="s">
        <v>2475</v>
      </c>
      <c r="C542" s="30" t="s">
        <v>58</v>
      </c>
      <c r="D542" s="34" cm="1">
        <f t="array" aca="1" ref="D54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42" s="39" t="s">
        <v>571</v>
      </c>
      <c r="F542" s="30" cm="1">
        <f t="array" aca="1" ref="F54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8200</v>
      </c>
      <c r="G542" s="39" t="str">
        <f>_xlfn.XLOOKUP(Список_Сотрудников[[#This Row],[ФИО]],'Штатные сотрудники'!B:B,'Штатные сотрудники'!P:P,"ошибка",0,1)</f>
        <v>ошибка</v>
      </c>
    </row>
    <row r="543" spans="1:10" hidden="1" x14ac:dyDescent="0.35">
      <c r="A543" s="30" t="s">
        <v>0</v>
      </c>
      <c r="B543" s="30" t="s">
        <v>2476</v>
      </c>
      <c r="C543" s="30" t="s">
        <v>72</v>
      </c>
      <c r="D543" s="34" cm="1">
        <f t="array" aca="1" ref="D54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43" s="39" t="s">
        <v>91</v>
      </c>
      <c r="F543" s="30" cm="1">
        <f t="array" aca="1" ref="F54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7977.27</v>
      </c>
      <c r="G543" s="39" t="str">
        <f>_xlfn.XLOOKUP(Список_Сотрудников[[#This Row],[ФИО]],'Штатные сотрудники'!B:B,'Штатные сотрудники'!P:P,"ошибка",0,1)</f>
        <v>ошибка</v>
      </c>
      <c r="J543" s="30">
        <v>5380.43</v>
      </c>
    </row>
    <row r="544" spans="1:10" hidden="1" x14ac:dyDescent="0.35">
      <c r="A544" s="41" t="s">
        <v>4</v>
      </c>
      <c r="B544" s="41" t="s">
        <v>2585</v>
      </c>
      <c r="C544" s="41" t="s">
        <v>72</v>
      </c>
      <c r="D544" s="43" cm="1">
        <f t="array" aca="1" ref="D54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44" s="52" t="s">
        <v>351</v>
      </c>
      <c r="F544" s="41" t="str" cm="1">
        <f t="array" aca="1" ref="F54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544" s="52" t="str">
        <f>_xlfn.XLOOKUP(Список_Сотрудников[[#This Row],[ФИО]],'Штатные сотрудники'!B:B,'Штатные сотрудники'!P:P,"ошибка",0,1)</f>
        <v>ошибка</v>
      </c>
    </row>
    <row r="545" spans="1:7" hidden="1" x14ac:dyDescent="0.35">
      <c r="A545" s="30" t="s">
        <v>3</v>
      </c>
      <c r="B545" s="30" t="s">
        <v>2482</v>
      </c>
      <c r="C545" s="30" t="s">
        <v>35</v>
      </c>
      <c r="D545" s="34" cm="1">
        <f t="array" aca="1" ref="D54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45" s="39" t="s">
        <v>556</v>
      </c>
      <c r="F545" s="30" cm="1">
        <f t="array" aca="1" ref="F54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9000</v>
      </c>
      <c r="G545" s="39" t="str">
        <f>_xlfn.XLOOKUP(Список_Сотрудников[[#This Row],[ФИО]],'Штатные сотрудники'!B:B,'Штатные сотрудники'!P:P,"ошибка",0,1)</f>
        <v>ошибка</v>
      </c>
    </row>
    <row r="546" spans="1:7" hidden="1" x14ac:dyDescent="0.35">
      <c r="A546" s="30" t="s">
        <v>621</v>
      </c>
      <c r="B546" s="30" t="s">
        <v>992</v>
      </c>
      <c r="C546" s="30" t="s">
        <v>101</v>
      </c>
      <c r="D546" s="34" cm="1">
        <f t="array" aca="1" ref="D54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546" s="39" t="s">
        <v>99</v>
      </c>
      <c r="F546" s="42" cm="1">
        <f t="array" aca="1" ref="F54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546" s="39" t="str">
        <f>_xlfn.XLOOKUP(Список_Сотрудников[[#This Row],[ФИО]],'Штатные сотрудники'!B:B,'Штатные сотрудники'!P:P,"ошибка",0,1)</f>
        <v>Менеджер по работе с ключевыми клиентами</v>
      </c>
    </row>
    <row r="547" spans="1:7" hidden="1" x14ac:dyDescent="0.35">
      <c r="A547" s="30" t="s">
        <v>4</v>
      </c>
      <c r="B547" s="30" t="s">
        <v>2490</v>
      </c>
      <c r="C547" s="30" t="s">
        <v>35</v>
      </c>
      <c r="D547" s="34" cm="1">
        <f t="array" aca="1" ref="D54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47" s="39" t="s">
        <v>313</v>
      </c>
      <c r="F547" s="42" cm="1">
        <f t="array" aca="1" ref="F54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13300</v>
      </c>
      <c r="G547" s="39" t="str">
        <f>_xlfn.XLOOKUP(Список_Сотрудников[[#This Row],[ФИО]],'Штатные сотрудники'!B:B,'Штатные сотрудники'!P:P,"ошибка",0,1)</f>
        <v>ошибка</v>
      </c>
    </row>
    <row r="548" spans="1:7" x14ac:dyDescent="0.35">
      <c r="A548" s="30" t="s">
        <v>7</v>
      </c>
      <c r="B548" s="45" t="s">
        <v>2491</v>
      </c>
      <c r="C548" s="46" t="s">
        <v>2492</v>
      </c>
      <c r="D548" s="34" t="e" cm="1">
        <f t="array" aca="1" ref="D54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#N/A</v>
      </c>
      <c r="E548" s="30" t="s">
        <v>24</v>
      </c>
      <c r="F548" s="42" t="str" cm="1">
        <f t="array" aca="1" ref="F54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 проставлен</v>
      </c>
      <c r="G548" s="39" t="str">
        <f>_xlfn.XLOOKUP(Список_Сотрудников[[#This Row],[ФИО]],'Штатные сотрудники'!B:B,'Штатные сотрудники'!P:P,"ошибка",0,1)</f>
        <v>ошибка</v>
      </c>
    </row>
    <row r="549" spans="1:7" x14ac:dyDescent="0.35">
      <c r="A549" s="30" t="s">
        <v>7</v>
      </c>
      <c r="B549" s="45" t="s">
        <v>2493</v>
      </c>
      <c r="C549" s="46" t="s">
        <v>2492</v>
      </c>
      <c r="D549" s="34" t="e" cm="1">
        <f t="array" aca="1" ref="D54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#N/A</v>
      </c>
      <c r="E549" s="30" t="s">
        <v>24</v>
      </c>
      <c r="F549" s="42" t="str" cm="1">
        <f t="array" aca="1" ref="F54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 проставлен</v>
      </c>
      <c r="G549" s="39" t="str">
        <f>_xlfn.XLOOKUP(Список_Сотрудников[[#This Row],[ФИО]],'Штатные сотрудники'!B:B,'Штатные сотрудники'!P:P,"ошибка",0,1)</f>
        <v>ошибка</v>
      </c>
    </row>
    <row r="550" spans="1:7" x14ac:dyDescent="0.35">
      <c r="A550" s="30" t="s">
        <v>7</v>
      </c>
      <c r="B550" s="45" t="s">
        <v>2494</v>
      </c>
      <c r="C550" s="46" t="s">
        <v>2492</v>
      </c>
      <c r="D550" s="34" t="e" cm="1">
        <f t="array" aca="1" ref="D55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#N/A</v>
      </c>
      <c r="E550" s="30" t="s">
        <v>24</v>
      </c>
      <c r="F550" s="42" t="str" cm="1">
        <f t="array" aca="1" ref="F55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 проставлен</v>
      </c>
      <c r="G550" s="39" t="str">
        <f>_xlfn.XLOOKUP(Список_Сотрудников[[#This Row],[ФИО]],'Штатные сотрудники'!B:B,'Штатные сотрудники'!P:P,"ошибка",0,1)</f>
        <v>ошибка</v>
      </c>
    </row>
    <row r="551" spans="1:7" hidden="1" x14ac:dyDescent="0.35">
      <c r="A551" s="30" t="s">
        <v>4</v>
      </c>
      <c r="B551" s="48" t="s">
        <v>2495</v>
      </c>
      <c r="C551" s="49" t="s">
        <v>2496</v>
      </c>
      <c r="D551" s="50" t="e" cm="1">
        <f t="array" aca="1" ref="D55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#N/A</v>
      </c>
      <c r="E551" s="33"/>
      <c r="F551" s="51" t="e" cm="1">
        <f t="array" aca="1" ref="F55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#N/A</v>
      </c>
      <c r="G551" s="33" t="str">
        <f>_xlfn.XLOOKUP(Список_Сотрудников[[#This Row],[ФИО]],'Штатные сотрудники'!B:B,'Штатные сотрудники'!P:P,"ошибка",0,1)</f>
        <v>ошибка</v>
      </c>
    </row>
    <row r="552" spans="1:7" hidden="1" x14ac:dyDescent="0.35">
      <c r="A552" s="30" t="s">
        <v>4</v>
      </c>
      <c r="B552" s="48" t="s">
        <v>2497</v>
      </c>
      <c r="C552" s="49" t="s">
        <v>551</v>
      </c>
      <c r="D552" s="50" t="str" cm="1">
        <f t="array" aca="1" ref="D55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552" s="33"/>
      <c r="F552" s="51" t="e" cm="1">
        <f t="array" aca="1" ref="F55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#N/A</v>
      </c>
      <c r="G552" s="33" t="str">
        <f>_xlfn.XLOOKUP(Список_Сотрудников[[#This Row],[ФИО]],'Штатные сотрудники'!B:B,'Штатные сотрудники'!P:P,"ошибка",0,1)</f>
        <v>ошибка</v>
      </c>
    </row>
    <row r="553" spans="1:7" hidden="1" x14ac:dyDescent="0.35">
      <c r="A553" s="47" t="s">
        <v>2</v>
      </c>
      <c r="B553" s="48" t="s">
        <v>2498</v>
      </c>
      <c r="C553" s="49" t="s">
        <v>21</v>
      </c>
      <c r="D553" s="50" cm="1">
        <f t="array" aca="1" ref="D55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53" s="33" t="s">
        <v>226</v>
      </c>
      <c r="F553" s="51" cm="1">
        <f t="array" aca="1" ref="F55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10659.17</v>
      </c>
      <c r="G553" s="33" t="str">
        <f>_xlfn.XLOOKUP(Список_Сотрудников[[#This Row],[ФИО]],'Штатные сотрудники'!B:B,'Штатные сотрудники'!P:P,"ошибка",0,1)</f>
        <v>ошибка</v>
      </c>
    </row>
    <row r="554" spans="1:7" hidden="1" x14ac:dyDescent="0.35">
      <c r="A554" s="47" t="s">
        <v>5</v>
      </c>
      <c r="B554" s="48" t="s">
        <v>2499</v>
      </c>
      <c r="C554" s="49" t="s">
        <v>55</v>
      </c>
      <c r="D554" s="50" cm="1">
        <f t="array" aca="1" ref="D55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54" s="33" t="s">
        <v>433</v>
      </c>
      <c r="F554" s="51" cm="1">
        <f t="array" aca="1" ref="F55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10367</v>
      </c>
      <c r="G554" s="33" t="str">
        <f>_xlfn.XLOOKUP(Список_Сотрудников[[#This Row],[ФИО]],'Штатные сотрудники'!B:B,'Штатные сотрудники'!P:P,"ошибка",0,1)</f>
        <v>ошибка</v>
      </c>
    </row>
    <row r="555" spans="1:7" hidden="1" x14ac:dyDescent="0.35">
      <c r="A555" s="47" t="s">
        <v>3</v>
      </c>
      <c r="B555" s="56" t="s">
        <v>2539</v>
      </c>
      <c r="C555" s="57" t="s">
        <v>35</v>
      </c>
      <c r="D555" s="58" cm="1">
        <f t="array" aca="1" ref="D55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55" s="59" t="s">
        <v>556</v>
      </c>
      <c r="F555" s="60" cm="1">
        <f t="array" aca="1" ref="F55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555" s="59" t="str">
        <f>_xlfn.XLOOKUP(Список_Сотрудников[[#This Row],[ФИО]],'Штатные сотрудники'!B:B,'Штатные сотрудники'!P:P,"ошибка",0,1)</f>
        <v>ошибка</v>
      </c>
    </row>
    <row r="556" spans="1:7" hidden="1" x14ac:dyDescent="0.35">
      <c r="A556" s="30" t="s">
        <v>2516</v>
      </c>
      <c r="B556" s="30" t="s">
        <v>2515</v>
      </c>
      <c r="C556" s="30" t="s">
        <v>58</v>
      </c>
      <c r="D556" s="34" cm="1">
        <f t="array" aca="1" ref="D55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56" s="39" t="s">
        <v>56</v>
      </c>
      <c r="F556" s="42" t="e" cm="1">
        <f t="array" ref="F556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#N/A</v>
      </c>
      <c r="G556" s="39" t="str">
        <f>_xlfn.XLOOKUP(Список_Сотрудников[[#This Row],[ФИО]],'Штатные сотрудники'!B:B,'Штатные сотрудники'!P:P,"ошибка",0,1)</f>
        <v>ошибка</v>
      </c>
    </row>
    <row r="557" spans="1:7" hidden="1" x14ac:dyDescent="0.35">
      <c r="A557" s="30" t="s">
        <v>4</v>
      </c>
      <c r="B557" s="30" t="s">
        <v>2518</v>
      </c>
      <c r="C557" s="30" t="s">
        <v>40</v>
      </c>
      <c r="D557" s="34" cm="1">
        <f t="array" aca="1" ref="D55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57" s="39" t="s">
        <v>313</v>
      </c>
      <c r="F557" s="42" cm="1">
        <f t="array" aca="1" ref="F55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13300</v>
      </c>
      <c r="G557" s="39" t="str">
        <f>_xlfn.XLOOKUP(Список_Сотрудников[[#This Row],[ФИО]],'Штатные сотрудники'!B:B,'Штатные сотрудники'!P:P,"ошибка",0,1)</f>
        <v>ошибка</v>
      </c>
    </row>
    <row r="558" spans="1:7" hidden="1" x14ac:dyDescent="0.35">
      <c r="A558" s="30" t="s">
        <v>621</v>
      </c>
      <c r="B558" s="30" t="s">
        <v>2519</v>
      </c>
      <c r="C558" s="30" t="s">
        <v>21</v>
      </c>
      <c r="D558" s="34" cm="1">
        <f t="array" aca="1" ref="D55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58" s="39" t="s">
        <v>287</v>
      </c>
      <c r="F558" s="42" t="str" cm="1">
        <f t="array" aca="1" ref="F55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35496,26</v>
      </c>
      <c r="G558" s="39" t="str">
        <f>_xlfn.XLOOKUP(Список_Сотрудников[[#This Row],[ФИО]],'Штатные сотрудники'!B:B,'Штатные сотрудники'!P:P,"ошибка",0,1)</f>
        <v>ошибка</v>
      </c>
    </row>
    <row r="559" spans="1:7" hidden="1" x14ac:dyDescent="0.35">
      <c r="A559" s="30" t="s">
        <v>4</v>
      </c>
      <c r="B559" s="41" t="s">
        <v>2535</v>
      </c>
      <c r="C559" s="41" t="s">
        <v>72</v>
      </c>
      <c r="D559" s="43" cm="1">
        <f t="array" aca="1" ref="D55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59" s="52" t="s">
        <v>351</v>
      </c>
      <c r="F559" s="55" t="str" cm="1">
        <f t="array" aca="1" ref="F55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559" s="52" t="str">
        <f>_xlfn.XLOOKUP(Список_Сотрудников[[#This Row],[ФИО]],'Штатные сотрудники'!B:B,'Штатные сотрудники'!P:P,"ошибка",0,1)</f>
        <v>ошибка</v>
      </c>
    </row>
    <row r="560" spans="1:7" hidden="1" x14ac:dyDescent="0.35">
      <c r="A560" s="30" t="s">
        <v>2</v>
      </c>
      <c r="B560" s="30" t="s">
        <v>2520</v>
      </c>
      <c r="C560" s="30" t="s">
        <v>21</v>
      </c>
      <c r="D560" s="34" cm="1">
        <f t="array" aca="1" ref="D56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60" s="39" t="s">
        <v>226</v>
      </c>
      <c r="F560" s="42" cm="1">
        <f t="array" aca="1" ref="F56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45536.25</v>
      </c>
      <c r="G560" s="39" t="str">
        <f>_xlfn.XLOOKUP(Список_Сотрудников[[#This Row],[ФИО]],'Штатные сотрудники'!B:B,'Штатные сотрудники'!P:P,"ошибка",0,1)</f>
        <v>ошибка</v>
      </c>
    </row>
    <row r="561" spans="1:7" hidden="1" x14ac:dyDescent="0.35">
      <c r="A561" s="30" t="s">
        <v>5</v>
      </c>
      <c r="B561" s="30" t="s">
        <v>2521</v>
      </c>
      <c r="C561" s="30" t="s">
        <v>74</v>
      </c>
      <c r="D561" s="34" cm="1">
        <f t="array" aca="1" ref="D56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61" s="39" t="s">
        <v>433</v>
      </c>
      <c r="F561" s="42" cm="1">
        <f t="array" aca="1" ref="F56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7826</v>
      </c>
      <c r="G561" s="39" t="str">
        <f>_xlfn.XLOOKUP(Список_Сотрудников[[#This Row],[ФИО]],'Штатные сотрудники'!B:B,'Штатные сотрудники'!P:P,"ошибка",0,1)</f>
        <v>ошибка</v>
      </c>
    </row>
    <row r="562" spans="1:7" hidden="1" x14ac:dyDescent="0.35">
      <c r="A562" s="41" t="s">
        <v>1</v>
      </c>
      <c r="B562" s="41" t="s">
        <v>2587</v>
      </c>
      <c r="C562" s="41" t="s">
        <v>21</v>
      </c>
      <c r="D562" s="43" cm="1">
        <f t="array" aca="1" ref="D56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62" s="52" t="s">
        <v>103</v>
      </c>
      <c r="F562" s="55" t="str" cm="1">
        <f t="array" aca="1" ref="F56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562" s="52" t="str">
        <f>_xlfn.XLOOKUP(Список_Сотрудников[[#This Row],[ФИО]],'Штатные сотрудники'!B:B,'Штатные сотрудники'!P:P,"ошибка",0,1)</f>
        <v>ошибка</v>
      </c>
    </row>
    <row r="563" spans="1:7" hidden="1" x14ac:dyDescent="0.35">
      <c r="A563" s="30" t="s">
        <v>1</v>
      </c>
      <c r="B563" s="30" t="s">
        <v>2522</v>
      </c>
      <c r="C563" s="30" t="s">
        <v>21</v>
      </c>
      <c r="D563" s="34" cm="1">
        <f t="array" aca="1" ref="D56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63" s="39" t="s">
        <v>134</v>
      </c>
      <c r="F563" s="42" t="str" cm="1">
        <f t="array" aca="1" ref="F56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21 091,59</v>
      </c>
      <c r="G563" s="39" t="str">
        <f>_xlfn.XLOOKUP(Список_Сотрудников[[#This Row],[ФИО]],'Штатные сотрудники'!B:B,'Штатные сотрудники'!P:P,"ошибка",0,1)</f>
        <v>ошибка</v>
      </c>
    </row>
    <row r="564" spans="1:7" hidden="1" x14ac:dyDescent="0.35">
      <c r="A564" s="30" t="s">
        <v>1</v>
      </c>
      <c r="B564" s="30" t="s">
        <v>2523</v>
      </c>
      <c r="C564" s="30" t="s">
        <v>164</v>
      </c>
      <c r="D564" s="34" cm="1">
        <f t="array" aca="1" ref="D56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64" s="39" t="s">
        <v>160</v>
      </c>
      <c r="F564" s="42" cm="1">
        <f t="array" aca="1" ref="F56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564" s="39" t="str">
        <f>_xlfn.XLOOKUP(Список_Сотрудников[[#This Row],[ФИО]],'Штатные сотрудники'!B:B,'Штатные сотрудники'!P:P,"ошибка",0,1)</f>
        <v>ошибка</v>
      </c>
    </row>
    <row r="565" spans="1:7" hidden="1" x14ac:dyDescent="0.35">
      <c r="A565" s="30" t="s">
        <v>1</v>
      </c>
      <c r="B565" s="30" t="s">
        <v>2524</v>
      </c>
      <c r="C565" s="30" t="s">
        <v>164</v>
      </c>
      <c r="D565" s="34" cm="1">
        <f t="array" aca="1" ref="D56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65" s="39" t="s">
        <v>160</v>
      </c>
      <c r="F565" s="42" cm="1">
        <f t="array" aca="1" ref="F56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565" s="39" t="str">
        <f>_xlfn.XLOOKUP(Список_Сотрудников[[#This Row],[ФИО]],'Штатные сотрудники'!B:B,'Штатные сотрудники'!P:P,"ошибка",0,1)</f>
        <v>ошибка</v>
      </c>
    </row>
    <row r="566" spans="1:7" hidden="1" x14ac:dyDescent="0.35">
      <c r="A566" s="30" t="s">
        <v>3</v>
      </c>
      <c r="B566" s="30" t="s">
        <v>2525</v>
      </c>
      <c r="C566" s="30" t="s">
        <v>21</v>
      </c>
      <c r="D566" s="34" cm="1">
        <f t="array" aca="1" ref="D56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66" s="39" t="s">
        <v>598</v>
      </c>
      <c r="F566" s="42" cm="1">
        <f t="array" aca="1" ref="F56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28886</v>
      </c>
      <c r="G566" s="39" t="str">
        <f>_xlfn.XLOOKUP(Список_Сотрудников[[#This Row],[ФИО]],'Штатные сотрудники'!B:B,'Штатные сотрудники'!P:P,"ошибка",0,1)</f>
        <v>ошибка</v>
      </c>
    </row>
    <row r="567" spans="1:7" hidden="1" x14ac:dyDescent="0.35">
      <c r="A567" s="30" t="s">
        <v>621</v>
      </c>
      <c r="B567" s="30" t="s">
        <v>2542</v>
      </c>
      <c r="C567" s="30" t="s">
        <v>538</v>
      </c>
      <c r="D567" s="34" t="str" cm="1">
        <f t="array" aca="1" ref="D56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567" s="39" t="s">
        <v>24</v>
      </c>
      <c r="F567" s="42" t="e" cm="1">
        <f t="array" aca="1" ref="F56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#N/A</v>
      </c>
      <c r="G567" s="39" t="str">
        <f>_xlfn.XLOOKUP(Список_Сотрудников[[#This Row],[ФИО]],'Штатные сотрудники'!B:B,'Штатные сотрудники'!P:P,"ошибка",0,1)</f>
        <v>ошибка</v>
      </c>
    </row>
    <row r="568" spans="1:7" hidden="1" x14ac:dyDescent="0.35">
      <c r="A568" s="30" t="s">
        <v>621</v>
      </c>
      <c r="B568" s="30" t="s">
        <v>2543</v>
      </c>
      <c r="C568" s="30" t="s">
        <v>164</v>
      </c>
      <c r="D568" s="34" cm="1">
        <f t="array" aca="1" ref="D56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68" s="39" t="s">
        <v>351</v>
      </c>
      <c r="F568" s="42" t="str" cm="1">
        <f t="array" aca="1" ref="F56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</v>
      </c>
      <c r="G568" s="39" t="str">
        <f>_xlfn.XLOOKUP(Список_Сотрудников[[#This Row],[ФИО]],'Штатные сотрудники'!B:B,'Штатные сотрудники'!P:P,"ошибка",0,1)</f>
        <v>ошибка</v>
      </c>
    </row>
    <row r="569" spans="1:7" hidden="1" x14ac:dyDescent="0.35">
      <c r="A569" s="30" t="s">
        <v>621</v>
      </c>
      <c r="B569" s="30" t="s">
        <v>2544</v>
      </c>
      <c r="C569" s="30" t="s">
        <v>164</v>
      </c>
      <c r="D569" s="34" cm="1">
        <f t="array" aca="1" ref="D56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69" s="39" t="s">
        <v>351</v>
      </c>
      <c r="F569" s="42" t="str" cm="1">
        <f t="array" aca="1" ref="F56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нет премии</v>
      </c>
      <c r="G569" s="39" t="str">
        <f>_xlfn.XLOOKUP(Список_Сотрудников[[#This Row],[ФИО]],'Штатные сотрудники'!B:B,'Штатные сотрудники'!P:P,"ошибка",0,1)</f>
        <v>ошибка</v>
      </c>
    </row>
    <row r="570" spans="1:7" hidden="1" x14ac:dyDescent="0.35">
      <c r="A570" s="30" t="s">
        <v>621</v>
      </c>
      <c r="B570" s="45" t="s">
        <v>2545</v>
      </c>
      <c r="C570" s="61" t="s">
        <v>2496</v>
      </c>
      <c r="D570" s="34" t="e" cm="1">
        <f t="array" aca="1" ref="D57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#N/A</v>
      </c>
      <c r="E570" s="39" t="s">
        <v>24</v>
      </c>
      <c r="F570" s="42" t="e" cm="1">
        <f t="array" aca="1" ref="F57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#N/A</v>
      </c>
      <c r="G570" s="39" t="str">
        <f>_xlfn.XLOOKUP(Список_Сотрудников[[#This Row],[ФИО]],'Штатные сотрудники'!B:B,'Штатные сотрудники'!P:P,"ошибка",0,1)</f>
        <v>ошибка</v>
      </c>
    </row>
    <row r="571" spans="1:7" x14ac:dyDescent="0.35">
      <c r="A571" s="30" t="s">
        <v>7</v>
      </c>
      <c r="B571" s="45" t="s">
        <v>2546</v>
      </c>
      <c r="C571" s="61" t="s">
        <v>2548</v>
      </c>
      <c r="D571" s="34" t="e" cm="1">
        <f t="array" aca="1" ref="D57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#N/A</v>
      </c>
      <c r="E571" s="39" t="s">
        <v>24</v>
      </c>
      <c r="F571" s="42" t="str" cm="1">
        <f t="array" aca="1" ref="F57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 проставлен</v>
      </c>
      <c r="G571" s="39" t="str">
        <f>_xlfn.XLOOKUP(Список_Сотрудников[[#This Row],[ФИО]],'Штатные сотрудники'!B:B,'Штатные сотрудники'!P:P,"ошибка",0,1)</f>
        <v>ошибка</v>
      </c>
    </row>
    <row r="572" spans="1:7" ht="29" hidden="1" x14ac:dyDescent="0.35">
      <c r="A572" s="30" t="s">
        <v>621</v>
      </c>
      <c r="B572" s="48" t="s">
        <v>2547</v>
      </c>
      <c r="C572" s="61" t="s">
        <v>2549</v>
      </c>
      <c r="D572" s="50" t="e" cm="1">
        <f t="array" aca="1" ref="D57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#N/A</v>
      </c>
      <c r="E572" s="33" t="s">
        <v>24</v>
      </c>
      <c r="F572" s="51" t="e" cm="1">
        <f t="array" aca="1" ref="F57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#N/A</v>
      </c>
      <c r="G572" s="33" t="str">
        <f>_xlfn.XLOOKUP(Список_Сотрудников[[#This Row],[ФИО]],'Штатные сотрудники'!B:B,'Штатные сотрудники'!P:P,"ошибка",0,1)</f>
        <v>ошибка</v>
      </c>
    </row>
    <row r="573" spans="1:7" x14ac:dyDescent="0.35">
      <c r="A573" s="47" t="s">
        <v>7</v>
      </c>
      <c r="B573" s="48" t="s">
        <v>2123</v>
      </c>
      <c r="C573" s="49" t="s">
        <v>2550</v>
      </c>
      <c r="D573" s="50" t="e" cm="1">
        <f t="array" aca="1" ref="D57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#N/A</v>
      </c>
      <c r="E573" s="33" t="s">
        <v>24</v>
      </c>
      <c r="F573" s="51" t="str" cm="1">
        <f t="array" aca="1" ref="F57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 проставлен</v>
      </c>
      <c r="G573" s="33" t="str">
        <f>_xlfn.XLOOKUP(Список_Сотрудников[[#This Row],[ФИО]],'Штатные сотрудники'!B:B,'Штатные сотрудники'!P:P,"ошибка",0,1)</f>
        <v>Руководитель группы</v>
      </c>
    </row>
    <row r="574" spans="1:7" hidden="1" x14ac:dyDescent="0.35">
      <c r="A574" s="47" t="s">
        <v>2</v>
      </c>
      <c r="B574" s="48" t="s">
        <v>2551</v>
      </c>
      <c r="C574" s="49" t="s">
        <v>40</v>
      </c>
      <c r="D574" s="50" cm="1">
        <f t="array" aca="1" ref="D57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74" s="33" t="s">
        <v>234</v>
      </c>
      <c r="F574" s="51" cm="1">
        <f t="array" aca="1" ref="F57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11200</v>
      </c>
      <c r="G574" s="33" t="str">
        <f>_xlfn.XLOOKUP(Список_Сотрудников[[#This Row],[ФИО]],'Штатные сотрудники'!B:B,'Штатные сотрудники'!P:P,"ошибка",0,1)</f>
        <v>ошибка</v>
      </c>
    </row>
    <row r="575" spans="1:7" hidden="1" x14ac:dyDescent="0.35">
      <c r="A575" s="47" t="s">
        <v>2</v>
      </c>
      <c r="B575" s="48" t="s">
        <v>2552</v>
      </c>
      <c r="C575" s="49" t="s">
        <v>114</v>
      </c>
      <c r="D575" s="50" cm="1">
        <f t="array" aca="1" ref="D57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44947</v>
      </c>
      <c r="E575" s="33" t="s">
        <v>226</v>
      </c>
      <c r="F575" s="51" cm="1">
        <f t="array" aca="1" ref="F57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575" s="33" t="str">
        <f>_xlfn.XLOOKUP(Список_Сотрудников[[#This Row],[ФИО]],'Штатные сотрудники'!B:B,'Штатные сотрудники'!P:P,"ошибка",0,1)</f>
        <v>ошибка</v>
      </c>
    </row>
    <row r="576" spans="1:7" hidden="1" x14ac:dyDescent="0.35">
      <c r="A576" s="47" t="s">
        <v>5</v>
      </c>
      <c r="B576" s="48" t="s">
        <v>2553</v>
      </c>
      <c r="C576" s="49" t="s">
        <v>74</v>
      </c>
      <c r="D576" s="50" cm="1">
        <f t="array" aca="1" ref="D57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76" s="33" t="s">
        <v>433</v>
      </c>
      <c r="F576" s="51" cm="1">
        <f t="array" aca="1" ref="F57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5825</v>
      </c>
      <c r="G576" s="33" t="str">
        <f>_xlfn.XLOOKUP(Список_Сотрудников[[#This Row],[ФИО]],'Штатные сотрудники'!B:B,'Штатные сотрудники'!P:P,"ошибка",0,1)</f>
        <v>ошибка</v>
      </c>
    </row>
    <row r="577" spans="1:7" hidden="1" x14ac:dyDescent="0.35">
      <c r="A577" s="47" t="s">
        <v>5</v>
      </c>
      <c r="B577" s="48" t="s">
        <v>2554</v>
      </c>
      <c r="C577" s="49" t="s">
        <v>21</v>
      </c>
      <c r="D577" s="50" cm="1">
        <f t="array" aca="1" ref="D57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77" s="33" t="s">
        <v>469</v>
      </c>
      <c r="F577" s="51" t="str" cm="1">
        <f t="array" aca="1" ref="F57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4869,23</v>
      </c>
      <c r="G577" s="33" t="str">
        <f>_xlfn.XLOOKUP(Список_Сотрудников[[#This Row],[ФИО]],'Штатные сотрудники'!B:B,'Штатные сотрудники'!P:P,"ошибка",0,1)</f>
        <v>ошибка</v>
      </c>
    </row>
    <row r="578" spans="1:7" hidden="1" x14ac:dyDescent="0.35">
      <c r="A578" s="47" t="s">
        <v>5</v>
      </c>
      <c r="B578" s="48" t="s">
        <v>2555</v>
      </c>
      <c r="C578" s="49" t="s">
        <v>21</v>
      </c>
      <c r="D578" s="50" cm="1">
        <f t="array" aca="1" ref="D57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78" s="33" t="s">
        <v>447</v>
      </c>
      <c r="F578" s="51" cm="1">
        <f t="array" aca="1" ref="F57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578" s="33" t="str">
        <f>_xlfn.XLOOKUP(Список_Сотрудников[[#This Row],[ФИО]],'Штатные сотрудники'!B:B,'Штатные сотрудники'!P:P,"ошибка",0,1)</f>
        <v>ошибка</v>
      </c>
    </row>
    <row r="579" spans="1:7" hidden="1" x14ac:dyDescent="0.35">
      <c r="A579" s="47" t="s">
        <v>1</v>
      </c>
      <c r="B579" s="48" t="s">
        <v>2556</v>
      </c>
      <c r="C579" s="49" t="s">
        <v>21</v>
      </c>
      <c r="D579" s="50" cm="1">
        <f t="array" aca="1" ref="D57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79" s="33" t="s">
        <v>103</v>
      </c>
      <c r="F579" s="51" t="str" cm="1">
        <f t="array" aca="1" ref="F57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40 350,96</v>
      </c>
      <c r="G579" s="33" t="str">
        <f>_xlfn.XLOOKUP(Список_Сотрудников[[#This Row],[ФИО]],'Штатные сотрудники'!B:B,'Штатные сотрудники'!P:P,"ошибка",0,1)</f>
        <v>ошибка</v>
      </c>
    </row>
    <row r="580" spans="1:7" hidden="1" x14ac:dyDescent="0.35">
      <c r="A580" s="47" t="s">
        <v>1</v>
      </c>
      <c r="B580" s="48" t="s">
        <v>192</v>
      </c>
      <c r="C580" s="49" t="s">
        <v>164</v>
      </c>
      <c r="D580" s="50" cm="1">
        <f t="array" aca="1" ref="D58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80" s="33" t="s">
        <v>160</v>
      </c>
      <c r="F580" s="51" cm="1">
        <f t="array" aca="1" ref="F58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580" s="33" t="str">
        <f>_xlfn.XLOOKUP(Список_Сотрудников[[#This Row],[ФИО]],'Штатные сотрудники'!B:B,'Штатные сотрудники'!P:P,"ошибка",0,1)</f>
        <v xml:space="preserve">Младший оператор стиральных машин </v>
      </c>
    </row>
    <row r="581" spans="1:7" hidden="1" x14ac:dyDescent="0.35">
      <c r="A581" s="47" t="s">
        <v>1</v>
      </c>
      <c r="B581" s="48" t="s">
        <v>2557</v>
      </c>
      <c r="C581" s="49" t="s">
        <v>1020</v>
      </c>
      <c r="D581" s="50" t="e" cm="1">
        <f t="array" aca="1" ref="D58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#N/A</v>
      </c>
      <c r="E581" s="33" t="s">
        <v>160</v>
      </c>
      <c r="F581" s="51" cm="1">
        <f t="array" aca="1" ref="F58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581" s="33" t="str">
        <f>_xlfn.XLOOKUP(Список_Сотрудников[[#This Row],[ФИО]],'Штатные сотрудники'!B:B,'Штатные сотрудники'!P:P,"ошибка",0,1)</f>
        <v>ошибка</v>
      </c>
    </row>
    <row r="582" spans="1:7" hidden="1" x14ac:dyDescent="0.35">
      <c r="A582" s="47" t="s">
        <v>6</v>
      </c>
      <c r="B582" s="48" t="s">
        <v>2558</v>
      </c>
      <c r="C582" s="49" t="s">
        <v>21</v>
      </c>
      <c r="D582" s="50" cm="1">
        <f t="array" aca="1" ref="D58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82" s="33" t="s">
        <v>19</v>
      </c>
      <c r="F582" s="51" cm="1">
        <f t="array" aca="1" ref="F58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27385</v>
      </c>
      <c r="G582" s="33" t="str">
        <f>_xlfn.XLOOKUP(Список_Сотрудников[[#This Row],[ФИО]],'Штатные сотрудники'!B:B,'Штатные сотрудники'!P:P,"ошибка",0,1)</f>
        <v>ошибка</v>
      </c>
    </row>
    <row r="583" spans="1:7" hidden="1" x14ac:dyDescent="0.35">
      <c r="A583" s="47" t="s">
        <v>6</v>
      </c>
      <c r="B583" s="48" t="s">
        <v>2559</v>
      </c>
      <c r="C583" s="49" t="s">
        <v>21</v>
      </c>
      <c r="D583" s="50" cm="1">
        <f t="array" aca="1" ref="D58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83" s="33" t="s">
        <v>47</v>
      </c>
      <c r="F583" s="51" t="str" cm="1">
        <f t="array" aca="1" ref="F58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уволен</v>
      </c>
      <c r="G583" s="33" t="str">
        <f>_xlfn.XLOOKUP(Список_Сотрудников[[#This Row],[ФИО]],'Штатные сотрудники'!B:B,'Штатные сотрудники'!P:P,"ошибка",0,1)</f>
        <v>ошибка</v>
      </c>
    </row>
    <row r="584" spans="1:7" x14ac:dyDescent="0.35">
      <c r="A584" s="30" t="s">
        <v>7</v>
      </c>
      <c r="B584" s="48" t="s">
        <v>2560</v>
      </c>
      <c r="C584" s="49" t="s">
        <v>500</v>
      </c>
      <c r="D584" s="50" t="str" cm="1">
        <f t="array" aca="1" ref="D58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/>
      </c>
      <c r="E584" s="33" t="s">
        <v>24</v>
      </c>
      <c r="F584" s="51" t="str" cm="1">
        <f t="array" aca="1" ref="F58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Не проставлен</v>
      </c>
      <c r="G584" s="33" t="str">
        <f>_xlfn.XLOOKUP(Список_Сотрудников[[#This Row],[ФИО]],'Штатные сотрудники'!B:B,'Штатные сотрудники'!P:P,"ошибка",0,1)</f>
        <v>ошибка</v>
      </c>
    </row>
    <row r="585" spans="1:7" hidden="1" x14ac:dyDescent="0.35">
      <c r="A585" s="47" t="s">
        <v>3</v>
      </c>
      <c r="B585" s="48" t="s">
        <v>2561</v>
      </c>
      <c r="C585" s="49" t="s">
        <v>35</v>
      </c>
      <c r="D585" s="50" cm="1">
        <f t="array" aca="1" ref="D58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85" s="33" t="s">
        <v>556</v>
      </c>
      <c r="F585" s="51" cm="1">
        <f t="array" aca="1" ref="F58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13000</v>
      </c>
      <c r="G585" s="33" t="str">
        <f>_xlfn.XLOOKUP(Список_Сотрудников[[#This Row],[ФИО]],'Штатные сотрудники'!B:B,'Штатные сотрудники'!P:P,"ошибка",0,1)</f>
        <v>ошибка</v>
      </c>
    </row>
    <row r="586" spans="1:7" hidden="1" x14ac:dyDescent="0.35">
      <c r="A586" s="47" t="s">
        <v>3</v>
      </c>
      <c r="B586" s="48" t="s">
        <v>2562</v>
      </c>
      <c r="C586" s="49" t="s">
        <v>164</v>
      </c>
      <c r="D586" s="50" cm="1">
        <f t="array" aca="1" ref="D58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86" s="33" t="s">
        <v>571</v>
      </c>
      <c r="F586" s="51" cm="1">
        <f t="array" aca="1" ref="F58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5740</v>
      </c>
      <c r="G586" s="33" t="str">
        <f>_xlfn.XLOOKUP(Список_Сотрудников[[#This Row],[ФИО]],'Штатные сотрудники'!B:B,'Штатные сотрудники'!P:P,"ошибка",0,1)</f>
        <v>ошибка</v>
      </c>
    </row>
    <row r="587" spans="1:7" hidden="1" x14ac:dyDescent="0.35">
      <c r="A587" s="47" t="s">
        <v>0</v>
      </c>
      <c r="B587" s="48" t="s">
        <v>2563</v>
      </c>
      <c r="C587" s="49" t="s">
        <v>90</v>
      </c>
      <c r="D587" s="50" cm="1">
        <f t="array" aca="1" ref="D58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87" s="33" t="s">
        <v>91</v>
      </c>
      <c r="F587" s="51" cm="1">
        <f t="array" aca="1" ref="F58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587" s="33" t="str">
        <f>_xlfn.XLOOKUP(Список_Сотрудников[[#This Row],[ФИО]],'Штатные сотрудники'!B:B,'Штатные сотрудники'!P:P,"ошибка",0,1)</f>
        <v>ошибка</v>
      </c>
    </row>
    <row r="588" spans="1:7" hidden="1" x14ac:dyDescent="0.35">
      <c r="A588" s="30" t="s">
        <v>3</v>
      </c>
      <c r="B588" s="45" t="s">
        <v>2564</v>
      </c>
      <c r="C588" s="46" t="s">
        <v>164</v>
      </c>
      <c r="D588" s="34" cm="1">
        <f t="array" aca="1" ref="D58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88" s="39" t="s">
        <v>587</v>
      </c>
      <c r="F588" s="42" cm="1">
        <f t="array" aca="1" ref="F58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5670</v>
      </c>
      <c r="G588" s="39" t="str">
        <f>_xlfn.XLOOKUP(Список_Сотрудников[[#This Row],[ФИО]],'Штатные сотрудники'!B:B,'Штатные сотрудники'!P:P,"ошибка",0,1)</f>
        <v>ошибка</v>
      </c>
    </row>
    <row r="589" spans="1:7" hidden="1" x14ac:dyDescent="0.35">
      <c r="A589" s="47" t="s">
        <v>3</v>
      </c>
      <c r="B589" s="48" t="s">
        <v>2565</v>
      </c>
      <c r="C589" s="49" t="s">
        <v>164</v>
      </c>
      <c r="D589" s="50" cm="1">
        <f t="array" aca="1" ref="D58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89" s="33" t="s">
        <v>587</v>
      </c>
      <c r="F589" s="51" cm="1">
        <f t="array" aca="1" ref="F58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5670</v>
      </c>
      <c r="G589" s="33" t="str">
        <f>_xlfn.XLOOKUP(Список_Сотрудников[[#This Row],[ФИО]],'Штатные сотрудники'!B:B,'Штатные сотрудники'!P:P,"ошибка",0,1)</f>
        <v>ошибка</v>
      </c>
    </row>
    <row r="590" spans="1:7" hidden="1" x14ac:dyDescent="0.35">
      <c r="A590" s="30" t="s">
        <v>4</v>
      </c>
      <c r="B590" s="45" t="s">
        <v>2566</v>
      </c>
      <c r="C590" s="61" t="s">
        <v>74</v>
      </c>
      <c r="D590" s="34" cm="1">
        <f t="array" aca="1" ref="D59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90" s="39" t="s">
        <v>316</v>
      </c>
      <c r="F590" s="42" cm="1">
        <f t="array" aca="1" ref="F59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10698.40909090909</v>
      </c>
      <c r="G590" s="39" t="str">
        <f>_xlfn.XLOOKUP(Список_Сотрудников[[#This Row],[ФИО]],'Штатные сотрудники'!B:B,'Штатные сотрудники'!P:P,"ошибка",0,1)</f>
        <v>ошибка</v>
      </c>
    </row>
    <row r="591" spans="1:7" hidden="1" x14ac:dyDescent="0.35">
      <c r="A591" s="47" t="s">
        <v>4</v>
      </c>
      <c r="B591" s="48" t="s">
        <v>2567</v>
      </c>
      <c r="C591" s="61" t="s">
        <v>74</v>
      </c>
      <c r="D591" s="50" cm="1">
        <f t="array" aca="1" ref="D59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91" s="33" t="s">
        <v>316</v>
      </c>
      <c r="F591" s="51" cm="1">
        <f t="array" aca="1" ref="F59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10286.931818181818</v>
      </c>
      <c r="G591" s="33" t="str">
        <f>_xlfn.XLOOKUP(Список_Сотрудников[[#This Row],[ФИО]],'Штатные сотрудники'!B:B,'Штатные сотрудники'!P:P,"ошибка",0,1)</f>
        <v>ошибка</v>
      </c>
    </row>
    <row r="592" spans="1:7" hidden="1" x14ac:dyDescent="0.35">
      <c r="A592" s="30" t="s">
        <v>4</v>
      </c>
      <c r="B592" s="30" t="s">
        <v>2568</v>
      </c>
      <c r="C592" s="30" t="s">
        <v>72</v>
      </c>
      <c r="D592" s="34" cm="1">
        <f t="array" aca="1" ref="D59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92" s="39" t="s">
        <v>351</v>
      </c>
      <c r="F592" s="42" cm="1">
        <f t="array" aca="1" ref="F59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5809</v>
      </c>
      <c r="G592" s="39" t="str">
        <f>_xlfn.XLOOKUP(Список_Сотрудников[[#This Row],[ФИО]],'Штатные сотрудники'!B:B,'Штатные сотрудники'!P:P,"ошибка",0,1)</f>
        <v>ошибка</v>
      </c>
    </row>
    <row r="593" spans="1:7" hidden="1" x14ac:dyDescent="0.35">
      <c r="A593" s="30" t="s">
        <v>4</v>
      </c>
      <c r="B593" s="45" t="s">
        <v>2569</v>
      </c>
      <c r="C593" s="46" t="s">
        <v>72</v>
      </c>
      <c r="D593" s="34" cm="1">
        <f t="array" aca="1" ref="D59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93" s="39" t="s">
        <v>351</v>
      </c>
      <c r="F593" s="42" cm="1">
        <f t="array" aca="1" ref="F59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593" s="39" t="str">
        <f>_xlfn.XLOOKUP(Список_Сотрудников[[#This Row],[ФИО]],'Штатные сотрудники'!B:B,'Штатные сотрудники'!P:P,"ошибка",0,1)</f>
        <v>ошибка</v>
      </c>
    </row>
    <row r="594" spans="1:7" hidden="1" x14ac:dyDescent="0.35">
      <c r="A594" s="30" t="s">
        <v>4</v>
      </c>
      <c r="B594" s="48" t="s">
        <v>2570</v>
      </c>
      <c r="C594" s="49" t="s">
        <v>72</v>
      </c>
      <c r="D594" s="50" cm="1">
        <f t="array" aca="1" ref="D59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94" s="33" t="s">
        <v>351</v>
      </c>
      <c r="F594" s="51" cm="1">
        <f t="array" aca="1" ref="F59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594" s="33" t="str">
        <f>_xlfn.XLOOKUP(Список_Сотрудников[[#This Row],[ФИО]],'Штатные сотрудники'!B:B,'Штатные сотрудники'!P:P,"ошибка",0,1)</f>
        <v>ошибка</v>
      </c>
    </row>
    <row r="595" spans="1:7" hidden="1" x14ac:dyDescent="0.35">
      <c r="A595" s="47" t="s">
        <v>4</v>
      </c>
      <c r="B595" s="48" t="s">
        <v>2571</v>
      </c>
      <c r="C595" s="49" t="s">
        <v>400</v>
      </c>
      <c r="D595" s="50" cm="1">
        <f t="array" aca="1" ref="D59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95" s="33" t="s">
        <v>304</v>
      </c>
      <c r="F595" s="51" cm="1">
        <f t="array" aca="1" ref="F59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595" s="33" t="str">
        <f>_xlfn.XLOOKUP(Список_Сотрудников[[#This Row],[ФИО]],'Штатные сотрудники'!B:B,'Штатные сотрудники'!P:P,"ошибка",0,1)</f>
        <v>ошибка</v>
      </c>
    </row>
    <row r="596" spans="1:7" hidden="1" x14ac:dyDescent="0.35">
      <c r="A596" s="47" t="s">
        <v>2</v>
      </c>
      <c r="B596" s="48" t="s">
        <v>2572</v>
      </c>
      <c r="C596" s="49" t="s">
        <v>55</v>
      </c>
      <c r="D596" s="50" cm="1">
        <f t="array" aca="1" ref="D59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96" s="33" t="s">
        <v>234</v>
      </c>
      <c r="F596" s="51" cm="1">
        <f t="array" aca="1" ref="F59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9200</v>
      </c>
      <c r="G596" s="33" t="str">
        <f>_xlfn.XLOOKUP(Список_Сотрудников[[#This Row],[ФИО]],'Штатные сотрудники'!B:B,'Штатные сотрудники'!P:P,"ошибка",0,1)</f>
        <v>ошибка</v>
      </c>
    </row>
    <row r="597" spans="1:7" hidden="1" x14ac:dyDescent="0.35">
      <c r="A597" s="47" t="s">
        <v>2</v>
      </c>
      <c r="B597" s="48" t="s">
        <v>2573</v>
      </c>
      <c r="C597" s="49" t="s">
        <v>74</v>
      </c>
      <c r="D597" s="50" cm="1">
        <f t="array" aca="1" ref="D59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97" s="33" t="s">
        <v>234</v>
      </c>
      <c r="F597" s="51" cm="1">
        <f t="array" aca="1" ref="F59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1800</v>
      </c>
      <c r="G597" s="33" t="str">
        <f>_xlfn.XLOOKUP(Список_Сотрудников[[#This Row],[ФИО]],'Штатные сотрудники'!B:B,'Штатные сотрудники'!P:P,"ошибка",0,1)</f>
        <v>ошибка</v>
      </c>
    </row>
    <row r="598" spans="1:7" hidden="1" x14ac:dyDescent="0.35">
      <c r="A598" s="47" t="s">
        <v>5</v>
      </c>
      <c r="B598" s="48" t="s">
        <v>2574</v>
      </c>
      <c r="C598" s="49" t="s">
        <v>21</v>
      </c>
      <c r="D598" s="50" cm="1">
        <f t="array" aca="1" ref="D59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98" s="33" t="s">
        <v>473</v>
      </c>
      <c r="F598" s="51" cm="1">
        <f t="array" aca="1" ref="F59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598" s="33" t="str">
        <f>_xlfn.XLOOKUP(Список_Сотрудников[[#This Row],[ФИО]],'Штатные сотрудники'!B:B,'Штатные сотрудники'!P:P,"ошибка",0,1)</f>
        <v>ошибка</v>
      </c>
    </row>
    <row r="599" spans="1:7" hidden="1" x14ac:dyDescent="0.35">
      <c r="A599" s="30" t="s">
        <v>1</v>
      </c>
      <c r="B599" s="45" t="s">
        <v>2575</v>
      </c>
      <c r="C599" s="46" t="s">
        <v>58</v>
      </c>
      <c r="D599" s="34" cm="1">
        <f t="array" aca="1" ref="D59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599" s="39" t="s">
        <v>160</v>
      </c>
      <c r="F599" s="42" cm="1">
        <f t="array" aca="1" ref="F59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7000</v>
      </c>
      <c r="G599" s="39" t="str">
        <f>_xlfn.XLOOKUP(Список_Сотрудников[[#This Row],[ФИО]],'Штатные сотрудники'!B:B,'Штатные сотрудники'!P:P,"ошибка",0,1)</f>
        <v>ошибка</v>
      </c>
    </row>
    <row r="600" spans="1:7" hidden="1" x14ac:dyDescent="0.35">
      <c r="A600" s="30" t="s">
        <v>1</v>
      </c>
      <c r="B600" s="45" t="s">
        <v>2576</v>
      </c>
      <c r="C600" s="46" t="s">
        <v>58</v>
      </c>
      <c r="D600" s="34" cm="1">
        <f t="array" aca="1" ref="D600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600" s="39" t="s">
        <v>160</v>
      </c>
      <c r="F600" s="42" cm="1">
        <f t="array" aca="1" ref="F600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7000</v>
      </c>
      <c r="G600" s="39" t="str">
        <f>_xlfn.XLOOKUP(Список_Сотрудников[[#This Row],[ФИО]],'Штатные сотрудники'!B:B,'Штатные сотрудники'!P:P,"ошибка",0,1)</f>
        <v>ошибка</v>
      </c>
    </row>
    <row r="601" spans="1:7" ht="29" hidden="1" x14ac:dyDescent="0.35">
      <c r="A601" s="30" t="s">
        <v>1</v>
      </c>
      <c r="B601" s="48" t="s">
        <v>2577</v>
      </c>
      <c r="C601" s="49" t="s">
        <v>58</v>
      </c>
      <c r="D601" s="50" cm="1">
        <f t="array" aca="1" ref="D601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601" s="39" t="s">
        <v>160</v>
      </c>
      <c r="F601" s="51" cm="1">
        <f t="array" aca="1" ref="F601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3500</v>
      </c>
      <c r="G601" s="33" t="str">
        <f>_xlfn.XLOOKUP(Список_Сотрудников[[#This Row],[ФИО]],'Штатные сотрудники'!B:B,'Штатные сотрудники'!P:P,"ошибка",0,1)</f>
        <v>ошибка</v>
      </c>
    </row>
    <row r="602" spans="1:7" hidden="1" x14ac:dyDescent="0.35">
      <c r="A602" s="30" t="s">
        <v>1</v>
      </c>
      <c r="B602" s="45" t="s">
        <v>167</v>
      </c>
      <c r="C602" s="46" t="s">
        <v>58</v>
      </c>
      <c r="D602" s="34" cm="1">
        <f t="array" aca="1" ref="D602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602" s="39" t="s">
        <v>160</v>
      </c>
      <c r="F602" s="42" cm="1">
        <f t="array" aca="1" ref="F602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2482</v>
      </c>
      <c r="G602" s="39" t="str">
        <f>_xlfn.XLOOKUP(Список_Сотрудников[[#This Row],[ФИО]],'Штатные сотрудники'!B:B,'Штатные сотрудники'!P:P,"ошибка",0,1)</f>
        <v xml:space="preserve">Оператор стиральных машин </v>
      </c>
    </row>
    <row r="603" spans="1:7" hidden="1" x14ac:dyDescent="0.35">
      <c r="A603" s="30" t="s">
        <v>1</v>
      </c>
      <c r="B603" s="45" t="s">
        <v>2578</v>
      </c>
      <c r="C603" s="46" t="s">
        <v>164</v>
      </c>
      <c r="D603" s="34" cm="1">
        <f t="array" aca="1" ref="D603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603" s="39" t="s">
        <v>160</v>
      </c>
      <c r="F603" s="42" cm="1">
        <f t="array" aca="1" ref="F603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2600</v>
      </c>
      <c r="G603" s="39" t="str">
        <f>_xlfn.XLOOKUP(Список_Сотрудников[[#This Row],[ФИО]],'Штатные сотрудники'!B:B,'Штатные сотрудники'!P:P,"ошибка",0,1)</f>
        <v>ошибка</v>
      </c>
    </row>
    <row r="604" spans="1:7" hidden="1" x14ac:dyDescent="0.35">
      <c r="A604" s="30" t="s">
        <v>1</v>
      </c>
      <c r="B604" s="45" t="s">
        <v>2579</v>
      </c>
      <c r="C604" s="46" t="s">
        <v>164</v>
      </c>
      <c r="D604" s="34" cm="1">
        <f t="array" aca="1" ref="D604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604" s="39" t="s">
        <v>160</v>
      </c>
      <c r="F604" s="42" cm="1">
        <f t="array" aca="1" ref="F604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1788</v>
      </c>
      <c r="G604" s="39" t="str">
        <f>_xlfn.XLOOKUP(Список_Сотрудников[[#This Row],[ФИО]],'Штатные сотрудники'!B:B,'Штатные сотрудники'!P:P,"ошибка",0,1)</f>
        <v>ошибка</v>
      </c>
    </row>
    <row r="605" spans="1:7" hidden="1" x14ac:dyDescent="0.35">
      <c r="A605" s="30" t="s">
        <v>1</v>
      </c>
      <c r="B605" s="48" t="s">
        <v>2580</v>
      </c>
      <c r="C605" s="49" t="s">
        <v>164</v>
      </c>
      <c r="D605" s="50" cm="1">
        <f t="array" aca="1" ref="D605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605" s="39" t="s">
        <v>160</v>
      </c>
      <c r="F605" s="51" cm="1">
        <f t="array" aca="1" ref="F605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1138</v>
      </c>
      <c r="G605" s="33" t="str">
        <f>_xlfn.XLOOKUP(Список_Сотрудников[[#This Row],[ФИО]],'Штатные сотрудники'!B:B,'Штатные сотрудники'!P:P,"ошибка",0,1)</f>
        <v>ошибка</v>
      </c>
    </row>
    <row r="606" spans="1:7" hidden="1" x14ac:dyDescent="0.35">
      <c r="A606" s="30" t="s">
        <v>3</v>
      </c>
      <c r="B606" s="48" t="s">
        <v>2581</v>
      </c>
      <c r="C606" s="49" t="s">
        <v>35</v>
      </c>
      <c r="D606" s="50" cm="1">
        <f t="array" aca="1" ref="D606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606" s="33" t="s">
        <v>556</v>
      </c>
      <c r="F606" s="51" cm="1">
        <f t="array" aca="1" ref="F606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13000</v>
      </c>
      <c r="G606" s="33" t="str">
        <f>_xlfn.XLOOKUP(Список_Сотрудников[[#This Row],[ФИО]],'Штатные сотрудники'!B:B,'Штатные сотрудники'!P:P,"ошибка",0,1)</f>
        <v>ошибка</v>
      </c>
    </row>
    <row r="607" spans="1:7" hidden="1" x14ac:dyDescent="0.35">
      <c r="A607" s="62" t="s">
        <v>0</v>
      </c>
      <c r="B607" s="63" t="s">
        <v>94</v>
      </c>
      <c r="C607" s="64" t="s">
        <v>74</v>
      </c>
      <c r="D607" s="65" cm="1">
        <f t="array" aca="1" ref="D607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607" s="66" t="s">
        <v>91</v>
      </c>
      <c r="F607" s="67" cm="1">
        <f t="array" aca="1" ref="F607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607" s="66" t="str">
        <f>_xlfn.XLOOKUP(Список_Сотрудников[[#This Row],[ФИО]],'Штатные сотрудники'!B:B,'Штатные сотрудники'!P:P,"ошибка",0,1)</f>
        <v>Оператор стиральной машины</v>
      </c>
    </row>
    <row r="608" spans="1:7" hidden="1" x14ac:dyDescent="0.35">
      <c r="A608" s="30" t="s">
        <v>3</v>
      </c>
      <c r="B608" s="45" t="s">
        <v>2582</v>
      </c>
      <c r="C608" s="46" t="s">
        <v>21</v>
      </c>
      <c r="D608" s="34" cm="1">
        <f t="array" aca="1" ref="D608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608" s="39" t="s">
        <v>598</v>
      </c>
      <c r="F608" s="42" cm="1">
        <f t="array" aca="1" ref="F608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608" s="39" t="str">
        <f>_xlfn.XLOOKUP(Список_Сотрудников[[#This Row],[ФИО]],'Штатные сотрудники'!B:B,'Штатные сотрудники'!P:P,"ошибка",0,1)</f>
        <v>ошибка</v>
      </c>
    </row>
    <row r="609" spans="1:7" hidden="1" x14ac:dyDescent="0.35">
      <c r="A609" s="47" t="s">
        <v>3</v>
      </c>
      <c r="B609" s="48" t="s">
        <v>2583</v>
      </c>
      <c r="C609" s="49" t="s">
        <v>21</v>
      </c>
      <c r="D609" s="50" cm="1">
        <f t="array" aca="1" ref="D609" ca="1">(IF(INDEX(Таблица2[],MATCH(Список_Сотрудников[[#This Row],[Должность]],Таблица2[Должность],0),MONTH(TODAY())+6)="","",INDEX(Таблица2[],MATCH(Список_Сотрудников[[#This Row],[Должность]],Таблица2[Должность],0),MONTH(TODAY())+6)))</f>
        <v>44931</v>
      </c>
      <c r="E609" s="33" t="s">
        <v>598</v>
      </c>
      <c r="F609" s="51" cm="1">
        <f t="array" aca="1" ref="F609" ca="1">_xlfn.XLOOKUP(Список_Сотрудников[[#This Row],[ФИО]],_xlfn.IFS(Список_Сотрудников[[#This Row],[BU]]='Список BU'!A$1,Калининград!B:B,Список_Сотрудников[[#This Row],[BU]]='Список BU'!A$2,Москва!B:B,Список_Сотрудников[[#This Row],[BU]]='Список BU'!A$3,Сибирь!B:B,Список_Сотрудников[[#This Row],[BU]]='Список BU'!A$4,Юг!B:B,Список_Сотрудников[[#This Row],[BU]]='Список BU'!A$5,СПб!B:B,Список_Сотрудников[[#This Row],[BU]]='Список BU'!A$6,Урал!B:B,Список_Сотрудников[[#This Row],[BU]]='Список BU'!A$7,Волга!B:B,Список_Сотрудников[[#This Row],[BU]]='Список BU'!A$8,ЦентрФункция!B:B,Список_Сотрудников[[#This Row],[BU]]='Список BU'!A$9,TeleSales!B:B,Список_Сотрудников[[#This Row],[BU]]='Список BU'!A$10,BUM!B:B),_xlfn.IFS(Список_Сотрудников[[#This Row],[BU]]='Список BU'!A$1,Калининград!F:F,Список_Сотрудников[[#This Row],[BU]]='Список BU'!A$2,Москва!F:F,Список_Сотрудников[[#This Row],[BU]]='Список BU'!A$3,Сибирь!F:F,Список_Сотрудников[[#This Row],[BU]]='Список BU'!A$4,Юг!F:F,Список_Сотрудников[[#This Row],[BU]]='Список BU'!A$5,СПб!F:F,Список_Сотрудников[[#This Row],[BU]]='Список BU'!A$6,Урал!F:F,Список_Сотрудников[[#This Row],[BU]]='Список BU'!A$7,Волга!F:F,Список_Сотрудников[[#This Row],[BU]]='Список BU'!A$8,ЦентрФункция!F:F,Список_Сотрудников[[#This Row],[BU]]='Список BU'!A$9,TeleSales!F:F,Список_Сотрудников[[#This Row],[BU]]='Список BU'!A$10,BUM!F:F),"не указано",0,1)</f>
        <v>0</v>
      </c>
      <c r="G609" s="33" t="str">
        <f>_xlfn.XLOOKUP(Список_Сотрудников[[#This Row],[ФИО]],'Штатные сотрудники'!B:B,'Штатные сотрудники'!P:P,"ошибка",0,1)</f>
        <v>ошибка</v>
      </c>
    </row>
  </sheetData>
  <phoneticPr fontId="4" type="noConversion"/>
  <conditionalFormatting sqref="C384:C465 C373:C382 C2:C139 C141:C371">
    <cfRule type="expression" dxfId="55" priority="19">
      <formula>IF($C2=$G2,1,0)</formula>
    </cfRule>
  </conditionalFormatting>
  <conditionalFormatting sqref="B1048565:B1048576">
    <cfRule type="expression" dxfId="54" priority="24">
      <formula>IF($B1=$E1,1,0)</formula>
    </cfRule>
    <cfRule type="duplicateValues" dxfId="53" priority="25"/>
  </conditionalFormatting>
  <conditionalFormatting sqref="B410">
    <cfRule type="duplicateValues" dxfId="52" priority="29"/>
  </conditionalFormatting>
  <conditionalFormatting sqref="B396">
    <cfRule type="duplicateValues" dxfId="51" priority="37"/>
  </conditionalFormatting>
  <conditionalFormatting sqref="B463:B465 B459:B460 B83:B138 B384:B457 B373:B381 B141:B215 B217:B370 B2:B81">
    <cfRule type="expression" dxfId="50" priority="32">
      <formula>IF($B3=$E3&amp;"*",1,0)</formula>
    </cfRule>
  </conditionalFormatting>
  <conditionalFormatting sqref="B461:B462 B458">
    <cfRule type="expression" dxfId="49" priority="44">
      <formula>IF(#REF!=#REF!&amp;"*",1,0)</formula>
    </cfRule>
  </conditionalFormatting>
  <conditionalFormatting sqref="B139 B382 B371">
    <cfRule type="expression" dxfId="48" priority="64">
      <formula>IF($B141=$E141&amp;"*",1,0)</formula>
    </cfRule>
  </conditionalFormatting>
  <conditionalFormatting sqref="C140">
    <cfRule type="expression" dxfId="47" priority="14">
      <formula>IF($C140=$G140,1,0)</formula>
    </cfRule>
  </conditionalFormatting>
  <conditionalFormatting sqref="B140">
    <cfRule type="expression" dxfId="46" priority="15">
      <formula>IF($B141=$E141&amp;"*",1,0)</formula>
    </cfRule>
  </conditionalFormatting>
  <conditionalFormatting sqref="B140">
    <cfRule type="duplicateValues" dxfId="45" priority="16"/>
  </conditionalFormatting>
  <conditionalFormatting sqref="B82">
    <cfRule type="expression" dxfId="44" priority="69">
      <formula>IF(#REF!=#REF!&amp;"*",1,0)</formula>
    </cfRule>
  </conditionalFormatting>
  <conditionalFormatting sqref="C383">
    <cfRule type="expression" dxfId="43" priority="8">
      <formula>IF($C383=$G383,1,0)</formula>
    </cfRule>
  </conditionalFormatting>
  <conditionalFormatting sqref="B383">
    <cfRule type="duplicateValues" dxfId="42" priority="9"/>
  </conditionalFormatting>
  <conditionalFormatting sqref="B383">
    <cfRule type="expression" dxfId="41" priority="10">
      <formula>IF($B385=$E385&amp;"*",1,0)</formula>
    </cfRule>
  </conditionalFormatting>
  <conditionalFormatting sqref="C372">
    <cfRule type="expression" dxfId="40" priority="5">
      <formula>IF($C372=$G372,1,0)</formula>
    </cfRule>
  </conditionalFormatting>
  <conditionalFormatting sqref="B372">
    <cfRule type="duplicateValues" dxfId="39" priority="6"/>
  </conditionalFormatting>
  <conditionalFormatting sqref="B372">
    <cfRule type="expression" dxfId="38" priority="7">
      <formula>IF($B374=$E374&amp;"*",1,0)</formula>
    </cfRule>
  </conditionalFormatting>
  <conditionalFormatting sqref="B216">
    <cfRule type="expression" dxfId="37" priority="74">
      <formula>IF(#REF!=#REF!&amp;"*",1,0)</formula>
    </cfRule>
  </conditionalFormatting>
  <conditionalFormatting sqref="C472">
    <cfRule type="expression" dxfId="36" priority="4">
      <formula>IF($C472=$G472,1,0)</formula>
    </cfRule>
  </conditionalFormatting>
  <conditionalFormatting sqref="A528:D528 A2:G2 A3:E527 G3:G528 F544:F545 E548:E550 F3:F533 A584 A548:A550 A571">
    <cfRule type="expression" dxfId="35" priority="2">
      <formula>IF($J2="уволен",1,0)</formula>
    </cfRule>
  </conditionalFormatting>
  <conditionalFormatting sqref="J200">
    <cfRule type="expression" dxfId="34" priority="1">
      <formula>IF($B200&lt;&gt;"",1,0)</formula>
    </cfRule>
  </conditionalFormatting>
  <conditionalFormatting sqref="F534:F543">
    <cfRule type="expression" dxfId="33" priority="99">
      <formula>IF(#REF!="уволен",1,0)</formula>
    </cfRule>
  </conditionalFormatting>
  <conditionalFormatting sqref="B2:B609">
    <cfRule type="duplicateValues" dxfId="32" priority="108"/>
  </conditionalFormatting>
  <conditionalFormatting sqref="B491:B1048564 B397:B409 B411:B465 B141:B371 B1:B139 B384:B395 B373:B382">
    <cfRule type="duplicateValues" dxfId="31" priority="109"/>
  </conditionalFormatting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2A94-6BFB-4528-8D12-64C8E1969A43}">
  <dimension ref="A1:F63"/>
  <sheetViews>
    <sheetView topLeftCell="A28" workbookViewId="0">
      <selection activeCell="E43" sqref="E43"/>
    </sheetView>
  </sheetViews>
  <sheetFormatPr defaultRowHeight="14.5" x14ac:dyDescent="0.35"/>
  <cols>
    <col min="1" max="1" width="16.1796875" customWidth="1"/>
    <col min="2" max="2" width="31.1796875" customWidth="1"/>
    <col min="3" max="3" width="40" customWidth="1"/>
    <col min="4" max="4" width="10.1796875" style="2" bestFit="1" customWidth="1"/>
    <col min="5" max="5" width="24" customWidth="1"/>
    <col min="6" max="6" width="20.1796875" customWidth="1"/>
  </cols>
  <sheetData>
    <row r="1" spans="1:6" x14ac:dyDescent="0.35">
      <c r="A1" s="16" t="s">
        <v>10</v>
      </c>
      <c r="B1" s="16" t="s">
        <v>11</v>
      </c>
      <c r="C1" s="16" t="s">
        <v>12</v>
      </c>
      <c r="D1" s="17" t="s">
        <v>13</v>
      </c>
      <c r="E1" s="16" t="s">
        <v>14</v>
      </c>
      <c r="F1" s="16" t="s">
        <v>15</v>
      </c>
    </row>
    <row r="2" spans="1:6" x14ac:dyDescent="0.35">
      <c r="A2" t="str" cm="1">
        <f t="array" aca="1" ref="A2:E54" ca="1">_xlfn._xlws.FILTER(Список_Сотрудников[[BU]:[Ответственный менеджер]],Список_Сотрудников[BU]='Список BU'!A8,"")</f>
        <v>ЦентрФункция</v>
      </c>
      <c r="B2" t="str">
        <f ca="1"/>
        <v>Иванов Евгений Юрьевич</v>
      </c>
      <c r="C2" t="str">
        <f ca="1"/>
        <v>Специалист по контентному маркетингу</v>
      </c>
      <c r="D2" s="2" t="str">
        <f ca="1"/>
        <v/>
      </c>
      <c r="E2" t="str">
        <f ca="1"/>
        <v>Глобальная политика</v>
      </c>
      <c r="F2" t="str">
        <f ca="1">IF(B2="","",_xlfn.XLOOKUP(B2,[1]Общий!$B:$B,[1]Общий!$F:$F,"Не проставлен",0,1))</f>
        <v>нет премии в этом периоде</v>
      </c>
    </row>
    <row r="3" spans="1:6" x14ac:dyDescent="0.35">
      <c r="A3" t="str">
        <f ca="1"/>
        <v>ЦентрФункция</v>
      </c>
      <c r="B3" t="str">
        <f ca="1"/>
        <v>Погорельченко Дмитрий Сергеевич</v>
      </c>
      <c r="C3" t="str">
        <f ca="1"/>
        <v>Специалист по промышленной безопасности и охране труда</v>
      </c>
      <c r="D3" s="2" t="str">
        <f ca="1"/>
        <v/>
      </c>
      <c r="E3" t="str">
        <f ca="1"/>
        <v>Глобальная политика</v>
      </c>
      <c r="F3" t="str">
        <f ca="1">IF(B3="","",_xlfn.XLOOKUP(B3,[1]Общий!$B:$B,[1]Общий!$F:$F,"Не проставлен",0,1))</f>
        <v>нет премии в этом периоде</v>
      </c>
    </row>
    <row r="4" spans="1:6" x14ac:dyDescent="0.35">
      <c r="A4" t="str">
        <f ca="1"/>
        <v>ЦентрФункция</v>
      </c>
      <c r="B4" t="str">
        <f ca="1"/>
        <v>Соболева Александра Ивановна</v>
      </c>
      <c r="C4" t="str">
        <f ca="1"/>
        <v>Директор бизнес подразделения</v>
      </c>
      <c r="D4" s="2" t="str">
        <f ca="1"/>
        <v/>
      </c>
      <c r="E4" t="str">
        <f ca="1"/>
        <v>Глобальная политика</v>
      </c>
      <c r="F4" t="str">
        <f ca="1">IF(B4="","",_xlfn.XLOOKUP(B4,[1]Общий!$B:$B,[1]Общий!$F:$F,"Не проставлен",0,1))</f>
        <v>нет премии в этом периоде</v>
      </c>
    </row>
    <row r="5" spans="1:6" x14ac:dyDescent="0.35">
      <c r="A5" t="str">
        <f ca="1"/>
        <v>ЦентрФункция</v>
      </c>
      <c r="B5" t="str">
        <f ca="1"/>
        <v>Протасевич Антон Геннадьевич</v>
      </c>
      <c r="C5" t="str">
        <f ca="1"/>
        <v>Руководитель отдела дистанционных продаж</v>
      </c>
      <c r="D5" s="2">
        <f ca="1"/>
        <v>44947</v>
      </c>
      <c r="E5" t="str">
        <f ca="1"/>
        <v>Афанасьева Ольга</v>
      </c>
      <c r="F5" t="str">
        <f ca="1">IF(B5="","",_xlfn.XLOOKUP(B5,[1]Общий!$B:$B,[1]Общий!$F:$F,"Не проставлен",0,1))</f>
        <v>нет премии в этом периоде</v>
      </c>
    </row>
    <row r="6" spans="1:6" x14ac:dyDescent="0.35">
      <c r="A6" t="str">
        <f ca="1"/>
        <v>ЦентрФункция</v>
      </c>
      <c r="B6" t="str">
        <f ca="1"/>
        <v>Зеленцов Иван Игоревич</v>
      </c>
      <c r="C6" t="str">
        <f ca="1"/>
        <v>Менеджер по закупкам</v>
      </c>
      <c r="D6" s="2" t="str">
        <f ca="1"/>
        <v/>
      </c>
      <c r="E6" t="str">
        <f ca="1"/>
        <v>Глобальная политика</v>
      </c>
      <c r="F6" t="str">
        <f ca="1">IF(B6="","",_xlfn.XLOOKUP(B6,[1]Общий!$B:$B,[1]Общий!$F:$F,"Не проставлен",0,1))</f>
        <v>нет премии в этом периоде</v>
      </c>
    </row>
    <row r="7" spans="1:6" x14ac:dyDescent="0.35">
      <c r="A7" t="str">
        <f ca="1"/>
        <v>ЦентрФункция</v>
      </c>
      <c r="B7" t="str">
        <f ca="1"/>
        <v>Ивлиева Ирина Владимировна</v>
      </c>
      <c r="C7" t="str">
        <f ca="1"/>
        <v>Директор по закупкам</v>
      </c>
      <c r="D7" s="2" t="str">
        <f ca="1"/>
        <v/>
      </c>
      <c r="E7" t="str">
        <f ca="1"/>
        <v>Глобальная политика</v>
      </c>
      <c r="F7" t="str">
        <f ca="1">IF(B7="","",_xlfn.XLOOKUP(B7,[1]Общий!$B:$B,[1]Общий!$F:$F,"Не проставлен",0,1))</f>
        <v>нет премии в этом периоде</v>
      </c>
    </row>
    <row r="8" spans="1:6" x14ac:dyDescent="0.35">
      <c r="A8" t="str">
        <f ca="1"/>
        <v>ЦентрФункция</v>
      </c>
      <c r="B8" t="str">
        <f ca="1"/>
        <v>Князева Елена Григорьевна</v>
      </c>
      <c r="C8" t="str">
        <f ca="1"/>
        <v>Руководитель группы по расчетам с поставщиками</v>
      </c>
      <c r="D8" s="2" t="str">
        <f ca="1"/>
        <v/>
      </c>
      <c r="E8" t="str">
        <f ca="1"/>
        <v>Глобальная политика</v>
      </c>
      <c r="F8" t="str">
        <f ca="1">IF(B8="","",_xlfn.XLOOKUP(B8,[1]Общий!$B:$B,[1]Общий!$F:$F,"Не проставлен",0,1))</f>
        <v>нет премии в этом периоде</v>
      </c>
    </row>
    <row r="9" spans="1:6" x14ac:dyDescent="0.35">
      <c r="A9" t="str">
        <f ca="1"/>
        <v>ЦентрФункция</v>
      </c>
      <c r="B9" t="str">
        <f ca="1"/>
        <v>Кривенкова Ирина Евгеньевна</v>
      </c>
      <c r="C9" t="str">
        <f ca="1"/>
        <v>Региональный менеджер по закупкам</v>
      </c>
      <c r="D9" s="2" t="str">
        <f ca="1"/>
        <v/>
      </c>
      <c r="E9" t="str">
        <f ca="1"/>
        <v>Глобальная политика</v>
      </c>
      <c r="F9" t="str">
        <f ca="1">IF(B9="","",_xlfn.XLOOKUP(B9,[1]Общий!$B:$B,[1]Общий!$F:$F,"Не проставлен",0,1))</f>
        <v>нет премии в этом периоде</v>
      </c>
    </row>
    <row r="10" spans="1:6" x14ac:dyDescent="0.35">
      <c r="A10" t="str">
        <f ca="1"/>
        <v>ЦентрФункция</v>
      </c>
      <c r="B10" t="str">
        <f ca="1"/>
        <v>Луценко Наталья Владимировна</v>
      </c>
      <c r="C10" t="str">
        <f ca="1"/>
        <v>Специалист по маркировке</v>
      </c>
      <c r="D10" s="2" t="str">
        <f ca="1"/>
        <v/>
      </c>
      <c r="E10" t="str">
        <f ca="1"/>
        <v>Глобальная политика</v>
      </c>
      <c r="F10" t="str">
        <f ca="1">IF(B10="","",_xlfn.XLOOKUP(B10,[1]Общий!$B:$B,[1]Общий!$F:$F,"Не проставлен",0,1))</f>
        <v>нет премии в этом периоде</v>
      </c>
    </row>
    <row r="11" spans="1:6" x14ac:dyDescent="0.35">
      <c r="A11" t="str">
        <f ca="1"/>
        <v>ЦентрФункция</v>
      </c>
      <c r="B11" t="str">
        <f ca="1"/>
        <v>Муйземнек Валентина Андреевна</v>
      </c>
      <c r="C11" t="str">
        <f ca="1"/>
        <v>Административный менеджер</v>
      </c>
      <c r="D11" s="2" t="str">
        <f ca="1"/>
        <v/>
      </c>
      <c r="E11" t="str">
        <f ca="1"/>
        <v>Глобальная политика</v>
      </c>
      <c r="F11" t="str">
        <f ca="1">IF(B11="","",_xlfn.XLOOKUP(B11,[1]Общий!$B:$B,[1]Общий!$F:$F,"Не проставлен",0,1))</f>
        <v>нет премии в этом периоде</v>
      </c>
    </row>
    <row r="12" spans="1:6" x14ac:dyDescent="0.35">
      <c r="A12" t="str">
        <f ca="1"/>
        <v>ЦентрФункция</v>
      </c>
      <c r="B12" t="str">
        <f ca="1"/>
        <v>Сычева Вероника Владиславовна</v>
      </c>
      <c r="C12" t="str">
        <f ca="1"/>
        <v>Менеджер по закупкам</v>
      </c>
      <c r="D12" s="2" t="str">
        <f ca="1"/>
        <v/>
      </c>
      <c r="E12" t="str">
        <f ca="1"/>
        <v>Глобальная политика</v>
      </c>
      <c r="F12" t="str">
        <f ca="1">IF(B12="","",_xlfn.XLOOKUP(B12,[1]Общий!$B:$B,[1]Общий!$F:$F,"Не проставлен",0,1))</f>
        <v>нет премии в этом периоде</v>
      </c>
    </row>
    <row r="13" spans="1:6" x14ac:dyDescent="0.35">
      <c r="A13" t="str">
        <f ca="1"/>
        <v>ЦентрФункция</v>
      </c>
      <c r="B13" t="str">
        <f ca="1"/>
        <v>Третьякова Ольга Викторовна</v>
      </c>
      <c r="C13" t="str">
        <f ca="1"/>
        <v>Специалист по закупкам</v>
      </c>
      <c r="D13" s="2" t="str">
        <f ca="1"/>
        <v/>
      </c>
      <c r="E13" t="str">
        <f ca="1"/>
        <v>Глобальная политика</v>
      </c>
      <c r="F13" t="str">
        <f ca="1">IF(B13="","",_xlfn.XLOOKUP(B13,[1]Общий!$B:$B,[1]Общий!$F:$F,"Не проставлен",0,1))</f>
        <v>нет премии в этом периоде</v>
      </c>
    </row>
    <row r="14" spans="1:6" x14ac:dyDescent="0.35">
      <c r="A14" t="str">
        <f ca="1"/>
        <v>ЦентрФункция</v>
      </c>
      <c r="B14" t="str">
        <f ca="1"/>
        <v>Антонова Екатерина Александровна</v>
      </c>
      <c r="C14" t="str">
        <f ca="1"/>
        <v>Менеджер проекта</v>
      </c>
      <c r="D14" s="2" t="str">
        <f ca="1"/>
        <v/>
      </c>
      <c r="E14" t="str">
        <f ca="1"/>
        <v>Глобальная политика</v>
      </c>
      <c r="F14" t="str">
        <f ca="1">IF(B14="","",_xlfn.XLOOKUP(B14,[1]Общий!$B:$B,[1]Общий!$F:$F,"Не проставлен",0,1))</f>
        <v>нет премии в этом периоде</v>
      </c>
    </row>
    <row r="15" spans="1:6" x14ac:dyDescent="0.35">
      <c r="A15" t="str">
        <f ca="1"/>
        <v>ЦентрФункция</v>
      </c>
      <c r="B15" t="str">
        <f ca="1"/>
        <v>Афанасьева Ольга Леонидовна</v>
      </c>
      <c r="C15" t="str">
        <f ca="1"/>
        <v>Директор по национальным продажам и развитию бизнеса</v>
      </c>
      <c r="D15" s="2">
        <f ca="1"/>
        <v>44947</v>
      </c>
      <c r="E15" t="str">
        <f ca="1"/>
        <v>Киуру Ирина</v>
      </c>
      <c r="F15" t="str">
        <f ca="1">IF(B15="","",_xlfn.XLOOKUP(B15,[1]Общий!$B:$B,[1]Общий!$F:$F,"Не проставлен",0,1))</f>
        <v>нет премии в этом периоде</v>
      </c>
    </row>
    <row r="16" spans="1:6" x14ac:dyDescent="0.35">
      <c r="A16" t="str">
        <f ca="1"/>
        <v>ЦентрФункция</v>
      </c>
      <c r="B16" t="str">
        <f ca="1"/>
        <v>Жаврид Мария Петровна</v>
      </c>
      <c r="C16" t="str">
        <f ca="1"/>
        <v>Национальный менеджер по работе с ключевыми клиентами</v>
      </c>
      <c r="D16" s="2">
        <f ca="1"/>
        <v>44947</v>
      </c>
      <c r="E16" t="str">
        <f ca="1"/>
        <v>Киуру Ирина</v>
      </c>
      <c r="F16" t="str">
        <f ca="1">IF(B16="","",_xlfn.XLOOKUP(B16,[1]Общий!$B:$B,[1]Общий!$F:$F,"Не проставлен",0,1))</f>
        <v>нет премии в этом периоде</v>
      </c>
    </row>
    <row r="17" spans="1:6" x14ac:dyDescent="0.35">
      <c r="A17" t="str">
        <f ca="1"/>
        <v>ЦентрФункция</v>
      </c>
      <c r="B17" t="str">
        <f ca="1"/>
        <v>Киселева Екатерина Александровна</v>
      </c>
      <c r="C17" t="str">
        <f ca="1"/>
        <v>Директор по продажам ключевым клиентам</v>
      </c>
      <c r="D17" s="2" t="str">
        <f ca="1"/>
        <v/>
      </c>
      <c r="E17" t="str">
        <f ca="1"/>
        <v>Глобальная политика</v>
      </c>
      <c r="F17" t="str">
        <f ca="1">IF(B17="","",_xlfn.XLOOKUP(B17,[1]Общий!$B:$B,[1]Общий!$F:$F,"Не проставлен",0,1))</f>
        <v>нет премии в этом периоде</v>
      </c>
    </row>
    <row r="18" spans="1:6" x14ac:dyDescent="0.35">
      <c r="A18" t="str">
        <f ca="1"/>
        <v>ЦентрФункция</v>
      </c>
      <c r="B18" t="str">
        <f ca="1"/>
        <v>Киснерева Анна Евгеньевна</v>
      </c>
      <c r="C18" t="str">
        <f ca="1"/>
        <v>Дизайнер</v>
      </c>
      <c r="D18" s="2" t="str">
        <f ca="1"/>
        <v/>
      </c>
      <c r="E18" t="str">
        <f ca="1"/>
        <v>Глобальная политика</v>
      </c>
      <c r="F18" t="str">
        <f ca="1">IF(B18="","",_xlfn.XLOOKUP(B18,[1]Общий!$B:$B,[1]Общий!$F:$F,"Не проставлен",0,1))</f>
        <v>нет премии в этом периоде</v>
      </c>
    </row>
    <row r="19" spans="1:6" x14ac:dyDescent="0.35">
      <c r="A19" t="str">
        <f ca="1"/>
        <v>ЦентрФункция</v>
      </c>
      <c r="B19" t="str">
        <f ca="1"/>
        <v>Киуру Ирина Александровна</v>
      </c>
      <c r="C19" t="str">
        <f ca="1"/>
        <v>Директор по стратегическому маркетингу и развитию бизнеса</v>
      </c>
      <c r="D19" s="2" t="str">
        <f ca="1"/>
        <v/>
      </c>
      <c r="E19" t="str">
        <f ca="1"/>
        <v>Глобальная политика</v>
      </c>
      <c r="F19" t="str">
        <f ca="1">IF(B19="","",_xlfn.XLOOKUP(B19,[1]Общий!$B:$B,[1]Общий!$F:$F,"Не проставлен",0,1))</f>
        <v>нет премии в этом периоде</v>
      </c>
    </row>
    <row r="20" spans="1:6" x14ac:dyDescent="0.35">
      <c r="A20" t="str">
        <f ca="1"/>
        <v>ЦентрФункция</v>
      </c>
      <c r="B20" t="str">
        <f ca="1"/>
        <v>Кузнецова Юлия Алексеевна</v>
      </c>
      <c r="C20" t="str">
        <f ca="1"/>
        <v>Менеджер по продукту</v>
      </c>
      <c r="D20" s="2" t="str">
        <f ca="1"/>
        <v/>
      </c>
      <c r="E20" t="str">
        <f ca="1"/>
        <v>Глобальная политика</v>
      </c>
      <c r="F20" t="str">
        <f ca="1">IF(B20="","",_xlfn.XLOOKUP(B20,[1]Общий!$B:$B,[1]Общий!$F:$F,"Не проставлен",0,1))</f>
        <v>нет премии в этом периоде</v>
      </c>
    </row>
    <row r="21" spans="1:6" x14ac:dyDescent="0.35">
      <c r="A21" t="str">
        <f ca="1"/>
        <v>ЦентрФункция</v>
      </c>
      <c r="B21" t="str">
        <f ca="1"/>
        <v>Магалясова Екатерина Геннадьевна</v>
      </c>
      <c r="C21" t="str">
        <f ca="1"/>
        <v>Менеджер по маркетингу и автоматизации процесса продаж</v>
      </c>
      <c r="D21" s="2" t="str">
        <f ca="1"/>
        <v/>
      </c>
      <c r="E21" t="str">
        <f ca="1"/>
        <v>Глобальная политика</v>
      </c>
      <c r="F21" t="str">
        <f ca="1">IF(B21="","",_xlfn.XLOOKUP(B21,[1]Общий!$B:$B,[1]Общий!$F:$F,"Не проставлен",0,1))</f>
        <v>нет премии в этом периоде</v>
      </c>
    </row>
    <row r="22" spans="1:6" x14ac:dyDescent="0.35">
      <c r="A22" t="str">
        <f ca="1"/>
        <v>ЦентрФункция</v>
      </c>
      <c r="B22" t="str">
        <f ca="1"/>
        <v>Мальцева Анна Ильинична</v>
      </c>
      <c r="C22" t="str">
        <f ca="1"/>
        <v>Национальный менеджер по работе с ключевыми клиентами</v>
      </c>
      <c r="D22" s="2">
        <f ca="1"/>
        <v>44947</v>
      </c>
      <c r="E22" t="str">
        <f ca="1"/>
        <v>Киуру Ирина</v>
      </c>
      <c r="F22" t="str">
        <f ca="1">IF(B22="","",_xlfn.XLOOKUP(B22,[1]Общий!$B:$B,[1]Общий!$F:$F,"Не проставлен",0,1))</f>
        <v>нет премии в этом периоде</v>
      </c>
    </row>
    <row r="23" spans="1:6" x14ac:dyDescent="0.35">
      <c r="A23" t="str">
        <f ca="1"/>
        <v>ЦентрФункция</v>
      </c>
      <c r="B23" t="str">
        <f ca="1"/>
        <v>Пермякова Дарья Васильевна</v>
      </c>
      <c r="C23" t="str">
        <f ca="1"/>
        <v>Менеджер по коммуникациям и связям с общественностью</v>
      </c>
      <c r="D23" s="2" t="str">
        <f ca="1"/>
        <v/>
      </c>
      <c r="E23" t="str">
        <f ca="1"/>
        <v>Глобальная политика</v>
      </c>
      <c r="F23" t="str">
        <f ca="1">IF(B23="","",_xlfn.XLOOKUP(B23,[1]Общий!$B:$B,[1]Общий!$F:$F,"Не проставлен",0,1))</f>
        <v>нет премии в этом периоде</v>
      </c>
    </row>
    <row r="24" spans="1:6" x14ac:dyDescent="0.35">
      <c r="A24" t="str">
        <f ca="1"/>
        <v>ЦентрФункция</v>
      </c>
      <c r="B24" t="str">
        <f ca="1"/>
        <v>Поликарпова Эльвира Александровна</v>
      </c>
      <c r="C24" t="str">
        <f ca="1"/>
        <v>Специалист по продукту</v>
      </c>
      <c r="D24" s="2" t="str">
        <f ca="1"/>
        <v/>
      </c>
      <c r="E24" t="str">
        <f ca="1"/>
        <v>Глобальная политика</v>
      </c>
      <c r="F24" t="str">
        <f ca="1">IF(B24="","",_xlfn.XLOOKUP(B24,[1]Общий!$B:$B,[1]Общий!$F:$F,"Не проставлен",0,1))</f>
        <v>нет премии в этом периоде</v>
      </c>
    </row>
    <row r="25" spans="1:6" x14ac:dyDescent="0.35">
      <c r="A25" t="str">
        <f ca="1"/>
        <v>ЦентрФункция</v>
      </c>
      <c r="B25" t="str">
        <f ca="1"/>
        <v>Яланская Елена Юрьевна</v>
      </c>
      <c r="C25" t="str">
        <f ca="1"/>
        <v>Национальный менеджер по работе с ключевыми клиентами</v>
      </c>
      <c r="D25" s="2">
        <f ca="1"/>
        <v>44947</v>
      </c>
      <c r="E25" t="str">
        <f ca="1"/>
        <v>Киуру Ирина</v>
      </c>
      <c r="F25" t="str">
        <f ca="1">IF(B25="","",_xlfn.XLOOKUP(B25,[1]Общий!$B:$B,[1]Общий!$F:$F,"Не проставлен",0,1))</f>
        <v>нет премии в этом периоде</v>
      </c>
    </row>
    <row r="26" spans="1:6" x14ac:dyDescent="0.35">
      <c r="A26" t="str">
        <f ca="1"/>
        <v>ЦентрФункция</v>
      </c>
      <c r="B26" t="str">
        <f ca="1"/>
        <v>Могилевский Леонид Израилевич</v>
      </c>
      <c r="C26" t="str">
        <f ca="1"/>
        <v>Директор по строительству, недвижимости и безопасности</v>
      </c>
      <c r="D26" s="2" t="str">
        <f ca="1"/>
        <v/>
      </c>
      <c r="E26" t="str">
        <f ca="1"/>
        <v>Глобальная политика</v>
      </c>
      <c r="F26" t="str">
        <f ca="1">IF(B26="","",_xlfn.XLOOKUP(B26,[1]Общий!$B:$B,[1]Общий!$F:$F,"Не проставлен",0,1))</f>
        <v>нет премии в этом периоде</v>
      </c>
    </row>
    <row r="27" spans="1:6" x14ac:dyDescent="0.35">
      <c r="A27" t="str">
        <f ca="1"/>
        <v>ЦентрФункция</v>
      </c>
      <c r="B27" t="str">
        <f ca="1"/>
        <v>Соколова Анастасия Станиславовна уволен</v>
      </c>
      <c r="C27" t="str">
        <f ca="1"/>
        <v>Специалист по пожарной, экологической и промышленной безопасности</v>
      </c>
      <c r="D27" s="2" t="str">
        <f ca="1"/>
        <v/>
      </c>
      <c r="E27" t="str">
        <f ca="1"/>
        <v>Глобальная политика</v>
      </c>
      <c r="F27" t="str">
        <f ca="1">IF(B27="","",_xlfn.XLOOKUP(B27,[1]Общий!$B:$B,[1]Общий!$F:$F,"Не проставлен",0,1))</f>
        <v>уволен</v>
      </c>
    </row>
    <row r="28" spans="1:6" x14ac:dyDescent="0.35">
      <c r="A28" t="str">
        <f ca="1"/>
        <v>ЦентрФункция</v>
      </c>
      <c r="B28" t="str">
        <f ca="1"/>
        <v>Радченко Дарья Алексеевна</v>
      </c>
      <c r="C28" t="str">
        <f ca="1"/>
        <v>Инженер по качеству</v>
      </c>
      <c r="D28" s="2" t="str">
        <f ca="1"/>
        <v/>
      </c>
      <c r="E28" t="str">
        <f ca="1"/>
        <v>Глобальная политика</v>
      </c>
      <c r="F28" t="str">
        <f ca="1">IF(B28="","",_xlfn.XLOOKUP(B28,[1]Общий!$B:$B,[1]Общий!$F:$F,"Не проставлен",0,1))</f>
        <v>нет премии в этом периоде</v>
      </c>
    </row>
    <row r="29" spans="1:6" x14ac:dyDescent="0.35">
      <c r="A29" t="str">
        <f ca="1"/>
        <v>ЦентрФункция</v>
      </c>
      <c r="B29" t="str">
        <f ca="1"/>
        <v>Рештенко Александр Васильевич</v>
      </c>
      <c r="C29" t="str">
        <f ca="1"/>
        <v>Директор бизнес подразделения</v>
      </c>
      <c r="D29" s="2" t="str">
        <f ca="1"/>
        <v/>
      </c>
      <c r="E29" t="str">
        <f ca="1"/>
        <v>Глобальная политика</v>
      </c>
      <c r="F29" t="str">
        <f ca="1">IF(B29="","",_xlfn.XLOOKUP(B29,[1]Общий!$B:$B,[1]Общий!$F:$F,"Не проставлен",0,1))</f>
        <v>нет премии в этом периоде</v>
      </c>
    </row>
    <row r="30" spans="1:6" x14ac:dyDescent="0.35">
      <c r="A30" t="str">
        <f ca="1"/>
        <v>ЦентрФункция</v>
      </c>
      <c r="B30" t="str">
        <f ca="1"/>
        <v>Милкова Мария Александровна</v>
      </c>
      <c r="C30" t="str">
        <f ca="1"/>
        <v>Руководитель Проектов</v>
      </c>
      <c r="D30" s="2" t="str">
        <f ca="1"/>
        <v/>
      </c>
      <c r="E30" t="str">
        <f ca="1"/>
        <v>Глобальная политика</v>
      </c>
      <c r="F30" t="str">
        <f ca="1">IF(B30="","",_xlfn.XLOOKUP(B30,[1]Общий!$B:$B,[1]Общий!$F:$F,"Не проставлен",0,1))</f>
        <v>нет премии в этом периоде</v>
      </c>
    </row>
    <row r="31" spans="1:6" x14ac:dyDescent="0.35">
      <c r="A31" t="str">
        <f ca="1"/>
        <v>ЦентрФункция</v>
      </c>
      <c r="B31" t="str">
        <f ca="1"/>
        <v>Стотыка Николай Борисович</v>
      </c>
      <c r="C31" t="str">
        <f ca="1"/>
        <v>Генеральный директор</v>
      </c>
      <c r="D31" s="2" t="str">
        <f ca="1"/>
        <v/>
      </c>
      <c r="E31" t="str">
        <f ca="1"/>
        <v>Глобальная политика</v>
      </c>
      <c r="F31" t="str">
        <f ca="1">IF(B31="","",_xlfn.XLOOKUP(B31,[1]Общий!$B:$B,[1]Общий!$F:$F,"Не проставлен",0,1))</f>
        <v>нет премии в этом периоде</v>
      </c>
    </row>
    <row r="32" spans="1:6" x14ac:dyDescent="0.35">
      <c r="A32" t="str">
        <f ca="1"/>
        <v>ЦентрФункция</v>
      </c>
      <c r="B32" t="str">
        <f ca="1"/>
        <v>Шамси Анна Сергеевна</v>
      </c>
      <c r="C32" t="str">
        <f ca="1"/>
        <v>Руководитель Проектов</v>
      </c>
      <c r="D32" s="2" t="str">
        <f ca="1"/>
        <v/>
      </c>
      <c r="E32" t="str">
        <f ca="1"/>
        <v>Глобальная политика</v>
      </c>
      <c r="F32" t="str">
        <f ca="1">IF(B32="","",_xlfn.XLOOKUP(B32,[1]Общий!$B:$B,[1]Общий!$F:$F,"Не проставлен",0,1))</f>
        <v>нет премии в этом периоде</v>
      </c>
    </row>
    <row r="33" spans="1:6" x14ac:dyDescent="0.35">
      <c r="A33" t="str">
        <f ca="1"/>
        <v>ЦентрФункция</v>
      </c>
      <c r="B33" t="str">
        <f ca="1"/>
        <v>Бардина Снежана Валерьевна уволен</v>
      </c>
      <c r="C33" t="str">
        <f ca="1"/>
        <v>Специалист по организационному развитию и управлению персоналом</v>
      </c>
      <c r="D33" s="2" t="str">
        <f ca="1"/>
        <v/>
      </c>
      <c r="E33" t="str">
        <f ca="1"/>
        <v>Глобальная политика</v>
      </c>
      <c r="F33" t="str">
        <f ca="1">IF(B33="","",_xlfn.XLOOKUP(B33,[1]Общий!$B:$B,[1]Общий!$F:$F,"Не проставлен",0,1))</f>
        <v>Не проставлен</v>
      </c>
    </row>
    <row r="34" spans="1:6" x14ac:dyDescent="0.35">
      <c r="A34" t="str">
        <f ca="1"/>
        <v>ЦентрФункция</v>
      </c>
      <c r="B34" t="str">
        <f ca="1"/>
        <v>Владимиров Ярослав Анатольевич</v>
      </c>
      <c r="C34" t="str">
        <f ca="1"/>
        <v>Специалист по организационному развитию и управлению персоналом</v>
      </c>
      <c r="D34" s="2" t="str">
        <f ca="1"/>
        <v/>
      </c>
      <c r="E34" t="str">
        <f ca="1"/>
        <v>Глобальная политика</v>
      </c>
      <c r="F34" t="str">
        <f ca="1">IF(B34="","",_xlfn.XLOOKUP(B34,[1]Общий!$B:$B,[1]Общий!$F:$F,"Не проставлен",0,1))</f>
        <v>нет премии в этом периоде</v>
      </c>
    </row>
    <row r="35" spans="1:6" x14ac:dyDescent="0.35">
      <c r="A35" t="str">
        <f ca="1"/>
        <v>ЦентрФункция</v>
      </c>
      <c r="B35" t="str">
        <f ca="1"/>
        <v>Иванова Любовь Валерьевна</v>
      </c>
      <c r="C35" t="str">
        <f ca="1"/>
        <v>Специалист по организационному развитию и управлению персоналом</v>
      </c>
      <c r="D35" s="2" t="str">
        <f ca="1"/>
        <v/>
      </c>
      <c r="E35" t="str">
        <f ca="1"/>
        <v>Глобальная политика</v>
      </c>
      <c r="F35" t="str">
        <f ca="1">IF(B35="","",_xlfn.XLOOKUP(B35,[1]Общий!$B:$B,[1]Общий!$F:$F,"Не проставлен",0,1))</f>
        <v>нет премии в этом периоде</v>
      </c>
    </row>
    <row r="36" spans="1:6" x14ac:dyDescent="0.35">
      <c r="A36" t="str">
        <f ca="1"/>
        <v>ЦентрФункция</v>
      </c>
      <c r="B36" t="str">
        <f ca="1"/>
        <v>Федорова Наталья Алексеевна</v>
      </c>
      <c r="C36" t="str">
        <f ca="1"/>
        <v>Директор по организационному развитию и управлению персоналом</v>
      </c>
      <c r="D36" s="2" t="str">
        <f ca="1"/>
        <v/>
      </c>
      <c r="E36" t="str">
        <f ca="1"/>
        <v>Глобальная политика</v>
      </c>
      <c r="F36" t="str">
        <f ca="1">IF(B36="","",_xlfn.XLOOKUP(B36,[1]Общий!$B:$B,[1]Общий!$F:$F,"Не проставлен",0,1))</f>
        <v>нет премии в этом периоде</v>
      </c>
    </row>
    <row r="37" spans="1:6" x14ac:dyDescent="0.35">
      <c r="A37" t="str">
        <f ca="1"/>
        <v>ЦентрФункция</v>
      </c>
      <c r="B37" t="str">
        <f ca="1"/>
        <v>Халимов Роберт Рисунович уволен</v>
      </c>
      <c r="C37" t="str">
        <f ca="1"/>
        <v>Специалист по организационному развитию и управлению персоналом</v>
      </c>
      <c r="D37" s="2" t="str">
        <f ca="1"/>
        <v/>
      </c>
      <c r="E37" t="str">
        <f ca="1"/>
        <v>Глобальная политика</v>
      </c>
      <c r="F37" t="str">
        <f ca="1">IF(B37="","",_xlfn.XLOOKUP(B37,[1]Общий!$B:$B,[1]Общий!$F:$F,"Не проставлен",0,1))</f>
        <v>уволен</v>
      </c>
    </row>
    <row r="38" spans="1:6" x14ac:dyDescent="0.35">
      <c r="A38" t="str">
        <f ca="1"/>
        <v>ЦентрФункция</v>
      </c>
      <c r="B38" t="str">
        <f ca="1"/>
        <v>Дмитриева Александра Александровна</v>
      </c>
      <c r="C38" t="str">
        <f ca="1"/>
        <v>Бухгалтер (rescontrol) / работа с дебиторской задолженностью</v>
      </c>
      <c r="D38" s="2">
        <f ca="1"/>
        <v>44931</v>
      </c>
      <c r="E38" t="str">
        <f ca="1"/>
        <v>Храмов Олег</v>
      </c>
      <c r="F38">
        <f ca="1">IF(B38="","",_xlfn.XLOOKUP(B38,[1]Общий!$B:$B,[1]Общий!$F:$F,"Не проставлен",0,1))</f>
        <v>0</v>
      </c>
    </row>
    <row r="39" spans="1:6" x14ac:dyDescent="0.35">
      <c r="A39" t="str">
        <f ca="1"/>
        <v>ЦентрФункция</v>
      </c>
      <c r="B39" t="str">
        <f ca="1"/>
        <v>Кит Нина Николаевна уволен</v>
      </c>
      <c r="C39" t="str">
        <f ca="1"/>
        <v>Старший бухгалтер</v>
      </c>
      <c r="D39" s="2" t="str">
        <f ca="1"/>
        <v/>
      </c>
      <c r="E39" t="str">
        <f ca="1"/>
        <v>Глобальная политика</v>
      </c>
      <c r="F39" t="str">
        <f ca="1">IF(B39="","",_xlfn.XLOOKUP(B39,[1]Общий!$B:$B,[1]Общий!$F:$F,"Не проставлен",0,1))</f>
        <v>уволен</v>
      </c>
    </row>
    <row r="40" spans="1:6" x14ac:dyDescent="0.35">
      <c r="A40" t="str">
        <f ca="1"/>
        <v>ЦентрФункция</v>
      </c>
      <c r="B40" t="str">
        <f ca="1"/>
        <v>Мания Надежда Борисовна</v>
      </c>
      <c r="C40" t="str">
        <f ca="1"/>
        <v>Старший бухгалтер</v>
      </c>
      <c r="D40" s="2" t="str">
        <f ca="1"/>
        <v/>
      </c>
      <c r="E40" t="str">
        <f ca="1"/>
        <v>Храмов Олег</v>
      </c>
      <c r="F40" t="str">
        <f ca="1">IF(B40="","",_xlfn.XLOOKUP(B40,[1]Общий!$B:$B,[1]Общий!$F:$F,"Не проставлен",0,1))</f>
        <v>нет премии в этом периоде</v>
      </c>
    </row>
    <row r="41" spans="1:6" x14ac:dyDescent="0.35">
      <c r="A41" t="str">
        <f ca="1"/>
        <v>ЦентрФункция</v>
      </c>
      <c r="B41" t="str">
        <f ca="1"/>
        <v>Микина Олеся Михайловна</v>
      </c>
      <c r="C41" t="str">
        <f ca="1"/>
        <v>Налоговый менеджер</v>
      </c>
      <c r="D41" s="2" t="str">
        <f ca="1"/>
        <v/>
      </c>
      <c r="E41" t="str">
        <f ca="1"/>
        <v>Глобальная политика</v>
      </c>
      <c r="F41" t="str">
        <f ca="1">IF(B41="","",_xlfn.XLOOKUP(B41,[1]Общий!$B:$B,[1]Общий!$F:$F,"Не проставлен",0,1))</f>
        <v>нет премии в этом периоде</v>
      </c>
    </row>
    <row r="42" spans="1:6" x14ac:dyDescent="0.35">
      <c r="A42" t="str">
        <f ca="1"/>
        <v>ЦентрФункция</v>
      </c>
      <c r="B42" t="str">
        <f ca="1"/>
        <v>Саввин Дмитрий Александрович уволен</v>
      </c>
      <c r="C42" t="str">
        <f ca="1"/>
        <v>Финансовый аналитик</v>
      </c>
      <c r="D42" s="2" t="str">
        <f ca="1"/>
        <v/>
      </c>
      <c r="E42" t="str">
        <f ca="1"/>
        <v>Глобальная политика</v>
      </c>
      <c r="F42" t="str">
        <f ca="1">IF(B42="","",_xlfn.XLOOKUP(B42,[1]Общий!$B:$B,[1]Общий!$F:$F,"Не проставлен",0,1))</f>
        <v>уволен</v>
      </c>
    </row>
    <row r="43" spans="1:6" x14ac:dyDescent="0.35">
      <c r="A43" t="str">
        <f ca="1"/>
        <v>ЦентрФункция</v>
      </c>
      <c r="B43" t="str">
        <f ca="1"/>
        <v>Тиханова Светлана Николаевна уволен</v>
      </c>
      <c r="C43" t="str">
        <f ca="1"/>
        <v>Руководитель группы по учету расчетов с клиентами</v>
      </c>
      <c r="D43" s="2" t="str">
        <f ca="1"/>
        <v/>
      </c>
      <c r="E43" t="str">
        <f ca="1"/>
        <v>Глобальная политика</v>
      </c>
      <c r="F43" t="str">
        <f ca="1">IF(B43="","",_xlfn.XLOOKUP(B43,[1]Общий!$B:$B,[1]Общий!$F:$F,"Не проставлен",0,1))</f>
        <v>уволен</v>
      </c>
    </row>
    <row r="44" spans="1:6" x14ac:dyDescent="0.35">
      <c r="A44" t="str">
        <f ca="1"/>
        <v>ЦентрФункция</v>
      </c>
      <c r="B44" t="str">
        <f ca="1"/>
        <v>Храмов Олег Анатольевич</v>
      </c>
      <c r="C44" t="str">
        <f ca="1"/>
        <v>Финансовый директор</v>
      </c>
      <c r="D44" s="2" t="str">
        <f ca="1"/>
        <v/>
      </c>
      <c r="E44" t="str">
        <f ca="1"/>
        <v>Глобальная политика</v>
      </c>
      <c r="F44" t="str">
        <f ca="1">IF(B44="","",_xlfn.XLOOKUP(B44,[1]Общий!$B:$B,[1]Общий!$F:$F,"Не проставлен",0,1))</f>
        <v>нет премии в этом периоде</v>
      </c>
    </row>
    <row r="45" spans="1:6" x14ac:dyDescent="0.35">
      <c r="A45" t="str">
        <f ca="1"/>
        <v>ЦентрФункция</v>
      </c>
      <c r="B45" t="str">
        <f ca="1"/>
        <v>Мамбетова Анна Александровна</v>
      </c>
      <c r="C45" t="str">
        <f ca="1"/>
        <v>Главный бухгалтер</v>
      </c>
      <c r="D45" s="2" t="str">
        <f ca="1"/>
        <v/>
      </c>
      <c r="E45" t="str">
        <f ca="1"/>
        <v>Глобальная политика</v>
      </c>
      <c r="F45" t="str">
        <f ca="1">IF(B45="","",_xlfn.XLOOKUP(B45,[1]Общий!$B:$B,[1]Общий!$F:$F,"Не проставлен",0,1))</f>
        <v>нет премии в этом периоде</v>
      </c>
    </row>
    <row r="46" spans="1:6" x14ac:dyDescent="0.35">
      <c r="A46" t="str">
        <f ca="1"/>
        <v>ЦентрФункция</v>
      </c>
      <c r="B46" t="str">
        <f ca="1"/>
        <v>Богданова Юлия Владимировна</v>
      </c>
      <c r="C46" t="str">
        <f ca="1"/>
        <v>Специалист по пожарной, экологической и промышленной безопасности</v>
      </c>
      <c r="D46" s="2" t="str">
        <f ca="1"/>
        <v/>
      </c>
      <c r="E46" t="str">
        <f ca="1"/>
        <v>Глобальная политика</v>
      </c>
      <c r="F46" t="str">
        <f ca="1">IF(B46="","",_xlfn.XLOOKUP(B46,[1]Общий!$B:$B,[1]Общий!$F:$F,"Не проставлен",0,1))</f>
        <v>нет премии в этом периоде</v>
      </c>
    </row>
    <row r="47" spans="1:6" x14ac:dyDescent="0.35">
      <c r="A47" t="str">
        <f ca="1"/>
        <v>ЦентрФункция</v>
      </c>
      <c r="B47" t="str">
        <f ca="1"/>
        <v>Тарасова Ирина Анатольевна</v>
      </c>
      <c r="C47" t="str">
        <f ca="1"/>
        <v>Специалист по организационному развитию и управлению персоналом</v>
      </c>
      <c r="D47" s="2" t="str">
        <f ca="1"/>
        <v/>
      </c>
      <c r="E47" t="str">
        <f ca="1"/>
        <v>Глобальная политика</v>
      </c>
      <c r="F47" t="str">
        <f ca="1">IF(B47="","",_xlfn.XLOOKUP(B47,[1]Общий!$B:$B,[1]Общий!$F:$F,"Не проставлен",0,1))</f>
        <v>нет премии в этом периоде</v>
      </c>
    </row>
    <row r="48" spans="1:6" x14ac:dyDescent="0.35">
      <c r="A48" t="str">
        <f ca="1"/>
        <v>ЦентрФункция</v>
      </c>
      <c r="B48" t="str">
        <f ca="1"/>
        <v>Тиханова Светлана Николаевна</v>
      </c>
      <c r="C48" t="str">
        <f ca="1"/>
        <v>Руководитель группы по учету расчетов с клиентами</v>
      </c>
      <c r="D48" s="2" t="str">
        <f ca="1"/>
        <v/>
      </c>
      <c r="E48" t="str">
        <f ca="1"/>
        <v>Глобальная политика</v>
      </c>
      <c r="F48" t="str">
        <f ca="1">IF(B48="","",_xlfn.XLOOKUP(B48,[1]Общий!$B:$B,[1]Общий!$F:$F,"Не проставлен",0,1))</f>
        <v>нет премии в этом периоде</v>
      </c>
    </row>
    <row r="49" spans="1:6" x14ac:dyDescent="0.35">
      <c r="A49" t="str">
        <f ca="1"/>
        <v>ЦентрФункция</v>
      </c>
      <c r="B49" t="str">
        <f ca="1"/>
        <v>Ваганова Анна Александровна</v>
      </c>
      <c r="C49" t="str">
        <f ca="1"/>
        <v>Бухгалтер по работе с поставщиками</v>
      </c>
      <c r="D49" s="2" t="e">
        <f ca="1"/>
        <v>#N/A</v>
      </c>
      <c r="E49" t="str">
        <f ca="1"/>
        <v>Глобальная политика</v>
      </c>
      <c r="F49" t="str">
        <f ca="1">IF(B49="","",_xlfn.XLOOKUP(B49,[1]Общий!$B:$B,[1]Общий!$F:$F,"Не проставлен",0,1))</f>
        <v>Не проставлен</v>
      </c>
    </row>
    <row r="50" spans="1:6" x14ac:dyDescent="0.35">
      <c r="A50" t="str">
        <f ca="1"/>
        <v>ЦентрФункция</v>
      </c>
      <c r="B50" t="str">
        <f ca="1"/>
        <v>Гришина Елена Сергеевна</v>
      </c>
      <c r="C50" t="str">
        <f ca="1"/>
        <v>Бухгалтер по работе с поставщиками</v>
      </c>
      <c r="D50" s="2" t="e">
        <f ca="1"/>
        <v>#N/A</v>
      </c>
      <c r="E50" t="str">
        <f ca="1"/>
        <v>Глобальная политика</v>
      </c>
      <c r="F50" t="str">
        <f ca="1">IF(B50="","",_xlfn.XLOOKUP(B50,[1]Общий!$B:$B,[1]Общий!$F:$F,"Не проставлен",0,1))</f>
        <v>Не проставлен</v>
      </c>
    </row>
    <row r="51" spans="1:6" x14ac:dyDescent="0.35">
      <c r="A51" t="str">
        <f ca="1"/>
        <v>ЦентрФункция</v>
      </c>
      <c r="B51" t="str">
        <f ca="1"/>
        <v>Куклева Ольга Олеговна</v>
      </c>
      <c r="C51" t="str">
        <f ca="1"/>
        <v>Бухгалтер по работе с поставщиками</v>
      </c>
      <c r="D51" s="2" t="e">
        <f ca="1"/>
        <v>#N/A</v>
      </c>
      <c r="E51" t="str">
        <f ca="1"/>
        <v>Глобальная политика</v>
      </c>
      <c r="F51" t="str">
        <f ca="1">IF(B51="","",_xlfn.XLOOKUP(B51,[1]Общий!$B:$B,[1]Общий!$F:$F,"Не проставлен",0,1))</f>
        <v>Не проставлен</v>
      </c>
    </row>
    <row r="52" spans="1:6" x14ac:dyDescent="0.35">
      <c r="A52" t="str">
        <f ca="1"/>
        <v>ЦентрФункция</v>
      </c>
      <c r="B52" t="str">
        <f ca="1"/>
        <v>Плевако Оксана Дмитриевна</v>
      </c>
      <c r="C52" t="str">
        <f ca="1"/>
        <v>Бухгалтер по работе с казначейством</v>
      </c>
      <c r="D52" s="2" t="e">
        <f ca="1"/>
        <v>#N/A</v>
      </c>
      <c r="E52" t="str">
        <f ca="1"/>
        <v>Глобальная политика</v>
      </c>
      <c r="F52" t="str">
        <f ca="1">IF(B52="","",_xlfn.XLOOKUP(B52,[1]Общий!$B:$B,[1]Общий!$F:$F,"Не проставлен",0,1))</f>
        <v>Не проставлен</v>
      </c>
    </row>
    <row r="53" spans="1:6" x14ac:dyDescent="0.35">
      <c r="A53" t="str">
        <f ca="1"/>
        <v>ЦентрФункция</v>
      </c>
      <c r="B53" t="str">
        <f ca="1"/>
        <v>Закирова Альфия Рашидовна</v>
      </c>
      <c r="C53" t="str">
        <f ca="1"/>
        <v>Менеджер проектов</v>
      </c>
      <c r="D53" s="2" t="e">
        <f ca="1"/>
        <v>#N/A</v>
      </c>
      <c r="E53" t="str">
        <f ca="1"/>
        <v>Глобальная политика</v>
      </c>
      <c r="F53" t="str">
        <f ca="1">IF(B53="","",_xlfn.XLOOKUP(B53,[1]Общий!$B:$B,[1]Общий!$F:$F,"Не проставлен",0,1))</f>
        <v>Не проставлен</v>
      </c>
    </row>
    <row r="54" spans="1:6" x14ac:dyDescent="0.35">
      <c r="A54" t="str">
        <f ca="1"/>
        <v>ЦентрФункция</v>
      </c>
      <c r="B54" t="str">
        <f ca="1"/>
        <v>Алексеева Анастасия Андреевна</v>
      </c>
      <c r="C54" t="str">
        <f ca="1"/>
        <v>Специалист по закупкам</v>
      </c>
      <c r="D54" s="2" t="str">
        <f ca="1"/>
        <v/>
      </c>
      <c r="E54" t="str">
        <f ca="1"/>
        <v>Глобальная политика</v>
      </c>
      <c r="F54" t="str">
        <f ca="1">IF(B54="","",_xlfn.XLOOKUP(B54,[1]Общий!$B:$B,[1]Общий!$F:$F,"Не проставлен",0,1))</f>
        <v>Не проставлен</v>
      </c>
    </row>
    <row r="55" spans="1:6" x14ac:dyDescent="0.35">
      <c r="F55" t="str">
        <f>IF(B55="","",_xlfn.XLOOKUP(B55,[1]Общий!$B:$B,[1]Общий!$F:$F,"Не проставлен",0,1))</f>
        <v/>
      </c>
    </row>
    <row r="56" spans="1:6" x14ac:dyDescent="0.35">
      <c r="F56" t="str">
        <f>IF(B56="","",_xlfn.XLOOKUP(B56,[1]Общий!$B:$B,[1]Общий!$F:$F,"Не проставлен",0,1))</f>
        <v/>
      </c>
    </row>
    <row r="57" spans="1:6" x14ac:dyDescent="0.35">
      <c r="F57" t="str">
        <f>IF(B57="","",_xlfn.XLOOKUP(B57,[1]Общий!$B:$B,[1]Общий!$F:$F,"Не проставлен",0,1))</f>
        <v/>
      </c>
    </row>
    <row r="58" spans="1:6" x14ac:dyDescent="0.35">
      <c r="F58" t="str">
        <f>IF(B58="","",_xlfn.XLOOKUP(B58,[1]Общий!$B:$B,[1]Общий!$F:$F,"Не проставлен",0,1))</f>
        <v/>
      </c>
    </row>
    <row r="59" spans="1:6" x14ac:dyDescent="0.35">
      <c r="F59" t="str">
        <f>IF(B59="","",_xlfn.XLOOKUP(B59,[1]Общий!$B:$B,[1]Общий!$F:$F,"Не проставлен",0,1))</f>
        <v/>
      </c>
    </row>
    <row r="60" spans="1:6" x14ac:dyDescent="0.35">
      <c r="F60" t="str">
        <f>IF(B60="","",_xlfn.XLOOKUP(B60,[1]Общий!$B:$B,[1]Общий!$F:$F,"Не проставлен",0,1))</f>
        <v/>
      </c>
    </row>
    <row r="61" spans="1:6" x14ac:dyDescent="0.35">
      <c r="F61" t="str">
        <f>IF(B61="","",_xlfn.XLOOKUP(B61,[1]Общий!$B:$B,[1]Общий!$F:$F,"Не проставлен",0,1))</f>
        <v/>
      </c>
    </row>
    <row r="62" spans="1:6" x14ac:dyDescent="0.35">
      <c r="F62" t="str">
        <f>IF(B62="","",_xlfn.XLOOKUP(B62,[1]Общий!$B:$B,[1]Общий!$F:$F,"Не проставлен",0,1))</f>
        <v/>
      </c>
    </row>
    <row r="63" spans="1:6" x14ac:dyDescent="0.35">
      <c r="F63" t="str">
        <f>IF(B63="","",_xlfn.XLOOKUP(B63,[1]Общий!$B:$B,[1]Общий!$F:$F,"Не проставлен",0,1))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FE78-5BE6-4033-A1AF-87A068CA95BB}">
  <dimension ref="A1:F16"/>
  <sheetViews>
    <sheetView workbookViewId="0">
      <selection activeCell="D2" sqref="D2"/>
    </sheetView>
  </sheetViews>
  <sheetFormatPr defaultRowHeight="14.5" x14ac:dyDescent="0.35"/>
  <cols>
    <col min="1" max="1" width="16.1796875" customWidth="1"/>
    <col min="2" max="2" width="31.1796875" customWidth="1"/>
    <col min="3" max="3" width="40" customWidth="1"/>
    <col min="4" max="4" width="10.1796875" style="2" bestFit="1" customWidth="1"/>
    <col min="5" max="5" width="24" customWidth="1"/>
    <col min="6" max="6" width="20.1796875" customWidth="1"/>
  </cols>
  <sheetData>
    <row r="1" spans="1:6" x14ac:dyDescent="0.35">
      <c r="A1" s="16" t="s">
        <v>10</v>
      </c>
      <c r="B1" s="16" t="s">
        <v>11</v>
      </c>
      <c r="C1" s="16" t="s">
        <v>12</v>
      </c>
      <c r="D1" s="17" t="s">
        <v>13</v>
      </c>
      <c r="E1" s="16" t="s">
        <v>14</v>
      </c>
      <c r="F1" s="16" t="s">
        <v>15</v>
      </c>
    </row>
    <row r="2" spans="1:6" x14ac:dyDescent="0.35">
      <c r="A2" t="str" cm="1">
        <f t="array" aca="1" ref="A2:E9" ca="1">_xlfn._xlws.FILTER('Общий список'!A:E,'Общий список'!A:A="TeleSales","")</f>
        <v>TeleSales</v>
      </c>
      <c r="B2" t="str">
        <f ca="1"/>
        <v>Левандовский Ярослав Олегович</v>
      </c>
      <c r="C2" t="str">
        <f ca="1"/>
        <v>Старший специалист</v>
      </c>
      <c r="D2" s="2">
        <f ca="1"/>
        <v>44931</v>
      </c>
      <c r="E2" t="str">
        <f ca="1"/>
        <v>Протасевич Антон</v>
      </c>
      <c r="F2" t="str">
        <f ca="1">_xlfn.XLOOKUP(B2,[2]Лист1!$B:$B,[2]Лист1!$F:$F,"",0,1)</f>
        <v>38217,85</v>
      </c>
    </row>
    <row r="3" spans="1:6" x14ac:dyDescent="0.35">
      <c r="A3" t="str">
        <f ca="1"/>
        <v>TeleSales</v>
      </c>
      <c r="B3" t="str">
        <f ca="1"/>
        <v>Волчкова Елена Александровна уволен</v>
      </c>
      <c r="C3" t="str">
        <f ca="1"/>
        <v>Специалист по дистанционным продажам</v>
      </c>
      <c r="D3" s="2">
        <f ca="1"/>
        <v>44931</v>
      </c>
      <c r="E3" t="str">
        <f ca="1"/>
        <v>Протасевич Антон</v>
      </c>
      <c r="F3" t="str">
        <f ca="1">_xlfn.XLOOKUP(B3,[2]Лист1!$B:$B,[2]Лист1!$F:$F,"",0,1)</f>
        <v>уволен</v>
      </c>
    </row>
    <row r="4" spans="1:6" x14ac:dyDescent="0.35">
      <c r="A4" t="str">
        <f ca="1"/>
        <v>TeleSales</v>
      </c>
      <c r="B4" t="str">
        <f ca="1"/>
        <v>Бабух Татьяна Васильевна</v>
      </c>
      <c r="C4" t="str">
        <f ca="1"/>
        <v>Старший специалист</v>
      </c>
      <c r="D4" s="2">
        <f ca="1"/>
        <v>44931</v>
      </c>
      <c r="E4" t="str">
        <f ca="1"/>
        <v>Протасевич Антон</v>
      </c>
      <c r="F4" t="str">
        <f ca="1">_xlfn.XLOOKUP(B4,[2]Лист1!$B:$B,[2]Лист1!$F:$F,"",0,1)</f>
        <v>93628,46</v>
      </c>
    </row>
    <row r="5" spans="1:6" x14ac:dyDescent="0.35">
      <c r="A5" t="str">
        <f ca="1"/>
        <v>TeleSales</v>
      </c>
      <c r="B5" t="str">
        <f ca="1"/>
        <v>Желковский Максим Витальевич</v>
      </c>
      <c r="C5" t="str">
        <f ca="1"/>
        <v>Специалист по дистанционным продажам</v>
      </c>
      <c r="D5" s="2">
        <f ca="1"/>
        <v>44931</v>
      </c>
      <c r="E5" t="str">
        <f ca="1"/>
        <v>Протасевич Антон</v>
      </c>
      <c r="F5" t="str">
        <f ca="1">_xlfn.XLOOKUP(B5,[2]Лист1!$B:$B,[2]Лист1!$F:$F,"",0,1)</f>
        <v>32023,36</v>
      </c>
    </row>
    <row r="6" spans="1:6" x14ac:dyDescent="0.35">
      <c r="A6" t="str">
        <f ca="1"/>
        <v>TeleSales</v>
      </c>
      <c r="B6" t="str">
        <f ca="1"/>
        <v>Кашпарова Анна Валерьевна</v>
      </c>
      <c r="C6" t="str">
        <f ca="1"/>
        <v>Старший специалист</v>
      </c>
      <c r="D6" s="2">
        <f ca="1"/>
        <v>44931</v>
      </c>
      <c r="E6" t="str">
        <f ca="1"/>
        <v>Протасевич Антон</v>
      </c>
      <c r="F6" t="str">
        <f ca="1">_xlfn.XLOOKUP(B6,[2]Лист1!$B:$B,[2]Лист1!$F:$F,"",0,1)</f>
        <v>89024,13</v>
      </c>
    </row>
    <row r="7" spans="1:6" x14ac:dyDescent="0.35">
      <c r="A7" t="str">
        <f ca="1"/>
        <v>TeleSales</v>
      </c>
      <c r="B7" t="str">
        <f ca="1"/>
        <v>Суртаев Денис Германович</v>
      </c>
      <c r="C7" t="str">
        <f ca="1"/>
        <v>Специалист по дистанционным продажам</v>
      </c>
      <c r="D7" s="2">
        <f ca="1"/>
        <v>44931</v>
      </c>
      <c r="E7" t="str">
        <f ca="1"/>
        <v>Протасевич Антон</v>
      </c>
      <c r="F7" t="str">
        <f ca="1">_xlfn.XLOOKUP(B7,[2]Лист1!$B:$B,[2]Лист1!$F:$F,"",0,1)</f>
        <v>116146,91</v>
      </c>
    </row>
    <row r="8" spans="1:6" x14ac:dyDescent="0.35">
      <c r="A8" t="str">
        <f ca="1"/>
        <v>TeleSales</v>
      </c>
      <c r="B8" t="str">
        <f ca="1"/>
        <v>Хромцова Ирина Владимировна уволен</v>
      </c>
      <c r="C8" t="str">
        <f ca="1"/>
        <v>Специалист по дистанционным продажам</v>
      </c>
      <c r="D8" s="2">
        <f ca="1"/>
        <v>44931</v>
      </c>
      <c r="E8" t="str">
        <f ca="1"/>
        <v>Протасевич Антон</v>
      </c>
      <c r="F8" t="str">
        <f ca="1">_xlfn.XLOOKUP(B8,[2]Лист1!$B:$B,[2]Лист1!$F:$F,"",0,1)</f>
        <v>уволен</v>
      </c>
    </row>
    <row r="9" spans="1:6" x14ac:dyDescent="0.35">
      <c r="A9" t="str">
        <f ca="1"/>
        <v>TeleSales</v>
      </c>
      <c r="B9" t="str">
        <f ca="1"/>
        <v>Гумешеймер Виктория Дмитриевна</v>
      </c>
      <c r="C9" t="str">
        <f ca="1"/>
        <v>Специалист по дистанционным продажам</v>
      </c>
      <c r="D9" s="2">
        <f ca="1"/>
        <v>44931</v>
      </c>
      <c r="E9" t="str">
        <f ca="1"/>
        <v>Протасевич Антон</v>
      </c>
      <c r="F9" t="str">
        <f ca="1">_xlfn.XLOOKUP(B9,[2]Лист1!$B:$B,[2]Лист1!$F:$F,"",0,1)</f>
        <v>56524,61</v>
      </c>
    </row>
    <row r="10" spans="1:6" x14ac:dyDescent="0.35">
      <c r="F10" t="str">
        <f>_xlfn.XLOOKUP(B10,[2]Лист1!$B:$B,[2]Лист1!$F:$F,"",0,1)</f>
        <v/>
      </c>
    </row>
    <row r="11" spans="1:6" x14ac:dyDescent="0.35">
      <c r="F11" t="str">
        <f>_xlfn.XLOOKUP(B11,[2]Лист1!$B:$B,[2]Лист1!$F:$F,"",0,1)</f>
        <v/>
      </c>
    </row>
    <row r="12" spans="1:6" x14ac:dyDescent="0.35">
      <c r="F12" t="str">
        <f>_xlfn.XLOOKUP(B12,[2]Лист1!$B:$B,[2]Лист1!$F:$F,"",0,1)</f>
        <v/>
      </c>
    </row>
    <row r="13" spans="1:6" x14ac:dyDescent="0.35">
      <c r="F13" t="str">
        <f>_xlfn.XLOOKUP(B13,[2]Лист1!$B:$B,[2]Лист1!$F:$F,"",0,1)</f>
        <v/>
      </c>
    </row>
    <row r="14" spans="1:6" x14ac:dyDescent="0.35">
      <c r="F14" t="str">
        <f>_xlfn.XLOOKUP(B14,[2]Лист1!$B:$B,[2]Лист1!$F:$F,"",0,1)</f>
        <v/>
      </c>
    </row>
    <row r="15" spans="1:6" x14ac:dyDescent="0.35">
      <c r="F15" t="str">
        <f>_xlfn.XLOOKUP(B15,[2]Лист1!$B:$B,[2]Лист1!$F:$F,"",0,1)</f>
        <v/>
      </c>
    </row>
    <row r="16" spans="1:6" x14ac:dyDescent="0.35">
      <c r="F16" t="str">
        <f>_xlfn.XLOOKUP(B16,[2]Лист1!$B:$B,[2]Лист1!$F:$F,"",0,1)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3451-0F44-42E8-BB4B-D8F05316B7B4}">
  <dimension ref="A1:F17"/>
  <sheetViews>
    <sheetView workbookViewId="0">
      <selection activeCell="A2" sqref="A2"/>
    </sheetView>
  </sheetViews>
  <sheetFormatPr defaultRowHeight="14.5" x14ac:dyDescent="0.35"/>
  <cols>
    <col min="1" max="1" width="16.1796875" customWidth="1"/>
    <col min="2" max="2" width="31.1796875" customWidth="1"/>
    <col min="3" max="3" width="40" customWidth="1"/>
    <col min="4" max="4" width="10.1796875" style="2" bestFit="1" customWidth="1"/>
    <col min="5" max="5" width="24" customWidth="1"/>
    <col min="6" max="6" width="20.1796875" customWidth="1"/>
  </cols>
  <sheetData>
    <row r="1" spans="1:6" x14ac:dyDescent="0.35">
      <c r="A1" s="16" t="s">
        <v>10</v>
      </c>
      <c r="B1" s="16" t="s">
        <v>11</v>
      </c>
      <c r="C1" s="16" t="s">
        <v>12</v>
      </c>
      <c r="D1" s="17" t="s">
        <v>13</v>
      </c>
      <c r="E1" s="16" t="s">
        <v>14</v>
      </c>
      <c r="F1" s="16" t="s">
        <v>15</v>
      </c>
    </row>
    <row r="2" spans="1:6" x14ac:dyDescent="0.35">
      <c r="A2" t="str" cm="1">
        <f t="array" aca="1" ref="A2:E8" ca="1">_xlfn._xlws.FILTER('Общий список'!A:E,'Общий список'!A:A="BUM","")</f>
        <v>BUM</v>
      </c>
      <c r="B2" t="str">
        <f ca="1"/>
        <v>Урсуляк Максим Сергеевич</v>
      </c>
      <c r="C2" t="str">
        <f ca="1"/>
        <v>Руководитель регионального подразделения</v>
      </c>
      <c r="D2" s="2" t="str">
        <f ca="1"/>
        <v/>
      </c>
      <c r="E2" t="str">
        <f ca="1"/>
        <v>Рештенко Александр</v>
      </c>
      <c r="F2" t="str">
        <f ca="1">_xlfn.XLOOKUP(B2,[3]Общий!$B:$B,[3]Общий!$F:$F,"",0,1)</f>
        <v>нет премии в этом периоде</v>
      </c>
    </row>
    <row r="3" spans="1:6" x14ac:dyDescent="0.35">
      <c r="A3" t="str">
        <f ca="1"/>
        <v>BUM</v>
      </c>
      <c r="B3" t="str">
        <f ca="1"/>
        <v>Борисенко Владимир Сергеевич</v>
      </c>
      <c r="C3" t="str">
        <f ca="1"/>
        <v>Руководитель регионального подразделения</v>
      </c>
      <c r="D3" s="2" t="str">
        <f ca="1"/>
        <v/>
      </c>
      <c r="E3" t="str">
        <f ca="1"/>
        <v>Рештенко Александр</v>
      </c>
      <c r="F3" t="str">
        <f ca="1">_xlfn.XLOOKUP(B3,[3]Общий!$B:$B,[3]Общий!$F:$F,"",0,1)</f>
        <v>нет премии в этом периоде</v>
      </c>
    </row>
    <row r="4" spans="1:6" x14ac:dyDescent="0.35">
      <c r="A4" t="str">
        <f ca="1"/>
        <v>BUM</v>
      </c>
      <c r="B4" t="str">
        <f ca="1"/>
        <v>Соболева Александра Ивановна переведена</v>
      </c>
      <c r="C4" t="str">
        <f ca="1"/>
        <v>Операционный директор</v>
      </c>
      <c r="D4" s="2" t="str">
        <f ca="1"/>
        <v/>
      </c>
      <c r="E4" t="str">
        <f ca="1"/>
        <v>Стотыка Николай</v>
      </c>
      <c r="F4">
        <f ca="1">_xlfn.XLOOKUP(B4,[3]Общий!$B:$B,[3]Общий!$F:$F,"",0,1)</f>
        <v>0</v>
      </c>
    </row>
    <row r="5" spans="1:6" x14ac:dyDescent="0.35">
      <c r="A5" t="str">
        <f ca="1"/>
        <v>BUM</v>
      </c>
      <c r="B5" t="str">
        <f ca="1"/>
        <v>Поносов Даниил Владимирович</v>
      </c>
      <c r="C5" t="str">
        <f ca="1"/>
        <v>Руководитель регионального подразделения</v>
      </c>
      <c r="D5" s="2" t="str">
        <f ca="1"/>
        <v/>
      </c>
      <c r="E5" t="str">
        <f ca="1"/>
        <v>Рештенко Александр</v>
      </c>
      <c r="F5" t="str">
        <f ca="1">_xlfn.XLOOKUP(B5,[3]Общий!$B:$B,[3]Общий!$F:$F,"",0,1)</f>
        <v>нет премии в этом периоде</v>
      </c>
    </row>
    <row r="6" spans="1:6" x14ac:dyDescent="0.35">
      <c r="A6" t="str">
        <f ca="1"/>
        <v>BUM</v>
      </c>
      <c r="B6" t="str">
        <f ca="1"/>
        <v>Цикулин Антон Николаевич</v>
      </c>
      <c r="C6" t="str">
        <f ca="1"/>
        <v>Руководитель регионального подразделения</v>
      </c>
      <c r="D6" s="2" t="str">
        <f ca="1"/>
        <v/>
      </c>
      <c r="E6" t="str">
        <f ca="1"/>
        <v>Рештенко Александр</v>
      </c>
      <c r="F6" t="str">
        <f ca="1">_xlfn.XLOOKUP(B6,[3]Общий!$B:$B,[3]Общий!$F:$F,"",0,1)</f>
        <v>нет премии в этом периоде</v>
      </c>
    </row>
    <row r="7" spans="1:6" x14ac:dyDescent="0.35">
      <c r="A7" t="str">
        <f ca="1"/>
        <v>BUM</v>
      </c>
      <c r="B7" t="str">
        <f ca="1"/>
        <v>Николаев Алексей Николаевич</v>
      </c>
      <c r="C7" t="str">
        <f ca="1"/>
        <v>Руководитель регионального подразделения</v>
      </c>
      <c r="D7" s="2" t="str">
        <f ca="1"/>
        <v/>
      </c>
      <c r="E7" t="str">
        <f ca="1"/>
        <v>Рештенко Александр</v>
      </c>
      <c r="F7" t="str">
        <f ca="1">_xlfn.XLOOKUP(B7,[3]Общий!$B:$B,[3]Общий!$F:$F,"",0,1)</f>
        <v>нет премии в этом периоде</v>
      </c>
    </row>
    <row r="8" spans="1:6" x14ac:dyDescent="0.35">
      <c r="A8" t="str">
        <f ca="1"/>
        <v>BUM</v>
      </c>
      <c r="B8" t="str">
        <f ca="1"/>
        <v>Арефкин Максим Вячеславович</v>
      </c>
      <c r="C8" t="str">
        <f ca="1"/>
        <v>Руководитель регионального подразделения</v>
      </c>
      <c r="D8" s="2" t="str">
        <f ca="1"/>
        <v/>
      </c>
      <c r="E8" t="str">
        <f ca="1"/>
        <v>Стотыка Николай</v>
      </c>
      <c r="F8">
        <f ca="1">_xlfn.XLOOKUP(B8,[3]Общий!$B:$B,[3]Общий!$F:$F,"",0,1)</f>
        <v>0</v>
      </c>
    </row>
    <row r="9" spans="1:6" x14ac:dyDescent="0.35">
      <c r="F9">
        <f>_xlfn.XLOOKUP(B9,[3]Общий!$B:$B,[3]Общий!$F:$F,"",0,1)</f>
        <v>0</v>
      </c>
    </row>
    <row r="10" spans="1:6" x14ac:dyDescent="0.35">
      <c r="F10">
        <f>_xlfn.XLOOKUP(B10,[3]Общий!$B:$B,[3]Общий!$F:$F,"",0,1)</f>
        <v>0</v>
      </c>
    </row>
    <row r="11" spans="1:6" x14ac:dyDescent="0.35">
      <c r="F11">
        <f>_xlfn.XLOOKUP(B11,[3]Общий!$B:$B,[3]Общий!$F:$F,"",0,1)</f>
        <v>0</v>
      </c>
    </row>
    <row r="12" spans="1:6" x14ac:dyDescent="0.35">
      <c r="F12">
        <f>_xlfn.XLOOKUP(B12,[3]Общий!$B:$B,[3]Общий!$F:$F,"",0,1)</f>
        <v>0</v>
      </c>
    </row>
    <row r="13" spans="1:6" x14ac:dyDescent="0.35">
      <c r="F13">
        <f>_xlfn.XLOOKUP(B13,[3]Общий!$B:$B,[3]Общий!$F:$F,"",0,1)</f>
        <v>0</v>
      </c>
    </row>
    <row r="14" spans="1:6" x14ac:dyDescent="0.35">
      <c r="F14">
        <f>_xlfn.XLOOKUP(B14,[3]Общий!$B:$B,[3]Общий!$F:$F,"",0,1)</f>
        <v>0</v>
      </c>
    </row>
    <row r="15" spans="1:6" x14ac:dyDescent="0.35">
      <c r="F15">
        <f>_xlfn.XLOOKUP(B15,[3]Общий!$B:$B,[3]Общий!$F:$F,"",0,1)</f>
        <v>0</v>
      </c>
    </row>
    <row r="16" spans="1:6" x14ac:dyDescent="0.35">
      <c r="F16">
        <f>_xlfn.XLOOKUP(B16,[3]Общий!$B:$B,[3]Общий!$F:$F,"",0,1)</f>
        <v>0</v>
      </c>
    </row>
    <row r="17" spans="6:6" x14ac:dyDescent="0.35">
      <c r="F17">
        <f>_xlfn.XLOOKUP(B17,[3]Общий!$B:$B,[3]Общий!$F:$F,"",0,1)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B547-188C-4BB4-8BF6-743611172B18}">
  <dimension ref="A1:B44"/>
  <sheetViews>
    <sheetView topLeftCell="A13" workbookViewId="0">
      <selection activeCell="B45" sqref="B45"/>
    </sheetView>
  </sheetViews>
  <sheetFormatPr defaultRowHeight="14.5" x14ac:dyDescent="0.35"/>
  <cols>
    <col min="1" max="1" width="32.453125" customWidth="1"/>
  </cols>
  <sheetData>
    <row r="1" spans="1:2" x14ac:dyDescent="0.35">
      <c r="A1" t="s">
        <v>127</v>
      </c>
      <c r="B1" t="s">
        <v>221</v>
      </c>
    </row>
    <row r="2" spans="1:2" x14ac:dyDescent="0.35">
      <c r="A2" t="s">
        <v>193</v>
      </c>
      <c r="B2" t="s">
        <v>160</v>
      </c>
    </row>
    <row r="3" spans="1:2" x14ac:dyDescent="0.35">
      <c r="A3" t="s">
        <v>217</v>
      </c>
      <c r="B3" t="s">
        <v>117</v>
      </c>
    </row>
    <row r="4" spans="1:2" x14ac:dyDescent="0.35">
      <c r="A4" t="s">
        <v>122</v>
      </c>
      <c r="B4" t="s">
        <v>147</v>
      </c>
    </row>
    <row r="5" spans="1:2" x14ac:dyDescent="0.35">
      <c r="A5" t="s">
        <v>115</v>
      </c>
      <c r="B5" t="s">
        <v>112</v>
      </c>
    </row>
    <row r="6" spans="1:2" x14ac:dyDescent="0.35">
      <c r="A6" t="s">
        <v>211</v>
      </c>
      <c r="B6" t="s">
        <v>670</v>
      </c>
    </row>
    <row r="7" spans="1:2" x14ac:dyDescent="0.35">
      <c r="A7" t="s">
        <v>141</v>
      </c>
      <c r="B7" t="s">
        <v>103</v>
      </c>
    </row>
    <row r="8" spans="1:2" x14ac:dyDescent="0.35">
      <c r="A8" t="s">
        <v>142</v>
      </c>
      <c r="B8" t="s">
        <v>132</v>
      </c>
    </row>
    <row r="9" spans="1:2" x14ac:dyDescent="0.35">
      <c r="A9" t="s">
        <v>130</v>
      </c>
      <c r="B9" t="s">
        <v>134</v>
      </c>
    </row>
    <row r="10" spans="1:2" x14ac:dyDescent="0.35">
      <c r="A10" t="s">
        <v>671</v>
      </c>
      <c r="B10" t="s">
        <v>316</v>
      </c>
    </row>
    <row r="11" spans="1:2" x14ac:dyDescent="0.35">
      <c r="A11" t="s">
        <v>672</v>
      </c>
      <c r="B11" t="s">
        <v>673</v>
      </c>
    </row>
    <row r="12" spans="1:2" x14ac:dyDescent="0.35">
      <c r="A12" t="s">
        <v>674</v>
      </c>
      <c r="B12" t="s">
        <v>675</v>
      </c>
    </row>
    <row r="13" spans="1:2" x14ac:dyDescent="0.35">
      <c r="A13" t="s">
        <v>676</v>
      </c>
      <c r="B13" t="s">
        <v>287</v>
      </c>
    </row>
    <row r="14" spans="1:2" x14ac:dyDescent="0.35">
      <c r="A14" t="s">
        <v>99</v>
      </c>
      <c r="B14" t="s">
        <v>99</v>
      </c>
    </row>
    <row r="15" spans="1:2" x14ac:dyDescent="0.35">
      <c r="A15" t="s">
        <v>677</v>
      </c>
      <c r="B15" t="s">
        <v>406</v>
      </c>
    </row>
    <row r="16" spans="1:2" x14ac:dyDescent="0.35">
      <c r="A16" t="s">
        <v>678</v>
      </c>
      <c r="B16" t="s">
        <v>313</v>
      </c>
    </row>
    <row r="17" spans="1:2" x14ac:dyDescent="0.35">
      <c r="A17" t="s">
        <v>679</v>
      </c>
      <c r="B17" t="s">
        <v>257</v>
      </c>
    </row>
    <row r="18" spans="1:2" x14ac:dyDescent="0.35">
      <c r="A18" t="s">
        <v>680</v>
      </c>
      <c r="B18" t="s">
        <v>351</v>
      </c>
    </row>
    <row r="19" spans="1:2" x14ac:dyDescent="0.35">
      <c r="A19" t="s">
        <v>681</v>
      </c>
      <c r="B19" t="s">
        <v>304</v>
      </c>
    </row>
    <row r="20" spans="1:2" x14ac:dyDescent="0.35">
      <c r="A20" t="s">
        <v>682</v>
      </c>
      <c r="B20" t="s">
        <v>390</v>
      </c>
    </row>
    <row r="21" spans="1:2" x14ac:dyDescent="0.35">
      <c r="A21" t="s">
        <v>683</v>
      </c>
      <c r="B21" t="s">
        <v>210</v>
      </c>
    </row>
    <row r="22" spans="1:2" x14ac:dyDescent="0.35">
      <c r="A22" t="s">
        <v>684</v>
      </c>
      <c r="B22" t="s">
        <v>226</v>
      </c>
    </row>
    <row r="23" spans="1:2" x14ac:dyDescent="0.35">
      <c r="A23" t="s">
        <v>685</v>
      </c>
      <c r="B23" t="s">
        <v>234</v>
      </c>
    </row>
    <row r="24" spans="1:2" x14ac:dyDescent="0.35">
      <c r="A24" t="s">
        <v>686</v>
      </c>
      <c r="B24" t="s">
        <v>224</v>
      </c>
    </row>
    <row r="25" spans="1:2" x14ac:dyDescent="0.35">
      <c r="A25" t="s">
        <v>687</v>
      </c>
      <c r="B25" t="s">
        <v>210</v>
      </c>
    </row>
    <row r="26" spans="1:2" x14ac:dyDescent="0.35">
      <c r="A26" t="s">
        <v>458</v>
      </c>
      <c r="B26" t="s">
        <v>433</v>
      </c>
    </row>
    <row r="27" spans="1:2" x14ac:dyDescent="0.35">
      <c r="A27" t="s">
        <v>453</v>
      </c>
      <c r="B27" t="s">
        <v>457</v>
      </c>
    </row>
    <row r="28" spans="1:2" x14ac:dyDescent="0.35">
      <c r="A28" t="s">
        <v>452</v>
      </c>
      <c r="B28" t="s">
        <v>451</v>
      </c>
    </row>
    <row r="29" spans="1:2" x14ac:dyDescent="0.35">
      <c r="A29" t="s">
        <v>455</v>
      </c>
      <c r="B29" t="s">
        <v>476</v>
      </c>
    </row>
    <row r="30" spans="1:2" x14ac:dyDescent="0.35">
      <c r="A30" t="s">
        <v>450</v>
      </c>
      <c r="B30" t="s">
        <v>447</v>
      </c>
    </row>
    <row r="31" spans="1:2" x14ac:dyDescent="0.35">
      <c r="A31" t="s">
        <v>454</v>
      </c>
      <c r="B31" t="s">
        <v>469</v>
      </c>
    </row>
    <row r="32" spans="1:2" x14ac:dyDescent="0.35">
      <c r="A32" t="s">
        <v>481</v>
      </c>
      <c r="B32" t="s">
        <v>473</v>
      </c>
    </row>
    <row r="33" spans="1:2" x14ac:dyDescent="0.35">
      <c r="A33" t="s">
        <v>210</v>
      </c>
      <c r="B33" t="s">
        <v>210</v>
      </c>
    </row>
    <row r="34" spans="1:2" x14ac:dyDescent="0.35">
      <c r="A34" t="s">
        <v>33</v>
      </c>
      <c r="B34" t="s">
        <v>33</v>
      </c>
    </row>
    <row r="35" spans="1:2" x14ac:dyDescent="0.35">
      <c r="A35" t="s">
        <v>79</v>
      </c>
      <c r="B35" t="s">
        <v>79</v>
      </c>
    </row>
    <row r="36" spans="1:2" x14ac:dyDescent="0.35">
      <c r="A36" t="s">
        <v>19</v>
      </c>
      <c r="B36" t="s">
        <v>19</v>
      </c>
    </row>
    <row r="37" spans="1:2" x14ac:dyDescent="0.35">
      <c r="A37" t="s">
        <v>47</v>
      </c>
      <c r="B37" t="s">
        <v>47</v>
      </c>
    </row>
    <row r="38" spans="1:2" x14ac:dyDescent="0.35">
      <c r="A38" t="s">
        <v>56</v>
      </c>
      <c r="B38" t="s">
        <v>56</v>
      </c>
    </row>
    <row r="39" spans="1:2" x14ac:dyDescent="0.35">
      <c r="A39" t="s">
        <v>688</v>
      </c>
      <c r="B39" t="s">
        <v>571</v>
      </c>
    </row>
    <row r="40" spans="1:2" x14ac:dyDescent="0.35">
      <c r="A40" t="s">
        <v>556</v>
      </c>
      <c r="B40" t="s">
        <v>556</v>
      </c>
    </row>
    <row r="41" spans="1:2" x14ac:dyDescent="0.35">
      <c r="A41" t="s">
        <v>689</v>
      </c>
      <c r="B41" t="s">
        <v>567</v>
      </c>
    </row>
    <row r="42" spans="1:2" x14ac:dyDescent="0.35">
      <c r="A42" t="s">
        <v>690</v>
      </c>
      <c r="B42" t="s">
        <v>598</v>
      </c>
    </row>
    <row r="43" spans="1:2" x14ac:dyDescent="0.35">
      <c r="A43" t="s">
        <v>91</v>
      </c>
      <c r="B43" t="s">
        <v>91</v>
      </c>
    </row>
    <row r="44" spans="1:2" x14ac:dyDescent="0.35">
      <c r="A44" t="s">
        <v>691</v>
      </c>
      <c r="B44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736E-5136-4455-8B8C-37680B28FE0D}">
  <dimension ref="A1:S109"/>
  <sheetViews>
    <sheetView tabSelected="1" zoomScale="60" zoomScaleNormal="60" workbookViewId="0">
      <pane xSplit="1" topLeftCell="B1" activePane="topRight" state="frozen"/>
      <selection activeCell="A28" sqref="A28"/>
      <selection pane="topRight" activeCell="G3" sqref="G3"/>
    </sheetView>
  </sheetViews>
  <sheetFormatPr defaultRowHeight="14.5" x14ac:dyDescent="0.35"/>
  <cols>
    <col min="1" max="1" width="66.1796875" customWidth="1"/>
    <col min="2" max="2" width="35.1796875" style="10" customWidth="1"/>
    <col min="3" max="3" width="31.81640625" customWidth="1"/>
    <col min="4" max="4" width="26.81640625" customWidth="1"/>
    <col min="5" max="5" width="24.81640625" customWidth="1"/>
    <col min="6" max="6" width="6.81640625" customWidth="1"/>
    <col min="7" max="7" width="17.81640625" customWidth="1"/>
    <col min="8" max="18" width="10.1796875" customWidth="1"/>
    <col min="19" max="19" width="10.453125" customWidth="1"/>
  </cols>
  <sheetData>
    <row r="1" spans="1:19" x14ac:dyDescent="0.35">
      <c r="A1" s="1" t="s">
        <v>12</v>
      </c>
      <c r="B1" s="1" t="s">
        <v>692</v>
      </c>
      <c r="C1" s="9" t="s">
        <v>693</v>
      </c>
      <c r="D1" s="9" t="s">
        <v>694</v>
      </c>
      <c r="E1" s="9" t="s">
        <v>695</v>
      </c>
      <c r="F1" s="9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</row>
    <row r="2" spans="1:19" x14ac:dyDescent="0.35">
      <c r="A2" s="6" t="s">
        <v>44</v>
      </c>
      <c r="B2" s="10" t="str">
        <f>_xlfn.XLOOKUP(Таблица2[[#This Row],[Должность]],Список_Сотрудников[Должность],Список_Сотрудников[ФИО],"",0,1)</f>
        <v>Салихов Дамир Наилевич</v>
      </c>
      <c r="C2" t="s">
        <v>710</v>
      </c>
      <c r="D2" t="s">
        <v>711</v>
      </c>
      <c r="E2" t="s">
        <v>712</v>
      </c>
      <c r="F2" t="s">
        <v>713</v>
      </c>
      <c r="G2" s="2">
        <v>44947</v>
      </c>
      <c r="H2" s="2"/>
      <c r="I2" s="2"/>
      <c r="J2" s="2"/>
      <c r="K2" s="2">
        <v>45067</v>
      </c>
      <c r="L2" s="2"/>
      <c r="M2" s="2"/>
      <c r="N2" s="2"/>
      <c r="O2" s="2">
        <v>45190</v>
      </c>
      <c r="P2" s="2"/>
      <c r="Q2" s="2"/>
      <c r="R2" s="2"/>
      <c r="S2" s="2">
        <v>45312</v>
      </c>
    </row>
    <row r="3" spans="1:19" x14ac:dyDescent="0.35">
      <c r="A3" s="6" t="s">
        <v>55</v>
      </c>
      <c r="B3" s="10" t="str">
        <f>_xlfn.XLOOKUP(Таблица2[[#This Row],[Должность]],Список_Сотрудников[Должность],Список_Сотрудников[ФИО],"",0,1)</f>
        <v>Ахметгараев Ринат Равхатович</v>
      </c>
      <c r="C3" t="s">
        <v>714</v>
      </c>
      <c r="D3" t="s">
        <v>711</v>
      </c>
      <c r="E3" t="s">
        <v>715</v>
      </c>
      <c r="F3" t="s">
        <v>716</v>
      </c>
      <c r="G3" s="2">
        <v>44931</v>
      </c>
      <c r="H3" s="2">
        <v>44962</v>
      </c>
      <c r="I3" s="2">
        <v>44990</v>
      </c>
      <c r="J3" s="2">
        <v>45021</v>
      </c>
      <c r="K3" s="2">
        <v>45051</v>
      </c>
      <c r="L3" s="2">
        <v>45082</v>
      </c>
      <c r="M3" s="2">
        <v>45112</v>
      </c>
      <c r="N3" s="2">
        <v>45143</v>
      </c>
      <c r="O3" s="2">
        <v>45174</v>
      </c>
      <c r="P3" s="2">
        <v>45204</v>
      </c>
      <c r="Q3" s="2">
        <v>45235</v>
      </c>
      <c r="R3" s="2">
        <v>45265</v>
      </c>
      <c r="S3" s="2"/>
    </row>
    <row r="4" spans="1:19" x14ac:dyDescent="0.35">
      <c r="A4" s="6" t="s">
        <v>21</v>
      </c>
      <c r="B4" s="10" t="str">
        <f>_xlfn.XLOOKUP(Таблица2[[#This Row],[Должность]],Список_Сотрудников[Должность],Список_Сотрудников[ФИО],"",0,1)</f>
        <v>Гайсин Ринат Маратович</v>
      </c>
      <c r="C4" t="s">
        <v>717</v>
      </c>
      <c r="D4" t="s">
        <v>718</v>
      </c>
      <c r="E4" t="s">
        <v>719</v>
      </c>
      <c r="F4" t="s">
        <v>716</v>
      </c>
      <c r="G4" s="2">
        <v>44931</v>
      </c>
      <c r="H4" s="2">
        <v>44962</v>
      </c>
      <c r="I4" s="2">
        <v>44990</v>
      </c>
      <c r="J4" s="2">
        <v>45021</v>
      </c>
      <c r="K4" s="2">
        <v>45051</v>
      </c>
      <c r="L4" s="2">
        <v>45082</v>
      </c>
      <c r="M4" s="2">
        <v>45112</v>
      </c>
      <c r="N4" s="2">
        <v>45143</v>
      </c>
      <c r="O4" s="2">
        <v>45174</v>
      </c>
      <c r="P4" s="2">
        <v>45204</v>
      </c>
      <c r="Q4" s="2">
        <v>45235</v>
      </c>
      <c r="R4" s="2">
        <v>45265</v>
      </c>
      <c r="S4" s="2"/>
    </row>
    <row r="5" spans="1:19" x14ac:dyDescent="0.35">
      <c r="A5" s="6" t="s">
        <v>137</v>
      </c>
      <c r="B5" s="10" t="str">
        <f>_xlfn.XLOOKUP(Таблица2[[#This Row],[Должность]],Список_Сотрудников[Должность],Список_Сотрудников[ФИО],"",0,1)</f>
        <v>Маркин Алексей Борисович</v>
      </c>
      <c r="C5" t="s">
        <v>720</v>
      </c>
      <c r="D5" t="s">
        <v>718</v>
      </c>
      <c r="E5" t="s">
        <v>721</v>
      </c>
      <c r="F5" t="s">
        <v>722</v>
      </c>
      <c r="G5" s="2">
        <v>44931</v>
      </c>
      <c r="H5" s="2">
        <v>44962</v>
      </c>
      <c r="I5" s="2">
        <v>44990</v>
      </c>
      <c r="J5" s="2">
        <v>45021</v>
      </c>
      <c r="K5" s="2">
        <v>45051</v>
      </c>
      <c r="L5" s="2">
        <v>45082</v>
      </c>
      <c r="M5" s="2">
        <v>45112</v>
      </c>
      <c r="N5" s="2">
        <v>45143</v>
      </c>
      <c r="O5" s="2">
        <v>45174</v>
      </c>
      <c r="P5" s="2">
        <v>45204</v>
      </c>
      <c r="Q5" s="2">
        <v>45235</v>
      </c>
      <c r="R5" s="2">
        <v>45265</v>
      </c>
      <c r="S5" s="2"/>
    </row>
    <row r="6" spans="1:19" x14ac:dyDescent="0.35">
      <c r="A6" s="6" t="s">
        <v>723</v>
      </c>
      <c r="B6" s="10" t="str">
        <f>_xlfn.XLOOKUP(Таблица2[[#This Row],[Должность]],Список_Сотрудников[Должность],Список_Сотрудников[ФИО],"",0,1)</f>
        <v/>
      </c>
      <c r="C6" t="s">
        <v>724</v>
      </c>
      <c r="D6" t="s">
        <v>724</v>
      </c>
      <c r="E6" t="s">
        <v>724</v>
      </c>
      <c r="F6" t="s">
        <v>724</v>
      </c>
      <c r="G6" s="2">
        <v>44931</v>
      </c>
      <c r="H6" s="2">
        <v>44962</v>
      </c>
      <c r="I6" s="2">
        <v>44990</v>
      </c>
      <c r="J6" s="2">
        <v>45021</v>
      </c>
      <c r="K6" s="2">
        <v>45051</v>
      </c>
      <c r="L6" s="2">
        <v>45082</v>
      </c>
      <c r="M6" s="2">
        <v>45112</v>
      </c>
      <c r="N6" s="2">
        <v>45143</v>
      </c>
      <c r="O6" s="2">
        <v>45174</v>
      </c>
      <c r="P6" s="2">
        <v>45204</v>
      </c>
      <c r="Q6" s="2">
        <v>45235</v>
      </c>
      <c r="R6" s="2">
        <v>45265</v>
      </c>
      <c r="S6" s="2"/>
    </row>
    <row r="7" spans="1:19" x14ac:dyDescent="0.35">
      <c r="A7" s="6" t="s">
        <v>131</v>
      </c>
      <c r="B7" s="10" t="str">
        <f>_xlfn.XLOOKUP(Таблица2[[#This Row],[Должность]],Список_Сотрудников[Должность],Список_Сотрудников[ФИО],"",0,1)</f>
        <v>Душенков Евгений Николаевич</v>
      </c>
      <c r="C7" t="s">
        <v>725</v>
      </c>
      <c r="D7" t="s">
        <v>718</v>
      </c>
      <c r="E7" t="s">
        <v>726</v>
      </c>
      <c r="F7" t="s">
        <v>713</v>
      </c>
      <c r="G7" s="2">
        <v>44947</v>
      </c>
      <c r="H7" s="2"/>
      <c r="I7" s="2"/>
      <c r="J7" s="2"/>
      <c r="K7" s="2">
        <v>45067</v>
      </c>
      <c r="L7" s="2"/>
      <c r="M7" s="2">
        <v>45126</v>
      </c>
      <c r="N7" s="2"/>
      <c r="O7" s="2">
        <v>45190</v>
      </c>
      <c r="P7" s="2"/>
      <c r="Q7" s="2"/>
      <c r="R7" s="2"/>
      <c r="S7" s="2">
        <v>45312</v>
      </c>
    </row>
    <row r="8" spans="1:19" x14ac:dyDescent="0.35">
      <c r="A8" s="6" t="s">
        <v>292</v>
      </c>
      <c r="B8" s="10" t="str">
        <f>_xlfn.XLOOKUP(Таблица2[[#This Row],[Должность]],Список_Сотрудников[Должность],Список_Сотрудников[ФИО],"",0,1)</f>
        <v>Трофименко Ольга Александровна</v>
      </c>
      <c r="C8" t="s">
        <v>724</v>
      </c>
      <c r="D8" t="s">
        <v>724</v>
      </c>
      <c r="E8" t="s">
        <v>724</v>
      </c>
      <c r="F8" t="s">
        <v>724</v>
      </c>
      <c r="G8" s="2">
        <v>44931</v>
      </c>
      <c r="H8" s="2">
        <v>44962</v>
      </c>
      <c r="I8" s="2">
        <v>44990</v>
      </c>
      <c r="J8" s="2">
        <v>45021</v>
      </c>
      <c r="K8" s="2">
        <v>45051</v>
      </c>
      <c r="L8" s="2">
        <v>45082</v>
      </c>
      <c r="M8" s="2">
        <v>45112</v>
      </c>
      <c r="N8" s="2">
        <v>45143</v>
      </c>
      <c r="O8" s="2">
        <v>45174</v>
      </c>
      <c r="P8" s="2">
        <v>45204</v>
      </c>
      <c r="Q8" s="2">
        <v>45235</v>
      </c>
      <c r="R8" s="2">
        <v>45265</v>
      </c>
      <c r="S8" s="2"/>
    </row>
    <row r="9" spans="1:19" x14ac:dyDescent="0.35">
      <c r="A9" s="6" t="s">
        <v>74</v>
      </c>
      <c r="B9" s="10" t="str">
        <f>_xlfn.XLOOKUP(Таблица2[[#This Row],[Должность]],Список_Сотрудников[Должность],Список_Сотрудников[ФИО],"",0,1)</f>
        <v>Филиппов Николай Иванович</v>
      </c>
      <c r="C9" t="s">
        <v>724</v>
      </c>
      <c r="D9" t="s">
        <v>724</v>
      </c>
      <c r="E9" t="s">
        <v>724</v>
      </c>
      <c r="F9" t="s">
        <v>724</v>
      </c>
      <c r="G9" s="2">
        <v>44931</v>
      </c>
      <c r="H9" s="2">
        <v>44962</v>
      </c>
      <c r="I9" s="2">
        <v>44990</v>
      </c>
      <c r="J9" s="2">
        <v>45021</v>
      </c>
      <c r="K9" s="2">
        <v>45051</v>
      </c>
      <c r="L9" s="2">
        <v>45082</v>
      </c>
      <c r="M9" s="2">
        <v>45112</v>
      </c>
      <c r="N9" s="2">
        <v>45143</v>
      </c>
      <c r="O9" s="2">
        <v>45174</v>
      </c>
      <c r="P9" s="2">
        <v>45204</v>
      </c>
      <c r="Q9" s="2">
        <v>45235</v>
      </c>
      <c r="R9" s="2">
        <v>45265</v>
      </c>
      <c r="S9" s="2"/>
    </row>
    <row r="10" spans="1:19" x14ac:dyDescent="0.35">
      <c r="A10" s="6" t="s">
        <v>72</v>
      </c>
      <c r="B10" s="10" t="str">
        <f>_xlfn.XLOOKUP(Таблица2[[#This Row],[Должность]],Список_Сотрудников[Должность],Список_Сотрудников[ФИО],"",0,1)</f>
        <v>Фахрутдинова Альфира Рамилевна</v>
      </c>
      <c r="C10" t="s">
        <v>724</v>
      </c>
      <c r="D10" t="s">
        <v>724</v>
      </c>
      <c r="E10" t="s">
        <v>724</v>
      </c>
      <c r="F10" t="s">
        <v>724</v>
      </c>
      <c r="G10" s="2">
        <v>44931</v>
      </c>
      <c r="H10" s="2">
        <v>44962</v>
      </c>
      <c r="I10" s="2">
        <v>44990</v>
      </c>
      <c r="J10" s="2">
        <v>45021</v>
      </c>
      <c r="K10" s="2">
        <v>45051</v>
      </c>
      <c r="L10" s="2">
        <v>45082</v>
      </c>
      <c r="M10" s="2">
        <v>45112</v>
      </c>
      <c r="N10" s="2">
        <v>45143</v>
      </c>
      <c r="O10" s="2">
        <v>45174</v>
      </c>
      <c r="P10" s="2">
        <v>45204</v>
      </c>
      <c r="Q10" s="2">
        <v>45235</v>
      </c>
      <c r="R10" s="2">
        <v>45265</v>
      </c>
      <c r="S10" s="2"/>
    </row>
    <row r="11" spans="1:19" x14ac:dyDescent="0.35">
      <c r="A11" s="6" t="s">
        <v>169</v>
      </c>
      <c r="B11" s="10" t="str">
        <f>_xlfn.XLOOKUP(Таблица2[[#This Row],[Должность]],Список_Сотрудников[Должность],Список_Сотрудников[ФИО],"",0,1)</f>
        <v>Белкина Любовь Валерьевна</v>
      </c>
      <c r="C11" t="s">
        <v>727</v>
      </c>
      <c r="D11" t="s">
        <v>711</v>
      </c>
      <c r="E11" t="s">
        <v>728</v>
      </c>
      <c r="F11" t="s">
        <v>722</v>
      </c>
      <c r="G11" s="2">
        <v>44931</v>
      </c>
      <c r="H11" s="2">
        <v>44962</v>
      </c>
      <c r="I11" s="2">
        <v>44990</v>
      </c>
      <c r="J11" s="2">
        <v>45021</v>
      </c>
      <c r="K11" s="2">
        <v>45051</v>
      </c>
      <c r="L11" s="2">
        <v>45082</v>
      </c>
      <c r="M11" s="2">
        <v>45112</v>
      </c>
      <c r="N11" s="2">
        <v>45143</v>
      </c>
      <c r="O11" s="2">
        <v>45174</v>
      </c>
      <c r="P11" s="2">
        <v>45204</v>
      </c>
      <c r="Q11" s="2">
        <v>45235</v>
      </c>
      <c r="R11" s="2">
        <v>45265</v>
      </c>
      <c r="S11" s="2"/>
    </row>
    <row r="12" spans="1:19" x14ac:dyDescent="0.35">
      <c r="A12" s="6" t="s">
        <v>114</v>
      </c>
      <c r="B12" s="10" t="str">
        <f>_xlfn.XLOOKUP(Таблица2[[#This Row],[Должность]],Список_Сотрудников[Должность],Список_Сотрудников[ФИО],"",0,1)</f>
        <v>Лунёв Алексей Юрьевич</v>
      </c>
      <c r="C12" t="s">
        <v>729</v>
      </c>
      <c r="D12" t="s">
        <v>718</v>
      </c>
      <c r="E12" t="s">
        <v>730</v>
      </c>
      <c r="F12" t="s">
        <v>716</v>
      </c>
      <c r="G12" s="2">
        <v>44947</v>
      </c>
      <c r="H12" s="2"/>
      <c r="I12" s="2"/>
      <c r="J12" s="2"/>
      <c r="K12" s="2">
        <v>45067</v>
      </c>
      <c r="L12" s="2"/>
      <c r="M12" s="2"/>
      <c r="N12" s="2"/>
      <c r="O12" s="2">
        <v>45190</v>
      </c>
      <c r="P12" s="2"/>
      <c r="Q12" s="2"/>
      <c r="R12" s="2"/>
      <c r="S12" s="2">
        <v>45312</v>
      </c>
    </row>
    <row r="13" spans="1:19" x14ac:dyDescent="0.35">
      <c r="A13" s="6" t="s">
        <v>418</v>
      </c>
      <c r="B13" s="10" t="str">
        <f>_xlfn.XLOOKUP(Таблица2[[#This Row],[Должность]],Список_Сотрудников[Должность],Список_Сотрудников[ФИО],"",0,1)</f>
        <v>Гилев Алексей Михайлович</v>
      </c>
      <c r="C13" t="s">
        <v>731</v>
      </c>
      <c r="D13" t="s">
        <v>718</v>
      </c>
      <c r="E13" t="s">
        <v>730</v>
      </c>
      <c r="F13" t="s">
        <v>716</v>
      </c>
      <c r="G13" s="2">
        <v>44931</v>
      </c>
      <c r="H13" s="2">
        <v>44962</v>
      </c>
      <c r="I13" s="2">
        <v>44990</v>
      </c>
      <c r="J13" s="2">
        <v>45021</v>
      </c>
      <c r="K13" s="2">
        <v>45051</v>
      </c>
      <c r="L13" s="2">
        <v>45082</v>
      </c>
      <c r="M13" s="2">
        <v>45112</v>
      </c>
      <c r="N13" s="2">
        <v>45143</v>
      </c>
      <c r="O13" s="2">
        <v>45174</v>
      </c>
      <c r="P13" s="2">
        <v>45204</v>
      </c>
      <c r="Q13" s="2">
        <v>45235</v>
      </c>
      <c r="R13" s="2">
        <v>45265</v>
      </c>
      <c r="S13" s="2"/>
    </row>
    <row r="14" spans="1:19" x14ac:dyDescent="0.35">
      <c r="A14" s="6" t="s">
        <v>732</v>
      </c>
      <c r="B14" s="10" t="str">
        <f>_xlfn.XLOOKUP(Таблица2[[#This Row],[Должность]],Список_Сотрудников[Должность],Список_Сотрудников[ФИО],"",0,1)</f>
        <v/>
      </c>
      <c r="C14" t="s">
        <v>724</v>
      </c>
      <c r="D14" t="s">
        <v>724</v>
      </c>
      <c r="E14" t="s">
        <v>724</v>
      </c>
      <c r="F14" t="s">
        <v>724</v>
      </c>
      <c r="G14" s="2">
        <v>44947</v>
      </c>
      <c r="H14" s="2"/>
      <c r="I14" s="2"/>
      <c r="J14" s="2"/>
      <c r="K14" s="2">
        <v>45067</v>
      </c>
      <c r="L14" s="2"/>
      <c r="M14" s="2"/>
      <c r="N14" s="2"/>
      <c r="O14" s="2">
        <v>45190</v>
      </c>
      <c r="P14" s="2"/>
      <c r="Q14" s="2"/>
      <c r="R14" s="2"/>
      <c r="S14" s="2">
        <v>45312</v>
      </c>
    </row>
    <row r="15" spans="1:19" x14ac:dyDescent="0.35">
      <c r="A15" s="6" t="s">
        <v>272</v>
      </c>
      <c r="B15" s="10" t="str">
        <f>_xlfn.XLOOKUP(Таблица2[[#This Row],[Должность]],Список_Сотрудников[Должность],Список_Сотрудников[ФИО],"",0,1)</f>
        <v>Мазняк Екатерина Ивановна</v>
      </c>
      <c r="C15" t="s">
        <v>733</v>
      </c>
      <c r="D15" t="s">
        <v>711</v>
      </c>
      <c r="E15" t="s">
        <v>734</v>
      </c>
      <c r="F15" t="s">
        <v>735</v>
      </c>
      <c r="G15" s="2">
        <v>44931</v>
      </c>
      <c r="H15" s="2">
        <v>44962</v>
      </c>
      <c r="I15" s="2">
        <v>44990</v>
      </c>
      <c r="J15" s="2">
        <v>45021</v>
      </c>
      <c r="K15" s="2">
        <v>45051</v>
      </c>
      <c r="L15" s="2">
        <v>45082</v>
      </c>
      <c r="M15" s="2">
        <v>45112</v>
      </c>
      <c r="N15" s="2">
        <v>45143</v>
      </c>
      <c r="O15" s="2">
        <v>45174</v>
      </c>
      <c r="P15" s="2">
        <v>45204</v>
      </c>
      <c r="Q15" s="2">
        <v>45235</v>
      </c>
      <c r="R15" s="2">
        <v>45265</v>
      </c>
      <c r="S15" s="2"/>
    </row>
    <row r="16" spans="1:19" x14ac:dyDescent="0.35">
      <c r="A16" s="6" t="s">
        <v>182</v>
      </c>
      <c r="B16" s="10" t="str">
        <f>_xlfn.XLOOKUP(Таблица2[[#This Row],[Должность]],Список_Сотрудников[Должность],Список_Сотрудников[ФИО],"",0,1)</f>
        <v>Казеев Ахать Равилевич</v>
      </c>
      <c r="C16" t="s">
        <v>736</v>
      </c>
      <c r="D16" t="s">
        <v>711</v>
      </c>
      <c r="E16" t="s">
        <v>737</v>
      </c>
      <c r="F16" t="s">
        <v>716</v>
      </c>
      <c r="G16" s="2">
        <v>44931</v>
      </c>
      <c r="H16" s="2">
        <v>44962</v>
      </c>
      <c r="I16" s="2">
        <v>44990</v>
      </c>
      <c r="J16" s="2">
        <v>45021</v>
      </c>
      <c r="K16" s="2">
        <v>45051</v>
      </c>
      <c r="L16" s="2">
        <v>45082</v>
      </c>
      <c r="M16" s="2">
        <v>45112</v>
      </c>
      <c r="N16" s="2">
        <v>45143</v>
      </c>
      <c r="O16" s="2">
        <v>45174</v>
      </c>
      <c r="P16" s="2">
        <v>45204</v>
      </c>
      <c r="Q16" s="2">
        <v>45235</v>
      </c>
      <c r="R16" s="2">
        <v>45265</v>
      </c>
      <c r="S16" s="2"/>
    </row>
    <row r="17" spans="1:19" x14ac:dyDescent="0.35">
      <c r="A17" s="6" t="s">
        <v>261</v>
      </c>
      <c r="B17" s="10" t="str">
        <f>_xlfn.XLOOKUP(Таблица2[[#This Row],[Должность]],Список_Сотрудников[Должность],Список_Сотрудников[ФИО],"",0,1)</f>
        <v>Аксенов Алексей Евгеньевич</v>
      </c>
      <c r="C17" t="s">
        <v>738</v>
      </c>
      <c r="D17" t="s">
        <v>711</v>
      </c>
      <c r="E17" t="s">
        <v>739</v>
      </c>
      <c r="F17" t="s">
        <v>735</v>
      </c>
      <c r="G17" s="2">
        <v>44931</v>
      </c>
      <c r="H17" s="2">
        <v>44962</v>
      </c>
      <c r="I17" s="2">
        <v>44990</v>
      </c>
      <c r="J17" s="2">
        <v>45021</v>
      </c>
      <c r="K17" s="2">
        <v>45051</v>
      </c>
      <c r="L17" s="2">
        <v>45082</v>
      </c>
      <c r="M17" s="2">
        <v>45112</v>
      </c>
      <c r="N17" s="2">
        <v>45143</v>
      </c>
      <c r="O17" s="2">
        <v>45174</v>
      </c>
      <c r="P17" s="2">
        <v>45204</v>
      </c>
      <c r="Q17" s="2">
        <v>45235</v>
      </c>
      <c r="R17" s="2">
        <v>45265</v>
      </c>
      <c r="S17" s="2"/>
    </row>
    <row r="18" spans="1:19" x14ac:dyDescent="0.35">
      <c r="A18" s="6" t="s">
        <v>342</v>
      </c>
      <c r="B18" s="10" t="str">
        <f>_xlfn.XLOOKUP(Таблица2[[#This Row],[Должность]],Список_Сотрудников[Должность],Список_Сотрудников[ФИО],"",0,1)</f>
        <v>Ганжула Антон Павлович</v>
      </c>
      <c r="C18" t="s">
        <v>724</v>
      </c>
      <c r="D18" t="s">
        <v>724</v>
      </c>
      <c r="E18" t="s">
        <v>724</v>
      </c>
      <c r="F18" t="s">
        <v>724</v>
      </c>
      <c r="G18" s="2">
        <v>44931</v>
      </c>
      <c r="H18" s="2">
        <v>44962</v>
      </c>
      <c r="I18" s="2">
        <v>44990</v>
      </c>
      <c r="J18" s="2">
        <v>45021</v>
      </c>
      <c r="K18" s="2">
        <v>45051</v>
      </c>
      <c r="L18" s="2">
        <v>45082</v>
      </c>
      <c r="M18" s="2">
        <v>45112</v>
      </c>
      <c r="N18" s="2">
        <v>45143</v>
      </c>
      <c r="O18" s="2">
        <v>45174</v>
      </c>
      <c r="P18" s="2">
        <v>45204</v>
      </c>
      <c r="Q18" s="2">
        <v>45235</v>
      </c>
      <c r="R18" s="2">
        <v>45265</v>
      </c>
      <c r="S18" s="2"/>
    </row>
    <row r="19" spans="1:19" x14ac:dyDescent="0.35">
      <c r="A19" s="6" t="s">
        <v>164</v>
      </c>
      <c r="B19" s="10" t="str">
        <f>_xlfn.XLOOKUP(Таблица2[[#This Row],[Должность]],Список_Сотрудников[Должность],Список_Сотрудников[ФИО],"",0,1)</f>
        <v>Асанова Мавлюда Исматиллаевна</v>
      </c>
      <c r="C19" t="s">
        <v>740</v>
      </c>
      <c r="D19" t="s">
        <v>711</v>
      </c>
      <c r="E19" t="s">
        <v>734</v>
      </c>
      <c r="F19" t="s">
        <v>735</v>
      </c>
      <c r="G19" s="2">
        <v>44931</v>
      </c>
      <c r="H19" s="2">
        <v>44962</v>
      </c>
      <c r="I19" s="2">
        <v>44990</v>
      </c>
      <c r="J19" s="2">
        <v>45021</v>
      </c>
      <c r="K19" s="2">
        <v>45051</v>
      </c>
      <c r="L19" s="2">
        <v>45082</v>
      </c>
      <c r="M19" s="2">
        <v>45112</v>
      </c>
      <c r="N19" s="2">
        <v>45143</v>
      </c>
      <c r="O19" s="2">
        <v>45174</v>
      </c>
      <c r="P19" s="2">
        <v>45204</v>
      </c>
      <c r="Q19" s="2">
        <v>45235</v>
      </c>
      <c r="R19" s="2">
        <v>45265</v>
      </c>
      <c r="S19" s="2"/>
    </row>
    <row r="20" spans="1:19" x14ac:dyDescent="0.35">
      <c r="A20" s="6" t="s">
        <v>65</v>
      </c>
      <c r="B20" s="10" t="str">
        <f>_xlfn.XLOOKUP(Таблица2[[#This Row],[Должность]],Список_Сотрудников[Должность],Список_Сотрудников[ФИО],"",0,1)</f>
        <v>Курбанова Гузель Ильгизаровна</v>
      </c>
      <c r="C20" t="s">
        <v>724</v>
      </c>
      <c r="D20" t="s">
        <v>724</v>
      </c>
      <c r="E20" t="s">
        <v>724</v>
      </c>
      <c r="F20" t="s">
        <v>724</v>
      </c>
      <c r="G20" s="2">
        <v>44931</v>
      </c>
      <c r="H20" s="2">
        <v>44962</v>
      </c>
      <c r="I20" s="2">
        <v>44990</v>
      </c>
      <c r="J20" s="2">
        <v>45021</v>
      </c>
      <c r="K20" s="2">
        <v>45051</v>
      </c>
      <c r="L20" s="2">
        <v>45082</v>
      </c>
      <c r="M20" s="2">
        <v>45112</v>
      </c>
      <c r="N20" s="2">
        <v>45143</v>
      </c>
      <c r="O20" s="2">
        <v>45174</v>
      </c>
      <c r="P20" s="2">
        <v>45204</v>
      </c>
      <c r="Q20" s="2">
        <v>45235</v>
      </c>
      <c r="R20" s="2">
        <v>45265</v>
      </c>
      <c r="S20" s="2"/>
    </row>
    <row r="21" spans="1:19" x14ac:dyDescent="0.35">
      <c r="A21" s="6" t="s">
        <v>90</v>
      </c>
      <c r="B21" s="10" t="str">
        <f>_xlfn.XLOOKUP(Таблица2[[#This Row],[Должность]],Список_Сотрудников[Должность],Список_Сотрудников[ФИО],"",0,1)</f>
        <v>Бурлина Юлия Игоревна</v>
      </c>
      <c r="C21" t="s">
        <v>741</v>
      </c>
      <c r="D21" t="s">
        <v>718</v>
      </c>
      <c r="E21" t="s">
        <v>742</v>
      </c>
      <c r="F21" t="s">
        <v>716</v>
      </c>
      <c r="G21" s="2">
        <v>44931</v>
      </c>
      <c r="H21" s="2">
        <v>44962</v>
      </c>
      <c r="I21" s="2">
        <v>44990</v>
      </c>
      <c r="J21" s="2">
        <v>45021</v>
      </c>
      <c r="K21" s="2">
        <v>45051</v>
      </c>
      <c r="L21" s="2">
        <v>45082</v>
      </c>
      <c r="M21" s="2">
        <v>45112</v>
      </c>
      <c r="N21" s="2">
        <v>45143</v>
      </c>
      <c r="O21" s="2">
        <v>45174</v>
      </c>
      <c r="P21" s="2">
        <v>45204</v>
      </c>
      <c r="Q21" s="2">
        <v>45235</v>
      </c>
      <c r="R21" s="2">
        <v>45265</v>
      </c>
      <c r="S21" s="2"/>
    </row>
    <row r="22" spans="1:19" x14ac:dyDescent="0.35">
      <c r="A22" s="6" t="s">
        <v>101</v>
      </c>
      <c r="B22" s="10" t="str">
        <f>_xlfn.XLOOKUP(Таблица2[[#This Row],[Должность]],Список_Сотрудников[Должность],Список_Сотрудников[ФИО],"",0,1)</f>
        <v>Смотрова Анна Вячеславовна</v>
      </c>
      <c r="C22" t="s">
        <v>743</v>
      </c>
      <c r="D22" t="s">
        <v>718</v>
      </c>
      <c r="E22" t="s">
        <v>744</v>
      </c>
      <c r="F22" t="s">
        <v>722</v>
      </c>
      <c r="G22" s="2">
        <v>44947</v>
      </c>
      <c r="H22" s="2"/>
      <c r="I22" s="2"/>
      <c r="J22" s="2"/>
      <c r="K22" s="2">
        <v>45067</v>
      </c>
      <c r="L22" s="2"/>
      <c r="M22" s="2"/>
      <c r="N22" s="2"/>
      <c r="O22" s="2">
        <v>45190</v>
      </c>
      <c r="P22" s="2"/>
      <c r="Q22" s="2"/>
      <c r="R22" s="2"/>
      <c r="S22" s="2">
        <v>45312</v>
      </c>
    </row>
    <row r="23" spans="1:19" s="3" customFormat="1" hidden="1" x14ac:dyDescent="0.35">
      <c r="A23" s="6" t="s">
        <v>514</v>
      </c>
      <c r="B23" s="10" t="str">
        <f>_xlfn.XLOOKUP(Таблица2[[#This Row],[Должность]],Список_Сотрудников[Должность],Список_Сотрудников[ФИО],"",0,1)</f>
        <v>Киуру Ирина Александровна</v>
      </c>
      <c r="C23" t="s">
        <v>745</v>
      </c>
      <c r="D23" t="s">
        <v>718</v>
      </c>
      <c r="E23" t="s">
        <v>746</v>
      </c>
      <c r="F23" t="s">
        <v>747</v>
      </c>
      <c r="G23" s="2"/>
      <c r="H23" s="2">
        <v>44960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45325</v>
      </c>
    </row>
    <row r="24" spans="1:19" s="3" customFormat="1" x14ac:dyDescent="0.35">
      <c r="A24" s="5" t="s">
        <v>508</v>
      </c>
      <c r="B24" s="11" t="str">
        <f>_xlfn.XLOOKUP(Таблица2[[#This Row],[Должность]],Список_Сотрудников[Должность],Список_Сотрудников[ФИО],"",0,1)</f>
        <v>Жаврид Мария Петровна</v>
      </c>
      <c r="C24" s="7" t="s">
        <v>748</v>
      </c>
      <c r="D24" s="7" t="s">
        <v>718</v>
      </c>
      <c r="E24" s="7" t="s">
        <v>749</v>
      </c>
      <c r="F24" s="7" t="s">
        <v>713</v>
      </c>
      <c r="G24" s="2">
        <v>44947</v>
      </c>
      <c r="H24" s="2"/>
      <c r="I24" s="2"/>
      <c r="J24" s="2"/>
      <c r="K24" s="2">
        <v>45067</v>
      </c>
      <c r="L24" s="2"/>
      <c r="M24" s="2"/>
      <c r="N24" s="2"/>
      <c r="O24" s="2">
        <v>45190</v>
      </c>
      <c r="P24" s="2"/>
      <c r="Q24" s="2"/>
      <c r="R24" s="2"/>
      <c r="S24" s="2">
        <v>45312</v>
      </c>
    </row>
    <row r="25" spans="1:19" s="3" customFormat="1" hidden="1" x14ac:dyDescent="0.35">
      <c r="A25" s="6" t="s">
        <v>489</v>
      </c>
      <c r="B25" s="10" t="str">
        <f>_xlfn.XLOOKUP(Таблица2[[#This Row],[Должность]],Список_Сотрудников[Должность],Список_Сотрудников[ФИО],"",0,1)</f>
        <v>Ивлиева Ирина Владимировна</v>
      </c>
      <c r="C25" t="s">
        <v>750</v>
      </c>
      <c r="D25" t="s">
        <v>751</v>
      </c>
      <c r="E25" t="s">
        <v>752</v>
      </c>
      <c r="F25" t="s">
        <v>753</v>
      </c>
      <c r="G25" s="2"/>
      <c r="H25" s="2">
        <v>44960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v>45325</v>
      </c>
    </row>
    <row r="26" spans="1:19" s="3" customFormat="1" hidden="1" x14ac:dyDescent="0.35">
      <c r="A26" s="6" t="s">
        <v>493</v>
      </c>
      <c r="B26" s="10" t="str">
        <f>_xlfn.XLOOKUP(Таблица2[[#This Row],[Должность]],Список_Сотрудников[Должность],Список_Сотрудников[ФИО],"",0,1)</f>
        <v>Кривенкова Ирина Евгеньевна</v>
      </c>
      <c r="C26" t="s">
        <v>754</v>
      </c>
      <c r="D26" t="s">
        <v>751</v>
      </c>
      <c r="E26" t="s">
        <v>755</v>
      </c>
      <c r="F26" t="s">
        <v>756</v>
      </c>
      <c r="G26" s="2"/>
      <c r="H26" s="2">
        <v>44960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>
        <v>45325</v>
      </c>
    </row>
    <row r="27" spans="1:19" s="3" customFormat="1" hidden="1" x14ac:dyDescent="0.35">
      <c r="A27" s="6" t="s">
        <v>487</v>
      </c>
      <c r="B27" s="10" t="str">
        <f>_xlfn.XLOOKUP(Таблица2[[#This Row],[Должность]],Список_Сотрудников[Должность],Список_Сотрудников[ФИО],"",0,1)</f>
        <v>Зеленцов Иван Игоревич</v>
      </c>
      <c r="C27" t="s">
        <v>757</v>
      </c>
      <c r="D27" t="s">
        <v>751</v>
      </c>
      <c r="E27" t="s">
        <v>758</v>
      </c>
      <c r="F27" t="s">
        <v>713</v>
      </c>
      <c r="G27" s="2"/>
      <c r="H27" s="2">
        <v>44960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>
        <v>45325</v>
      </c>
    </row>
    <row r="28" spans="1:19" s="3" customFormat="1" hidden="1" x14ac:dyDescent="0.35">
      <c r="A28" s="6" t="s">
        <v>500</v>
      </c>
      <c r="B28" s="10" t="str">
        <f>_xlfn.XLOOKUP(Таблица2[[#This Row],[Должность]],Список_Сотрудников[Должность],Список_Сотрудников[ФИО],"",0,1)</f>
        <v>Третьякова Ольга Викторовна</v>
      </c>
      <c r="C28" t="s">
        <v>759</v>
      </c>
      <c r="D28" t="s">
        <v>751</v>
      </c>
      <c r="E28">
        <v>0</v>
      </c>
      <c r="F28" t="s">
        <v>716</v>
      </c>
      <c r="G28" s="2"/>
      <c r="H28" s="2">
        <v>44960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45325</v>
      </c>
    </row>
    <row r="29" spans="1:19" s="3" customFormat="1" hidden="1" x14ac:dyDescent="0.35">
      <c r="A29" s="6" t="s">
        <v>495</v>
      </c>
      <c r="B29" s="10" t="str">
        <f>_xlfn.XLOOKUP(Таблица2[[#This Row],[Должность]],Список_Сотрудников[Должность],Список_Сотрудников[ФИО],"",0,1)</f>
        <v>Луценко Наталья Владимировна</v>
      </c>
      <c r="C29" t="s">
        <v>760</v>
      </c>
      <c r="D29" t="s">
        <v>751</v>
      </c>
      <c r="E29">
        <v>0</v>
      </c>
      <c r="F29" t="s">
        <v>716</v>
      </c>
      <c r="G29" s="2"/>
      <c r="H29" s="2">
        <v>44960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45325</v>
      </c>
    </row>
    <row r="30" spans="1:19" s="3" customFormat="1" hidden="1" x14ac:dyDescent="0.35">
      <c r="A30" s="6" t="s">
        <v>528</v>
      </c>
      <c r="B30" s="10" t="str">
        <f>_xlfn.XLOOKUP(Таблица2[[#This Row],[Должность]],Список_Сотрудников[Должность],Список_Сотрудников[ФИО],"",0,1)</f>
        <v>Соколова Анастасия Станиславовна уволен</v>
      </c>
      <c r="C30" t="s">
        <v>761</v>
      </c>
      <c r="D30" t="s">
        <v>762</v>
      </c>
      <c r="E30" t="s">
        <v>763</v>
      </c>
      <c r="F30" t="s">
        <v>722</v>
      </c>
      <c r="G30" s="2"/>
      <c r="H30" s="2">
        <v>44960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45325</v>
      </c>
    </row>
    <row r="31" spans="1:19" s="3" customFormat="1" hidden="1" x14ac:dyDescent="0.35">
      <c r="A31" s="6" t="s">
        <v>526</v>
      </c>
      <c r="B31" s="10" t="str">
        <f>_xlfn.XLOOKUP(Таблица2[[#This Row],[Должность]],Список_Сотрудников[Должность],Список_Сотрудников[ФИО],"",0,1)</f>
        <v>Могилевский Леонид Израилевич</v>
      </c>
      <c r="C31" t="s">
        <v>764</v>
      </c>
      <c r="D31" t="s">
        <v>711</v>
      </c>
      <c r="E31" t="s">
        <v>765</v>
      </c>
      <c r="F31" t="s">
        <v>756</v>
      </c>
      <c r="G31" s="2"/>
      <c r="H31" s="2">
        <v>44960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45325</v>
      </c>
    </row>
    <row r="32" spans="1:19" s="3" customFormat="1" hidden="1" x14ac:dyDescent="0.35">
      <c r="A32" s="6" t="s">
        <v>538</v>
      </c>
      <c r="B32" s="10" t="str">
        <f>_xlfn.XLOOKUP(Таблица2[[#This Row],[Должность]],Список_Сотрудников[Должность],Список_Сотрудников[ФИО],"",0,1)</f>
        <v>Бардина Снежана Валерьевна уволен</v>
      </c>
      <c r="C32" t="s">
        <v>766</v>
      </c>
      <c r="D32" t="s">
        <v>767</v>
      </c>
      <c r="E32" t="s">
        <v>768</v>
      </c>
      <c r="F32" t="s">
        <v>716</v>
      </c>
      <c r="G32" s="2"/>
      <c r="H32" s="2">
        <v>44960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45325</v>
      </c>
    </row>
    <row r="33" spans="1:19" s="3" customFormat="1" hidden="1" x14ac:dyDescent="0.35">
      <c r="A33" s="6" t="s">
        <v>502</v>
      </c>
      <c r="B33" s="10" t="str">
        <f>_xlfn.XLOOKUP(Таблица2[[#This Row],[Должность]],Список_Сотрудников[Должность],Список_Сотрудников[ФИО],"",0,1)</f>
        <v>Антонова Екатерина Александровна</v>
      </c>
      <c r="C33" t="s">
        <v>724</v>
      </c>
      <c r="D33" t="s">
        <v>724</v>
      </c>
      <c r="E33" t="s">
        <v>724</v>
      </c>
      <c r="F33" t="s">
        <v>724</v>
      </c>
      <c r="G33" s="2"/>
      <c r="H33" s="2">
        <v>44960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v>45325</v>
      </c>
    </row>
    <row r="34" spans="1:19" s="3" customFormat="1" hidden="1" x14ac:dyDescent="0.35">
      <c r="A34" s="6" t="s">
        <v>512</v>
      </c>
      <c r="B34" s="10" t="str">
        <f>_xlfn.XLOOKUP(Таблица2[[#This Row],[Должность]],Список_Сотрудников[Должность],Список_Сотрудников[ФИО],"",0,1)</f>
        <v>Киснерева Анна Евгеньевна</v>
      </c>
      <c r="C34" t="s">
        <v>769</v>
      </c>
      <c r="D34" t="s">
        <v>770</v>
      </c>
      <c r="E34" t="s">
        <v>771</v>
      </c>
      <c r="F34" t="s">
        <v>722</v>
      </c>
      <c r="G34" s="2"/>
      <c r="H34" s="2">
        <v>44960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>
        <v>45325</v>
      </c>
    </row>
    <row r="35" spans="1:19" s="3" customFormat="1" x14ac:dyDescent="0.35">
      <c r="A35" s="6" t="s">
        <v>395</v>
      </c>
      <c r="B35" s="10" t="str">
        <f>_xlfn.XLOOKUP(Таблица2[[#This Row],[Должность]],Список_Сотрудников[Должность],Список_Сотрудников[ФИО],"",0,1)</f>
        <v>Байбуз Денис Сергеевич</v>
      </c>
      <c r="C35" t="s">
        <v>724</v>
      </c>
      <c r="D35" t="s">
        <v>724</v>
      </c>
      <c r="E35" t="s">
        <v>724</v>
      </c>
      <c r="F35" t="s">
        <v>724</v>
      </c>
      <c r="G35" s="2">
        <v>44931</v>
      </c>
      <c r="H35" s="2">
        <v>44962</v>
      </c>
      <c r="I35" s="2">
        <v>44990</v>
      </c>
      <c r="J35" s="2">
        <v>45021</v>
      </c>
      <c r="K35" s="2">
        <v>45051</v>
      </c>
      <c r="L35" s="2">
        <v>45082</v>
      </c>
      <c r="M35" s="2">
        <v>45112</v>
      </c>
      <c r="N35" s="2">
        <v>45143</v>
      </c>
      <c r="O35" s="2">
        <v>45174</v>
      </c>
      <c r="P35" s="2">
        <v>45204</v>
      </c>
      <c r="Q35" s="2">
        <v>45235</v>
      </c>
      <c r="R35" s="2">
        <v>45265</v>
      </c>
      <c r="S35" s="2"/>
    </row>
    <row r="36" spans="1:19" x14ac:dyDescent="0.35">
      <c r="A36" s="6" t="s">
        <v>307</v>
      </c>
      <c r="B36" s="10" t="str">
        <f>_xlfn.XLOOKUP(Таблица2[[#This Row],[Должность]],Список_Сотрудников[Должность],Список_Сотрудников[ФИО],"",0,1)</f>
        <v>Кулешов Евгений Владимирович</v>
      </c>
      <c r="C36" t="s">
        <v>724</v>
      </c>
      <c r="D36" t="s">
        <v>724</v>
      </c>
      <c r="E36" t="s">
        <v>724</v>
      </c>
      <c r="F36" t="s">
        <v>724</v>
      </c>
      <c r="G36" s="2">
        <v>44947</v>
      </c>
      <c r="H36" s="2"/>
      <c r="I36" s="2"/>
      <c r="J36" s="2"/>
      <c r="K36" s="2">
        <v>45067</v>
      </c>
      <c r="L36" s="2"/>
      <c r="M36" s="2"/>
      <c r="N36" s="2"/>
      <c r="O36" s="2">
        <v>45190</v>
      </c>
      <c r="P36" s="2"/>
      <c r="Q36" s="2"/>
      <c r="R36" s="2"/>
      <c r="S36" s="2">
        <v>45312</v>
      </c>
    </row>
    <row r="37" spans="1:19" x14ac:dyDescent="0.35">
      <c r="A37" s="6" t="s">
        <v>40</v>
      </c>
      <c r="B37" s="10" t="str">
        <f>_xlfn.XLOOKUP(Таблица2[[#This Row],[Должность]],Список_Сотрудников[Должность],Список_Сотрудников[ФИО],"",0,1)</f>
        <v>Казымова Наталия Валериевна уволен</v>
      </c>
      <c r="C37" t="s">
        <v>772</v>
      </c>
      <c r="D37" t="s">
        <v>718</v>
      </c>
      <c r="E37" t="s">
        <v>773</v>
      </c>
      <c r="F37" t="s">
        <v>735</v>
      </c>
      <c r="G37" s="2">
        <v>44931</v>
      </c>
      <c r="H37" s="2">
        <v>44962</v>
      </c>
      <c r="I37" s="2">
        <v>44990</v>
      </c>
      <c r="J37" s="2">
        <v>45021</v>
      </c>
      <c r="K37" s="2">
        <v>45051</v>
      </c>
      <c r="L37" s="2">
        <v>45082</v>
      </c>
      <c r="M37" s="2">
        <v>45112</v>
      </c>
      <c r="N37" s="2">
        <v>45143</v>
      </c>
      <c r="O37" s="2">
        <v>45174</v>
      </c>
      <c r="P37" s="2">
        <v>45204</v>
      </c>
      <c r="Q37" s="2">
        <v>45235</v>
      </c>
      <c r="R37" s="2">
        <v>45265</v>
      </c>
      <c r="S37" s="2"/>
    </row>
    <row r="38" spans="1:19" x14ac:dyDescent="0.35">
      <c r="A38" s="6" t="s">
        <v>37</v>
      </c>
      <c r="B38" s="10" t="str">
        <f>_xlfn.XLOOKUP(Таблица2[[#This Row],[Должность]],Список_Сотрудников[Должность],Список_Сотрудников[ФИО],"",0,1)</f>
        <v>Закирова Альфия Рашидовна уволен</v>
      </c>
      <c r="C38" t="s">
        <v>724</v>
      </c>
      <c r="D38" t="s">
        <v>724</v>
      </c>
      <c r="E38" t="s">
        <v>724</v>
      </c>
      <c r="F38" t="s">
        <v>724</v>
      </c>
      <c r="G38" s="2">
        <v>44931</v>
      </c>
      <c r="H38" s="2">
        <v>44962</v>
      </c>
      <c r="I38" s="2">
        <v>44990</v>
      </c>
      <c r="J38" s="2">
        <v>45021</v>
      </c>
      <c r="K38" s="2">
        <v>45051</v>
      </c>
      <c r="L38" s="2">
        <v>45082</v>
      </c>
      <c r="M38" s="2">
        <v>45112</v>
      </c>
      <c r="N38" s="2">
        <v>45143</v>
      </c>
      <c r="O38" s="2">
        <v>45174</v>
      </c>
      <c r="P38" s="2">
        <v>45204</v>
      </c>
      <c r="Q38" s="2">
        <v>45235</v>
      </c>
      <c r="R38" s="2">
        <v>45265</v>
      </c>
      <c r="S38" s="2">
        <v>45312</v>
      </c>
    </row>
    <row r="39" spans="1:19" x14ac:dyDescent="0.35">
      <c r="A39" s="6" t="s">
        <v>153</v>
      </c>
      <c r="B39" s="10" t="str">
        <f>_xlfn.XLOOKUP(Таблица2[[#This Row],[Должность]],Список_Сотрудников[Должность],Список_Сотрудников[ФИО],"",0,1)</f>
        <v>Стрембовская Надежда Викторовна</v>
      </c>
      <c r="C39" t="s">
        <v>724</v>
      </c>
      <c r="D39" t="s">
        <v>724</v>
      </c>
      <c r="E39" t="s">
        <v>724</v>
      </c>
      <c r="F39" t="s">
        <v>724</v>
      </c>
      <c r="G39" s="2">
        <v>44931</v>
      </c>
      <c r="H39" s="2">
        <v>44962</v>
      </c>
      <c r="I39" s="2">
        <v>44990</v>
      </c>
      <c r="J39" s="2">
        <v>45021</v>
      </c>
      <c r="K39" s="2">
        <v>45051</v>
      </c>
      <c r="L39" s="2">
        <v>45082</v>
      </c>
      <c r="M39" s="2">
        <v>45112</v>
      </c>
      <c r="N39" s="2">
        <v>45143</v>
      </c>
      <c r="O39" s="2">
        <v>45174</v>
      </c>
      <c r="P39" s="2">
        <v>45204</v>
      </c>
      <c r="Q39" s="2">
        <v>45235</v>
      </c>
      <c r="R39" s="2">
        <v>45265</v>
      </c>
      <c r="S39" s="2"/>
    </row>
    <row r="40" spans="1:19" x14ac:dyDescent="0.35">
      <c r="A40" s="6" t="s">
        <v>143</v>
      </c>
      <c r="B40" s="10" t="str">
        <f>_xlfn.XLOOKUP(Таблица2[[#This Row],[Должность]],Список_Сотрудников[Должность],Список_Сотрудников[ФИО],"",0,1)</f>
        <v>Захаров Андрей Александрович</v>
      </c>
      <c r="C40" t="s">
        <v>724</v>
      </c>
      <c r="D40" t="s">
        <v>724</v>
      </c>
      <c r="E40" t="s">
        <v>724</v>
      </c>
      <c r="F40" t="s">
        <v>724</v>
      </c>
      <c r="G40" s="2">
        <v>44947</v>
      </c>
      <c r="H40" s="2"/>
      <c r="I40" s="2"/>
      <c r="J40" s="2"/>
      <c r="K40" s="2">
        <v>45067</v>
      </c>
      <c r="L40" s="2"/>
      <c r="M40" s="2"/>
      <c r="N40" s="2"/>
      <c r="O40" s="2">
        <v>45190</v>
      </c>
      <c r="P40" s="2"/>
      <c r="Q40" s="2"/>
      <c r="R40" s="2"/>
      <c r="S40" s="2">
        <v>45312</v>
      </c>
    </row>
    <row r="41" spans="1:19" x14ac:dyDescent="0.35">
      <c r="A41" s="6" t="s">
        <v>145</v>
      </c>
      <c r="B41" s="10" t="str">
        <f>_xlfn.XLOOKUP(Таблица2[[#This Row],[Должность]],Список_Сотрудников[Должность],Список_Сотрудников[ФИО],"",0,1)</f>
        <v>Маневич Михаил Борисович</v>
      </c>
      <c r="C41" t="s">
        <v>724</v>
      </c>
      <c r="D41" t="s">
        <v>724</v>
      </c>
      <c r="E41" t="s">
        <v>724</v>
      </c>
      <c r="F41" t="s">
        <v>724</v>
      </c>
      <c r="G41" s="2">
        <v>44947</v>
      </c>
      <c r="H41" s="2"/>
      <c r="I41" s="2"/>
      <c r="J41" s="2"/>
      <c r="K41" s="2">
        <v>45067</v>
      </c>
      <c r="L41" s="2"/>
      <c r="M41" s="2">
        <v>45126</v>
      </c>
      <c r="N41" s="2"/>
      <c r="O41" s="2">
        <v>45190</v>
      </c>
      <c r="P41" s="2"/>
      <c r="Q41" s="2"/>
      <c r="R41" s="2"/>
      <c r="S41" s="2">
        <v>45312</v>
      </c>
    </row>
    <row r="42" spans="1:19" x14ac:dyDescent="0.35">
      <c r="A42" s="6" t="s">
        <v>774</v>
      </c>
      <c r="B42" s="10" t="str">
        <f>_xlfn.XLOOKUP(Таблица2[[#This Row],[Должность]],Список_Сотрудников[Должность],Список_Сотрудников[ФИО],"",0,1)</f>
        <v/>
      </c>
      <c r="C42" t="s">
        <v>724</v>
      </c>
      <c r="D42" t="s">
        <v>724</v>
      </c>
      <c r="E42" t="s">
        <v>724</v>
      </c>
      <c r="F42" t="s">
        <v>724</v>
      </c>
      <c r="G42" s="2">
        <v>44931</v>
      </c>
      <c r="H42" s="2">
        <v>44962</v>
      </c>
      <c r="I42" s="2">
        <v>44990</v>
      </c>
      <c r="J42" s="2">
        <v>45021</v>
      </c>
      <c r="K42" s="2">
        <v>45051</v>
      </c>
      <c r="L42" s="2">
        <v>45082</v>
      </c>
      <c r="M42" s="2">
        <v>45112</v>
      </c>
      <c r="N42" s="2">
        <v>45143</v>
      </c>
      <c r="O42" s="2">
        <v>45174</v>
      </c>
      <c r="P42" s="2">
        <v>45204</v>
      </c>
      <c r="Q42" s="2">
        <v>45235</v>
      </c>
      <c r="R42" s="2">
        <v>45265</v>
      </c>
      <c r="S42" s="2"/>
    </row>
    <row r="43" spans="1:19" x14ac:dyDescent="0.35">
      <c r="A43" s="6" t="s">
        <v>30</v>
      </c>
      <c r="B43" s="10" t="str">
        <f>_xlfn.XLOOKUP(Таблица2[[#This Row],[Должность]],Список_Сотрудников[Должность],Список_Сотрудников[ФИО],"",0,1)</f>
        <v>Таишев Дамир Атласович</v>
      </c>
      <c r="C43" t="s">
        <v>775</v>
      </c>
      <c r="D43" t="s">
        <v>718</v>
      </c>
      <c r="E43" t="s">
        <v>721</v>
      </c>
      <c r="F43" t="s">
        <v>722</v>
      </c>
      <c r="G43" s="2">
        <v>44931</v>
      </c>
      <c r="H43" s="2">
        <v>44962</v>
      </c>
      <c r="I43" s="2">
        <v>44990</v>
      </c>
      <c r="J43" s="2">
        <v>45021</v>
      </c>
      <c r="K43" s="2">
        <v>45051</v>
      </c>
      <c r="L43" s="2">
        <v>45082</v>
      </c>
      <c r="M43" s="2">
        <v>45112</v>
      </c>
      <c r="N43" s="2">
        <v>45143</v>
      </c>
      <c r="O43" s="2">
        <v>45174</v>
      </c>
      <c r="P43" s="2">
        <v>45204</v>
      </c>
      <c r="Q43" s="2">
        <v>45235</v>
      </c>
      <c r="R43" s="2">
        <v>45265</v>
      </c>
      <c r="S43" s="2"/>
    </row>
    <row r="44" spans="1:19" x14ac:dyDescent="0.35">
      <c r="A44" s="6" t="s">
        <v>776</v>
      </c>
      <c r="B44" s="10" t="str">
        <f>_xlfn.XLOOKUP(Таблица2[[#This Row],[Должность]],Список_Сотрудников[Должность],Список_Сотрудников[ФИО],"",0,1)</f>
        <v/>
      </c>
      <c r="C44" t="s">
        <v>724</v>
      </c>
      <c r="D44" t="s">
        <v>724</v>
      </c>
      <c r="E44" t="s">
        <v>724</v>
      </c>
      <c r="F44" t="s">
        <v>724</v>
      </c>
      <c r="G44" s="2">
        <v>44947</v>
      </c>
      <c r="H44" s="2"/>
      <c r="I44" s="2"/>
      <c r="J44" s="2"/>
      <c r="K44" s="2">
        <v>45067</v>
      </c>
      <c r="L44" s="2"/>
      <c r="M44" s="2"/>
      <c r="N44" s="2"/>
      <c r="O44" s="2">
        <v>45190</v>
      </c>
      <c r="P44" s="2"/>
      <c r="Q44" s="2"/>
      <c r="R44" s="2"/>
      <c r="S44" s="2">
        <v>45312</v>
      </c>
    </row>
    <row r="45" spans="1:19" x14ac:dyDescent="0.35">
      <c r="A45" s="6" t="s">
        <v>303</v>
      </c>
      <c r="B45" s="10" t="str">
        <f>_xlfn.XLOOKUP(Таблица2[[#This Row],[Должность]],Список_Сотрудников[Должность],Список_Сотрудников[ФИО],"",0,1)</f>
        <v>Киуру Глеб Александрович</v>
      </c>
      <c r="C45" t="s">
        <v>724</v>
      </c>
      <c r="D45" t="s">
        <v>724</v>
      </c>
      <c r="E45" t="s">
        <v>724</v>
      </c>
      <c r="F45" t="s">
        <v>724</v>
      </c>
      <c r="G45" s="2">
        <v>44947</v>
      </c>
      <c r="H45" s="2"/>
      <c r="I45" s="2"/>
      <c r="J45" s="2"/>
      <c r="K45" s="2">
        <v>45067</v>
      </c>
      <c r="L45" s="2"/>
      <c r="M45" s="2"/>
      <c r="N45" s="2"/>
      <c r="O45" s="2">
        <v>45190</v>
      </c>
      <c r="P45" s="2"/>
      <c r="Q45" s="2"/>
      <c r="R45" s="2"/>
      <c r="S45" s="2">
        <v>45312</v>
      </c>
    </row>
    <row r="46" spans="1:19" hidden="1" x14ac:dyDescent="0.35">
      <c r="A46" s="6" t="s">
        <v>523</v>
      </c>
      <c r="B46" s="10" t="str">
        <f>_xlfn.XLOOKUP(Таблица2[[#This Row],[Должность]],Список_Сотрудников[Должность],Список_Сотрудников[ФИО],"",0,1)</f>
        <v>Поликарпова Эльвира Александровна</v>
      </c>
      <c r="C46" t="s">
        <v>777</v>
      </c>
      <c r="D46" t="s">
        <v>770</v>
      </c>
      <c r="E46" t="s">
        <v>771</v>
      </c>
      <c r="F46" t="s">
        <v>722</v>
      </c>
      <c r="G46" s="2"/>
      <c r="H46" s="2">
        <v>44960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>
        <v>45325</v>
      </c>
    </row>
    <row r="47" spans="1:19" hidden="1" x14ac:dyDescent="0.35">
      <c r="A47" s="6" t="s">
        <v>516</v>
      </c>
      <c r="B47" s="10" t="str">
        <f>_xlfn.XLOOKUP(Таблица2[[#This Row],[Должность]],Список_Сотрудников[Должность],Список_Сотрудников[ФИО],"",0,1)</f>
        <v>Кузнецова Юлия Алексеевна</v>
      </c>
      <c r="C47" t="s">
        <v>778</v>
      </c>
      <c r="D47" t="s">
        <v>770</v>
      </c>
      <c r="E47" t="s">
        <v>779</v>
      </c>
      <c r="F47" t="s">
        <v>713</v>
      </c>
      <c r="G47" s="2"/>
      <c r="H47" s="2">
        <v>44960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>
        <v>45325</v>
      </c>
    </row>
    <row r="48" spans="1:19" hidden="1" x14ac:dyDescent="0.35">
      <c r="A48" s="6" t="s">
        <v>533</v>
      </c>
      <c r="B48" s="10" t="str">
        <f>_xlfn.XLOOKUP(Таблица2[[#This Row],[Должность]],Список_Сотрудников[Должность],Список_Сотрудников[ФИО],"",0,1)</f>
        <v>Милкова Мария Александровна</v>
      </c>
      <c r="C48" t="s">
        <v>780</v>
      </c>
      <c r="D48" t="s">
        <v>781</v>
      </c>
      <c r="E48" t="s">
        <v>782</v>
      </c>
      <c r="F48" t="s">
        <v>713</v>
      </c>
      <c r="G48" s="2"/>
      <c r="H48" s="2">
        <v>44960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>
        <v>45325</v>
      </c>
    </row>
    <row r="49" spans="1:19" hidden="1" x14ac:dyDescent="0.35">
      <c r="A49" s="6" t="s">
        <v>549</v>
      </c>
      <c r="B49" s="10" t="str">
        <f>_xlfn.XLOOKUP(Таблица2[[#This Row],[Должность]],Список_Сотрудников[Должность],Список_Сотрудников[ФИО],"",0,1)</f>
        <v>Микина Олеся Михайловна</v>
      </c>
      <c r="C49" t="s">
        <v>783</v>
      </c>
      <c r="D49" t="s">
        <v>784</v>
      </c>
      <c r="E49" t="s">
        <v>785</v>
      </c>
      <c r="F49" t="s">
        <v>722</v>
      </c>
      <c r="G49" s="2"/>
      <c r="H49" s="2">
        <v>44960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>
        <v>45325</v>
      </c>
    </row>
    <row r="50" spans="1:19" hidden="1" x14ac:dyDescent="0.35">
      <c r="A50" s="6" t="s">
        <v>552</v>
      </c>
      <c r="B50" s="10" t="str">
        <f>_xlfn.XLOOKUP(Таблица2[[#This Row],[Должность]],Список_Сотрудников[Должность],Список_Сотрудников[ФИО],"",0,1)</f>
        <v>Тиханова Светлана Николаевна уволен</v>
      </c>
      <c r="C50" t="s">
        <v>786</v>
      </c>
      <c r="D50" t="s">
        <v>784</v>
      </c>
      <c r="E50" t="s">
        <v>787</v>
      </c>
      <c r="F50" t="s">
        <v>722</v>
      </c>
      <c r="G50" s="2"/>
      <c r="H50" s="2">
        <v>44960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>
        <v>45325</v>
      </c>
    </row>
    <row r="51" spans="1:19" x14ac:dyDescent="0.35">
      <c r="A51" s="6" t="s">
        <v>544</v>
      </c>
      <c r="B51" s="10" t="str">
        <f>_xlfn.XLOOKUP(Таблица2[[#This Row],[Должность]],Список_Сотрудников[Должность],Список_Сотрудников[ФИО],"",0,1)</f>
        <v>Дмитриева Александра Александровна</v>
      </c>
      <c r="C51" t="s">
        <v>724</v>
      </c>
      <c r="D51" t="s">
        <v>724</v>
      </c>
      <c r="E51" t="s">
        <v>724</v>
      </c>
      <c r="F51" t="s">
        <v>724</v>
      </c>
      <c r="G51" s="2">
        <v>44931</v>
      </c>
      <c r="H51" s="2">
        <v>44962</v>
      </c>
      <c r="I51" s="2">
        <v>44990</v>
      </c>
      <c r="J51" s="2">
        <v>45021</v>
      </c>
      <c r="K51" s="2">
        <v>45051</v>
      </c>
      <c r="L51" s="2">
        <v>45082</v>
      </c>
      <c r="M51" s="2">
        <v>45112</v>
      </c>
      <c r="N51" s="2">
        <v>45143</v>
      </c>
      <c r="O51" s="2">
        <v>45174</v>
      </c>
      <c r="P51" s="2">
        <v>45204</v>
      </c>
      <c r="Q51" s="2">
        <v>45235</v>
      </c>
      <c r="R51" s="2">
        <v>45265</v>
      </c>
      <c r="S51" s="2"/>
    </row>
    <row r="52" spans="1:19" x14ac:dyDescent="0.35">
      <c r="A52" s="6" t="s">
        <v>788</v>
      </c>
      <c r="B52" s="10" t="str">
        <f>_xlfn.XLOOKUP(Таблица2[[#This Row],[Должность]],Список_Сотрудников[Должность],Список_Сотрудников[ФИО],"",0,1)</f>
        <v/>
      </c>
      <c r="C52" t="s">
        <v>724</v>
      </c>
      <c r="D52" t="s">
        <v>724</v>
      </c>
      <c r="E52" t="s">
        <v>724</v>
      </c>
      <c r="F52" t="s">
        <v>724</v>
      </c>
      <c r="G52" s="2">
        <v>44931</v>
      </c>
      <c r="H52" s="2">
        <v>44962</v>
      </c>
      <c r="I52" s="2">
        <v>44990</v>
      </c>
      <c r="J52" s="2">
        <v>45021</v>
      </c>
      <c r="K52" s="2">
        <v>45051</v>
      </c>
      <c r="L52" s="2">
        <v>45082</v>
      </c>
      <c r="M52" s="2">
        <v>45112</v>
      </c>
      <c r="N52" s="2">
        <v>45143</v>
      </c>
      <c r="O52" s="2">
        <v>45174</v>
      </c>
      <c r="P52" s="2">
        <v>45204</v>
      </c>
      <c r="Q52" s="2">
        <v>45235</v>
      </c>
      <c r="R52" s="2">
        <v>45265</v>
      </c>
      <c r="S52" s="2"/>
    </row>
    <row r="53" spans="1:19" hidden="1" x14ac:dyDescent="0.35">
      <c r="A53" s="6" t="s">
        <v>491</v>
      </c>
      <c r="B53" s="10" t="str">
        <f>_xlfn.XLOOKUP(Таблица2[[#This Row],[Должность]],Список_Сотрудников[Должность],Список_Сотрудников[ФИО],"",0,1)</f>
        <v>Князева Елена Григорьевна</v>
      </c>
      <c r="C53" t="s">
        <v>789</v>
      </c>
      <c r="D53" t="s">
        <v>784</v>
      </c>
      <c r="E53" t="s">
        <v>787</v>
      </c>
      <c r="F53" t="s">
        <v>722</v>
      </c>
      <c r="G53" s="2"/>
      <c r="H53" s="2">
        <v>44960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>
        <v>45325</v>
      </c>
    </row>
    <row r="54" spans="1:19" hidden="1" x14ac:dyDescent="0.35">
      <c r="A54" s="6" t="s">
        <v>546</v>
      </c>
      <c r="B54" s="10" t="str">
        <f>_xlfn.XLOOKUP(Таблица2[[#This Row],[Должность]],Список_Сотрудников[Должность],Список_Сотрудников[ФИО],"",0,1)</f>
        <v>Кит Нина Николаевна уволен</v>
      </c>
      <c r="C54" t="s">
        <v>790</v>
      </c>
      <c r="D54" t="s">
        <v>784</v>
      </c>
      <c r="E54">
        <v>0</v>
      </c>
      <c r="F54" t="s">
        <v>722</v>
      </c>
      <c r="G54" s="2"/>
      <c r="H54" s="2">
        <v>44960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>
        <v>45325</v>
      </c>
    </row>
    <row r="55" spans="1:19" x14ac:dyDescent="0.35">
      <c r="A55" s="6" t="s">
        <v>175</v>
      </c>
      <c r="B55" s="10" t="str">
        <f>_xlfn.XLOOKUP(Таблица2[[#This Row],[Должность]],Список_Сотрудников[Должность],Список_Сотрудников[ФИО],"",0,1)</f>
        <v>Джангулов Владимир Николаевич</v>
      </c>
      <c r="C55" t="s">
        <v>791</v>
      </c>
      <c r="D55" t="s">
        <v>711</v>
      </c>
      <c r="E55" t="s">
        <v>792</v>
      </c>
      <c r="F55" t="s">
        <v>722</v>
      </c>
      <c r="G55" s="2">
        <v>44931</v>
      </c>
      <c r="H55" s="2">
        <v>44962</v>
      </c>
      <c r="I55" s="2">
        <v>44990</v>
      </c>
      <c r="J55" s="2">
        <v>45021</v>
      </c>
      <c r="K55" s="2">
        <v>45051</v>
      </c>
      <c r="L55" s="2">
        <v>45082</v>
      </c>
      <c r="M55" s="2">
        <v>45112</v>
      </c>
      <c r="N55" s="2">
        <v>45143</v>
      </c>
      <c r="O55" s="2">
        <v>45174</v>
      </c>
      <c r="P55" s="2">
        <v>45204</v>
      </c>
      <c r="Q55" s="2">
        <v>45235</v>
      </c>
      <c r="R55" s="2">
        <v>45265</v>
      </c>
      <c r="S55" s="2"/>
    </row>
    <row r="56" spans="1:19" x14ac:dyDescent="0.35">
      <c r="A56" s="6" t="s">
        <v>793</v>
      </c>
      <c r="B56" s="10" t="str">
        <f>_xlfn.XLOOKUP(Таблица2[[#This Row],[Должность]],Список_Сотрудников[Должность],Список_Сотрудников[ФИО],"",0,1)</f>
        <v/>
      </c>
      <c r="C56" t="s">
        <v>724</v>
      </c>
      <c r="D56" t="s">
        <v>724</v>
      </c>
      <c r="E56" t="s">
        <v>724</v>
      </c>
      <c r="F56" t="s">
        <v>724</v>
      </c>
      <c r="G56" s="2">
        <v>44931</v>
      </c>
      <c r="H56" s="2">
        <v>44962</v>
      </c>
      <c r="I56" s="2">
        <v>44990</v>
      </c>
      <c r="J56" s="2">
        <v>45021</v>
      </c>
      <c r="K56" s="2">
        <v>45051</v>
      </c>
      <c r="L56" s="2">
        <v>45082</v>
      </c>
      <c r="M56" s="2">
        <v>45112</v>
      </c>
      <c r="N56" s="2">
        <v>45143</v>
      </c>
      <c r="O56" s="2">
        <v>45174</v>
      </c>
      <c r="P56" s="2">
        <v>45204</v>
      </c>
      <c r="Q56" s="2">
        <v>45235</v>
      </c>
      <c r="R56" s="2">
        <v>45265</v>
      </c>
      <c r="S56" s="2"/>
    </row>
    <row r="57" spans="1:19" hidden="1" x14ac:dyDescent="0.35">
      <c r="A57" s="6" t="s">
        <v>794</v>
      </c>
      <c r="B57" s="10" t="str">
        <f>_xlfn.XLOOKUP(Таблица2[[#This Row],[Должность]],Список_Сотрудников[Должность],Список_Сотрудников[ФИО],"",0,1)</f>
        <v/>
      </c>
      <c r="C57" t="s">
        <v>724</v>
      </c>
      <c r="D57" t="s">
        <v>724</v>
      </c>
      <c r="E57" t="s">
        <v>724</v>
      </c>
      <c r="F57" t="s">
        <v>724</v>
      </c>
      <c r="G57" s="2">
        <v>44931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35">
      <c r="A58" s="6" t="s">
        <v>220</v>
      </c>
      <c r="B58" s="10" t="str">
        <f>_xlfn.XLOOKUP(Таблица2[[#This Row],[Должность]],Список_Сотрудников[Должность],Список_Сотрудников[ФИО],"",0,1)</f>
        <v>Блохина Светлана Михайловна</v>
      </c>
      <c r="C58" t="s">
        <v>724</v>
      </c>
      <c r="D58" t="s">
        <v>724</v>
      </c>
      <c r="E58" t="s">
        <v>724</v>
      </c>
      <c r="F58" t="s">
        <v>724</v>
      </c>
      <c r="G58" s="2">
        <v>44931</v>
      </c>
      <c r="H58" s="2">
        <v>44962</v>
      </c>
      <c r="I58" s="2">
        <v>44990</v>
      </c>
      <c r="J58" s="2">
        <v>45021</v>
      </c>
      <c r="K58" s="2">
        <v>45051</v>
      </c>
      <c r="L58" s="2">
        <v>45082</v>
      </c>
      <c r="M58" s="2">
        <v>45112</v>
      </c>
      <c r="N58" s="2">
        <v>45143</v>
      </c>
      <c r="O58" s="2">
        <v>45174</v>
      </c>
      <c r="P58" s="2">
        <v>45204</v>
      </c>
      <c r="Q58" s="2">
        <v>45235</v>
      </c>
      <c r="R58" s="2">
        <v>45265</v>
      </c>
      <c r="S58" s="2"/>
    </row>
    <row r="59" spans="1:19" hidden="1" x14ac:dyDescent="0.35">
      <c r="A59" s="6" t="s">
        <v>530</v>
      </c>
      <c r="B59" s="10" t="str">
        <f>_xlfn.XLOOKUP(Таблица2[[#This Row],[Должность]],Список_Сотрудников[Должность],Список_Сотрудников[ФИО],"",0,1)</f>
        <v>Радченко Дарья Алексеевна</v>
      </c>
      <c r="C59" t="s">
        <v>795</v>
      </c>
      <c r="D59" t="s">
        <v>762</v>
      </c>
      <c r="E59" t="s">
        <v>763</v>
      </c>
      <c r="F59" t="s">
        <v>722</v>
      </c>
      <c r="G59" s="2"/>
      <c r="H59" s="2">
        <v>44960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>
        <v>45325</v>
      </c>
    </row>
    <row r="60" spans="1:19" hidden="1" x14ac:dyDescent="0.35">
      <c r="A60" s="6" t="s">
        <v>497</v>
      </c>
      <c r="B60" s="10" t="str">
        <f>_xlfn.XLOOKUP(Таблица2[[#This Row],[Должность]],Список_Сотрудников[Должность],Список_Сотрудников[ФИО],"",0,1)</f>
        <v>Муйземнек Валентина Андреевна</v>
      </c>
      <c r="C60" t="s">
        <v>796</v>
      </c>
      <c r="D60" t="s">
        <v>762</v>
      </c>
      <c r="E60" t="s">
        <v>797</v>
      </c>
      <c r="F60" t="s">
        <v>722</v>
      </c>
      <c r="G60" s="2"/>
      <c r="H60" s="2">
        <v>44960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>
        <v>45325</v>
      </c>
    </row>
    <row r="61" spans="1:19" x14ac:dyDescent="0.35">
      <c r="A61" s="6" t="s">
        <v>84</v>
      </c>
      <c r="B61" s="10" t="str">
        <f>_xlfn.XLOOKUP(Таблица2[[#This Row],[Должность]],Список_Сотрудников[Должность],Список_Сотрудников[ФИО],"",0,1)</f>
        <v>Прохорова Ирина Владимировна</v>
      </c>
      <c r="C61" t="s">
        <v>798</v>
      </c>
      <c r="D61" t="s">
        <v>718</v>
      </c>
      <c r="E61" t="s">
        <v>744</v>
      </c>
      <c r="F61" t="s">
        <v>722</v>
      </c>
      <c r="G61" s="2">
        <v>44947</v>
      </c>
      <c r="H61" s="2"/>
      <c r="I61" s="2"/>
      <c r="J61" s="2"/>
      <c r="K61" s="2">
        <v>45067</v>
      </c>
      <c r="L61" s="2"/>
      <c r="M61" s="2"/>
      <c r="N61" s="2"/>
      <c r="O61" s="2">
        <v>45190</v>
      </c>
      <c r="P61" s="2"/>
      <c r="Q61" s="2"/>
      <c r="R61" s="2"/>
      <c r="S61" s="2">
        <v>45312</v>
      </c>
    </row>
    <row r="62" spans="1:19" x14ac:dyDescent="0.35">
      <c r="A62" s="6" t="s">
        <v>410</v>
      </c>
      <c r="B62" s="10" t="str">
        <f>_xlfn.XLOOKUP(Таблица2[[#This Row],[Должность]],Список_Сотрудников[Должность],Список_Сотрудников[ФИО],"",0,1)</f>
        <v>Лосев Вячеслав Анатольевич</v>
      </c>
      <c r="C62" t="s">
        <v>724</v>
      </c>
      <c r="D62" t="s">
        <v>724</v>
      </c>
      <c r="E62" t="s">
        <v>724</v>
      </c>
      <c r="F62" t="s">
        <v>724</v>
      </c>
      <c r="G62" s="2">
        <v>44947</v>
      </c>
      <c r="H62" s="2"/>
      <c r="I62" s="2"/>
      <c r="J62" s="2"/>
      <c r="K62" s="2">
        <v>45067</v>
      </c>
      <c r="L62" s="2"/>
      <c r="M62" s="2"/>
      <c r="N62" s="2"/>
      <c r="O62" s="2">
        <v>45190</v>
      </c>
      <c r="P62" s="2"/>
      <c r="Q62" s="2"/>
      <c r="R62" s="2"/>
      <c r="S62" s="2">
        <v>45312</v>
      </c>
    </row>
    <row r="63" spans="1:19" hidden="1" x14ac:dyDescent="0.35">
      <c r="A63" s="6" t="s">
        <v>551</v>
      </c>
      <c r="B63" s="10" t="str">
        <f>_xlfn.XLOOKUP(Таблица2[[#This Row],[Должность]],Список_Сотрудников[Должность],Список_Сотрудников[ФИО],"",0,1)</f>
        <v>Саввин Дмитрий Александрович уволен</v>
      </c>
      <c r="C63" t="s">
        <v>799</v>
      </c>
      <c r="D63" t="s">
        <v>784</v>
      </c>
      <c r="E63" t="s">
        <v>785</v>
      </c>
      <c r="F63" t="s">
        <v>722</v>
      </c>
      <c r="G63" s="2"/>
      <c r="H63" s="2">
        <v>44960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>
        <v>45325</v>
      </c>
    </row>
    <row r="64" spans="1:19" hidden="1" x14ac:dyDescent="0.35">
      <c r="A64" s="6" t="s">
        <v>554</v>
      </c>
      <c r="B64" s="10" t="str">
        <f>_xlfn.XLOOKUP(Таблица2[[#This Row],[Должность]],Список_Сотрудников[Должность],Список_Сотрудников[ФИО],"",0,1)</f>
        <v>Храмов Олег Анатольевич</v>
      </c>
      <c r="C64" t="s">
        <v>800</v>
      </c>
      <c r="D64" t="s">
        <v>784</v>
      </c>
      <c r="E64" t="s">
        <v>801</v>
      </c>
      <c r="F64" t="s">
        <v>753</v>
      </c>
      <c r="G64" s="2"/>
      <c r="H64" s="2">
        <v>44960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>
        <v>45325</v>
      </c>
    </row>
    <row r="65" spans="1:19" hidden="1" x14ac:dyDescent="0.35">
      <c r="A65" s="6" t="s">
        <v>218</v>
      </c>
      <c r="B65" s="10" t="str">
        <f>_xlfn.XLOOKUP(Таблица2[[#This Row],[Должность]],Список_Сотрудников[Должность],Список_Сотрудников[ФИО],"",0,1)</f>
        <v>Соболева Александра Ивановна</v>
      </c>
      <c r="C65" t="s">
        <v>802</v>
      </c>
      <c r="D65" t="s">
        <v>803</v>
      </c>
      <c r="E65" t="s">
        <v>804</v>
      </c>
      <c r="F65" t="s">
        <v>747</v>
      </c>
      <c r="G65" s="2"/>
      <c r="H65" s="2">
        <v>44960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>
        <v>45325</v>
      </c>
    </row>
    <row r="66" spans="1:19" hidden="1" x14ac:dyDescent="0.35">
      <c r="A66" s="6" t="s">
        <v>805</v>
      </c>
      <c r="B66" s="10" t="str">
        <f>_xlfn.XLOOKUP(Таблица2[[#This Row],[Должность]],Список_Сотрудников[Должность],Список_Сотрудников[ФИО],"",0,1)</f>
        <v/>
      </c>
      <c r="C66" t="s">
        <v>724</v>
      </c>
      <c r="D66" t="s">
        <v>724</v>
      </c>
      <c r="E66" t="s">
        <v>724</v>
      </c>
      <c r="F66" t="s">
        <v>724</v>
      </c>
      <c r="G66" s="2"/>
      <c r="H66" s="2">
        <v>44960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>
        <v>45325</v>
      </c>
    </row>
    <row r="67" spans="1:19" hidden="1" x14ac:dyDescent="0.35">
      <c r="A67" s="6" t="s">
        <v>518</v>
      </c>
      <c r="B67" s="10" t="str">
        <f>_xlfn.XLOOKUP(Таблица2[[#This Row],[Должность]],Список_Сотрудников[Должность],Список_Сотрудников[ФИО],"",0,1)</f>
        <v>Магалясова Екатерина Геннадьевна</v>
      </c>
      <c r="C67" t="s">
        <v>806</v>
      </c>
      <c r="D67" t="s">
        <v>718</v>
      </c>
      <c r="E67">
        <v>0</v>
      </c>
      <c r="F67" t="s">
        <v>713</v>
      </c>
      <c r="G67" s="2"/>
      <c r="H67" s="2">
        <v>44960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>
        <v>45325</v>
      </c>
    </row>
    <row r="68" spans="1:19" x14ac:dyDescent="0.35">
      <c r="A68" s="6" t="s">
        <v>807</v>
      </c>
      <c r="B68" s="10" t="str">
        <f>_xlfn.XLOOKUP(Таблица2[[#This Row],[Должность]],Список_Сотрудников[Должность],Список_Сотрудников[ФИО],"",0,1)</f>
        <v/>
      </c>
      <c r="C68" t="s">
        <v>724</v>
      </c>
      <c r="D68" t="s">
        <v>724</v>
      </c>
      <c r="E68" t="s">
        <v>724</v>
      </c>
      <c r="F68" t="s">
        <v>724</v>
      </c>
      <c r="G68" s="2">
        <v>44931</v>
      </c>
      <c r="H68" s="2">
        <v>44962</v>
      </c>
      <c r="I68" s="2">
        <v>44990</v>
      </c>
      <c r="J68" s="2">
        <v>45021</v>
      </c>
      <c r="K68" s="2">
        <v>45051</v>
      </c>
      <c r="L68" s="2">
        <v>45082</v>
      </c>
      <c r="M68" s="2">
        <v>45112</v>
      </c>
      <c r="N68" s="2">
        <v>45143</v>
      </c>
      <c r="O68" s="2">
        <v>45174</v>
      </c>
      <c r="P68" s="2">
        <v>45204</v>
      </c>
      <c r="Q68" s="2">
        <v>45235</v>
      </c>
      <c r="R68" s="2">
        <v>45265</v>
      </c>
      <c r="S68" s="2"/>
    </row>
    <row r="69" spans="1:19" x14ac:dyDescent="0.35">
      <c r="A69" s="6" t="s">
        <v>78</v>
      </c>
      <c r="B69" s="10" t="str">
        <f>_xlfn.XLOOKUP(Таблица2[[#This Row],[Должность]],Список_Сотрудников[Должность],Список_Сотрудников[ФИО],"",0,1)</f>
        <v>Дутчак Ян Вадимович</v>
      </c>
      <c r="C69" t="s">
        <v>724</v>
      </c>
      <c r="D69" t="s">
        <v>724</v>
      </c>
      <c r="E69" t="s">
        <v>724</v>
      </c>
      <c r="F69" t="s">
        <v>724</v>
      </c>
      <c r="G69" s="2">
        <v>44947</v>
      </c>
      <c r="H69" s="2"/>
      <c r="I69" s="2"/>
      <c r="J69" s="2"/>
      <c r="K69" s="2">
        <v>45067</v>
      </c>
      <c r="L69" s="2"/>
      <c r="M69" s="2">
        <v>45126</v>
      </c>
      <c r="N69" s="2"/>
      <c r="O69" s="2">
        <v>45190</v>
      </c>
      <c r="P69" s="2"/>
      <c r="Q69" s="2"/>
      <c r="R69" s="2"/>
      <c r="S69" s="2">
        <v>45312</v>
      </c>
    </row>
    <row r="70" spans="1:19" x14ac:dyDescent="0.35">
      <c r="A70" s="6" t="s">
        <v>255</v>
      </c>
      <c r="B70" s="10" t="str">
        <f>_xlfn.XLOOKUP(Таблица2[[#This Row],[Должность]],Список_Сотрудников[Должность],Список_Сотрудников[ФИО],"",0,1)</f>
        <v>Волчкова Елена Александровна уволен</v>
      </c>
      <c r="C70" t="s">
        <v>808</v>
      </c>
      <c r="D70" t="s">
        <v>718</v>
      </c>
      <c r="E70" t="s">
        <v>719</v>
      </c>
      <c r="F70" t="s">
        <v>716</v>
      </c>
      <c r="G70" s="2">
        <v>44931</v>
      </c>
      <c r="H70" s="2">
        <v>44962</v>
      </c>
      <c r="I70" s="2">
        <v>44990</v>
      </c>
      <c r="J70" s="2">
        <v>45021</v>
      </c>
      <c r="K70" s="2">
        <v>45051</v>
      </c>
      <c r="L70" s="2">
        <v>45082</v>
      </c>
      <c r="M70" s="2">
        <v>45112</v>
      </c>
      <c r="N70" s="2">
        <v>45143</v>
      </c>
      <c r="O70" s="2">
        <v>45174</v>
      </c>
      <c r="P70" s="2">
        <v>45204</v>
      </c>
      <c r="Q70" s="2">
        <v>45235</v>
      </c>
      <c r="R70" s="2">
        <v>45265</v>
      </c>
      <c r="S70" s="2"/>
    </row>
    <row r="71" spans="1:19" hidden="1" x14ac:dyDescent="0.35">
      <c r="A71" s="6" t="s">
        <v>542</v>
      </c>
      <c r="B71" s="10" t="str">
        <f>_xlfn.XLOOKUP(Таблица2[[#This Row],[Должность]],Список_Сотрудников[Должность],Список_Сотрудников[ФИО],"",0,1)</f>
        <v>Федорова Наталья Алексеевна</v>
      </c>
      <c r="C71" t="s">
        <v>809</v>
      </c>
      <c r="D71" t="s">
        <v>767</v>
      </c>
      <c r="E71" t="s">
        <v>810</v>
      </c>
      <c r="F71" t="s">
        <v>747</v>
      </c>
      <c r="G71" s="2"/>
      <c r="H71" s="2">
        <v>44960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>
        <v>45325</v>
      </c>
    </row>
    <row r="72" spans="1:19" x14ac:dyDescent="0.35">
      <c r="A72" s="6" t="s">
        <v>400</v>
      </c>
      <c r="B72" s="10" t="str">
        <f>_xlfn.XLOOKUP(Таблица2[[#This Row],[Должность]],Список_Сотрудников[Должность],Список_Сотрудников[ФИО],"",0,1)</f>
        <v>Быков Роман Евгеньевич уволен</v>
      </c>
      <c r="C72" t="s">
        <v>811</v>
      </c>
      <c r="D72" t="s">
        <v>711</v>
      </c>
      <c r="E72" t="s">
        <v>812</v>
      </c>
      <c r="F72" t="s">
        <v>716</v>
      </c>
      <c r="G72" s="2">
        <v>44931</v>
      </c>
      <c r="H72" s="2">
        <v>44962</v>
      </c>
      <c r="I72" s="2">
        <v>44990</v>
      </c>
      <c r="J72" s="2">
        <v>45021</v>
      </c>
      <c r="K72" s="2">
        <v>45051</v>
      </c>
      <c r="L72" s="2">
        <v>45082</v>
      </c>
      <c r="M72" s="2">
        <v>45112</v>
      </c>
      <c r="N72" s="2">
        <v>45143</v>
      </c>
      <c r="O72" s="2">
        <v>45174</v>
      </c>
      <c r="P72" s="2">
        <v>45204</v>
      </c>
      <c r="Q72" s="2">
        <v>45235</v>
      </c>
      <c r="R72" s="2">
        <v>45265</v>
      </c>
      <c r="S72" s="2"/>
    </row>
    <row r="73" spans="1:19" hidden="1" x14ac:dyDescent="0.35">
      <c r="A73" s="6" t="s">
        <v>86</v>
      </c>
      <c r="B73" s="10" t="str">
        <f>_xlfn.XLOOKUP(Таблица2[[#This Row],[Должность]],Список_Сотрудников[Должность],Список_Сотрудников[ФИО],"",0,1)</f>
        <v>Урсуляк Максим Сергеевич</v>
      </c>
      <c r="C73" t="s">
        <v>813</v>
      </c>
      <c r="D73" t="s">
        <v>803</v>
      </c>
      <c r="E73" t="s">
        <v>814</v>
      </c>
      <c r="F73" t="s">
        <v>753</v>
      </c>
      <c r="G73" s="2"/>
      <c r="H73" s="2">
        <v>44961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>
        <v>45312</v>
      </c>
    </row>
    <row r="74" spans="1:19" x14ac:dyDescent="0.35">
      <c r="A74" s="6" t="s">
        <v>460</v>
      </c>
      <c r="B74" s="10" t="str">
        <f>_xlfn.XLOOKUP(Таблица2[[#This Row],[Должность]],Список_Сотрудников[Должность],Список_Сотрудников[ФИО],"",0,1)</f>
        <v>Дмитриева Татьяна Сергеевна</v>
      </c>
      <c r="C74" t="s">
        <v>815</v>
      </c>
      <c r="D74" t="s">
        <v>762</v>
      </c>
      <c r="E74" t="s">
        <v>816</v>
      </c>
      <c r="F74" t="s">
        <v>716</v>
      </c>
      <c r="G74" s="2">
        <v>44931</v>
      </c>
      <c r="H74" s="2">
        <v>44962</v>
      </c>
      <c r="I74" s="2">
        <v>44990</v>
      </c>
      <c r="J74" s="2">
        <v>45021</v>
      </c>
      <c r="K74" s="2">
        <v>45051</v>
      </c>
      <c r="L74" s="2">
        <v>45082</v>
      </c>
      <c r="M74" s="2">
        <v>45112</v>
      </c>
      <c r="N74" s="2">
        <v>45143</v>
      </c>
      <c r="O74" s="2">
        <v>45174</v>
      </c>
      <c r="P74" s="2">
        <v>45204</v>
      </c>
      <c r="Q74" s="2">
        <v>45235</v>
      </c>
      <c r="R74" s="2">
        <v>45265</v>
      </c>
      <c r="S74" s="2"/>
    </row>
    <row r="75" spans="1:19" x14ac:dyDescent="0.35">
      <c r="A75" s="6" t="s">
        <v>81</v>
      </c>
      <c r="B75" s="10" t="str">
        <f>_xlfn.XLOOKUP(Таблица2[[#This Row],[Должность]],Список_Сотрудников[Должность],Список_Сотрудников[ФИО],"",0,1)</f>
        <v>Исмагилова Анастасия Олеговна</v>
      </c>
      <c r="C75" t="s">
        <v>817</v>
      </c>
      <c r="D75" t="s">
        <v>711</v>
      </c>
      <c r="E75" t="s">
        <v>765</v>
      </c>
      <c r="F75" t="s">
        <v>756</v>
      </c>
      <c r="G75" s="2">
        <v>44947</v>
      </c>
      <c r="H75" s="2"/>
      <c r="I75" s="2"/>
      <c r="J75" s="2"/>
      <c r="K75" s="2">
        <v>45067</v>
      </c>
      <c r="L75" s="2"/>
      <c r="M75" s="2"/>
      <c r="N75" s="2"/>
      <c r="O75" s="2">
        <v>45190</v>
      </c>
      <c r="P75" s="2"/>
      <c r="Q75" s="2"/>
      <c r="R75" s="2"/>
      <c r="S75" s="2">
        <v>45312</v>
      </c>
    </row>
    <row r="76" spans="1:19" x14ac:dyDescent="0.35">
      <c r="A76" s="6" t="s">
        <v>32</v>
      </c>
      <c r="B76" s="10" t="str">
        <f>_xlfn.XLOOKUP(Таблица2[[#This Row],[Должность]],Список_Сотрудников[Должность],Список_Сотрудников[ФИО],"",0,1)</f>
        <v>Ащеулов Максим Владимирович</v>
      </c>
      <c r="C76" t="s">
        <v>724</v>
      </c>
      <c r="D76" t="s">
        <v>724</v>
      </c>
      <c r="E76" t="s">
        <v>724</v>
      </c>
      <c r="F76" t="s">
        <v>724</v>
      </c>
      <c r="G76" s="2">
        <v>44931</v>
      </c>
      <c r="H76" s="2">
        <v>44962</v>
      </c>
      <c r="I76" s="2">
        <v>44990</v>
      </c>
      <c r="J76" s="2">
        <v>45021</v>
      </c>
      <c r="K76" s="2">
        <v>45051</v>
      </c>
      <c r="L76" s="2">
        <v>45082</v>
      </c>
      <c r="M76" s="2">
        <v>45112</v>
      </c>
      <c r="N76" s="2">
        <v>45143</v>
      </c>
      <c r="O76" s="2">
        <v>45174</v>
      </c>
      <c r="P76" s="2">
        <v>45204</v>
      </c>
      <c r="Q76" s="2">
        <v>45235</v>
      </c>
      <c r="R76" s="2">
        <v>45265</v>
      </c>
      <c r="S76" s="2"/>
    </row>
    <row r="77" spans="1:19" x14ac:dyDescent="0.35">
      <c r="A77" s="6" t="s">
        <v>818</v>
      </c>
      <c r="B77" s="10" t="str">
        <f>_xlfn.XLOOKUP(Таблица2[[#This Row],[Должность]],Список_Сотрудников[Должность],Список_Сотрудников[ФИО],"",0,1)</f>
        <v/>
      </c>
      <c r="C77" t="s">
        <v>724</v>
      </c>
      <c r="D77" t="s">
        <v>724</v>
      </c>
      <c r="E77" t="s">
        <v>724</v>
      </c>
      <c r="F77" t="s">
        <v>724</v>
      </c>
      <c r="G77" s="2">
        <v>44931</v>
      </c>
      <c r="H77" s="2">
        <v>44962</v>
      </c>
      <c r="I77" s="2">
        <v>44990</v>
      </c>
      <c r="J77" s="2">
        <v>45021</v>
      </c>
      <c r="K77" s="2">
        <v>45051</v>
      </c>
      <c r="L77" s="2">
        <v>45082</v>
      </c>
      <c r="M77" s="2">
        <v>45112</v>
      </c>
      <c r="N77" s="2">
        <v>45143</v>
      </c>
      <c r="O77" s="2">
        <v>45174</v>
      </c>
      <c r="P77" s="2">
        <v>45204</v>
      </c>
      <c r="Q77" s="2">
        <v>45235</v>
      </c>
      <c r="R77" s="2">
        <v>45265</v>
      </c>
      <c r="S77" s="2"/>
    </row>
    <row r="78" spans="1:19" x14ac:dyDescent="0.35">
      <c r="A78" s="6" t="s">
        <v>128</v>
      </c>
      <c r="B78" s="10" t="str">
        <f>_xlfn.XLOOKUP(Таблица2[[#This Row],[Должность]],Список_Сотрудников[Должность],Список_Сотрудников[ФИО],"",0,1)</f>
        <v>Тихонова Ирина Васильевна</v>
      </c>
      <c r="C78" t="s">
        <v>819</v>
      </c>
      <c r="D78" t="s">
        <v>711</v>
      </c>
      <c r="E78" t="s">
        <v>820</v>
      </c>
      <c r="F78" t="s">
        <v>722</v>
      </c>
      <c r="G78" s="2">
        <v>44931</v>
      </c>
      <c r="H78" s="2">
        <v>44962</v>
      </c>
      <c r="I78" s="2">
        <v>44990</v>
      </c>
      <c r="J78" s="2">
        <v>45021</v>
      </c>
      <c r="K78" s="2">
        <v>45051</v>
      </c>
      <c r="L78" s="2">
        <v>45082</v>
      </c>
      <c r="M78" s="2">
        <v>45112</v>
      </c>
      <c r="N78" s="2">
        <v>45143</v>
      </c>
      <c r="O78" s="2">
        <v>45174</v>
      </c>
      <c r="P78" s="2">
        <v>45204</v>
      </c>
      <c r="Q78" s="2">
        <v>45235</v>
      </c>
      <c r="R78" s="2">
        <v>45265</v>
      </c>
      <c r="S78" s="2"/>
    </row>
    <row r="79" spans="1:19" hidden="1" x14ac:dyDescent="0.35">
      <c r="A79" s="6" t="s">
        <v>215</v>
      </c>
      <c r="B79" s="10" t="str">
        <f>_xlfn.XLOOKUP(Таблица2[[#This Row],[Должность]],Список_Сотрудников[Должность],Список_Сотрудников[ФИО],"",0,1)</f>
        <v>Соболева Александра Ивановна переведена</v>
      </c>
      <c r="C79" t="s">
        <v>724</v>
      </c>
      <c r="D79" t="s">
        <v>724</v>
      </c>
      <c r="E79" t="s">
        <v>724</v>
      </c>
      <c r="F79" t="s">
        <v>724</v>
      </c>
      <c r="G79" s="8"/>
      <c r="H79" s="2">
        <v>44961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35">
      <c r="A80" s="6" t="s">
        <v>35</v>
      </c>
      <c r="B80" s="10" t="str">
        <f>_xlfn.XLOOKUP(Таблица2[[#This Row],[Должность]],Список_Сотрудников[Должность],Список_Сотрудников[ФИО],"",0,1)</f>
        <v>Григорьева Анна Николаевна</v>
      </c>
      <c r="C80" t="s">
        <v>724</v>
      </c>
      <c r="D80" t="s">
        <v>724</v>
      </c>
      <c r="E80" t="s">
        <v>724</v>
      </c>
      <c r="F80" t="s">
        <v>724</v>
      </c>
      <c r="G80" s="2">
        <v>44931</v>
      </c>
      <c r="H80" s="2">
        <v>44962</v>
      </c>
      <c r="I80" s="2">
        <v>44990</v>
      </c>
      <c r="J80" s="2">
        <v>45021</v>
      </c>
      <c r="K80" s="2">
        <v>45051</v>
      </c>
      <c r="L80" s="2">
        <v>45082</v>
      </c>
      <c r="M80" s="2">
        <v>45112</v>
      </c>
      <c r="N80" s="2">
        <v>45143</v>
      </c>
      <c r="O80" s="2">
        <v>45174</v>
      </c>
      <c r="P80" s="2">
        <v>45204</v>
      </c>
      <c r="Q80" s="2">
        <v>45235</v>
      </c>
      <c r="R80" s="2">
        <v>45265</v>
      </c>
      <c r="S80" s="2"/>
    </row>
    <row r="81" spans="1:19" x14ac:dyDescent="0.35">
      <c r="A81" s="6" t="s">
        <v>123</v>
      </c>
      <c r="B81" s="10" t="str">
        <f>_xlfn.XLOOKUP(Таблица2[[#This Row],[Должность]],Список_Сотрудников[Должность],Список_Сотрудников[ФИО],"",0,1)</f>
        <v>Кирина Алина Владимировна</v>
      </c>
      <c r="C81" t="s">
        <v>821</v>
      </c>
      <c r="D81" t="s">
        <v>718</v>
      </c>
      <c r="E81" t="s">
        <v>822</v>
      </c>
      <c r="F81" t="s">
        <v>713</v>
      </c>
      <c r="G81" s="2">
        <v>44947</v>
      </c>
      <c r="H81" s="2"/>
      <c r="I81" s="2"/>
      <c r="J81" s="2"/>
      <c r="K81" s="2">
        <v>45067</v>
      </c>
      <c r="L81" s="2"/>
      <c r="M81" s="2"/>
      <c r="N81" s="2"/>
      <c r="O81" s="2">
        <v>45190</v>
      </c>
      <c r="P81" s="2"/>
      <c r="Q81" s="2"/>
      <c r="R81" s="2"/>
      <c r="S81" s="2">
        <v>45312</v>
      </c>
    </row>
    <row r="82" spans="1:19" x14ac:dyDescent="0.35">
      <c r="A82" s="6" t="s">
        <v>125</v>
      </c>
      <c r="B82" s="10" t="str">
        <f>_xlfn.XLOOKUP(Таблица2[[#This Row],[Должность]],Список_Сотрудников[Должность],Список_Сотрудников[ФИО],"",0,1)</f>
        <v>Маликова Дарья Алексеевна</v>
      </c>
      <c r="C82" t="s">
        <v>823</v>
      </c>
      <c r="D82" t="s">
        <v>718</v>
      </c>
      <c r="E82" t="s">
        <v>822</v>
      </c>
      <c r="F82" t="s">
        <v>713</v>
      </c>
      <c r="G82" s="2">
        <v>44947</v>
      </c>
      <c r="H82" s="2"/>
      <c r="I82" s="2"/>
      <c r="J82" s="2"/>
      <c r="K82" s="2">
        <v>45067</v>
      </c>
      <c r="L82" s="2"/>
      <c r="M82" s="2"/>
      <c r="N82" s="2"/>
      <c r="O82" s="2">
        <v>45190</v>
      </c>
      <c r="P82" s="2"/>
      <c r="Q82" s="2"/>
      <c r="R82" s="2"/>
      <c r="S82" s="2">
        <v>45312</v>
      </c>
    </row>
    <row r="83" spans="1:19" x14ac:dyDescent="0.35">
      <c r="A83" s="6" t="s">
        <v>824</v>
      </c>
      <c r="B83" s="10" t="str">
        <f>_xlfn.XLOOKUP(Таблица2[[#This Row],[Должность]],Список_Сотрудников[Должность],Список_Сотрудников[ФИО],"",0,1)</f>
        <v/>
      </c>
      <c r="C83" t="s">
        <v>724</v>
      </c>
      <c r="D83" t="s">
        <v>724</v>
      </c>
      <c r="E83" t="s">
        <v>724</v>
      </c>
      <c r="F83" t="s">
        <v>724</v>
      </c>
      <c r="G83" s="2"/>
      <c r="H83" s="2">
        <v>44960</v>
      </c>
      <c r="I83" s="2"/>
      <c r="J83" s="2"/>
      <c r="K83" s="2">
        <v>45067</v>
      </c>
      <c r="L83" s="2"/>
      <c r="M83" s="2"/>
      <c r="N83" s="2"/>
      <c r="O83" s="2">
        <v>45190</v>
      </c>
      <c r="P83" s="2"/>
      <c r="Q83" s="2"/>
      <c r="R83" s="2"/>
      <c r="S83" s="2">
        <v>45312</v>
      </c>
    </row>
    <row r="84" spans="1:19" x14ac:dyDescent="0.35">
      <c r="A84" s="6" t="s">
        <v>825</v>
      </c>
      <c r="B84" s="10" t="str">
        <f>_xlfn.XLOOKUP(Таблица2[[#This Row],[Должность]],Список_Сотрудников[Должность],Список_Сотрудников[ФИО],"",0,1)</f>
        <v/>
      </c>
      <c r="C84" t="s">
        <v>724</v>
      </c>
      <c r="D84" t="s">
        <v>724</v>
      </c>
      <c r="E84" t="s">
        <v>724</v>
      </c>
      <c r="F84" t="s">
        <v>724</v>
      </c>
      <c r="G84" s="2">
        <v>44947</v>
      </c>
      <c r="H84" s="2"/>
      <c r="I84" s="2"/>
      <c r="J84" s="2"/>
      <c r="K84" s="2">
        <v>45067</v>
      </c>
      <c r="L84" s="2"/>
      <c r="M84" s="2"/>
      <c r="N84" s="2"/>
      <c r="O84" s="2">
        <v>45190</v>
      </c>
      <c r="P84" s="2"/>
      <c r="Q84" s="2"/>
      <c r="R84" s="2"/>
      <c r="S84" s="2">
        <v>45312</v>
      </c>
    </row>
    <row r="85" spans="1:19" x14ac:dyDescent="0.35">
      <c r="A85" s="6" t="s">
        <v>58</v>
      </c>
      <c r="B85" s="10" t="str">
        <f>_xlfn.XLOOKUP(Таблица2[[#This Row],[Должность]],Список_Сотрудников[Должность],Список_Сотрудников[ФИО],"",0,1)</f>
        <v>Винокурова Аксана Олеговна</v>
      </c>
      <c r="C85" t="s">
        <v>740</v>
      </c>
      <c r="D85" t="s">
        <v>711</v>
      </c>
      <c r="E85" t="s">
        <v>734</v>
      </c>
      <c r="F85" t="s">
        <v>735</v>
      </c>
      <c r="G85" s="2">
        <v>44931</v>
      </c>
      <c r="H85" s="2">
        <v>44962</v>
      </c>
      <c r="I85" s="2">
        <v>44990</v>
      </c>
      <c r="J85" s="2">
        <v>45021</v>
      </c>
      <c r="K85" s="2">
        <v>45051</v>
      </c>
      <c r="L85" s="2">
        <v>45082</v>
      </c>
      <c r="M85" s="2">
        <v>45112</v>
      </c>
      <c r="N85" s="2">
        <v>45143</v>
      </c>
      <c r="O85" s="2">
        <v>45174</v>
      </c>
      <c r="P85" s="2">
        <v>45204</v>
      </c>
      <c r="Q85" s="2">
        <v>45235</v>
      </c>
      <c r="R85" s="2">
        <v>45265</v>
      </c>
      <c r="S85" s="2"/>
    </row>
    <row r="86" spans="1:19" x14ac:dyDescent="0.35">
      <c r="A86" s="6" t="s">
        <v>61</v>
      </c>
      <c r="B86" s="10" t="str">
        <f>_xlfn.XLOOKUP(Таблица2[[#This Row],[Должность]],Список_Сотрудников[Должность],Список_Сотрудников[ФИО],"",0,1)</f>
        <v>Галиакбаров Зуфар Минастыпович</v>
      </c>
      <c r="C86" t="s">
        <v>740</v>
      </c>
      <c r="D86" t="s">
        <v>711</v>
      </c>
      <c r="E86" t="s">
        <v>737</v>
      </c>
      <c r="F86" t="s">
        <v>716</v>
      </c>
      <c r="G86" s="2">
        <v>44931</v>
      </c>
      <c r="H86" s="2">
        <v>44962</v>
      </c>
      <c r="I86" s="2">
        <v>44990</v>
      </c>
      <c r="J86" s="2">
        <v>45021</v>
      </c>
      <c r="K86" s="2">
        <v>45051</v>
      </c>
      <c r="L86" s="2">
        <v>45082</v>
      </c>
      <c r="M86" s="2">
        <v>45112</v>
      </c>
      <c r="N86" s="2">
        <v>45143</v>
      </c>
      <c r="O86" s="2">
        <v>45174</v>
      </c>
      <c r="P86" s="2">
        <v>45204</v>
      </c>
      <c r="Q86" s="2">
        <v>45235</v>
      </c>
      <c r="R86" s="2">
        <v>45265</v>
      </c>
      <c r="S86" s="2"/>
    </row>
    <row r="87" spans="1:19" x14ac:dyDescent="0.35">
      <c r="A87" s="6" t="s">
        <v>172</v>
      </c>
      <c r="B87" s="10" t="str">
        <f>_xlfn.XLOOKUP(Таблица2[[#This Row],[Должность]],Список_Сотрудников[Должность],Список_Сотрудников[ФИО],"",0,1)</f>
        <v>Бурлаков Сергей Александрович</v>
      </c>
      <c r="C87" t="s">
        <v>724</v>
      </c>
      <c r="D87" t="s">
        <v>724</v>
      </c>
      <c r="E87" t="s">
        <v>724</v>
      </c>
      <c r="F87" t="s">
        <v>724</v>
      </c>
      <c r="G87" s="2">
        <v>44931</v>
      </c>
      <c r="H87" s="2">
        <v>44962</v>
      </c>
      <c r="I87" s="2">
        <v>44990</v>
      </c>
      <c r="J87" s="2">
        <v>45021</v>
      </c>
      <c r="K87" s="2">
        <v>45051</v>
      </c>
      <c r="L87" s="2">
        <v>45082</v>
      </c>
      <c r="M87" s="2">
        <v>45112</v>
      </c>
      <c r="N87" s="2">
        <v>45143</v>
      </c>
      <c r="O87" s="2">
        <v>45174</v>
      </c>
      <c r="P87" s="2">
        <v>45204</v>
      </c>
      <c r="Q87" s="2">
        <v>45235</v>
      </c>
      <c r="R87" s="2">
        <v>45265</v>
      </c>
      <c r="S87" s="2"/>
    </row>
    <row r="88" spans="1:19" hidden="1" x14ac:dyDescent="0.35">
      <c r="A88" s="6" t="s">
        <v>535</v>
      </c>
      <c r="B88" s="10" t="str">
        <f>_xlfn.XLOOKUP(Таблица2[[#This Row],[Должность]],Список_Сотрудников[Должность],Список_Сотрудников[ФИО],"",0,1)</f>
        <v>Стотыка Николай Борисович</v>
      </c>
      <c r="C88" t="s">
        <v>724</v>
      </c>
      <c r="D88" t="s">
        <v>724</v>
      </c>
      <c r="E88" t="s">
        <v>724</v>
      </c>
      <c r="F88" t="s">
        <v>724</v>
      </c>
      <c r="G88" s="2"/>
      <c r="H88" s="2">
        <v>44960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>
        <v>45325</v>
      </c>
    </row>
    <row r="89" spans="1:19" hidden="1" x14ac:dyDescent="0.35">
      <c r="A89" s="6" t="s">
        <v>213</v>
      </c>
      <c r="B89" s="10" t="str">
        <f>_xlfn.XLOOKUP(Таблица2[[#This Row],[Должность]],Список_Сотрудников[Должность],Список_Сотрудников[ФИО],"",0,1)</f>
        <v>Погорельченко Дмитрий Сергеевич</v>
      </c>
      <c r="C89" t="s">
        <v>724</v>
      </c>
      <c r="D89" t="s">
        <v>724</v>
      </c>
      <c r="E89" t="s">
        <v>724</v>
      </c>
      <c r="F89" t="s">
        <v>724</v>
      </c>
      <c r="G89" s="2"/>
      <c r="H89" s="2">
        <v>44960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>
        <v>45325</v>
      </c>
    </row>
    <row r="90" spans="1:19" x14ac:dyDescent="0.35">
      <c r="A90" s="6" t="s">
        <v>42</v>
      </c>
      <c r="B90" s="10" t="str">
        <f>_xlfn.XLOOKUP(Таблица2[[#This Row],[Должность]],Список_Сотрудников[Должность],Список_Сотрудников[ФИО],"",0,1)</f>
        <v>Мовчан Ольга Александровна</v>
      </c>
      <c r="C90" t="s">
        <v>826</v>
      </c>
      <c r="D90" t="s">
        <v>718</v>
      </c>
      <c r="E90" t="s">
        <v>827</v>
      </c>
      <c r="F90" t="s">
        <v>722</v>
      </c>
      <c r="G90" s="2">
        <v>44947</v>
      </c>
      <c r="H90" s="2"/>
      <c r="I90" s="2"/>
      <c r="J90" s="2"/>
      <c r="K90" s="2">
        <v>45067</v>
      </c>
      <c r="L90" s="2"/>
      <c r="M90" s="2"/>
      <c r="N90" s="2"/>
      <c r="O90" s="2">
        <v>45190</v>
      </c>
      <c r="P90" s="2"/>
      <c r="Q90" s="2"/>
      <c r="R90" s="2"/>
      <c r="S90" s="2">
        <v>45312</v>
      </c>
    </row>
    <row r="91" spans="1:19" x14ac:dyDescent="0.35">
      <c r="A91" s="6" t="s">
        <v>18</v>
      </c>
      <c r="B91" s="10" t="str">
        <f>_xlfn.XLOOKUP(Таблица2[[#This Row],[Должность]],Список_Сотрудников[Должность],Список_Сотрудников[ФИО],"",0,1)</f>
        <v>Бекасова Елена Николаевна</v>
      </c>
      <c r="C91" t="s">
        <v>724</v>
      </c>
      <c r="D91" t="s">
        <v>724</v>
      </c>
      <c r="E91" t="s">
        <v>724</v>
      </c>
      <c r="F91" t="s">
        <v>724</v>
      </c>
      <c r="G91" s="2">
        <v>44947</v>
      </c>
      <c r="H91" s="2"/>
      <c r="I91" s="2"/>
      <c r="J91" s="2"/>
      <c r="K91" s="2">
        <v>45067</v>
      </c>
      <c r="L91" s="2"/>
      <c r="M91" s="2"/>
      <c r="N91" s="2"/>
      <c r="O91" s="2">
        <v>45190</v>
      </c>
      <c r="P91" s="2"/>
      <c r="Q91" s="2"/>
      <c r="R91" s="2"/>
      <c r="S91" s="2">
        <v>45312</v>
      </c>
    </row>
    <row r="92" spans="1:19" x14ac:dyDescent="0.35">
      <c r="A92" s="6" t="s">
        <v>828</v>
      </c>
      <c r="B92" s="10" t="str">
        <f>_xlfn.XLOOKUP(Таблица2[[#This Row],[Должность]],Список_Сотрудников[Должность],Список_Сотрудников[ФИО],"",0,1)</f>
        <v/>
      </c>
      <c r="C92" t="s">
        <v>724</v>
      </c>
      <c r="D92" t="s">
        <v>724</v>
      </c>
      <c r="E92" t="s">
        <v>724</v>
      </c>
      <c r="F92" t="s">
        <v>724</v>
      </c>
      <c r="G92" s="2">
        <v>44931</v>
      </c>
      <c r="H92" s="2">
        <v>44962</v>
      </c>
      <c r="I92" s="2">
        <v>44990</v>
      </c>
      <c r="J92" s="2">
        <v>45021</v>
      </c>
      <c r="K92" s="2">
        <v>45051</v>
      </c>
      <c r="L92" s="2">
        <v>45082</v>
      </c>
      <c r="M92" s="2">
        <v>45112</v>
      </c>
      <c r="N92" s="2">
        <v>45143</v>
      </c>
      <c r="O92" s="2">
        <v>45174</v>
      </c>
      <c r="P92" s="2">
        <v>45204</v>
      </c>
      <c r="Q92" s="2">
        <v>45235</v>
      </c>
      <c r="R92" s="2">
        <v>45265</v>
      </c>
      <c r="S92" s="2"/>
    </row>
    <row r="93" spans="1:19" x14ac:dyDescent="0.35">
      <c r="A93" s="6" t="s">
        <v>52</v>
      </c>
      <c r="B93" s="10" t="str">
        <f>_xlfn.XLOOKUP(Таблица2[[#This Row],[Должность]],Список_Сотрудников[Должность],Список_Сотрудников[ФИО],"",0,1)</f>
        <v>Мартынова Мария Владимировна</v>
      </c>
      <c r="C93" t="s">
        <v>724</v>
      </c>
      <c r="D93" t="s">
        <v>724</v>
      </c>
      <c r="E93" t="s">
        <v>724</v>
      </c>
      <c r="F93" t="s">
        <v>724</v>
      </c>
      <c r="G93" s="2">
        <v>44947</v>
      </c>
      <c r="H93" s="2"/>
      <c r="I93" s="2"/>
      <c r="J93" s="2"/>
      <c r="K93" s="2">
        <v>45067</v>
      </c>
      <c r="L93" s="2"/>
      <c r="M93" s="2"/>
      <c r="N93" s="2"/>
      <c r="O93" s="2">
        <v>45190</v>
      </c>
      <c r="P93" s="2"/>
      <c r="Q93" s="2"/>
      <c r="R93" s="2"/>
      <c r="S93" s="2">
        <v>45312</v>
      </c>
    </row>
    <row r="94" spans="1:19" x14ac:dyDescent="0.35">
      <c r="A94" s="6" t="s">
        <v>829</v>
      </c>
      <c r="B94" s="10" t="str">
        <f>_xlfn.XLOOKUP(Таблица2[[#This Row],[Должность]],Список_Сотрудников[Должность],Список_Сотрудников[ФИО],"",0,1)</f>
        <v/>
      </c>
      <c r="C94" t="s">
        <v>724</v>
      </c>
      <c r="D94" t="s">
        <v>724</v>
      </c>
      <c r="E94" t="s">
        <v>724</v>
      </c>
      <c r="F94" t="s">
        <v>724</v>
      </c>
      <c r="G94" s="2">
        <v>44947</v>
      </c>
      <c r="H94" s="2"/>
      <c r="I94" s="2"/>
      <c r="J94" s="2"/>
      <c r="K94" s="2">
        <v>45067</v>
      </c>
      <c r="L94" s="2"/>
      <c r="M94" s="2"/>
      <c r="N94" s="2"/>
      <c r="O94" s="2">
        <v>45190</v>
      </c>
      <c r="P94" s="2"/>
      <c r="Q94" s="2"/>
      <c r="R94" s="2"/>
      <c r="S94" s="2">
        <v>45312</v>
      </c>
    </row>
    <row r="95" spans="1:19" x14ac:dyDescent="0.35">
      <c r="A95" s="6" t="s">
        <v>569</v>
      </c>
      <c r="B95" s="10" t="str">
        <f>_xlfn.XLOOKUP(Таблица2[[#This Row],[Должность]],Список_Сотрудников[Должность],Список_Сотрудников[ФИО],"",0,1)</f>
        <v>Архипов Константин Анатольевич</v>
      </c>
      <c r="C95" t="s">
        <v>830</v>
      </c>
      <c r="D95" t="s">
        <v>718</v>
      </c>
      <c r="E95" t="s">
        <v>831</v>
      </c>
      <c r="F95" t="s">
        <v>756</v>
      </c>
      <c r="G95" s="2">
        <v>44947</v>
      </c>
      <c r="H95" s="2"/>
      <c r="I95" s="2"/>
      <c r="J95" s="2"/>
      <c r="K95" s="2">
        <v>45067</v>
      </c>
      <c r="L95" s="2"/>
      <c r="M95" s="2"/>
      <c r="N95" s="2"/>
      <c r="O95" s="2">
        <v>45190</v>
      </c>
      <c r="P95" s="2"/>
      <c r="Q95" s="2"/>
      <c r="R95" s="2"/>
      <c r="S95" s="2">
        <v>45312</v>
      </c>
    </row>
    <row r="96" spans="1:19" x14ac:dyDescent="0.35">
      <c r="A96" s="6" t="s">
        <v>564</v>
      </c>
      <c r="B96" s="10" t="str">
        <f>_xlfn.XLOOKUP(Таблица2[[#This Row],[Должность]],Список_Сотрудников[Должность],Список_Сотрудников[ФИО],"",0,1)</f>
        <v>Терещенко Ольга Владимировна</v>
      </c>
      <c r="C96" t="s">
        <v>724</v>
      </c>
      <c r="D96" t="s">
        <v>724</v>
      </c>
      <c r="E96" t="s">
        <v>724</v>
      </c>
      <c r="F96" t="s">
        <v>724</v>
      </c>
      <c r="G96" s="2">
        <v>44931</v>
      </c>
      <c r="H96" s="2">
        <v>44962</v>
      </c>
      <c r="I96" s="2">
        <v>44990</v>
      </c>
      <c r="J96" s="2">
        <v>45021</v>
      </c>
      <c r="K96" s="2">
        <v>45051</v>
      </c>
      <c r="L96" s="2">
        <v>45082</v>
      </c>
      <c r="M96" s="2">
        <v>45112</v>
      </c>
      <c r="N96" s="2">
        <v>45143</v>
      </c>
      <c r="O96" s="2">
        <v>45174</v>
      </c>
      <c r="P96" s="2">
        <v>45204</v>
      </c>
      <c r="Q96" s="2">
        <v>45235</v>
      </c>
      <c r="R96" s="2">
        <v>45265</v>
      </c>
      <c r="S96" s="2"/>
    </row>
    <row r="97" spans="1:19" x14ac:dyDescent="0.35">
      <c r="A97" s="15" t="s">
        <v>231</v>
      </c>
      <c r="B97" s="10" t="str">
        <f>_xlfn.XLOOKUP(Таблица2[[#This Row],[Должность]],Список_Сотрудников[Должность],Список_Сотрудников[ФИО],"",0,1)</f>
        <v>Корниенко Евгения Олеговна</v>
      </c>
      <c r="G97" s="2">
        <v>44931</v>
      </c>
      <c r="H97" s="2">
        <v>44962</v>
      </c>
      <c r="I97" s="2">
        <v>44990</v>
      </c>
      <c r="J97" s="2">
        <v>45021</v>
      </c>
      <c r="K97" s="2">
        <v>45051</v>
      </c>
      <c r="L97" s="2">
        <v>45082</v>
      </c>
      <c r="M97" s="2">
        <v>45112</v>
      </c>
      <c r="N97" s="2">
        <v>45143</v>
      </c>
      <c r="O97" s="2">
        <v>45174</v>
      </c>
      <c r="P97" s="2">
        <v>45204</v>
      </c>
      <c r="Q97" s="2">
        <v>45235</v>
      </c>
      <c r="R97" s="2">
        <v>45265</v>
      </c>
      <c r="S97" s="2"/>
    </row>
    <row r="98" spans="1:19" hidden="1" x14ac:dyDescent="0.35">
      <c r="A98" s="15" t="s">
        <v>23</v>
      </c>
      <c r="B98" s="10" t="str">
        <f>_xlfn.XLOOKUP(Таблица2[[#This Row],[Должность]],Список_Сотрудников[Должность],Список_Сотрудников[ФИО],"",0,1)</f>
        <v>Иванов Евгений Юрьевич</v>
      </c>
      <c r="G98" s="2"/>
      <c r="H98" s="2">
        <v>44960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>
        <v>45325</v>
      </c>
    </row>
    <row r="99" spans="1:19" x14ac:dyDescent="0.35">
      <c r="A99" s="15" t="s">
        <v>504</v>
      </c>
      <c r="B99" s="10" t="str">
        <f>_xlfn.XLOOKUP(Таблица2[[#This Row],[Должность]],Список_Сотрудников[Должность],Список_Сотрудников[ФИО],"",0,1)</f>
        <v>Афанасьева Ольга Леонидовна</v>
      </c>
      <c r="G99" s="2">
        <v>44947</v>
      </c>
      <c r="H99" s="2"/>
      <c r="I99" s="2"/>
      <c r="J99" s="2"/>
      <c r="K99" s="2">
        <v>45067</v>
      </c>
      <c r="L99" s="2"/>
      <c r="M99" s="2"/>
      <c r="N99" s="2"/>
      <c r="O99" s="2">
        <v>45190</v>
      </c>
      <c r="P99" s="2"/>
      <c r="Q99" s="2"/>
      <c r="R99" s="2"/>
      <c r="S99" s="2">
        <v>45312</v>
      </c>
    </row>
    <row r="100" spans="1:19" x14ac:dyDescent="0.35">
      <c r="A100" s="15" t="s">
        <v>209</v>
      </c>
      <c r="B100" s="10" t="str">
        <f>_xlfn.XLOOKUP(Таблица2[[#This Row],[Должность]],Список_Сотрудников[Должность],Список_Сотрудников[ФИО],"",0,1)</f>
        <v>Левандовский Ярослав Олегович</v>
      </c>
      <c r="G100" s="2">
        <v>44931</v>
      </c>
      <c r="H100" s="2">
        <v>44962</v>
      </c>
      <c r="I100" s="2">
        <v>44990</v>
      </c>
      <c r="J100" s="2">
        <v>45021</v>
      </c>
      <c r="K100" s="2">
        <v>45051</v>
      </c>
      <c r="L100" s="2">
        <v>45082</v>
      </c>
      <c r="M100" s="2">
        <v>45112</v>
      </c>
      <c r="N100" s="2">
        <v>45143</v>
      </c>
      <c r="O100" s="2">
        <v>45174</v>
      </c>
      <c r="P100" s="2">
        <v>45204</v>
      </c>
      <c r="Q100" s="2">
        <v>45235</v>
      </c>
      <c r="R100" s="2">
        <v>45265</v>
      </c>
      <c r="S100" s="2"/>
    </row>
    <row r="101" spans="1:19" x14ac:dyDescent="0.35">
      <c r="A101" s="15" t="s">
        <v>398</v>
      </c>
      <c r="B101" s="10" t="str">
        <f>_xlfn.XLOOKUP(Таблица2[[#This Row],[Должность]],Список_Сотрудников[Должность],Список_Сотрудников[ФИО],"",0,1)</f>
        <v>Бурмистрова Вера Валерьевна</v>
      </c>
      <c r="G101" s="2">
        <v>44947</v>
      </c>
      <c r="H101" s="2"/>
      <c r="I101" s="2"/>
      <c r="J101" s="2"/>
      <c r="K101" s="2">
        <v>45067</v>
      </c>
      <c r="L101" s="2"/>
      <c r="M101" s="2"/>
      <c r="N101" s="2"/>
      <c r="O101" s="2">
        <v>45190</v>
      </c>
      <c r="P101" s="2"/>
      <c r="Q101" s="2"/>
      <c r="R101" s="2"/>
      <c r="S101" s="2">
        <v>45312</v>
      </c>
    </row>
    <row r="102" spans="1:19" hidden="1" x14ac:dyDescent="0.35">
      <c r="A102" s="15" t="s">
        <v>510</v>
      </c>
      <c r="B102" s="10" t="str">
        <f>_xlfn.XLOOKUP(Таблица2[[#This Row],[Должность]],Список_Сотрудников[Должность],Список_Сотрудников[ФИО],"",0,1)</f>
        <v>Киселева Екатерина Александровна</v>
      </c>
      <c r="G102" s="2"/>
      <c r="H102" s="2">
        <v>44960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>
        <v>45325</v>
      </c>
    </row>
    <row r="103" spans="1:19" hidden="1" x14ac:dyDescent="0.35">
      <c r="A103" s="15" t="s">
        <v>521</v>
      </c>
      <c r="B103" s="10" t="str">
        <f>_xlfn.XLOOKUP(Таблица2[[#This Row],[Должность]],Список_Сотрудников[Должность],Список_Сотрудников[ФИО],"",0,1)</f>
        <v>Пермякова Дарья Васильевна</v>
      </c>
      <c r="G103" s="2"/>
      <c r="H103" s="2">
        <v>44960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>
        <v>45325</v>
      </c>
    </row>
    <row r="104" spans="1:19" x14ac:dyDescent="0.35">
      <c r="A104" s="15" t="s">
        <v>98</v>
      </c>
      <c r="B104" s="10" t="str">
        <f>_xlfn.XLOOKUP(Таблица2[[#This Row],[Должность]],Список_Сотрудников[Должность],Список_Сотрудников[ФИО],"",0,1)</f>
        <v>Давыдова Алина Игоревна</v>
      </c>
      <c r="G104" s="2">
        <v>44931</v>
      </c>
      <c r="H104" s="2">
        <v>44962</v>
      </c>
      <c r="I104" s="2">
        <v>44990</v>
      </c>
      <c r="J104" s="2">
        <v>45021</v>
      </c>
      <c r="K104" s="2">
        <v>45051</v>
      </c>
      <c r="L104" s="2">
        <v>45082</v>
      </c>
      <c r="M104" s="2">
        <v>45112</v>
      </c>
      <c r="N104" s="2">
        <v>45143</v>
      </c>
      <c r="O104" s="2">
        <v>45174</v>
      </c>
      <c r="P104" s="2">
        <v>45204</v>
      </c>
      <c r="Q104" s="2">
        <v>45235</v>
      </c>
      <c r="R104" s="2">
        <v>45265</v>
      </c>
      <c r="S104" s="2"/>
    </row>
    <row r="105" spans="1:19" x14ac:dyDescent="0.35">
      <c r="A105" s="15" t="s">
        <v>116</v>
      </c>
      <c r="B105" s="10" t="str">
        <f>_xlfn.XLOOKUP(Таблица2[[#This Row],[Должность]],Список_Сотрудников[Должность],Список_Сотрудников[ФИО],"",0,1)</f>
        <v>Борунов Иван Владимирович</v>
      </c>
      <c r="G105" s="2">
        <v>44947</v>
      </c>
      <c r="H105" s="2"/>
      <c r="I105" s="2"/>
      <c r="J105" s="2"/>
      <c r="K105" s="2">
        <v>45067</v>
      </c>
      <c r="L105" s="2"/>
      <c r="M105" s="2"/>
      <c r="N105" s="2"/>
      <c r="O105" s="2">
        <v>45190</v>
      </c>
      <c r="P105" s="2"/>
      <c r="Q105" s="2"/>
      <c r="R105" s="2"/>
      <c r="S105" s="2">
        <v>45312</v>
      </c>
    </row>
    <row r="106" spans="1:19" hidden="1" x14ac:dyDescent="0.35">
      <c r="A106" s="15" t="s">
        <v>617</v>
      </c>
      <c r="B106" s="10" t="str">
        <f>_xlfn.XLOOKUP(Таблица2[[#This Row],[Должность]],Список_Сотрудников[Должность],Список_Сотрудников[ФИО],"",0,1)</f>
        <v>Мамбетова Анна Александровна</v>
      </c>
      <c r="G106" s="2"/>
      <c r="H106" s="2">
        <v>44960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>
        <v>45325</v>
      </c>
    </row>
    <row r="107" spans="1:19" x14ac:dyDescent="0.35">
      <c r="A107" s="15" t="s">
        <v>229</v>
      </c>
      <c r="B107" s="10" t="str">
        <f>_xlfn.XLOOKUP(Таблица2[[#This Row],[Должность]],Список_Сотрудников[Должность],Список_Сотрудников[ФИО],"",0,1)</f>
        <v>Бердюгин Андрей Алексеевич</v>
      </c>
      <c r="G107" s="2">
        <v>44947</v>
      </c>
      <c r="H107" s="2"/>
      <c r="I107" s="2"/>
      <c r="J107" s="2"/>
      <c r="K107" s="2">
        <v>45067</v>
      </c>
      <c r="L107" s="2"/>
      <c r="M107" s="2"/>
      <c r="N107" s="2"/>
      <c r="O107" s="2">
        <v>45190</v>
      </c>
      <c r="P107" s="2"/>
      <c r="Q107" s="2"/>
      <c r="R107" s="2"/>
      <c r="S107" s="2">
        <v>45312</v>
      </c>
    </row>
    <row r="108" spans="1:19" x14ac:dyDescent="0.35">
      <c r="A108" s="31" t="s">
        <v>2468</v>
      </c>
      <c r="B108" s="32" t="str">
        <f>_xlfn.XLOOKUP(Таблица2[[#This Row],[Должность]],Список_Сотрудников[Должность],Список_Сотрудников[ФИО],"",0,1)</f>
        <v>Протасевич Антон Геннадьевич</v>
      </c>
      <c r="C108" s="33"/>
      <c r="D108" s="33"/>
      <c r="E108" s="33"/>
      <c r="F108" s="33"/>
      <c r="G108" s="2">
        <v>44947</v>
      </c>
      <c r="H108" s="2"/>
      <c r="I108" s="2"/>
      <c r="J108" s="2"/>
      <c r="K108" s="2">
        <v>45067</v>
      </c>
      <c r="L108" s="2"/>
      <c r="M108" s="2"/>
      <c r="N108" s="2"/>
      <c r="O108" s="2">
        <v>45190</v>
      </c>
      <c r="P108" s="2"/>
      <c r="Q108" s="2"/>
      <c r="R108" s="2"/>
      <c r="S108" s="2">
        <v>45312</v>
      </c>
    </row>
    <row r="109" spans="1:19" x14ac:dyDescent="0.35">
      <c r="A109" s="31" t="s">
        <v>2472</v>
      </c>
      <c r="B109" s="32" t="str">
        <f>_xlfn.XLOOKUP(Таблица2[[#This Row],[Должность]],Список_Сотрудников[Должность],Список_Сотрудников[ФИО],"",0,1)</f>
        <v>Нигаматуллина Эльмира Даниловна</v>
      </c>
      <c r="C109" s="33"/>
      <c r="D109" s="33"/>
      <c r="E109" s="33"/>
      <c r="F109" s="33"/>
      <c r="G109" s="2">
        <v>44931</v>
      </c>
      <c r="H109" s="2">
        <v>44962</v>
      </c>
      <c r="I109" s="2">
        <v>44990</v>
      </c>
      <c r="J109" s="2">
        <v>45021</v>
      </c>
      <c r="K109" s="2">
        <v>45051</v>
      </c>
      <c r="L109" s="2">
        <v>45082</v>
      </c>
      <c r="M109" s="2">
        <v>45112</v>
      </c>
      <c r="N109" s="2">
        <v>45143</v>
      </c>
      <c r="O109" s="2">
        <v>45174</v>
      </c>
      <c r="P109" s="2">
        <v>45204</v>
      </c>
      <c r="Q109" s="2">
        <v>45235</v>
      </c>
      <c r="R109" s="2">
        <v>45265</v>
      </c>
      <c r="S109" s="2"/>
    </row>
  </sheetData>
  <phoneticPr fontId="4" type="noConversion"/>
  <conditionalFormatting sqref="A1:A1048576">
    <cfRule type="duplicateValues" dxfId="21" priority="1"/>
  </conditionalFormatting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F5FC-F95C-48C4-8DB5-BE462B5F181A}">
  <sheetPr>
    <outlinePr summaryBelow="0" summaryRight="0"/>
    <pageSetUpPr autoPageBreaks="0" fitToPage="1"/>
  </sheetPr>
  <dimension ref="A1:AJ631"/>
  <sheetViews>
    <sheetView topLeftCell="A445" workbookViewId="0">
      <selection activeCell="A3" sqref="A3:XFD3"/>
    </sheetView>
  </sheetViews>
  <sheetFormatPr defaultColWidth="8.1796875" defaultRowHeight="11.5" customHeight="1" outlineLevelRow="2" x14ac:dyDescent="0.2"/>
  <cols>
    <col min="1" max="1" width="5.453125" style="12" customWidth="1"/>
    <col min="2" max="2" width="1.81640625" style="12" customWidth="1"/>
    <col min="3" max="3" width="0.81640625" style="12" customWidth="1"/>
    <col min="4" max="4" width="19" style="12" customWidth="1"/>
    <col min="5" max="5" width="5.453125" style="12" customWidth="1"/>
    <col min="6" max="6" width="2.1796875" style="12" customWidth="1"/>
    <col min="7" max="7" width="1.1796875" style="12" customWidth="1"/>
    <col min="8" max="8" width="1" style="12" customWidth="1"/>
    <col min="9" max="10" width="1.1796875" style="12" customWidth="1"/>
    <col min="11" max="11" width="1" style="12" customWidth="1"/>
    <col min="12" max="12" width="1.1796875" style="12" customWidth="1"/>
    <col min="13" max="13" width="0.81640625" style="12" customWidth="1"/>
    <col min="14" max="14" width="0.1796875" style="12" customWidth="1"/>
    <col min="15" max="15" width="14.81640625" style="12" customWidth="1"/>
    <col min="16" max="16" width="24.1796875" style="12" customWidth="1"/>
    <col min="17" max="17" width="1" style="12" customWidth="1"/>
    <col min="18" max="19" width="1.1796875" style="12" customWidth="1"/>
    <col min="20" max="20" width="1" style="12" customWidth="1"/>
    <col min="21" max="23" width="1.1796875" style="12" customWidth="1"/>
    <col min="24" max="24" width="19" style="12" customWidth="1"/>
    <col min="25" max="25" width="24.453125" style="12" customWidth="1"/>
    <col min="26" max="27" width="10.81640625" style="12" customWidth="1"/>
    <col min="28" max="28" width="11.1796875" style="12" customWidth="1"/>
    <col min="29" max="29" width="10.81640625" style="12" customWidth="1"/>
    <col min="30" max="30" width="14.1796875" style="12" customWidth="1"/>
    <col min="31" max="33" width="10.81640625" style="12" customWidth="1"/>
    <col min="34" max="34" width="27.1796875" style="12" customWidth="1"/>
    <col min="35" max="35" width="35.1796875" style="12" customWidth="1"/>
    <col min="36" max="36" width="10.81640625" style="12" customWidth="1"/>
    <col min="37" max="16384" width="8.1796875" style="13"/>
  </cols>
  <sheetData>
    <row r="1" spans="1:36" s="12" customFormat="1" ht="10.4" customHeight="1" x14ac:dyDescent="0.2"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</row>
    <row r="2" spans="1:36" ht="13.4" customHeight="1" outlineLevel="1" x14ac:dyDescent="0.2">
      <c r="A2" s="71" t="s">
        <v>832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</row>
    <row r="3" spans="1:36" ht="51" customHeight="1" outlineLevel="1" x14ac:dyDescent="0.2">
      <c r="A3" s="18" t="s">
        <v>833</v>
      </c>
      <c r="B3" s="71" t="s">
        <v>834</v>
      </c>
      <c r="C3" s="71"/>
      <c r="D3" s="71"/>
      <c r="E3" s="71"/>
      <c r="F3" s="71" t="s">
        <v>835</v>
      </c>
      <c r="G3" s="71"/>
      <c r="H3" s="71"/>
      <c r="I3" s="71"/>
      <c r="J3" s="71"/>
      <c r="K3" s="71"/>
      <c r="L3" s="71"/>
      <c r="M3" s="71"/>
      <c r="N3" s="71"/>
      <c r="O3" s="71"/>
      <c r="P3" s="71" t="s">
        <v>12</v>
      </c>
      <c r="Q3" s="71"/>
      <c r="R3" s="71"/>
      <c r="S3" s="71"/>
      <c r="T3" s="71"/>
      <c r="U3" s="71"/>
      <c r="V3" s="71"/>
      <c r="W3" s="71"/>
      <c r="X3" s="71"/>
      <c r="Y3" s="18" t="s">
        <v>836</v>
      </c>
      <c r="Z3" s="18" t="s">
        <v>837</v>
      </c>
      <c r="AA3" s="18" t="s">
        <v>838</v>
      </c>
      <c r="AB3" s="19" t="s">
        <v>839</v>
      </c>
      <c r="AC3" s="18" t="s">
        <v>840</v>
      </c>
      <c r="AD3" s="18" t="s">
        <v>841</v>
      </c>
      <c r="AE3" s="18" t="s">
        <v>842</v>
      </c>
      <c r="AF3" s="18" t="s">
        <v>843</v>
      </c>
      <c r="AG3" s="18" t="s">
        <v>844</v>
      </c>
      <c r="AH3" s="18" t="s">
        <v>845</v>
      </c>
      <c r="AI3" s="18" t="s">
        <v>846</v>
      </c>
      <c r="AJ3" s="18" t="s">
        <v>847</v>
      </c>
    </row>
    <row r="4" spans="1:36" s="14" customFormat="1" ht="11.15" customHeight="1" outlineLevel="1" x14ac:dyDescent="0.2">
      <c r="A4" s="69" t="s">
        <v>848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</row>
    <row r="5" spans="1:36" ht="11.15" customHeight="1" outlineLevel="2" x14ac:dyDescent="0.2">
      <c r="A5" s="21">
        <v>1</v>
      </c>
      <c r="B5" s="68" t="s">
        <v>324</v>
      </c>
      <c r="C5" s="68"/>
      <c r="D5" s="68"/>
      <c r="E5" s="68"/>
      <c r="F5" s="68" t="s">
        <v>849</v>
      </c>
      <c r="G5" s="68"/>
      <c r="H5" s="68"/>
      <c r="I5" s="68"/>
      <c r="J5" s="68"/>
      <c r="K5" s="68"/>
      <c r="L5" s="68"/>
      <c r="M5" s="68"/>
      <c r="N5" s="68"/>
      <c r="O5" s="68"/>
      <c r="P5" s="68" t="s">
        <v>44</v>
      </c>
      <c r="Q5" s="68"/>
      <c r="R5" s="68"/>
      <c r="S5" s="68"/>
      <c r="T5" s="68"/>
      <c r="U5" s="68"/>
      <c r="V5" s="68"/>
      <c r="W5" s="68"/>
      <c r="X5" s="68"/>
      <c r="Y5" s="22" t="s">
        <v>850</v>
      </c>
      <c r="Z5" s="22"/>
      <c r="AA5" s="23">
        <v>125000</v>
      </c>
      <c r="AB5" s="24">
        <v>1</v>
      </c>
      <c r="AC5" s="22" t="s">
        <v>851</v>
      </c>
      <c r="AD5" s="25">
        <v>3</v>
      </c>
      <c r="AE5" s="22" t="s">
        <v>852</v>
      </c>
      <c r="AF5" s="24">
        <v>162</v>
      </c>
      <c r="AG5" s="22" t="s">
        <v>853</v>
      </c>
      <c r="AH5" s="22"/>
      <c r="AI5" s="22" t="s">
        <v>854</v>
      </c>
      <c r="AJ5" s="24">
        <v>4</v>
      </c>
    </row>
    <row r="6" spans="1:36" ht="11.15" customHeight="1" outlineLevel="1" x14ac:dyDescent="0.2">
      <c r="A6" s="69" t="s">
        <v>855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</row>
    <row r="7" spans="1:36" ht="11.15" customHeight="1" outlineLevel="2" x14ac:dyDescent="0.2">
      <c r="A7" s="21">
        <v>1</v>
      </c>
      <c r="B7" s="68" t="s">
        <v>256</v>
      </c>
      <c r="C7" s="68"/>
      <c r="D7" s="68"/>
      <c r="E7" s="68"/>
      <c r="F7" s="68" t="s">
        <v>856</v>
      </c>
      <c r="G7" s="68"/>
      <c r="H7" s="68"/>
      <c r="I7" s="68"/>
      <c r="J7" s="68"/>
      <c r="K7" s="68"/>
      <c r="L7" s="68"/>
      <c r="M7" s="68"/>
      <c r="N7" s="68"/>
      <c r="O7" s="68"/>
      <c r="P7" s="68" t="s">
        <v>55</v>
      </c>
      <c r="Q7" s="68"/>
      <c r="R7" s="68"/>
      <c r="S7" s="68"/>
      <c r="T7" s="68"/>
      <c r="U7" s="68"/>
      <c r="V7" s="68"/>
      <c r="W7" s="68"/>
      <c r="X7" s="68"/>
      <c r="Y7" s="22" t="s">
        <v>857</v>
      </c>
      <c r="Z7" s="22"/>
      <c r="AA7" s="23">
        <v>58300</v>
      </c>
      <c r="AB7" s="24">
        <v>1</v>
      </c>
      <c r="AC7" s="22" t="s">
        <v>858</v>
      </c>
      <c r="AD7" s="25">
        <v>3</v>
      </c>
      <c r="AE7" s="22" t="s">
        <v>852</v>
      </c>
      <c r="AF7" s="24">
        <v>67</v>
      </c>
      <c r="AG7" s="22" t="s">
        <v>859</v>
      </c>
      <c r="AH7" s="22"/>
      <c r="AI7" s="22" t="s">
        <v>854</v>
      </c>
      <c r="AJ7" s="26"/>
    </row>
    <row r="8" spans="1:36" ht="11.15" customHeight="1" outlineLevel="2" x14ac:dyDescent="0.2">
      <c r="A8" s="21">
        <v>2</v>
      </c>
      <c r="B8" s="68" t="s">
        <v>258</v>
      </c>
      <c r="C8" s="68"/>
      <c r="D8" s="68"/>
      <c r="E8" s="68"/>
      <c r="F8" s="68" t="s">
        <v>860</v>
      </c>
      <c r="G8" s="68"/>
      <c r="H8" s="68"/>
      <c r="I8" s="68"/>
      <c r="J8" s="68"/>
      <c r="K8" s="68"/>
      <c r="L8" s="68"/>
      <c r="M8" s="68"/>
      <c r="N8" s="68"/>
      <c r="O8" s="68"/>
      <c r="P8" s="68" t="s">
        <v>55</v>
      </c>
      <c r="Q8" s="68"/>
      <c r="R8" s="68"/>
      <c r="S8" s="68"/>
      <c r="T8" s="68"/>
      <c r="U8" s="68"/>
      <c r="V8" s="68"/>
      <c r="W8" s="68"/>
      <c r="X8" s="68"/>
      <c r="Y8" s="22" t="s">
        <v>857</v>
      </c>
      <c r="Z8" s="22"/>
      <c r="AA8" s="23">
        <v>58300</v>
      </c>
      <c r="AB8" s="24">
        <v>1</v>
      </c>
      <c r="AC8" s="22" t="s">
        <v>861</v>
      </c>
      <c r="AD8" s="25">
        <v>3</v>
      </c>
      <c r="AE8" s="22" t="s">
        <v>852</v>
      </c>
      <c r="AF8" s="24">
        <v>84</v>
      </c>
      <c r="AG8" s="22" t="s">
        <v>862</v>
      </c>
      <c r="AH8" s="22"/>
      <c r="AI8" s="22" t="s">
        <v>854</v>
      </c>
      <c r="AJ8" s="26"/>
    </row>
    <row r="9" spans="1:36" s="14" customFormat="1" ht="11.15" customHeight="1" outlineLevel="1" x14ac:dyDescent="0.2">
      <c r="A9" s="69" t="s">
        <v>863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</row>
    <row r="10" spans="1:36" ht="11.15" customHeight="1" outlineLevel="2" x14ac:dyDescent="0.2">
      <c r="A10" s="21">
        <v>1</v>
      </c>
      <c r="B10" s="68" t="s">
        <v>286</v>
      </c>
      <c r="C10" s="68"/>
      <c r="D10" s="68"/>
      <c r="E10" s="68"/>
      <c r="F10" s="68" t="s">
        <v>864</v>
      </c>
      <c r="G10" s="68"/>
      <c r="H10" s="68"/>
      <c r="I10" s="68"/>
      <c r="J10" s="68"/>
      <c r="K10" s="68"/>
      <c r="L10" s="68"/>
      <c r="M10" s="68"/>
      <c r="N10" s="68"/>
      <c r="O10" s="68"/>
      <c r="P10" s="68" t="s">
        <v>21</v>
      </c>
      <c r="Q10" s="68"/>
      <c r="R10" s="68"/>
      <c r="S10" s="68"/>
      <c r="T10" s="68"/>
      <c r="U10" s="68"/>
      <c r="V10" s="68"/>
      <c r="W10" s="68"/>
      <c r="X10" s="68"/>
      <c r="Y10" s="22" t="s">
        <v>857</v>
      </c>
      <c r="Z10" s="22"/>
      <c r="AA10" s="23">
        <v>55375</v>
      </c>
      <c r="AB10" s="24">
        <v>1</v>
      </c>
      <c r="AC10" s="22" t="s">
        <v>865</v>
      </c>
      <c r="AD10" s="25">
        <v>3</v>
      </c>
      <c r="AE10" s="22" t="s">
        <v>852</v>
      </c>
      <c r="AF10" s="24">
        <v>333</v>
      </c>
      <c r="AG10" s="22" t="s">
        <v>866</v>
      </c>
      <c r="AH10" s="22"/>
      <c r="AI10" s="22" t="s">
        <v>854</v>
      </c>
      <c r="AJ10" s="24">
        <v>3</v>
      </c>
    </row>
    <row r="11" spans="1:36" ht="11.15" customHeight="1" outlineLevel="2" x14ac:dyDescent="0.2">
      <c r="A11" s="21">
        <v>2</v>
      </c>
      <c r="B11" s="68" t="s">
        <v>288</v>
      </c>
      <c r="C11" s="68"/>
      <c r="D11" s="68"/>
      <c r="E11" s="68"/>
      <c r="F11" s="68" t="s">
        <v>867</v>
      </c>
      <c r="G11" s="68"/>
      <c r="H11" s="68"/>
      <c r="I11" s="68"/>
      <c r="J11" s="68"/>
      <c r="K11" s="68"/>
      <c r="L11" s="68"/>
      <c r="M11" s="68"/>
      <c r="N11" s="68"/>
      <c r="O11" s="68"/>
      <c r="P11" s="68" t="s">
        <v>21</v>
      </c>
      <c r="Q11" s="68"/>
      <c r="R11" s="68"/>
      <c r="S11" s="68"/>
      <c r="T11" s="68"/>
      <c r="U11" s="68"/>
      <c r="V11" s="68"/>
      <c r="W11" s="68"/>
      <c r="X11" s="68"/>
      <c r="Y11" s="22" t="s">
        <v>857</v>
      </c>
      <c r="Z11" s="22"/>
      <c r="AA11" s="23">
        <v>55375</v>
      </c>
      <c r="AB11" s="24">
        <v>1</v>
      </c>
      <c r="AC11" s="22" t="s">
        <v>868</v>
      </c>
      <c r="AD11" s="25">
        <v>3</v>
      </c>
      <c r="AE11" s="22" t="s">
        <v>852</v>
      </c>
      <c r="AF11" s="24">
        <v>286</v>
      </c>
      <c r="AG11" s="22" t="s">
        <v>869</v>
      </c>
      <c r="AH11" s="22"/>
      <c r="AI11" s="22" t="s">
        <v>854</v>
      </c>
      <c r="AJ11" s="24">
        <v>4</v>
      </c>
    </row>
    <row r="12" spans="1:36" ht="11.15" customHeight="1" outlineLevel="2" x14ac:dyDescent="0.2">
      <c r="A12" s="21">
        <v>3</v>
      </c>
      <c r="B12" s="68" t="s">
        <v>343</v>
      </c>
      <c r="C12" s="68"/>
      <c r="D12" s="68"/>
      <c r="E12" s="68"/>
      <c r="F12" s="68" t="s">
        <v>870</v>
      </c>
      <c r="G12" s="68"/>
      <c r="H12" s="68"/>
      <c r="I12" s="68"/>
      <c r="J12" s="68"/>
      <c r="K12" s="68"/>
      <c r="L12" s="68"/>
      <c r="M12" s="68"/>
      <c r="N12" s="68"/>
      <c r="O12" s="68"/>
      <c r="P12" s="68" t="s">
        <v>21</v>
      </c>
      <c r="Q12" s="68"/>
      <c r="R12" s="68"/>
      <c r="S12" s="68"/>
      <c r="T12" s="68"/>
      <c r="U12" s="68"/>
      <c r="V12" s="68"/>
      <c r="W12" s="68"/>
      <c r="X12" s="68"/>
      <c r="Y12" s="22" t="s">
        <v>857</v>
      </c>
      <c r="Z12" s="22"/>
      <c r="AA12" s="23">
        <v>55375</v>
      </c>
      <c r="AB12" s="24">
        <v>1</v>
      </c>
      <c r="AC12" s="22" t="s">
        <v>871</v>
      </c>
      <c r="AD12" s="26"/>
      <c r="AE12" s="22" t="s">
        <v>852</v>
      </c>
      <c r="AF12" s="24">
        <v>2</v>
      </c>
      <c r="AG12" s="20" t="s">
        <v>872</v>
      </c>
      <c r="AH12" s="22"/>
      <c r="AI12" s="22" t="s">
        <v>854</v>
      </c>
      <c r="AJ12" s="24">
        <v>1</v>
      </c>
    </row>
    <row r="13" spans="1:36" ht="22.4" customHeight="1" outlineLevel="2" x14ac:dyDescent="0.2">
      <c r="A13" s="21">
        <v>4</v>
      </c>
      <c r="B13" s="68" t="s">
        <v>344</v>
      </c>
      <c r="C13" s="68"/>
      <c r="D13" s="68"/>
      <c r="E13" s="68"/>
      <c r="F13" s="68" t="s">
        <v>873</v>
      </c>
      <c r="G13" s="68"/>
      <c r="H13" s="68"/>
      <c r="I13" s="68"/>
      <c r="J13" s="68"/>
      <c r="K13" s="68"/>
      <c r="L13" s="68"/>
      <c r="M13" s="68"/>
      <c r="N13" s="68"/>
      <c r="O13" s="68"/>
      <c r="P13" s="68" t="s">
        <v>137</v>
      </c>
      <c r="Q13" s="68"/>
      <c r="R13" s="68"/>
      <c r="S13" s="68"/>
      <c r="T13" s="68"/>
      <c r="U13" s="68"/>
      <c r="V13" s="68"/>
      <c r="W13" s="68"/>
      <c r="X13" s="68"/>
      <c r="Y13" s="22" t="s">
        <v>850</v>
      </c>
      <c r="Z13" s="22"/>
      <c r="AA13" s="23">
        <v>88740</v>
      </c>
      <c r="AB13" s="24">
        <v>1</v>
      </c>
      <c r="AC13" s="22" t="s">
        <v>874</v>
      </c>
      <c r="AD13" s="22"/>
      <c r="AE13" s="22" t="s">
        <v>852</v>
      </c>
      <c r="AF13" s="24">
        <v>95</v>
      </c>
      <c r="AG13" s="22" t="s">
        <v>875</v>
      </c>
      <c r="AH13" s="22"/>
      <c r="AI13" s="22" t="s">
        <v>854</v>
      </c>
      <c r="AJ13" s="24">
        <v>18</v>
      </c>
    </row>
    <row r="14" spans="1:36" ht="11.15" customHeight="1" outlineLevel="2" x14ac:dyDescent="0.2">
      <c r="A14" s="21">
        <v>5</v>
      </c>
      <c r="B14" s="68" t="s">
        <v>876</v>
      </c>
      <c r="C14" s="68"/>
      <c r="D14" s="68"/>
      <c r="E14" s="68"/>
      <c r="F14" s="68" t="s">
        <v>877</v>
      </c>
      <c r="G14" s="68"/>
      <c r="H14" s="68"/>
      <c r="I14" s="68"/>
      <c r="J14" s="68"/>
      <c r="K14" s="68"/>
      <c r="L14" s="68"/>
      <c r="M14" s="68"/>
      <c r="N14" s="68"/>
      <c r="O14" s="68"/>
      <c r="P14" s="68" t="s">
        <v>131</v>
      </c>
      <c r="Q14" s="68"/>
      <c r="R14" s="68"/>
      <c r="S14" s="68"/>
      <c r="T14" s="68"/>
      <c r="U14" s="68"/>
      <c r="V14" s="68"/>
      <c r="W14" s="68"/>
      <c r="X14" s="68"/>
      <c r="Y14" s="22" t="s">
        <v>857</v>
      </c>
      <c r="Z14" s="22"/>
      <c r="AA14" s="23">
        <v>130000</v>
      </c>
      <c r="AB14" s="24">
        <v>1</v>
      </c>
      <c r="AC14" s="22" t="s">
        <v>878</v>
      </c>
      <c r="AD14" s="22"/>
      <c r="AE14" s="22" t="s">
        <v>852</v>
      </c>
      <c r="AF14" s="24">
        <v>74</v>
      </c>
      <c r="AG14" s="22" t="s">
        <v>879</v>
      </c>
      <c r="AH14" s="22"/>
      <c r="AI14" s="22" t="s">
        <v>854</v>
      </c>
      <c r="AJ14" s="24">
        <v>14</v>
      </c>
    </row>
    <row r="15" spans="1:36" ht="11.15" customHeight="1" outlineLevel="2" x14ac:dyDescent="0.2">
      <c r="A15" s="21">
        <v>6</v>
      </c>
      <c r="B15" s="68" t="s">
        <v>291</v>
      </c>
      <c r="C15" s="68"/>
      <c r="D15" s="68"/>
      <c r="E15" s="68"/>
      <c r="F15" s="68" t="s">
        <v>880</v>
      </c>
      <c r="G15" s="68"/>
      <c r="H15" s="68"/>
      <c r="I15" s="68"/>
      <c r="J15" s="68"/>
      <c r="K15" s="68"/>
      <c r="L15" s="68"/>
      <c r="M15" s="68"/>
      <c r="N15" s="68"/>
      <c r="O15" s="68"/>
      <c r="P15" s="68" t="s">
        <v>292</v>
      </c>
      <c r="Q15" s="68"/>
      <c r="R15" s="68"/>
      <c r="S15" s="68"/>
      <c r="T15" s="68"/>
      <c r="U15" s="68"/>
      <c r="V15" s="68"/>
      <c r="W15" s="68"/>
      <c r="X15" s="68"/>
      <c r="Y15" s="22" t="s">
        <v>850</v>
      </c>
      <c r="Z15" s="22"/>
      <c r="AA15" s="23">
        <v>52000</v>
      </c>
      <c r="AB15" s="24">
        <v>1</v>
      </c>
      <c r="AC15" s="22" t="s">
        <v>881</v>
      </c>
      <c r="AD15" s="22"/>
      <c r="AE15" s="22" t="s">
        <v>852</v>
      </c>
      <c r="AF15" s="24">
        <v>12</v>
      </c>
      <c r="AG15" s="20" t="s">
        <v>882</v>
      </c>
      <c r="AH15" s="22"/>
      <c r="AI15" s="22" t="s">
        <v>854</v>
      </c>
      <c r="AJ15" s="24">
        <v>5</v>
      </c>
    </row>
    <row r="16" spans="1:36" ht="11.15" customHeight="1" outlineLevel="1" x14ac:dyDescent="0.2">
      <c r="A16" s="69" t="s">
        <v>883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</row>
    <row r="17" spans="1:36" ht="11.15" customHeight="1" outlineLevel="2" x14ac:dyDescent="0.2">
      <c r="A17" s="21">
        <v>1</v>
      </c>
      <c r="B17" s="68" t="s">
        <v>318</v>
      </c>
      <c r="C17" s="68"/>
      <c r="D17" s="68"/>
      <c r="E17" s="68"/>
      <c r="F17" s="68" t="s">
        <v>884</v>
      </c>
      <c r="G17" s="68"/>
      <c r="H17" s="68"/>
      <c r="I17" s="68"/>
      <c r="J17" s="68"/>
      <c r="K17" s="68"/>
      <c r="L17" s="68"/>
      <c r="M17" s="68"/>
      <c r="N17" s="68"/>
      <c r="O17" s="68"/>
      <c r="P17" s="68" t="s">
        <v>74</v>
      </c>
      <c r="Q17" s="68"/>
      <c r="R17" s="68"/>
      <c r="S17" s="68"/>
      <c r="T17" s="68"/>
      <c r="U17" s="68"/>
      <c r="V17" s="68"/>
      <c r="W17" s="68"/>
      <c r="X17" s="68"/>
      <c r="Y17" s="22" t="s">
        <v>885</v>
      </c>
      <c r="Z17" s="22"/>
      <c r="AA17" s="24">
        <v>353</v>
      </c>
      <c r="AB17" s="24">
        <v>1</v>
      </c>
      <c r="AC17" s="22" t="s">
        <v>886</v>
      </c>
      <c r="AD17" s="22"/>
      <c r="AE17" s="22" t="s">
        <v>852</v>
      </c>
      <c r="AF17" s="24">
        <v>341</v>
      </c>
      <c r="AG17" s="22" t="s">
        <v>887</v>
      </c>
      <c r="AH17" s="22"/>
      <c r="AI17" s="22" t="s">
        <v>854</v>
      </c>
      <c r="AJ17" s="24">
        <v>8</v>
      </c>
    </row>
    <row r="18" spans="1:36" ht="11.15" customHeight="1" outlineLevel="2" x14ac:dyDescent="0.2">
      <c r="A18" s="21">
        <v>2</v>
      </c>
      <c r="B18" s="68" t="s">
        <v>325</v>
      </c>
      <c r="C18" s="68"/>
      <c r="D18" s="68"/>
      <c r="E18" s="68"/>
      <c r="F18" s="68" t="s">
        <v>888</v>
      </c>
      <c r="G18" s="68"/>
      <c r="H18" s="68"/>
      <c r="I18" s="68"/>
      <c r="J18" s="68"/>
      <c r="K18" s="68"/>
      <c r="L18" s="68"/>
      <c r="M18" s="68"/>
      <c r="N18" s="68"/>
      <c r="O18" s="68"/>
      <c r="P18" s="68" t="s">
        <v>74</v>
      </c>
      <c r="Q18" s="68"/>
      <c r="R18" s="68"/>
      <c r="S18" s="68"/>
      <c r="T18" s="68"/>
      <c r="U18" s="68"/>
      <c r="V18" s="68"/>
      <c r="W18" s="68"/>
      <c r="X18" s="68"/>
      <c r="Y18" s="22" t="s">
        <v>885</v>
      </c>
      <c r="Z18" s="22"/>
      <c r="AA18" s="24">
        <v>353</v>
      </c>
      <c r="AB18" s="24">
        <v>1</v>
      </c>
      <c r="AC18" s="22" t="s">
        <v>889</v>
      </c>
      <c r="AD18" s="25">
        <v>3</v>
      </c>
      <c r="AE18" s="22" t="s">
        <v>852</v>
      </c>
      <c r="AF18" s="24">
        <v>91</v>
      </c>
      <c r="AG18" s="22" t="s">
        <v>890</v>
      </c>
      <c r="AH18" s="22"/>
      <c r="AI18" s="22" t="s">
        <v>854</v>
      </c>
      <c r="AJ18" s="24">
        <v>4</v>
      </c>
    </row>
    <row r="19" spans="1:36" ht="11.15" customHeight="1" outlineLevel="2" x14ac:dyDescent="0.2">
      <c r="A19" s="21">
        <v>3</v>
      </c>
      <c r="B19" s="68" t="s">
        <v>327</v>
      </c>
      <c r="C19" s="68"/>
      <c r="D19" s="68"/>
      <c r="E19" s="68"/>
      <c r="F19" s="68" t="s">
        <v>891</v>
      </c>
      <c r="G19" s="68"/>
      <c r="H19" s="68"/>
      <c r="I19" s="68"/>
      <c r="J19" s="68"/>
      <c r="K19" s="68"/>
      <c r="L19" s="68"/>
      <c r="M19" s="68"/>
      <c r="N19" s="68"/>
      <c r="O19" s="68"/>
      <c r="P19" s="68" t="s">
        <v>74</v>
      </c>
      <c r="Q19" s="68"/>
      <c r="R19" s="68"/>
      <c r="S19" s="68"/>
      <c r="T19" s="68"/>
      <c r="U19" s="68"/>
      <c r="V19" s="68"/>
      <c r="W19" s="68"/>
      <c r="X19" s="68"/>
      <c r="Y19" s="22" t="s">
        <v>885</v>
      </c>
      <c r="Z19" s="22"/>
      <c r="AA19" s="24">
        <v>353</v>
      </c>
      <c r="AB19" s="24">
        <v>1</v>
      </c>
      <c r="AC19" s="22" t="s">
        <v>892</v>
      </c>
      <c r="AD19" s="22"/>
      <c r="AE19" s="22" t="s">
        <v>852</v>
      </c>
      <c r="AF19" s="24">
        <v>264</v>
      </c>
      <c r="AG19" s="22" t="s">
        <v>893</v>
      </c>
      <c r="AH19" s="22"/>
      <c r="AI19" s="22" t="s">
        <v>854</v>
      </c>
      <c r="AJ19" s="24">
        <v>5</v>
      </c>
    </row>
    <row r="20" spans="1:36" ht="11.15" customHeight="1" outlineLevel="2" x14ac:dyDescent="0.2">
      <c r="A20" s="21">
        <v>4</v>
      </c>
      <c r="B20" s="68" t="s">
        <v>333</v>
      </c>
      <c r="C20" s="68"/>
      <c r="D20" s="68"/>
      <c r="E20" s="68"/>
      <c r="F20" s="68" t="s">
        <v>894</v>
      </c>
      <c r="G20" s="68"/>
      <c r="H20" s="68"/>
      <c r="I20" s="68"/>
      <c r="J20" s="68"/>
      <c r="K20" s="68"/>
      <c r="L20" s="68"/>
      <c r="M20" s="68"/>
      <c r="N20" s="68"/>
      <c r="O20" s="68"/>
      <c r="P20" s="68" t="s">
        <v>74</v>
      </c>
      <c r="Q20" s="68"/>
      <c r="R20" s="68"/>
      <c r="S20" s="68"/>
      <c r="T20" s="68"/>
      <c r="U20" s="68"/>
      <c r="V20" s="68"/>
      <c r="W20" s="68"/>
      <c r="X20" s="68"/>
      <c r="Y20" s="22" t="s">
        <v>885</v>
      </c>
      <c r="Z20" s="22"/>
      <c r="AA20" s="24">
        <v>353</v>
      </c>
      <c r="AB20" s="24">
        <v>1</v>
      </c>
      <c r="AC20" s="22" t="s">
        <v>895</v>
      </c>
      <c r="AD20" s="22"/>
      <c r="AE20" s="22" t="s">
        <v>852</v>
      </c>
      <c r="AF20" s="24">
        <v>138</v>
      </c>
      <c r="AG20" s="22" t="s">
        <v>896</v>
      </c>
      <c r="AH20" s="22"/>
      <c r="AI20" s="22" t="s">
        <v>854</v>
      </c>
      <c r="AJ20" s="24">
        <v>11</v>
      </c>
    </row>
    <row r="21" spans="1:36" ht="11.15" customHeight="1" outlineLevel="2" x14ac:dyDescent="0.2">
      <c r="A21" s="21">
        <v>5</v>
      </c>
      <c r="B21" s="68" t="s">
        <v>336</v>
      </c>
      <c r="C21" s="68"/>
      <c r="D21" s="68"/>
      <c r="E21" s="68"/>
      <c r="F21" s="68" t="s">
        <v>897</v>
      </c>
      <c r="G21" s="68"/>
      <c r="H21" s="68"/>
      <c r="I21" s="68"/>
      <c r="J21" s="68"/>
      <c r="K21" s="68"/>
      <c r="L21" s="68"/>
      <c r="M21" s="68"/>
      <c r="N21" s="68"/>
      <c r="O21" s="68"/>
      <c r="P21" s="68" t="s">
        <v>74</v>
      </c>
      <c r="Q21" s="68"/>
      <c r="R21" s="68"/>
      <c r="S21" s="68"/>
      <c r="T21" s="68"/>
      <c r="U21" s="68"/>
      <c r="V21" s="68"/>
      <c r="W21" s="68"/>
      <c r="X21" s="68"/>
      <c r="Y21" s="22" t="s">
        <v>885</v>
      </c>
      <c r="Z21" s="22"/>
      <c r="AA21" s="24">
        <v>353</v>
      </c>
      <c r="AB21" s="24">
        <v>1</v>
      </c>
      <c r="AC21" s="22" t="s">
        <v>898</v>
      </c>
      <c r="AD21" s="22"/>
      <c r="AE21" s="22" t="s">
        <v>852</v>
      </c>
      <c r="AF21" s="24">
        <v>130</v>
      </c>
      <c r="AG21" s="22" t="s">
        <v>899</v>
      </c>
      <c r="AH21" s="22"/>
      <c r="AI21" s="22" t="s">
        <v>854</v>
      </c>
      <c r="AJ21" s="24">
        <v>8</v>
      </c>
    </row>
    <row r="22" spans="1:36" ht="11.15" customHeight="1" outlineLevel="2" x14ac:dyDescent="0.2">
      <c r="A22" s="21">
        <v>6</v>
      </c>
      <c r="B22" s="68" t="s">
        <v>337</v>
      </c>
      <c r="C22" s="68"/>
      <c r="D22" s="68"/>
      <c r="E22" s="68"/>
      <c r="F22" s="68" t="s">
        <v>900</v>
      </c>
      <c r="G22" s="68"/>
      <c r="H22" s="68"/>
      <c r="I22" s="68"/>
      <c r="J22" s="68"/>
      <c r="K22" s="68"/>
      <c r="L22" s="68"/>
      <c r="M22" s="68"/>
      <c r="N22" s="68"/>
      <c r="O22" s="68"/>
      <c r="P22" s="68" t="s">
        <v>74</v>
      </c>
      <c r="Q22" s="68"/>
      <c r="R22" s="68"/>
      <c r="S22" s="68"/>
      <c r="T22" s="68"/>
      <c r="U22" s="68"/>
      <c r="V22" s="68"/>
      <c r="W22" s="68"/>
      <c r="X22" s="68"/>
      <c r="Y22" s="22" t="s">
        <v>885</v>
      </c>
      <c r="Z22" s="22"/>
      <c r="AA22" s="24">
        <v>353</v>
      </c>
      <c r="AB22" s="24">
        <v>1</v>
      </c>
      <c r="AC22" s="22" t="s">
        <v>901</v>
      </c>
      <c r="AD22" s="25">
        <v>3</v>
      </c>
      <c r="AE22" s="22" t="s">
        <v>852</v>
      </c>
      <c r="AF22" s="24">
        <v>298</v>
      </c>
      <c r="AG22" s="22" t="s">
        <v>902</v>
      </c>
      <c r="AH22" s="22"/>
      <c r="AI22" s="22" t="s">
        <v>854</v>
      </c>
      <c r="AJ22" s="24">
        <v>1</v>
      </c>
    </row>
    <row r="23" spans="1:36" ht="11.15" customHeight="1" outlineLevel="2" x14ac:dyDescent="0.2">
      <c r="A23" s="21">
        <v>7</v>
      </c>
      <c r="B23" s="68" t="s">
        <v>339</v>
      </c>
      <c r="C23" s="68"/>
      <c r="D23" s="68"/>
      <c r="E23" s="68"/>
      <c r="F23" s="68" t="s">
        <v>903</v>
      </c>
      <c r="G23" s="68"/>
      <c r="H23" s="68"/>
      <c r="I23" s="68"/>
      <c r="J23" s="68"/>
      <c r="K23" s="68"/>
      <c r="L23" s="68"/>
      <c r="M23" s="68"/>
      <c r="N23" s="68"/>
      <c r="O23" s="68"/>
      <c r="P23" s="68" t="s">
        <v>74</v>
      </c>
      <c r="Q23" s="68"/>
      <c r="R23" s="68"/>
      <c r="S23" s="68"/>
      <c r="T23" s="68"/>
      <c r="U23" s="68"/>
      <c r="V23" s="68"/>
      <c r="W23" s="68"/>
      <c r="X23" s="68"/>
      <c r="Y23" s="22" t="s">
        <v>885</v>
      </c>
      <c r="Z23" s="22"/>
      <c r="AA23" s="24">
        <v>353</v>
      </c>
      <c r="AB23" s="24">
        <v>1</v>
      </c>
      <c r="AC23" s="22" t="s">
        <v>904</v>
      </c>
      <c r="AD23" s="25">
        <v>3</v>
      </c>
      <c r="AE23" s="22" t="s">
        <v>852</v>
      </c>
      <c r="AF23" s="24">
        <v>304</v>
      </c>
      <c r="AG23" s="22" t="s">
        <v>905</v>
      </c>
      <c r="AH23" s="22"/>
      <c r="AI23" s="22" t="s">
        <v>854</v>
      </c>
      <c r="AJ23" s="24">
        <v>3</v>
      </c>
    </row>
    <row r="24" spans="1:36" ht="11.15" customHeight="1" outlineLevel="2" x14ac:dyDescent="0.2">
      <c r="A24" s="21">
        <v>8</v>
      </c>
      <c r="B24" s="68" t="s">
        <v>906</v>
      </c>
      <c r="C24" s="68"/>
      <c r="D24" s="68"/>
      <c r="E24" s="68"/>
      <c r="F24" s="68" t="s">
        <v>907</v>
      </c>
      <c r="G24" s="68"/>
      <c r="H24" s="68"/>
      <c r="I24" s="68"/>
      <c r="J24" s="68"/>
      <c r="K24" s="68"/>
      <c r="L24" s="68"/>
      <c r="M24" s="68"/>
      <c r="N24" s="68"/>
      <c r="O24" s="68"/>
      <c r="P24" s="68" t="s">
        <v>72</v>
      </c>
      <c r="Q24" s="68"/>
      <c r="R24" s="68"/>
      <c r="S24" s="68"/>
      <c r="T24" s="68"/>
      <c r="U24" s="68"/>
      <c r="V24" s="68"/>
      <c r="W24" s="68"/>
      <c r="X24" s="68"/>
      <c r="Y24" s="22" t="s">
        <v>885</v>
      </c>
      <c r="Z24" s="22"/>
      <c r="AA24" s="24">
        <v>341</v>
      </c>
      <c r="AB24" s="24">
        <v>1</v>
      </c>
      <c r="AC24" s="22" t="s">
        <v>908</v>
      </c>
      <c r="AD24" s="25">
        <v>3</v>
      </c>
      <c r="AE24" s="22" t="s">
        <v>852</v>
      </c>
      <c r="AF24" s="24">
        <v>153</v>
      </c>
      <c r="AG24" s="22" t="s">
        <v>909</v>
      </c>
      <c r="AH24" s="22"/>
      <c r="AI24" s="22" t="s">
        <v>854</v>
      </c>
      <c r="AJ24" s="26"/>
    </row>
    <row r="25" spans="1:36" ht="22.4" customHeight="1" outlineLevel="2" x14ac:dyDescent="0.2">
      <c r="A25" s="21">
        <v>9</v>
      </c>
      <c r="B25" s="68" t="s">
        <v>328</v>
      </c>
      <c r="C25" s="68"/>
      <c r="D25" s="68"/>
      <c r="E25" s="68"/>
      <c r="F25" s="68" t="s">
        <v>910</v>
      </c>
      <c r="G25" s="68"/>
      <c r="H25" s="68"/>
      <c r="I25" s="68"/>
      <c r="J25" s="68"/>
      <c r="K25" s="68"/>
      <c r="L25" s="68"/>
      <c r="M25" s="68"/>
      <c r="N25" s="68"/>
      <c r="O25" s="68"/>
      <c r="P25" s="68" t="s">
        <v>72</v>
      </c>
      <c r="Q25" s="68"/>
      <c r="R25" s="68"/>
      <c r="S25" s="68"/>
      <c r="T25" s="68"/>
      <c r="U25" s="68"/>
      <c r="V25" s="68"/>
      <c r="W25" s="68"/>
      <c r="X25" s="68"/>
      <c r="Y25" s="22" t="s">
        <v>885</v>
      </c>
      <c r="Z25" s="22"/>
      <c r="AA25" s="24">
        <v>341</v>
      </c>
      <c r="AB25" s="24">
        <v>1</v>
      </c>
      <c r="AC25" s="22" t="s">
        <v>911</v>
      </c>
      <c r="AD25" s="25">
        <v>3</v>
      </c>
      <c r="AE25" s="22" t="s">
        <v>852</v>
      </c>
      <c r="AF25" s="24">
        <v>234</v>
      </c>
      <c r="AG25" s="22" t="s">
        <v>912</v>
      </c>
      <c r="AH25" s="22"/>
      <c r="AI25" s="22" t="s">
        <v>854</v>
      </c>
      <c r="AJ25" s="26"/>
    </row>
    <row r="26" spans="1:36" ht="22.4" customHeight="1" outlineLevel="2" x14ac:dyDescent="0.2">
      <c r="A26" s="21">
        <v>10</v>
      </c>
      <c r="B26" s="68" t="s">
        <v>913</v>
      </c>
      <c r="C26" s="68"/>
      <c r="D26" s="68"/>
      <c r="E26" s="68"/>
      <c r="F26" s="68" t="s">
        <v>914</v>
      </c>
      <c r="G26" s="68"/>
      <c r="H26" s="68"/>
      <c r="I26" s="68"/>
      <c r="J26" s="68"/>
      <c r="K26" s="68"/>
      <c r="L26" s="68"/>
      <c r="M26" s="68"/>
      <c r="N26" s="68"/>
      <c r="O26" s="68"/>
      <c r="P26" s="68" t="s">
        <v>72</v>
      </c>
      <c r="Q26" s="68"/>
      <c r="R26" s="68"/>
      <c r="S26" s="68"/>
      <c r="T26" s="68"/>
      <c r="U26" s="68"/>
      <c r="V26" s="68"/>
      <c r="W26" s="68"/>
      <c r="X26" s="68"/>
      <c r="Y26" s="22" t="s">
        <v>885</v>
      </c>
      <c r="Z26" s="22"/>
      <c r="AA26" s="24">
        <v>341</v>
      </c>
      <c r="AB26" s="24">
        <v>1</v>
      </c>
      <c r="AC26" s="22" t="s">
        <v>915</v>
      </c>
      <c r="AD26" s="25">
        <v>3</v>
      </c>
      <c r="AE26" s="22" t="s">
        <v>852</v>
      </c>
      <c r="AF26" s="24">
        <v>60</v>
      </c>
      <c r="AG26" s="22" t="s">
        <v>916</v>
      </c>
      <c r="AH26" s="22"/>
      <c r="AI26" s="22" t="s">
        <v>917</v>
      </c>
      <c r="AJ26" s="24">
        <v>1</v>
      </c>
    </row>
    <row r="27" spans="1:36" ht="22.4" customHeight="1" outlineLevel="2" x14ac:dyDescent="0.2">
      <c r="A27" s="21">
        <v>11</v>
      </c>
      <c r="B27" s="68" t="s">
        <v>338</v>
      </c>
      <c r="C27" s="68"/>
      <c r="D27" s="68"/>
      <c r="E27" s="68"/>
      <c r="F27" s="68" t="s">
        <v>918</v>
      </c>
      <c r="G27" s="68"/>
      <c r="H27" s="68"/>
      <c r="I27" s="68"/>
      <c r="J27" s="68"/>
      <c r="K27" s="68"/>
      <c r="L27" s="68"/>
      <c r="M27" s="68"/>
      <c r="N27" s="68"/>
      <c r="O27" s="68"/>
      <c r="P27" s="68" t="s">
        <v>72</v>
      </c>
      <c r="Q27" s="68"/>
      <c r="R27" s="68"/>
      <c r="S27" s="68"/>
      <c r="T27" s="68"/>
      <c r="U27" s="68"/>
      <c r="V27" s="68"/>
      <c r="W27" s="68"/>
      <c r="X27" s="68"/>
      <c r="Y27" s="22" t="s">
        <v>885</v>
      </c>
      <c r="Z27" s="22"/>
      <c r="AA27" s="24">
        <v>341</v>
      </c>
      <c r="AB27" s="24">
        <v>1</v>
      </c>
      <c r="AC27" s="22" t="s">
        <v>919</v>
      </c>
      <c r="AD27" s="25">
        <v>3</v>
      </c>
      <c r="AE27" s="22" t="s">
        <v>852</v>
      </c>
      <c r="AF27" s="24">
        <v>16</v>
      </c>
      <c r="AG27" s="20" t="s">
        <v>920</v>
      </c>
      <c r="AH27" s="22"/>
      <c r="AI27" s="22" t="s">
        <v>854</v>
      </c>
      <c r="AJ27" s="26"/>
    </row>
    <row r="28" spans="1:36" ht="22.4" customHeight="1" outlineLevel="2" x14ac:dyDescent="0.2">
      <c r="A28" s="21">
        <v>12</v>
      </c>
      <c r="B28" s="68" t="s">
        <v>921</v>
      </c>
      <c r="C28" s="68"/>
      <c r="D28" s="68"/>
      <c r="E28" s="68"/>
      <c r="F28" s="68" t="s">
        <v>922</v>
      </c>
      <c r="G28" s="68"/>
      <c r="H28" s="68"/>
      <c r="I28" s="68"/>
      <c r="J28" s="68"/>
      <c r="K28" s="68"/>
      <c r="L28" s="68"/>
      <c r="M28" s="68"/>
      <c r="N28" s="68"/>
      <c r="O28" s="68"/>
      <c r="P28" s="68" t="s">
        <v>72</v>
      </c>
      <c r="Q28" s="68"/>
      <c r="R28" s="68"/>
      <c r="S28" s="68"/>
      <c r="T28" s="68"/>
      <c r="U28" s="68"/>
      <c r="V28" s="68"/>
      <c r="W28" s="68"/>
      <c r="X28" s="68"/>
      <c r="Y28" s="22" t="s">
        <v>885</v>
      </c>
      <c r="Z28" s="22"/>
      <c r="AA28" s="24">
        <v>341</v>
      </c>
      <c r="AB28" s="24">
        <v>1</v>
      </c>
      <c r="AC28" s="22" t="s">
        <v>923</v>
      </c>
      <c r="AD28" s="25">
        <v>3</v>
      </c>
      <c r="AE28" s="22" t="s">
        <v>852</v>
      </c>
      <c r="AF28" s="24">
        <v>356</v>
      </c>
      <c r="AG28" s="22" t="s">
        <v>924</v>
      </c>
      <c r="AH28" s="22"/>
      <c r="AI28" s="22" t="s">
        <v>854</v>
      </c>
      <c r="AJ28" s="26"/>
    </row>
    <row r="29" spans="1:36" ht="22.4" customHeight="1" outlineLevel="2" x14ac:dyDescent="0.2">
      <c r="A29" s="21">
        <v>13</v>
      </c>
      <c r="B29" s="68" t="s">
        <v>334</v>
      </c>
      <c r="C29" s="68"/>
      <c r="D29" s="68"/>
      <c r="E29" s="68"/>
      <c r="F29" s="68" t="s">
        <v>925</v>
      </c>
      <c r="G29" s="68"/>
      <c r="H29" s="68"/>
      <c r="I29" s="68"/>
      <c r="J29" s="68"/>
      <c r="K29" s="68"/>
      <c r="L29" s="68"/>
      <c r="M29" s="68"/>
      <c r="N29" s="68"/>
      <c r="O29" s="68"/>
      <c r="P29" s="68" t="s">
        <v>182</v>
      </c>
      <c r="Q29" s="68"/>
      <c r="R29" s="68"/>
      <c r="S29" s="68"/>
      <c r="T29" s="68"/>
      <c r="U29" s="68"/>
      <c r="V29" s="68"/>
      <c r="W29" s="68"/>
      <c r="X29" s="68"/>
      <c r="Y29" s="22" t="s">
        <v>885</v>
      </c>
      <c r="Z29" s="22"/>
      <c r="AA29" s="23">
        <v>57000</v>
      </c>
      <c r="AB29" s="24">
        <v>1</v>
      </c>
      <c r="AC29" s="22" t="s">
        <v>926</v>
      </c>
      <c r="AD29" s="22"/>
      <c r="AE29" s="22" t="s">
        <v>852</v>
      </c>
      <c r="AF29" s="24">
        <v>335</v>
      </c>
      <c r="AG29" s="22" t="s">
        <v>927</v>
      </c>
      <c r="AH29" s="22"/>
      <c r="AI29" s="22" t="s">
        <v>854</v>
      </c>
      <c r="AJ29" s="24">
        <v>13</v>
      </c>
    </row>
    <row r="30" spans="1:36" ht="22.4" customHeight="1" outlineLevel="2" x14ac:dyDescent="0.2">
      <c r="A30" s="69" t="s">
        <v>928</v>
      </c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</row>
    <row r="31" spans="1:36" ht="11.15" customHeight="1" outlineLevel="1" x14ac:dyDescent="0.2">
      <c r="A31" s="21">
        <v>1</v>
      </c>
      <c r="B31" s="68" t="s">
        <v>308</v>
      </c>
      <c r="C31" s="68"/>
      <c r="D31" s="68"/>
      <c r="E31" s="68"/>
      <c r="F31" s="68" t="s">
        <v>929</v>
      </c>
      <c r="G31" s="68"/>
      <c r="H31" s="68"/>
      <c r="I31" s="68"/>
      <c r="J31" s="68"/>
      <c r="K31" s="68"/>
      <c r="L31" s="68"/>
      <c r="M31" s="68"/>
      <c r="N31" s="68"/>
      <c r="O31" s="68"/>
      <c r="P31" s="68" t="s">
        <v>137</v>
      </c>
      <c r="Q31" s="68"/>
      <c r="R31" s="68"/>
      <c r="S31" s="68"/>
      <c r="T31" s="68"/>
      <c r="U31" s="68"/>
      <c r="V31" s="68"/>
      <c r="W31" s="68"/>
      <c r="X31" s="68"/>
      <c r="Y31" s="22" t="s">
        <v>857</v>
      </c>
      <c r="Z31" s="22"/>
      <c r="AA31" s="23">
        <v>132600</v>
      </c>
      <c r="AB31" s="24">
        <v>1</v>
      </c>
      <c r="AC31" s="22" t="s">
        <v>930</v>
      </c>
      <c r="AD31" s="22"/>
      <c r="AE31" s="22" t="s">
        <v>852</v>
      </c>
      <c r="AF31" s="24">
        <v>41</v>
      </c>
      <c r="AG31" s="20" t="s">
        <v>931</v>
      </c>
      <c r="AH31" s="22"/>
      <c r="AI31" s="22" t="s">
        <v>854</v>
      </c>
      <c r="AJ31" s="24">
        <v>17</v>
      </c>
    </row>
    <row r="32" spans="1:36" ht="22.4" customHeight="1" outlineLevel="2" x14ac:dyDescent="0.2">
      <c r="A32" s="69" t="s">
        <v>932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</row>
    <row r="33" spans="1:36" ht="11.15" customHeight="1" outlineLevel="1" x14ac:dyDescent="0.2">
      <c r="A33" s="21">
        <v>1</v>
      </c>
      <c r="B33" s="68" t="s">
        <v>320</v>
      </c>
      <c r="C33" s="68"/>
      <c r="D33" s="68"/>
      <c r="E33" s="68"/>
      <c r="F33" s="68" t="s">
        <v>933</v>
      </c>
      <c r="G33" s="68"/>
      <c r="H33" s="68"/>
      <c r="I33" s="68"/>
      <c r="J33" s="68"/>
      <c r="K33" s="68"/>
      <c r="L33" s="68"/>
      <c r="M33" s="68"/>
      <c r="N33" s="68"/>
      <c r="O33" s="68"/>
      <c r="P33" s="68" t="s">
        <v>74</v>
      </c>
      <c r="Q33" s="68"/>
      <c r="R33" s="68"/>
      <c r="S33" s="68"/>
      <c r="T33" s="68"/>
      <c r="U33" s="68"/>
      <c r="V33" s="68"/>
      <c r="W33" s="68"/>
      <c r="X33" s="68"/>
      <c r="Y33" s="22" t="s">
        <v>885</v>
      </c>
      <c r="Z33" s="22"/>
      <c r="AA33" s="24">
        <v>304</v>
      </c>
      <c r="AB33" s="24">
        <v>1</v>
      </c>
      <c r="AC33" s="22" t="s">
        <v>934</v>
      </c>
      <c r="AD33" s="22"/>
      <c r="AE33" s="22" t="s">
        <v>852</v>
      </c>
      <c r="AF33" s="24">
        <v>10</v>
      </c>
      <c r="AG33" s="20" t="s">
        <v>935</v>
      </c>
      <c r="AH33" s="22"/>
      <c r="AI33" s="22" t="s">
        <v>854</v>
      </c>
      <c r="AJ33" s="24">
        <v>10</v>
      </c>
    </row>
    <row r="34" spans="1:36" ht="11.15" customHeight="1" outlineLevel="2" x14ac:dyDescent="0.2">
      <c r="A34" s="21">
        <v>2</v>
      </c>
      <c r="B34" s="68" t="s">
        <v>321</v>
      </c>
      <c r="C34" s="68"/>
      <c r="D34" s="68"/>
      <c r="E34" s="68"/>
      <c r="F34" s="68" t="s">
        <v>936</v>
      </c>
      <c r="G34" s="68"/>
      <c r="H34" s="68"/>
      <c r="I34" s="68"/>
      <c r="J34" s="68"/>
      <c r="K34" s="68"/>
      <c r="L34" s="68"/>
      <c r="M34" s="68"/>
      <c r="N34" s="68"/>
      <c r="O34" s="68"/>
      <c r="P34" s="68" t="s">
        <v>74</v>
      </c>
      <c r="Q34" s="68"/>
      <c r="R34" s="68"/>
      <c r="S34" s="68"/>
      <c r="T34" s="68"/>
      <c r="U34" s="68"/>
      <c r="V34" s="68"/>
      <c r="W34" s="68"/>
      <c r="X34" s="68"/>
      <c r="Y34" s="22" t="s">
        <v>885</v>
      </c>
      <c r="Z34" s="22"/>
      <c r="AA34" s="24">
        <v>304</v>
      </c>
      <c r="AB34" s="24">
        <v>1</v>
      </c>
      <c r="AC34" s="22" t="s">
        <v>937</v>
      </c>
      <c r="AD34" s="22"/>
      <c r="AE34" s="22" t="s">
        <v>852</v>
      </c>
      <c r="AF34" s="24">
        <v>131</v>
      </c>
      <c r="AG34" s="22" t="s">
        <v>938</v>
      </c>
      <c r="AH34" s="22"/>
      <c r="AI34" s="22" t="s">
        <v>939</v>
      </c>
      <c r="AJ34" s="24">
        <v>11</v>
      </c>
    </row>
    <row r="35" spans="1:36" ht="11.15" customHeight="1" outlineLevel="2" x14ac:dyDescent="0.2">
      <c r="A35" s="21">
        <v>3</v>
      </c>
      <c r="B35" s="68" t="s">
        <v>322</v>
      </c>
      <c r="C35" s="68"/>
      <c r="D35" s="68"/>
      <c r="E35" s="68"/>
      <c r="F35" s="68" t="s">
        <v>940</v>
      </c>
      <c r="G35" s="68"/>
      <c r="H35" s="68"/>
      <c r="I35" s="68"/>
      <c r="J35" s="68"/>
      <c r="K35" s="68"/>
      <c r="L35" s="68"/>
      <c r="M35" s="68"/>
      <c r="N35" s="68"/>
      <c r="O35" s="68"/>
      <c r="P35" s="68" t="s">
        <v>74</v>
      </c>
      <c r="Q35" s="68"/>
      <c r="R35" s="68"/>
      <c r="S35" s="68"/>
      <c r="T35" s="68"/>
      <c r="U35" s="68"/>
      <c r="V35" s="68"/>
      <c r="W35" s="68"/>
      <c r="X35" s="68"/>
      <c r="Y35" s="22" t="s">
        <v>885</v>
      </c>
      <c r="Z35" s="22"/>
      <c r="AA35" s="24">
        <v>304</v>
      </c>
      <c r="AB35" s="24">
        <v>1</v>
      </c>
      <c r="AC35" s="22" t="s">
        <v>941</v>
      </c>
      <c r="AD35" s="25">
        <v>3</v>
      </c>
      <c r="AE35" s="22" t="s">
        <v>852</v>
      </c>
      <c r="AF35" s="24">
        <v>234</v>
      </c>
      <c r="AG35" s="22" t="s">
        <v>942</v>
      </c>
      <c r="AH35" s="22"/>
      <c r="AI35" s="22" t="s">
        <v>943</v>
      </c>
      <c r="AJ35" s="24">
        <v>4</v>
      </c>
    </row>
    <row r="36" spans="1:36" ht="11.15" customHeight="1" outlineLevel="2" x14ac:dyDescent="0.2">
      <c r="A36" s="21">
        <v>4</v>
      </c>
      <c r="B36" s="68" t="s">
        <v>323</v>
      </c>
      <c r="C36" s="68"/>
      <c r="D36" s="68"/>
      <c r="E36" s="68"/>
      <c r="F36" s="68" t="s">
        <v>944</v>
      </c>
      <c r="G36" s="68"/>
      <c r="H36" s="68"/>
      <c r="I36" s="68"/>
      <c r="J36" s="68"/>
      <c r="K36" s="68"/>
      <c r="L36" s="68"/>
      <c r="M36" s="68"/>
      <c r="N36" s="68"/>
      <c r="O36" s="68"/>
      <c r="P36" s="68" t="s">
        <v>74</v>
      </c>
      <c r="Q36" s="68"/>
      <c r="R36" s="68"/>
      <c r="S36" s="68"/>
      <c r="T36" s="68"/>
      <c r="U36" s="68"/>
      <c r="V36" s="68"/>
      <c r="W36" s="68"/>
      <c r="X36" s="68"/>
      <c r="Y36" s="22" t="s">
        <v>885</v>
      </c>
      <c r="Z36" s="22"/>
      <c r="AA36" s="24">
        <v>304</v>
      </c>
      <c r="AB36" s="24">
        <v>1</v>
      </c>
      <c r="AC36" s="22" t="s">
        <v>941</v>
      </c>
      <c r="AD36" s="25">
        <v>3</v>
      </c>
      <c r="AE36" s="22" t="s">
        <v>852</v>
      </c>
      <c r="AF36" s="24">
        <v>122</v>
      </c>
      <c r="AG36" s="22" t="s">
        <v>945</v>
      </c>
      <c r="AH36" s="22"/>
      <c r="AI36" s="22" t="s">
        <v>943</v>
      </c>
      <c r="AJ36" s="24">
        <v>4</v>
      </c>
    </row>
    <row r="37" spans="1:36" ht="11.15" customHeight="1" outlineLevel="2" x14ac:dyDescent="0.2">
      <c r="A37" s="21">
        <v>5</v>
      </c>
      <c r="B37" s="68" t="s">
        <v>326</v>
      </c>
      <c r="C37" s="68"/>
      <c r="D37" s="68"/>
      <c r="E37" s="68"/>
      <c r="F37" s="68" t="s">
        <v>946</v>
      </c>
      <c r="G37" s="68"/>
      <c r="H37" s="68"/>
      <c r="I37" s="68"/>
      <c r="J37" s="68"/>
      <c r="K37" s="68"/>
      <c r="L37" s="68"/>
      <c r="M37" s="68"/>
      <c r="N37" s="68"/>
      <c r="O37" s="68"/>
      <c r="P37" s="68" t="s">
        <v>74</v>
      </c>
      <c r="Q37" s="68"/>
      <c r="R37" s="68"/>
      <c r="S37" s="68"/>
      <c r="T37" s="68"/>
      <c r="U37" s="68"/>
      <c r="V37" s="68"/>
      <c r="W37" s="68"/>
      <c r="X37" s="68"/>
      <c r="Y37" s="22" t="s">
        <v>885</v>
      </c>
      <c r="Z37" s="22"/>
      <c r="AA37" s="24">
        <v>304</v>
      </c>
      <c r="AB37" s="24">
        <v>1</v>
      </c>
      <c r="AC37" s="22" t="s">
        <v>941</v>
      </c>
      <c r="AD37" s="25">
        <v>3</v>
      </c>
      <c r="AE37" s="22" t="s">
        <v>852</v>
      </c>
      <c r="AF37" s="24">
        <v>289</v>
      </c>
      <c r="AG37" s="22" t="s">
        <v>947</v>
      </c>
      <c r="AH37" s="22"/>
      <c r="AI37" s="22" t="s">
        <v>854</v>
      </c>
      <c r="AJ37" s="24">
        <v>4</v>
      </c>
    </row>
    <row r="38" spans="1:36" ht="11.15" customHeight="1" outlineLevel="2" x14ac:dyDescent="0.2">
      <c r="A38" s="21">
        <v>6</v>
      </c>
      <c r="B38" s="68" t="s">
        <v>619</v>
      </c>
      <c r="C38" s="68"/>
      <c r="D38" s="68"/>
      <c r="E38" s="68"/>
      <c r="F38" s="68" t="s">
        <v>948</v>
      </c>
      <c r="G38" s="68"/>
      <c r="H38" s="68"/>
      <c r="I38" s="68"/>
      <c r="J38" s="68"/>
      <c r="K38" s="68"/>
      <c r="L38" s="68"/>
      <c r="M38" s="68"/>
      <c r="N38" s="68"/>
      <c r="O38" s="68"/>
      <c r="P38" s="68" t="s">
        <v>74</v>
      </c>
      <c r="Q38" s="68"/>
      <c r="R38" s="68"/>
      <c r="S38" s="68"/>
      <c r="T38" s="68"/>
      <c r="U38" s="68"/>
      <c r="V38" s="68"/>
      <c r="W38" s="68"/>
      <c r="X38" s="68"/>
      <c r="Y38" s="22" t="s">
        <v>885</v>
      </c>
      <c r="Z38" s="22"/>
      <c r="AA38" s="24">
        <v>304</v>
      </c>
      <c r="AB38" s="24">
        <v>1</v>
      </c>
      <c r="AC38" s="22" t="s">
        <v>949</v>
      </c>
      <c r="AD38" s="25">
        <v>3</v>
      </c>
      <c r="AE38" s="22" t="s">
        <v>852</v>
      </c>
      <c r="AF38" s="24">
        <v>168</v>
      </c>
      <c r="AG38" s="22" t="s">
        <v>950</v>
      </c>
      <c r="AH38" s="22"/>
      <c r="AI38" s="22" t="s">
        <v>854</v>
      </c>
      <c r="AJ38" s="26"/>
    </row>
    <row r="39" spans="1:36" ht="11.15" customHeight="1" outlineLevel="2" x14ac:dyDescent="0.2">
      <c r="A39" s="21">
        <v>7</v>
      </c>
      <c r="B39" s="68" t="s">
        <v>329</v>
      </c>
      <c r="C39" s="68"/>
      <c r="D39" s="68"/>
      <c r="E39" s="68"/>
      <c r="F39" s="68" t="s">
        <v>951</v>
      </c>
      <c r="G39" s="68"/>
      <c r="H39" s="68"/>
      <c r="I39" s="68"/>
      <c r="J39" s="68"/>
      <c r="K39" s="68"/>
      <c r="L39" s="68"/>
      <c r="M39" s="68"/>
      <c r="N39" s="68"/>
      <c r="O39" s="68"/>
      <c r="P39" s="68" t="s">
        <v>74</v>
      </c>
      <c r="Q39" s="68"/>
      <c r="R39" s="68"/>
      <c r="S39" s="68"/>
      <c r="T39" s="68"/>
      <c r="U39" s="68"/>
      <c r="V39" s="68"/>
      <c r="W39" s="68"/>
      <c r="X39" s="68"/>
      <c r="Y39" s="22" t="s">
        <v>885</v>
      </c>
      <c r="Z39" s="22"/>
      <c r="AA39" s="24">
        <v>304</v>
      </c>
      <c r="AB39" s="24">
        <v>1</v>
      </c>
      <c r="AC39" s="22" t="s">
        <v>952</v>
      </c>
      <c r="AD39" s="25">
        <v>3</v>
      </c>
      <c r="AE39" s="22" t="s">
        <v>852</v>
      </c>
      <c r="AF39" s="24">
        <v>57</v>
      </c>
      <c r="AG39" s="22" t="s">
        <v>953</v>
      </c>
      <c r="AH39" s="22"/>
      <c r="AI39" s="22" t="s">
        <v>943</v>
      </c>
      <c r="AJ39" s="26"/>
    </row>
    <row r="40" spans="1:36" ht="11.15" customHeight="1" outlineLevel="2" x14ac:dyDescent="0.2">
      <c r="A40" s="21">
        <v>8</v>
      </c>
      <c r="B40" s="68" t="s">
        <v>330</v>
      </c>
      <c r="C40" s="68"/>
      <c r="D40" s="68"/>
      <c r="E40" s="68"/>
      <c r="F40" s="68" t="s">
        <v>954</v>
      </c>
      <c r="G40" s="68"/>
      <c r="H40" s="68"/>
      <c r="I40" s="68"/>
      <c r="J40" s="68"/>
      <c r="K40" s="68"/>
      <c r="L40" s="68"/>
      <c r="M40" s="68"/>
      <c r="N40" s="68"/>
      <c r="O40" s="68"/>
      <c r="P40" s="68" t="s">
        <v>74</v>
      </c>
      <c r="Q40" s="68"/>
      <c r="R40" s="68"/>
      <c r="S40" s="68"/>
      <c r="T40" s="68"/>
      <c r="U40" s="68"/>
      <c r="V40" s="68"/>
      <c r="W40" s="68"/>
      <c r="X40" s="68"/>
      <c r="Y40" s="22" t="s">
        <v>885</v>
      </c>
      <c r="Z40" s="22"/>
      <c r="AA40" s="24">
        <v>304</v>
      </c>
      <c r="AB40" s="24">
        <v>1</v>
      </c>
      <c r="AC40" s="22" t="s">
        <v>955</v>
      </c>
      <c r="AD40" s="25">
        <v>3</v>
      </c>
      <c r="AE40" s="22" t="s">
        <v>852</v>
      </c>
      <c r="AF40" s="24">
        <v>30</v>
      </c>
      <c r="AG40" s="20" t="s">
        <v>956</v>
      </c>
      <c r="AH40" s="22"/>
      <c r="AI40" s="22" t="s">
        <v>854</v>
      </c>
      <c r="AJ40" s="24">
        <v>1</v>
      </c>
    </row>
    <row r="41" spans="1:36" ht="11.15" customHeight="1" outlineLevel="2" x14ac:dyDescent="0.2">
      <c r="A41" s="21">
        <v>9</v>
      </c>
      <c r="B41" s="68" t="s">
        <v>331</v>
      </c>
      <c r="C41" s="68"/>
      <c r="D41" s="68"/>
      <c r="E41" s="68"/>
      <c r="F41" s="68" t="s">
        <v>957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74</v>
      </c>
      <c r="Q41" s="68"/>
      <c r="R41" s="68"/>
      <c r="S41" s="68"/>
      <c r="T41" s="68"/>
      <c r="U41" s="68"/>
      <c r="V41" s="68"/>
      <c r="W41" s="68"/>
      <c r="X41" s="68"/>
      <c r="Y41" s="22" t="s">
        <v>885</v>
      </c>
      <c r="Z41" s="22"/>
      <c r="AA41" s="24">
        <v>304</v>
      </c>
      <c r="AB41" s="24">
        <v>1</v>
      </c>
      <c r="AC41" s="22" t="s">
        <v>955</v>
      </c>
      <c r="AD41" s="25">
        <v>3</v>
      </c>
      <c r="AE41" s="22" t="s">
        <v>852</v>
      </c>
      <c r="AF41" s="24">
        <v>262</v>
      </c>
      <c r="AG41" s="22" t="s">
        <v>958</v>
      </c>
      <c r="AH41" s="22"/>
      <c r="AI41" s="22" t="s">
        <v>854</v>
      </c>
      <c r="AJ41" s="24">
        <v>1</v>
      </c>
    </row>
    <row r="42" spans="1:36" ht="11.15" customHeight="1" outlineLevel="2" x14ac:dyDescent="0.2">
      <c r="A42" s="21">
        <v>10</v>
      </c>
      <c r="B42" s="68" t="s">
        <v>959</v>
      </c>
      <c r="C42" s="68"/>
      <c r="D42" s="68"/>
      <c r="E42" s="68"/>
      <c r="F42" s="68" t="s">
        <v>960</v>
      </c>
      <c r="G42" s="68"/>
      <c r="H42" s="68"/>
      <c r="I42" s="68"/>
      <c r="J42" s="68"/>
      <c r="K42" s="68"/>
      <c r="L42" s="68"/>
      <c r="M42" s="68"/>
      <c r="N42" s="68"/>
      <c r="O42" s="68"/>
      <c r="P42" s="68" t="s">
        <v>74</v>
      </c>
      <c r="Q42" s="68"/>
      <c r="R42" s="68"/>
      <c r="S42" s="68"/>
      <c r="T42" s="68"/>
      <c r="U42" s="68"/>
      <c r="V42" s="68"/>
      <c r="W42" s="68"/>
      <c r="X42" s="68"/>
      <c r="Y42" s="22" t="s">
        <v>885</v>
      </c>
      <c r="Z42" s="22"/>
      <c r="AA42" s="24">
        <v>304</v>
      </c>
      <c r="AB42" s="24">
        <v>1</v>
      </c>
      <c r="AC42" s="22" t="s">
        <v>961</v>
      </c>
      <c r="AD42" s="22"/>
      <c r="AE42" s="22" t="s">
        <v>852</v>
      </c>
      <c r="AF42" s="24">
        <v>316</v>
      </c>
      <c r="AG42" s="22" t="s">
        <v>962</v>
      </c>
      <c r="AH42" s="22"/>
      <c r="AI42" s="22" t="s">
        <v>963</v>
      </c>
      <c r="AJ42" s="24">
        <v>11</v>
      </c>
    </row>
    <row r="43" spans="1:36" ht="11.15" customHeight="1" outlineLevel="2" x14ac:dyDescent="0.2">
      <c r="A43" s="21">
        <v>11</v>
      </c>
      <c r="B43" s="68" t="s">
        <v>332</v>
      </c>
      <c r="C43" s="68"/>
      <c r="D43" s="68"/>
      <c r="E43" s="68"/>
      <c r="F43" s="68" t="s">
        <v>964</v>
      </c>
      <c r="G43" s="68"/>
      <c r="H43" s="68"/>
      <c r="I43" s="68"/>
      <c r="J43" s="68"/>
      <c r="K43" s="68"/>
      <c r="L43" s="68"/>
      <c r="M43" s="68"/>
      <c r="N43" s="68"/>
      <c r="O43" s="68"/>
      <c r="P43" s="68" t="s">
        <v>74</v>
      </c>
      <c r="Q43" s="68"/>
      <c r="R43" s="68"/>
      <c r="S43" s="68"/>
      <c r="T43" s="68"/>
      <c r="U43" s="68"/>
      <c r="V43" s="68"/>
      <c r="W43" s="68"/>
      <c r="X43" s="68"/>
      <c r="Y43" s="22" t="s">
        <v>885</v>
      </c>
      <c r="Z43" s="22"/>
      <c r="AA43" s="24">
        <v>304</v>
      </c>
      <c r="AB43" s="24">
        <v>1</v>
      </c>
      <c r="AC43" s="22" t="s">
        <v>965</v>
      </c>
      <c r="AD43" s="25">
        <v>3</v>
      </c>
      <c r="AE43" s="22" t="s">
        <v>852</v>
      </c>
      <c r="AF43" s="24">
        <v>18</v>
      </c>
      <c r="AG43" s="20" t="s">
        <v>966</v>
      </c>
      <c r="AH43" s="22"/>
      <c r="AI43" s="22" t="s">
        <v>854</v>
      </c>
      <c r="AJ43" s="26"/>
    </row>
    <row r="44" spans="1:36" ht="11.15" customHeight="1" outlineLevel="2" x14ac:dyDescent="0.2">
      <c r="A44" s="21">
        <v>12</v>
      </c>
      <c r="B44" s="68" t="s">
        <v>335</v>
      </c>
      <c r="C44" s="68"/>
      <c r="D44" s="68"/>
      <c r="E44" s="68"/>
      <c r="F44" s="68" t="s">
        <v>967</v>
      </c>
      <c r="G44" s="68"/>
      <c r="H44" s="68"/>
      <c r="I44" s="68"/>
      <c r="J44" s="68"/>
      <c r="K44" s="68"/>
      <c r="L44" s="68"/>
      <c r="M44" s="68"/>
      <c r="N44" s="68"/>
      <c r="O44" s="68"/>
      <c r="P44" s="68" t="s">
        <v>74</v>
      </c>
      <c r="Q44" s="68"/>
      <c r="R44" s="68"/>
      <c r="S44" s="68"/>
      <c r="T44" s="68"/>
      <c r="U44" s="68"/>
      <c r="V44" s="68"/>
      <c r="W44" s="68"/>
      <c r="X44" s="68"/>
      <c r="Y44" s="22" t="s">
        <v>885</v>
      </c>
      <c r="Z44" s="22"/>
      <c r="AA44" s="24">
        <v>304</v>
      </c>
      <c r="AB44" s="24">
        <v>1</v>
      </c>
      <c r="AC44" s="22" t="s">
        <v>968</v>
      </c>
      <c r="AD44" s="25">
        <v>3</v>
      </c>
      <c r="AE44" s="22" t="s">
        <v>852</v>
      </c>
      <c r="AF44" s="24">
        <v>315</v>
      </c>
      <c r="AG44" s="22" t="s">
        <v>969</v>
      </c>
      <c r="AH44" s="22"/>
      <c r="AI44" s="22" t="s">
        <v>854</v>
      </c>
      <c r="AJ44" s="26"/>
    </row>
    <row r="45" spans="1:36" ht="11.15" customHeight="1" outlineLevel="2" x14ac:dyDescent="0.2">
      <c r="A45" s="21">
        <v>13</v>
      </c>
      <c r="B45" s="68" t="s">
        <v>970</v>
      </c>
      <c r="C45" s="68"/>
      <c r="D45" s="68"/>
      <c r="E45" s="68"/>
      <c r="F45" s="68" t="s">
        <v>971</v>
      </c>
      <c r="G45" s="68"/>
      <c r="H45" s="68"/>
      <c r="I45" s="68"/>
      <c r="J45" s="68"/>
      <c r="K45" s="68"/>
      <c r="L45" s="68"/>
      <c r="M45" s="68"/>
      <c r="N45" s="68"/>
      <c r="O45" s="68"/>
      <c r="P45" s="68" t="s">
        <v>74</v>
      </c>
      <c r="Q45" s="68"/>
      <c r="R45" s="68"/>
      <c r="S45" s="68"/>
      <c r="T45" s="68"/>
      <c r="U45" s="68"/>
      <c r="V45" s="68"/>
      <c r="W45" s="68"/>
      <c r="X45" s="68"/>
      <c r="Y45" s="22" t="s">
        <v>885</v>
      </c>
      <c r="Z45" s="22"/>
      <c r="AA45" s="24">
        <v>304</v>
      </c>
      <c r="AB45" s="24">
        <v>1</v>
      </c>
      <c r="AC45" s="22" t="s">
        <v>941</v>
      </c>
      <c r="AD45" s="25">
        <v>3</v>
      </c>
      <c r="AE45" s="22" t="s">
        <v>852</v>
      </c>
      <c r="AF45" s="24">
        <v>214</v>
      </c>
      <c r="AG45" s="22" t="s">
        <v>972</v>
      </c>
      <c r="AH45" s="22"/>
      <c r="AI45" s="22" t="s">
        <v>963</v>
      </c>
      <c r="AJ45" s="24">
        <v>4</v>
      </c>
    </row>
    <row r="46" spans="1:36" ht="11.15" customHeight="1" outlineLevel="2" x14ac:dyDescent="0.2">
      <c r="A46" s="21">
        <v>14</v>
      </c>
      <c r="B46" s="68" t="s">
        <v>319</v>
      </c>
      <c r="C46" s="68"/>
      <c r="D46" s="68"/>
      <c r="E46" s="68"/>
      <c r="F46" s="68" t="s">
        <v>973</v>
      </c>
      <c r="G46" s="68"/>
      <c r="H46" s="68"/>
      <c r="I46" s="68"/>
      <c r="J46" s="68"/>
      <c r="K46" s="68"/>
      <c r="L46" s="68"/>
      <c r="M46" s="68"/>
      <c r="N46" s="68"/>
      <c r="O46" s="68"/>
      <c r="P46" s="68" t="s">
        <v>169</v>
      </c>
      <c r="Q46" s="68"/>
      <c r="R46" s="68"/>
      <c r="S46" s="68"/>
      <c r="T46" s="68"/>
      <c r="U46" s="68"/>
      <c r="V46" s="68"/>
      <c r="W46" s="68"/>
      <c r="X46" s="68"/>
      <c r="Y46" s="22" t="s">
        <v>850</v>
      </c>
      <c r="Z46" s="22"/>
      <c r="AA46" s="23">
        <v>65000</v>
      </c>
      <c r="AB46" s="24">
        <v>1</v>
      </c>
      <c r="AC46" s="22" t="s">
        <v>974</v>
      </c>
      <c r="AD46" s="22"/>
      <c r="AE46" s="22" t="s">
        <v>852</v>
      </c>
      <c r="AF46" s="24">
        <v>103</v>
      </c>
      <c r="AG46" s="22" t="s">
        <v>975</v>
      </c>
      <c r="AH46" s="22"/>
      <c r="AI46" s="22" t="s">
        <v>943</v>
      </c>
      <c r="AJ46" s="24">
        <v>5</v>
      </c>
    </row>
    <row r="47" spans="1:36" ht="11.15" customHeight="1" outlineLevel="2" x14ac:dyDescent="0.2">
      <c r="A47" s="21">
        <v>15</v>
      </c>
      <c r="B47" s="68" t="s">
        <v>976</v>
      </c>
      <c r="C47" s="68"/>
      <c r="D47" s="68"/>
      <c r="E47" s="68"/>
      <c r="F47" s="68" t="s">
        <v>977</v>
      </c>
      <c r="G47" s="68"/>
      <c r="H47" s="68"/>
      <c r="I47" s="68"/>
      <c r="J47" s="68"/>
      <c r="K47" s="68"/>
      <c r="L47" s="68"/>
      <c r="M47" s="68"/>
      <c r="N47" s="68"/>
      <c r="O47" s="68"/>
      <c r="P47" s="68" t="s">
        <v>978</v>
      </c>
      <c r="Q47" s="68"/>
      <c r="R47" s="68"/>
      <c r="S47" s="68"/>
      <c r="T47" s="68"/>
      <c r="U47" s="68"/>
      <c r="V47" s="68"/>
      <c r="W47" s="68"/>
      <c r="X47" s="68"/>
      <c r="Y47" s="22" t="s">
        <v>850</v>
      </c>
      <c r="Z47" s="22"/>
      <c r="AA47" s="23">
        <v>34200</v>
      </c>
      <c r="AB47" s="24">
        <v>1</v>
      </c>
      <c r="AC47" s="22" t="s">
        <v>979</v>
      </c>
      <c r="AD47" s="25">
        <v>3</v>
      </c>
      <c r="AE47" s="22" t="s">
        <v>852</v>
      </c>
      <c r="AF47" s="24">
        <v>220</v>
      </c>
      <c r="AG47" s="22" t="s">
        <v>980</v>
      </c>
      <c r="AH47" s="22"/>
      <c r="AI47" s="22" t="s">
        <v>917</v>
      </c>
      <c r="AJ47" s="26"/>
    </row>
    <row r="48" spans="1:36" ht="11.15" customHeight="1" outlineLevel="2" x14ac:dyDescent="0.2">
      <c r="A48" s="69" t="s">
        <v>981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</row>
    <row r="49" spans="1:36" ht="22.4" customHeight="1" outlineLevel="2" x14ac:dyDescent="0.2">
      <c r="A49" s="21">
        <v>1</v>
      </c>
      <c r="B49" s="68" t="s">
        <v>407</v>
      </c>
      <c r="C49" s="68"/>
      <c r="D49" s="68"/>
      <c r="E49" s="68"/>
      <c r="F49" s="68" t="s">
        <v>982</v>
      </c>
      <c r="G49" s="68"/>
      <c r="H49" s="68"/>
      <c r="I49" s="68"/>
      <c r="J49" s="68"/>
      <c r="K49" s="68"/>
      <c r="L49" s="68"/>
      <c r="M49" s="68"/>
      <c r="N49" s="68"/>
      <c r="O49" s="68"/>
      <c r="P49" s="68" t="s">
        <v>114</v>
      </c>
      <c r="Q49" s="68"/>
      <c r="R49" s="68"/>
      <c r="S49" s="68"/>
      <c r="T49" s="68"/>
      <c r="U49" s="68"/>
      <c r="V49" s="68"/>
      <c r="W49" s="68"/>
      <c r="X49" s="68"/>
      <c r="Y49" s="22" t="s">
        <v>850</v>
      </c>
      <c r="Z49" s="22"/>
      <c r="AA49" s="27">
        <v>55375.5</v>
      </c>
      <c r="AB49" s="24">
        <v>1</v>
      </c>
      <c r="AC49" s="22" t="s">
        <v>983</v>
      </c>
      <c r="AD49" s="25">
        <v>3</v>
      </c>
      <c r="AE49" s="22" t="s">
        <v>852</v>
      </c>
      <c r="AF49" s="24">
        <v>250</v>
      </c>
      <c r="AG49" s="22" t="s">
        <v>984</v>
      </c>
      <c r="AH49" s="22"/>
      <c r="AI49" s="22" t="s">
        <v>854</v>
      </c>
      <c r="AJ49" s="26"/>
    </row>
    <row r="50" spans="1:36" ht="11.15" customHeight="1" outlineLevel="1" x14ac:dyDescent="0.2">
      <c r="A50" s="21">
        <v>2</v>
      </c>
      <c r="B50" s="68" t="s">
        <v>417</v>
      </c>
      <c r="C50" s="68"/>
      <c r="D50" s="68"/>
      <c r="E50" s="68"/>
      <c r="F50" s="68" t="s">
        <v>985</v>
      </c>
      <c r="G50" s="68"/>
      <c r="H50" s="68"/>
      <c r="I50" s="68"/>
      <c r="J50" s="68"/>
      <c r="K50" s="68"/>
      <c r="L50" s="68"/>
      <c r="M50" s="68"/>
      <c r="N50" s="68"/>
      <c r="O50" s="68"/>
      <c r="P50" s="68" t="s">
        <v>418</v>
      </c>
      <c r="Q50" s="68"/>
      <c r="R50" s="68"/>
      <c r="S50" s="68"/>
      <c r="T50" s="68"/>
      <c r="U50" s="68"/>
      <c r="V50" s="68"/>
      <c r="W50" s="68"/>
      <c r="X50" s="68"/>
      <c r="Y50" s="22" t="s">
        <v>857</v>
      </c>
      <c r="Z50" s="22"/>
      <c r="AA50" s="23">
        <v>75000</v>
      </c>
      <c r="AB50" s="24">
        <v>1</v>
      </c>
      <c r="AC50" s="22" t="s">
        <v>986</v>
      </c>
      <c r="AD50" s="22"/>
      <c r="AE50" s="22" t="s">
        <v>852</v>
      </c>
      <c r="AF50" s="24">
        <v>201</v>
      </c>
      <c r="AG50" s="22" t="s">
        <v>987</v>
      </c>
      <c r="AH50" s="22"/>
      <c r="AI50" s="22" t="s">
        <v>854</v>
      </c>
      <c r="AJ50" s="24">
        <v>16</v>
      </c>
    </row>
    <row r="51" spans="1:36" ht="22.4" customHeight="1" outlineLevel="2" x14ac:dyDescent="0.2">
      <c r="A51" s="21">
        <v>3</v>
      </c>
      <c r="B51" s="68" t="s">
        <v>405</v>
      </c>
      <c r="C51" s="68"/>
      <c r="D51" s="68"/>
      <c r="E51" s="68"/>
      <c r="F51" s="68" t="s">
        <v>988</v>
      </c>
      <c r="G51" s="68"/>
      <c r="H51" s="68"/>
      <c r="I51" s="68"/>
      <c r="J51" s="68"/>
      <c r="K51" s="68"/>
      <c r="L51" s="68"/>
      <c r="M51" s="68"/>
      <c r="N51" s="68"/>
      <c r="O51" s="68"/>
      <c r="P51" s="68" t="s">
        <v>84</v>
      </c>
      <c r="Q51" s="68"/>
      <c r="R51" s="68"/>
      <c r="S51" s="68"/>
      <c r="T51" s="68"/>
      <c r="U51" s="68"/>
      <c r="V51" s="68"/>
      <c r="W51" s="68"/>
      <c r="X51" s="68"/>
      <c r="Y51" s="22" t="s">
        <v>850</v>
      </c>
      <c r="Z51" s="22"/>
      <c r="AA51" s="23">
        <v>79395</v>
      </c>
      <c r="AB51" s="24">
        <v>1</v>
      </c>
      <c r="AC51" s="22" t="s">
        <v>989</v>
      </c>
      <c r="AD51" s="22"/>
      <c r="AE51" s="22" t="s">
        <v>852</v>
      </c>
      <c r="AF51" s="24">
        <v>187</v>
      </c>
      <c r="AG51" s="22" t="s">
        <v>990</v>
      </c>
      <c r="AH51" s="22"/>
      <c r="AI51" s="22" t="s">
        <v>854</v>
      </c>
      <c r="AJ51" s="24">
        <v>12</v>
      </c>
    </row>
    <row r="52" spans="1:36" ht="22.4" customHeight="1" outlineLevel="2" x14ac:dyDescent="0.2">
      <c r="A52" s="69" t="s">
        <v>991</v>
      </c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</row>
    <row r="53" spans="1:36" ht="22.4" customHeight="1" outlineLevel="2" x14ac:dyDescent="0.2">
      <c r="A53" s="21">
        <v>1</v>
      </c>
      <c r="B53" s="68" t="s">
        <v>992</v>
      </c>
      <c r="C53" s="68"/>
      <c r="D53" s="68"/>
      <c r="E53" s="68"/>
      <c r="F53" s="68" t="s">
        <v>993</v>
      </c>
      <c r="G53" s="68"/>
      <c r="H53" s="68"/>
      <c r="I53" s="68"/>
      <c r="J53" s="68"/>
      <c r="K53" s="68"/>
      <c r="L53" s="68"/>
      <c r="M53" s="68"/>
      <c r="N53" s="68"/>
      <c r="O53" s="68"/>
      <c r="P53" s="68" t="s">
        <v>101</v>
      </c>
      <c r="Q53" s="68"/>
      <c r="R53" s="68"/>
      <c r="S53" s="68"/>
      <c r="T53" s="68"/>
      <c r="U53" s="68"/>
      <c r="V53" s="68"/>
      <c r="W53" s="68"/>
      <c r="X53" s="68"/>
      <c r="Y53" s="22" t="s">
        <v>850</v>
      </c>
      <c r="Z53" s="22"/>
      <c r="AA53" s="23">
        <v>79395</v>
      </c>
      <c r="AB53" s="24">
        <v>1</v>
      </c>
      <c r="AC53" s="22" t="s">
        <v>994</v>
      </c>
      <c r="AD53" s="22"/>
      <c r="AE53" s="22" t="s">
        <v>852</v>
      </c>
      <c r="AF53" s="24">
        <v>141</v>
      </c>
      <c r="AG53" s="22" t="s">
        <v>995</v>
      </c>
      <c r="AH53" s="22"/>
      <c r="AI53" s="22" t="s">
        <v>963</v>
      </c>
      <c r="AJ53" s="24">
        <v>10</v>
      </c>
    </row>
    <row r="54" spans="1:36" ht="11.15" customHeight="1" outlineLevel="1" x14ac:dyDescent="0.2">
      <c r="A54" s="69" t="s">
        <v>996</v>
      </c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</row>
    <row r="55" spans="1:36" ht="22.4" customHeight="1" outlineLevel="2" x14ac:dyDescent="0.2">
      <c r="A55" s="21">
        <v>1</v>
      </c>
      <c r="B55" s="68" t="s">
        <v>997</v>
      </c>
      <c r="C55" s="68"/>
      <c r="D55" s="68"/>
      <c r="E55" s="68"/>
      <c r="F55" s="68" t="s">
        <v>998</v>
      </c>
      <c r="G55" s="68"/>
      <c r="H55" s="68"/>
      <c r="I55" s="68"/>
      <c r="J55" s="68"/>
      <c r="K55" s="68"/>
      <c r="L55" s="68"/>
      <c r="M55" s="68"/>
      <c r="N55" s="68"/>
      <c r="O55" s="68"/>
      <c r="P55" s="68" t="s">
        <v>90</v>
      </c>
      <c r="Q55" s="68"/>
      <c r="R55" s="68"/>
      <c r="S55" s="68"/>
      <c r="T55" s="68"/>
      <c r="U55" s="68"/>
      <c r="V55" s="68"/>
      <c r="W55" s="68"/>
      <c r="X55" s="68"/>
      <c r="Y55" s="22" t="s">
        <v>850</v>
      </c>
      <c r="Z55" s="22"/>
      <c r="AA55" s="27">
        <v>54370.5</v>
      </c>
      <c r="AB55" s="24">
        <v>1</v>
      </c>
      <c r="AC55" s="22" t="s">
        <v>999</v>
      </c>
      <c r="AD55" s="25">
        <v>3</v>
      </c>
      <c r="AE55" s="22" t="s">
        <v>852</v>
      </c>
      <c r="AF55" s="24">
        <v>42</v>
      </c>
      <c r="AG55" s="20" t="s">
        <v>1000</v>
      </c>
      <c r="AH55" s="22"/>
      <c r="AI55" s="22" t="s">
        <v>963</v>
      </c>
      <c r="AJ55" s="24">
        <v>2</v>
      </c>
    </row>
    <row r="56" spans="1:36" ht="11.15" customHeight="1" outlineLevel="1" x14ac:dyDescent="0.2">
      <c r="A56" s="21">
        <v>2</v>
      </c>
      <c r="B56" s="68" t="s">
        <v>1001</v>
      </c>
      <c r="C56" s="68"/>
      <c r="D56" s="68"/>
      <c r="E56" s="68"/>
      <c r="F56" s="68" t="s">
        <v>1002</v>
      </c>
      <c r="G56" s="68"/>
      <c r="H56" s="68"/>
      <c r="I56" s="68"/>
      <c r="J56" s="68"/>
      <c r="K56" s="68"/>
      <c r="L56" s="68"/>
      <c r="M56" s="68"/>
      <c r="N56" s="68"/>
      <c r="O56" s="68"/>
      <c r="P56" s="68" t="s">
        <v>1003</v>
      </c>
      <c r="Q56" s="68"/>
      <c r="R56" s="68"/>
      <c r="S56" s="68"/>
      <c r="T56" s="68"/>
      <c r="U56" s="68"/>
      <c r="V56" s="68"/>
      <c r="W56" s="68"/>
      <c r="X56" s="68"/>
      <c r="Y56" s="22" t="s">
        <v>850</v>
      </c>
      <c r="Z56" s="22"/>
      <c r="AA56" s="23">
        <v>53176</v>
      </c>
      <c r="AB56" s="24">
        <v>1</v>
      </c>
      <c r="AC56" s="22" t="s">
        <v>1004</v>
      </c>
      <c r="AD56" s="22"/>
      <c r="AE56" s="22" t="s">
        <v>852</v>
      </c>
      <c r="AF56" s="24">
        <v>115</v>
      </c>
      <c r="AG56" s="22" t="s">
        <v>1005</v>
      </c>
      <c r="AH56" s="22"/>
      <c r="AI56" s="22" t="s">
        <v>963</v>
      </c>
      <c r="AJ56" s="24">
        <v>10</v>
      </c>
    </row>
    <row r="57" spans="1:36" ht="11.15" customHeight="1" outlineLevel="2" x14ac:dyDescent="0.2">
      <c r="A57" s="69" t="s">
        <v>1006</v>
      </c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</row>
    <row r="58" spans="1:36" ht="11.15" customHeight="1" outlineLevel="2" x14ac:dyDescent="0.2">
      <c r="A58" s="21">
        <v>1</v>
      </c>
      <c r="B58" s="68" t="s">
        <v>271</v>
      </c>
      <c r="C58" s="68"/>
      <c r="D58" s="68"/>
      <c r="E58" s="68"/>
      <c r="F58" s="68" t="s">
        <v>1007</v>
      </c>
      <c r="G58" s="68"/>
      <c r="H58" s="68"/>
      <c r="I58" s="68"/>
      <c r="J58" s="68"/>
      <c r="K58" s="68"/>
      <c r="L58" s="68"/>
      <c r="M58" s="68"/>
      <c r="N58" s="68"/>
      <c r="O58" s="68"/>
      <c r="P58" s="68" t="s">
        <v>272</v>
      </c>
      <c r="Q58" s="68"/>
      <c r="R58" s="68"/>
      <c r="S58" s="68"/>
      <c r="T58" s="68"/>
      <c r="U58" s="68"/>
      <c r="V58" s="68"/>
      <c r="W58" s="68"/>
      <c r="X58" s="68"/>
      <c r="Y58" s="22" t="s">
        <v>857</v>
      </c>
      <c r="Z58" s="22"/>
      <c r="AA58" s="23">
        <v>31000</v>
      </c>
      <c r="AB58" s="24">
        <v>1</v>
      </c>
      <c r="AC58" s="22" t="s">
        <v>892</v>
      </c>
      <c r="AD58" s="22"/>
      <c r="AE58" s="22" t="s">
        <v>852</v>
      </c>
      <c r="AF58" s="24">
        <v>3</v>
      </c>
      <c r="AG58" s="20" t="s">
        <v>1008</v>
      </c>
      <c r="AH58" s="22"/>
      <c r="AI58" s="22" t="s">
        <v>854</v>
      </c>
      <c r="AJ58" s="24">
        <v>5</v>
      </c>
    </row>
    <row r="59" spans="1:36" ht="11.15" customHeight="1" outlineLevel="1" x14ac:dyDescent="0.2">
      <c r="A59" s="21">
        <v>2</v>
      </c>
      <c r="B59" s="68" t="s">
        <v>1009</v>
      </c>
      <c r="C59" s="68"/>
      <c r="D59" s="68"/>
      <c r="E59" s="68"/>
      <c r="F59" s="68" t="s">
        <v>1010</v>
      </c>
      <c r="G59" s="68"/>
      <c r="H59" s="68"/>
      <c r="I59" s="68"/>
      <c r="J59" s="68"/>
      <c r="K59" s="68"/>
      <c r="L59" s="68"/>
      <c r="M59" s="68"/>
      <c r="N59" s="68"/>
      <c r="O59" s="68"/>
      <c r="P59" s="68" t="s">
        <v>182</v>
      </c>
      <c r="Q59" s="68"/>
      <c r="R59" s="68"/>
      <c r="S59" s="68"/>
      <c r="T59" s="68"/>
      <c r="U59" s="68"/>
      <c r="V59" s="68"/>
      <c r="W59" s="68"/>
      <c r="X59" s="68"/>
      <c r="Y59" s="22" t="s">
        <v>857</v>
      </c>
      <c r="Z59" s="22"/>
      <c r="AA59" s="23">
        <v>40000</v>
      </c>
      <c r="AB59" s="24">
        <v>1</v>
      </c>
      <c r="AC59" s="22" t="s">
        <v>1011</v>
      </c>
      <c r="AD59" s="25">
        <v>3</v>
      </c>
      <c r="AE59" s="22" t="s">
        <v>852</v>
      </c>
      <c r="AF59" s="24">
        <v>191</v>
      </c>
      <c r="AG59" s="22" t="s">
        <v>1012</v>
      </c>
      <c r="AH59" s="22"/>
      <c r="AI59" s="22" t="s">
        <v>854</v>
      </c>
      <c r="AJ59" s="26"/>
    </row>
    <row r="60" spans="1:36" ht="11.15" customHeight="1" outlineLevel="2" x14ac:dyDescent="0.2">
      <c r="A60" s="21">
        <v>3</v>
      </c>
      <c r="B60" s="68" t="s">
        <v>268</v>
      </c>
      <c r="C60" s="68"/>
      <c r="D60" s="68"/>
      <c r="E60" s="68"/>
      <c r="F60" s="68" t="s">
        <v>1013</v>
      </c>
      <c r="G60" s="68"/>
      <c r="H60" s="68"/>
      <c r="I60" s="68"/>
      <c r="J60" s="68"/>
      <c r="K60" s="68"/>
      <c r="L60" s="68"/>
      <c r="M60" s="68"/>
      <c r="N60" s="68"/>
      <c r="O60" s="68"/>
      <c r="P60" s="68" t="s">
        <v>182</v>
      </c>
      <c r="Q60" s="68"/>
      <c r="R60" s="68"/>
      <c r="S60" s="68"/>
      <c r="T60" s="68"/>
      <c r="U60" s="68"/>
      <c r="V60" s="68"/>
      <c r="W60" s="68"/>
      <c r="X60" s="68"/>
      <c r="Y60" s="22" t="s">
        <v>857</v>
      </c>
      <c r="Z60" s="22"/>
      <c r="AA60" s="23">
        <v>40000</v>
      </c>
      <c r="AB60" s="24">
        <v>1</v>
      </c>
      <c r="AC60" s="22" t="s">
        <v>1014</v>
      </c>
      <c r="AD60" s="22"/>
      <c r="AE60" s="22" t="s">
        <v>852</v>
      </c>
      <c r="AF60" s="24">
        <v>291</v>
      </c>
      <c r="AG60" s="22" t="s">
        <v>1015</v>
      </c>
      <c r="AH60" s="22"/>
      <c r="AI60" s="22" t="s">
        <v>854</v>
      </c>
      <c r="AJ60" s="24">
        <v>10</v>
      </c>
    </row>
    <row r="61" spans="1:36" ht="11.15" customHeight="1" outlineLevel="2" x14ac:dyDescent="0.2">
      <c r="A61" s="21">
        <v>4</v>
      </c>
      <c r="B61" s="68" t="s">
        <v>397</v>
      </c>
      <c r="C61" s="68"/>
      <c r="D61" s="68"/>
      <c r="E61" s="68"/>
      <c r="F61" s="68" t="s">
        <v>1016</v>
      </c>
      <c r="G61" s="68"/>
      <c r="H61" s="68"/>
      <c r="I61" s="68"/>
      <c r="J61" s="68"/>
      <c r="K61" s="68"/>
      <c r="L61" s="68"/>
      <c r="M61" s="68"/>
      <c r="N61" s="68"/>
      <c r="O61" s="68"/>
      <c r="P61" s="68" t="s">
        <v>398</v>
      </c>
      <c r="Q61" s="68"/>
      <c r="R61" s="68"/>
      <c r="S61" s="68"/>
      <c r="T61" s="68"/>
      <c r="U61" s="68"/>
      <c r="V61" s="68"/>
      <c r="W61" s="68"/>
      <c r="X61" s="68"/>
      <c r="Y61" s="22" t="s">
        <v>857</v>
      </c>
      <c r="Z61" s="22"/>
      <c r="AA61" s="23">
        <v>150000</v>
      </c>
      <c r="AB61" s="24">
        <v>1</v>
      </c>
      <c r="AC61" s="22" t="s">
        <v>1017</v>
      </c>
      <c r="AD61" s="22"/>
      <c r="AE61" s="22" t="s">
        <v>852</v>
      </c>
      <c r="AF61" s="24">
        <v>263</v>
      </c>
      <c r="AG61" s="22" t="s">
        <v>1018</v>
      </c>
      <c r="AH61" s="22"/>
      <c r="AI61" s="22" t="s">
        <v>854</v>
      </c>
      <c r="AJ61" s="24">
        <v>9</v>
      </c>
    </row>
    <row r="62" spans="1:36" ht="11.15" customHeight="1" outlineLevel="2" x14ac:dyDescent="0.2">
      <c r="A62" s="21">
        <v>5</v>
      </c>
      <c r="B62" s="68" t="s">
        <v>275</v>
      </c>
      <c r="C62" s="68"/>
      <c r="D62" s="68"/>
      <c r="E62" s="68"/>
      <c r="F62" s="68" t="s">
        <v>1019</v>
      </c>
      <c r="G62" s="68"/>
      <c r="H62" s="68"/>
      <c r="I62" s="68"/>
      <c r="J62" s="68"/>
      <c r="K62" s="68"/>
      <c r="L62" s="68"/>
      <c r="M62" s="68"/>
      <c r="N62" s="68"/>
      <c r="O62" s="68"/>
      <c r="P62" s="68" t="s">
        <v>1020</v>
      </c>
      <c r="Q62" s="68"/>
      <c r="R62" s="68"/>
      <c r="S62" s="68"/>
      <c r="T62" s="68"/>
      <c r="U62" s="68"/>
      <c r="V62" s="68"/>
      <c r="W62" s="68"/>
      <c r="X62" s="68"/>
      <c r="Y62" s="22" t="s">
        <v>857</v>
      </c>
      <c r="Z62" s="22"/>
      <c r="AA62" s="23">
        <v>55000</v>
      </c>
      <c r="AB62" s="24">
        <v>1</v>
      </c>
      <c r="AC62" s="22" t="s">
        <v>1021</v>
      </c>
      <c r="AD62" s="22"/>
      <c r="AE62" s="22" t="s">
        <v>852</v>
      </c>
      <c r="AF62" s="24">
        <v>188</v>
      </c>
      <c r="AG62" s="22" t="s">
        <v>1022</v>
      </c>
      <c r="AH62" s="22"/>
      <c r="AI62" s="22" t="s">
        <v>854</v>
      </c>
      <c r="AJ62" s="24">
        <v>10</v>
      </c>
    </row>
    <row r="63" spans="1:36" ht="11.15" customHeight="1" outlineLevel="2" x14ac:dyDescent="0.2">
      <c r="A63" s="69" t="s">
        <v>1023</v>
      </c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</row>
    <row r="64" spans="1:36" ht="11.15" customHeight="1" outlineLevel="1" x14ac:dyDescent="0.2">
      <c r="A64" s="21">
        <v>1</v>
      </c>
      <c r="B64" s="68" t="s">
        <v>263</v>
      </c>
      <c r="C64" s="68"/>
      <c r="D64" s="68"/>
      <c r="E64" s="68"/>
      <c r="F64" s="68" t="s">
        <v>1024</v>
      </c>
      <c r="G64" s="68"/>
      <c r="H64" s="68"/>
      <c r="I64" s="68"/>
      <c r="J64" s="68"/>
      <c r="K64" s="68"/>
      <c r="L64" s="68"/>
      <c r="M64" s="68"/>
      <c r="N64" s="68"/>
      <c r="O64" s="68"/>
      <c r="P64" s="68" t="s">
        <v>55</v>
      </c>
      <c r="Q64" s="68"/>
      <c r="R64" s="68"/>
      <c r="S64" s="68"/>
      <c r="T64" s="68"/>
      <c r="U64" s="68"/>
      <c r="V64" s="68"/>
      <c r="W64" s="68"/>
      <c r="X64" s="68"/>
      <c r="Y64" s="22" t="s">
        <v>857</v>
      </c>
      <c r="Z64" s="22"/>
      <c r="AA64" s="23">
        <v>70000</v>
      </c>
      <c r="AB64" s="24">
        <v>1</v>
      </c>
      <c r="AC64" s="22" t="s">
        <v>1025</v>
      </c>
      <c r="AD64" s="22"/>
      <c r="AE64" s="22" t="s">
        <v>852</v>
      </c>
      <c r="AF64" s="24">
        <v>22</v>
      </c>
      <c r="AG64" s="20" t="s">
        <v>1026</v>
      </c>
      <c r="AH64" s="22"/>
      <c r="AI64" s="22" t="s">
        <v>854</v>
      </c>
      <c r="AJ64" s="24">
        <v>6</v>
      </c>
    </row>
    <row r="65" spans="1:36" ht="11.15" customHeight="1" outlineLevel="2" x14ac:dyDescent="0.2">
      <c r="A65" s="21">
        <v>2</v>
      </c>
      <c r="B65" s="68" t="s">
        <v>260</v>
      </c>
      <c r="C65" s="68"/>
      <c r="D65" s="68"/>
      <c r="E65" s="68"/>
      <c r="F65" s="68" t="s">
        <v>1027</v>
      </c>
      <c r="G65" s="68"/>
      <c r="H65" s="68"/>
      <c r="I65" s="68"/>
      <c r="J65" s="68"/>
      <c r="K65" s="68"/>
      <c r="L65" s="68"/>
      <c r="M65" s="68"/>
      <c r="N65" s="68"/>
      <c r="O65" s="68"/>
      <c r="P65" s="68" t="s">
        <v>261</v>
      </c>
      <c r="Q65" s="68"/>
      <c r="R65" s="68"/>
      <c r="S65" s="68"/>
      <c r="T65" s="68"/>
      <c r="U65" s="68"/>
      <c r="V65" s="68"/>
      <c r="W65" s="68"/>
      <c r="X65" s="68"/>
      <c r="Y65" s="22" t="s">
        <v>850</v>
      </c>
      <c r="Z65" s="22"/>
      <c r="AA65" s="23">
        <v>58300</v>
      </c>
      <c r="AB65" s="24">
        <v>1</v>
      </c>
      <c r="AC65" s="22" t="s">
        <v>1028</v>
      </c>
      <c r="AD65" s="25">
        <v>3</v>
      </c>
      <c r="AE65" s="22" t="s">
        <v>852</v>
      </c>
      <c r="AF65" s="24">
        <v>184</v>
      </c>
      <c r="AG65" s="22" t="s">
        <v>1029</v>
      </c>
      <c r="AH65" s="22"/>
      <c r="AI65" s="22" t="s">
        <v>854</v>
      </c>
      <c r="AJ65" s="24">
        <v>2</v>
      </c>
    </row>
    <row r="66" spans="1:36" ht="11.15" customHeight="1" outlineLevel="2" x14ac:dyDescent="0.2">
      <c r="A66" s="69" t="s">
        <v>1030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</row>
    <row r="67" spans="1:36" ht="11.15" customHeight="1" outlineLevel="1" x14ac:dyDescent="0.2">
      <c r="A67" s="21">
        <v>1</v>
      </c>
      <c r="B67" s="68" t="s">
        <v>341</v>
      </c>
      <c r="C67" s="68"/>
      <c r="D67" s="68"/>
      <c r="E67" s="68"/>
      <c r="F67" s="68" t="s">
        <v>1031</v>
      </c>
      <c r="G67" s="68"/>
      <c r="H67" s="68"/>
      <c r="I67" s="68"/>
      <c r="J67" s="68"/>
      <c r="K67" s="68"/>
      <c r="L67" s="68"/>
      <c r="M67" s="68"/>
      <c r="N67" s="68"/>
      <c r="O67" s="68"/>
      <c r="P67" s="68" t="s">
        <v>342</v>
      </c>
      <c r="Q67" s="68"/>
      <c r="R67" s="68"/>
      <c r="S67" s="68"/>
      <c r="T67" s="68"/>
      <c r="U67" s="68"/>
      <c r="V67" s="68"/>
      <c r="W67" s="68"/>
      <c r="X67" s="68"/>
      <c r="Y67" s="22" t="s">
        <v>850</v>
      </c>
      <c r="Z67" s="22"/>
      <c r="AA67" s="23">
        <v>90000</v>
      </c>
      <c r="AB67" s="24">
        <v>1</v>
      </c>
      <c r="AC67" s="22" t="s">
        <v>1032</v>
      </c>
      <c r="AD67" s="22"/>
      <c r="AE67" s="22" t="s">
        <v>852</v>
      </c>
      <c r="AF67" s="24">
        <v>196</v>
      </c>
      <c r="AG67" s="22" t="s">
        <v>1033</v>
      </c>
      <c r="AH67" s="22"/>
      <c r="AI67" s="22" t="s">
        <v>854</v>
      </c>
      <c r="AJ67" s="24">
        <v>12</v>
      </c>
    </row>
    <row r="68" spans="1:36" ht="22.4" customHeight="1" outlineLevel="2" x14ac:dyDescent="0.2">
      <c r="A68" s="69" t="s">
        <v>1034</v>
      </c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</row>
    <row r="69" spans="1:36" ht="11.15" customHeight="1" outlineLevel="1" x14ac:dyDescent="0.2">
      <c r="A69" s="21">
        <v>1</v>
      </c>
      <c r="B69" s="68" t="s">
        <v>265</v>
      </c>
      <c r="C69" s="68"/>
      <c r="D69" s="68"/>
      <c r="E69" s="68"/>
      <c r="F69" s="68" t="s">
        <v>1035</v>
      </c>
      <c r="G69" s="68"/>
      <c r="H69" s="68"/>
      <c r="I69" s="68"/>
      <c r="J69" s="68"/>
      <c r="K69" s="68"/>
      <c r="L69" s="68"/>
      <c r="M69" s="68"/>
      <c r="N69" s="68"/>
      <c r="O69" s="68"/>
      <c r="P69" s="68" t="s">
        <v>74</v>
      </c>
      <c r="Q69" s="68"/>
      <c r="R69" s="68"/>
      <c r="S69" s="68"/>
      <c r="T69" s="68"/>
      <c r="U69" s="68"/>
      <c r="V69" s="68"/>
      <c r="W69" s="68"/>
      <c r="X69" s="68"/>
      <c r="Y69" s="22" t="s">
        <v>1036</v>
      </c>
      <c r="Z69" s="22"/>
      <c r="AA69" s="24">
        <v>353</v>
      </c>
      <c r="AB69" s="24">
        <v>1</v>
      </c>
      <c r="AC69" s="22" t="s">
        <v>1037</v>
      </c>
      <c r="AD69" s="22"/>
      <c r="AE69" s="22" t="s">
        <v>852</v>
      </c>
      <c r="AF69" s="24">
        <v>179</v>
      </c>
      <c r="AG69" s="22" t="s">
        <v>1038</v>
      </c>
      <c r="AH69" s="22"/>
      <c r="AI69" s="22" t="s">
        <v>854</v>
      </c>
      <c r="AJ69" s="24">
        <v>15</v>
      </c>
    </row>
    <row r="70" spans="1:36" ht="11.15" customHeight="1" outlineLevel="2" x14ac:dyDescent="0.2">
      <c r="A70" s="21">
        <v>2</v>
      </c>
      <c r="B70" s="68" t="s">
        <v>266</v>
      </c>
      <c r="C70" s="68"/>
      <c r="D70" s="68"/>
      <c r="E70" s="68"/>
      <c r="F70" s="68" t="s">
        <v>1039</v>
      </c>
      <c r="G70" s="68"/>
      <c r="H70" s="68"/>
      <c r="I70" s="68"/>
      <c r="J70" s="68"/>
      <c r="K70" s="68"/>
      <c r="L70" s="68"/>
      <c r="M70" s="68"/>
      <c r="N70" s="68"/>
      <c r="O70" s="68"/>
      <c r="P70" s="68" t="s">
        <v>74</v>
      </c>
      <c r="Q70" s="68"/>
      <c r="R70" s="68"/>
      <c r="S70" s="68"/>
      <c r="T70" s="68"/>
      <c r="U70" s="68"/>
      <c r="V70" s="68"/>
      <c r="W70" s="68"/>
      <c r="X70" s="68"/>
      <c r="Y70" s="22" t="s">
        <v>1036</v>
      </c>
      <c r="Z70" s="22"/>
      <c r="AA70" s="24">
        <v>353</v>
      </c>
      <c r="AB70" s="24">
        <v>1</v>
      </c>
      <c r="AC70" s="22" t="s">
        <v>1040</v>
      </c>
      <c r="AD70" s="25">
        <v>3</v>
      </c>
      <c r="AE70" s="22" t="s">
        <v>852</v>
      </c>
      <c r="AF70" s="24">
        <v>115</v>
      </c>
      <c r="AG70" s="22" t="s">
        <v>1041</v>
      </c>
      <c r="AH70" s="22"/>
      <c r="AI70" s="22" t="s">
        <v>854</v>
      </c>
      <c r="AJ70" s="24">
        <v>1</v>
      </c>
    </row>
    <row r="71" spans="1:36" ht="11.15" customHeight="1" outlineLevel="2" x14ac:dyDescent="0.2">
      <c r="A71" s="21">
        <v>3</v>
      </c>
      <c r="B71" s="68" t="s">
        <v>267</v>
      </c>
      <c r="C71" s="68"/>
      <c r="D71" s="68"/>
      <c r="E71" s="68"/>
      <c r="F71" s="68" t="s">
        <v>1042</v>
      </c>
      <c r="G71" s="68"/>
      <c r="H71" s="68"/>
      <c r="I71" s="68"/>
      <c r="J71" s="68"/>
      <c r="K71" s="68"/>
      <c r="L71" s="68"/>
      <c r="M71" s="68"/>
      <c r="N71" s="68"/>
      <c r="O71" s="68"/>
      <c r="P71" s="68" t="s">
        <v>74</v>
      </c>
      <c r="Q71" s="68"/>
      <c r="R71" s="68"/>
      <c r="S71" s="68"/>
      <c r="T71" s="68"/>
      <c r="U71" s="68"/>
      <c r="V71" s="68"/>
      <c r="W71" s="68"/>
      <c r="X71" s="68"/>
      <c r="Y71" s="22" t="s">
        <v>1036</v>
      </c>
      <c r="Z71" s="22"/>
      <c r="AA71" s="24">
        <v>353</v>
      </c>
      <c r="AB71" s="24">
        <v>1</v>
      </c>
      <c r="AC71" s="22" t="s">
        <v>1043</v>
      </c>
      <c r="AD71" s="22"/>
      <c r="AE71" s="22" t="s">
        <v>852</v>
      </c>
      <c r="AF71" s="24">
        <v>296</v>
      </c>
      <c r="AG71" s="22" t="s">
        <v>1044</v>
      </c>
      <c r="AH71" s="22"/>
      <c r="AI71" s="22" t="s">
        <v>854</v>
      </c>
      <c r="AJ71" s="24">
        <v>9</v>
      </c>
    </row>
    <row r="72" spans="1:36" ht="11.15" customHeight="1" outlineLevel="2" x14ac:dyDescent="0.2">
      <c r="A72" s="21">
        <v>4</v>
      </c>
      <c r="B72" s="68" t="s">
        <v>274</v>
      </c>
      <c r="C72" s="68"/>
      <c r="D72" s="68"/>
      <c r="E72" s="68"/>
      <c r="F72" s="68" t="s">
        <v>1045</v>
      </c>
      <c r="G72" s="68"/>
      <c r="H72" s="68"/>
      <c r="I72" s="68"/>
      <c r="J72" s="68"/>
      <c r="K72" s="68"/>
      <c r="L72" s="68"/>
      <c r="M72" s="68"/>
      <c r="N72" s="68"/>
      <c r="O72" s="68"/>
      <c r="P72" s="68" t="s">
        <v>74</v>
      </c>
      <c r="Q72" s="68"/>
      <c r="R72" s="68"/>
      <c r="S72" s="68"/>
      <c r="T72" s="68"/>
      <c r="U72" s="68"/>
      <c r="V72" s="68"/>
      <c r="W72" s="68"/>
      <c r="X72" s="68"/>
      <c r="Y72" s="22" t="s">
        <v>1036</v>
      </c>
      <c r="Z72" s="22"/>
      <c r="AA72" s="24">
        <v>353</v>
      </c>
      <c r="AB72" s="24">
        <v>1</v>
      </c>
      <c r="AC72" s="22" t="s">
        <v>1004</v>
      </c>
      <c r="AD72" s="22"/>
      <c r="AE72" s="22" t="s">
        <v>852</v>
      </c>
      <c r="AF72" s="24">
        <v>25</v>
      </c>
      <c r="AG72" s="20" t="s">
        <v>1046</v>
      </c>
      <c r="AH72" s="22"/>
      <c r="AI72" s="22" t="s">
        <v>854</v>
      </c>
      <c r="AJ72" s="24">
        <v>10</v>
      </c>
    </row>
    <row r="73" spans="1:36" ht="11.15" customHeight="1" outlineLevel="2" x14ac:dyDescent="0.2">
      <c r="A73" s="21">
        <v>5</v>
      </c>
      <c r="B73" s="68" t="s">
        <v>642</v>
      </c>
      <c r="C73" s="68"/>
      <c r="D73" s="68"/>
      <c r="E73" s="68"/>
      <c r="F73" s="68" t="s">
        <v>1047</v>
      </c>
      <c r="G73" s="68"/>
      <c r="H73" s="68"/>
      <c r="I73" s="68"/>
      <c r="J73" s="68"/>
      <c r="K73" s="68"/>
      <c r="L73" s="68"/>
      <c r="M73" s="68"/>
      <c r="N73" s="68"/>
      <c r="O73" s="68"/>
      <c r="P73" s="68" t="s">
        <v>1048</v>
      </c>
      <c r="Q73" s="68"/>
      <c r="R73" s="68"/>
      <c r="S73" s="68"/>
      <c r="T73" s="68"/>
      <c r="U73" s="68"/>
      <c r="V73" s="68"/>
      <c r="W73" s="68"/>
      <c r="X73" s="68"/>
      <c r="Y73" s="22" t="s">
        <v>1049</v>
      </c>
      <c r="Z73" s="22"/>
      <c r="AA73" s="24">
        <v>341</v>
      </c>
      <c r="AB73" s="24">
        <v>1</v>
      </c>
      <c r="AC73" s="22" t="s">
        <v>1050</v>
      </c>
      <c r="AD73" s="25">
        <v>3</v>
      </c>
      <c r="AE73" s="22" t="s">
        <v>852</v>
      </c>
      <c r="AF73" s="24">
        <v>177</v>
      </c>
      <c r="AG73" s="22" t="s">
        <v>1051</v>
      </c>
      <c r="AH73" s="22"/>
      <c r="AI73" s="22" t="s">
        <v>854</v>
      </c>
      <c r="AJ73" s="26"/>
    </row>
    <row r="74" spans="1:36" ht="11.15" customHeight="1" outlineLevel="2" x14ac:dyDescent="0.2">
      <c r="A74" s="21">
        <v>6</v>
      </c>
      <c r="B74" s="68" t="s">
        <v>276</v>
      </c>
      <c r="C74" s="68"/>
      <c r="D74" s="68"/>
      <c r="E74" s="68"/>
      <c r="F74" s="68" t="s">
        <v>1052</v>
      </c>
      <c r="G74" s="68"/>
      <c r="H74" s="68"/>
      <c r="I74" s="68"/>
      <c r="J74" s="68"/>
      <c r="K74" s="68"/>
      <c r="L74" s="68"/>
      <c r="M74" s="68"/>
      <c r="N74" s="68"/>
      <c r="O74" s="68"/>
      <c r="P74" s="68" t="s">
        <v>1048</v>
      </c>
      <c r="Q74" s="68"/>
      <c r="R74" s="68"/>
      <c r="S74" s="68"/>
      <c r="T74" s="68"/>
      <c r="U74" s="68"/>
      <c r="V74" s="68"/>
      <c r="W74" s="68"/>
      <c r="X74" s="68"/>
      <c r="Y74" s="22" t="s">
        <v>1036</v>
      </c>
      <c r="Z74" s="22"/>
      <c r="AA74" s="24">
        <v>341</v>
      </c>
      <c r="AB74" s="24">
        <v>1</v>
      </c>
      <c r="AC74" s="22" t="s">
        <v>952</v>
      </c>
      <c r="AD74" s="25">
        <v>3</v>
      </c>
      <c r="AE74" s="22" t="s">
        <v>852</v>
      </c>
      <c r="AF74" s="24">
        <v>151</v>
      </c>
      <c r="AG74" s="22" t="s">
        <v>1053</v>
      </c>
      <c r="AH74" s="22"/>
      <c r="AI74" s="22" t="s">
        <v>854</v>
      </c>
      <c r="AJ74" s="26"/>
    </row>
    <row r="75" spans="1:36" ht="11.15" customHeight="1" outlineLevel="1" x14ac:dyDescent="0.2">
      <c r="A75" s="69" t="s">
        <v>1054</v>
      </c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</row>
    <row r="76" spans="1:36" ht="22.4" customHeight="1" outlineLevel="2" x14ac:dyDescent="0.2">
      <c r="A76" s="21">
        <v>1</v>
      </c>
      <c r="B76" s="68" t="s">
        <v>259</v>
      </c>
      <c r="C76" s="68"/>
      <c r="D76" s="68"/>
      <c r="E76" s="68"/>
      <c r="F76" s="68" t="s">
        <v>1055</v>
      </c>
      <c r="G76" s="68"/>
      <c r="H76" s="68"/>
      <c r="I76" s="68"/>
      <c r="J76" s="68"/>
      <c r="K76" s="68"/>
      <c r="L76" s="68"/>
      <c r="M76" s="68"/>
      <c r="N76" s="68"/>
      <c r="O76" s="68"/>
      <c r="P76" s="68" t="s">
        <v>74</v>
      </c>
      <c r="Q76" s="68"/>
      <c r="R76" s="68"/>
      <c r="S76" s="68"/>
      <c r="T76" s="68"/>
      <c r="U76" s="68"/>
      <c r="V76" s="68"/>
      <c r="W76" s="68"/>
      <c r="X76" s="68"/>
      <c r="Y76" s="22" t="s">
        <v>1036</v>
      </c>
      <c r="Z76" s="22"/>
      <c r="AA76" s="24">
        <v>323</v>
      </c>
      <c r="AB76" s="24">
        <v>1</v>
      </c>
      <c r="AC76" s="22" t="s">
        <v>1056</v>
      </c>
      <c r="AD76" s="22"/>
      <c r="AE76" s="22" t="s">
        <v>852</v>
      </c>
      <c r="AF76" s="24">
        <v>151</v>
      </c>
      <c r="AG76" s="22" t="s">
        <v>1057</v>
      </c>
      <c r="AH76" s="22"/>
      <c r="AI76" s="22" t="s">
        <v>854</v>
      </c>
      <c r="AJ76" s="24">
        <v>8</v>
      </c>
    </row>
    <row r="77" spans="1:36" ht="11.15" customHeight="1" outlineLevel="2" x14ac:dyDescent="0.2">
      <c r="A77" s="21">
        <v>2</v>
      </c>
      <c r="B77" s="68" t="s">
        <v>269</v>
      </c>
      <c r="C77" s="68"/>
      <c r="D77" s="68"/>
      <c r="E77" s="68"/>
      <c r="F77" s="68" t="s">
        <v>1058</v>
      </c>
      <c r="G77" s="68"/>
      <c r="H77" s="68"/>
      <c r="I77" s="68"/>
      <c r="J77" s="68"/>
      <c r="K77" s="68"/>
      <c r="L77" s="68"/>
      <c r="M77" s="68"/>
      <c r="N77" s="68"/>
      <c r="O77" s="68"/>
      <c r="P77" s="68" t="s">
        <v>74</v>
      </c>
      <c r="Q77" s="68"/>
      <c r="R77" s="68"/>
      <c r="S77" s="68"/>
      <c r="T77" s="68"/>
      <c r="U77" s="68"/>
      <c r="V77" s="68"/>
      <c r="W77" s="68"/>
      <c r="X77" s="68"/>
      <c r="Y77" s="22" t="s">
        <v>1036</v>
      </c>
      <c r="Z77" s="22"/>
      <c r="AA77" s="24">
        <v>323</v>
      </c>
      <c r="AB77" s="24">
        <v>1</v>
      </c>
      <c r="AC77" s="22" t="s">
        <v>1059</v>
      </c>
      <c r="AD77" s="22"/>
      <c r="AE77" s="22" t="s">
        <v>852</v>
      </c>
      <c r="AF77" s="24">
        <v>25</v>
      </c>
      <c r="AG77" s="20" t="s">
        <v>1060</v>
      </c>
      <c r="AH77" s="22"/>
      <c r="AI77" s="22" t="s">
        <v>854</v>
      </c>
      <c r="AJ77" s="24">
        <v>9</v>
      </c>
    </row>
    <row r="78" spans="1:36" ht="11.15" customHeight="1" outlineLevel="2" x14ac:dyDescent="0.2">
      <c r="A78" s="21">
        <v>3</v>
      </c>
      <c r="B78" s="68" t="s">
        <v>278</v>
      </c>
      <c r="C78" s="68"/>
      <c r="D78" s="68"/>
      <c r="E78" s="68"/>
      <c r="F78" s="68" t="s">
        <v>1061</v>
      </c>
      <c r="G78" s="68"/>
      <c r="H78" s="68"/>
      <c r="I78" s="68"/>
      <c r="J78" s="68"/>
      <c r="K78" s="68"/>
      <c r="L78" s="68"/>
      <c r="M78" s="68"/>
      <c r="N78" s="68"/>
      <c r="O78" s="68"/>
      <c r="P78" s="68" t="s">
        <v>74</v>
      </c>
      <c r="Q78" s="68"/>
      <c r="R78" s="68"/>
      <c r="S78" s="68"/>
      <c r="T78" s="68"/>
      <c r="U78" s="68"/>
      <c r="V78" s="68"/>
      <c r="W78" s="68"/>
      <c r="X78" s="68"/>
      <c r="Y78" s="22" t="s">
        <v>1036</v>
      </c>
      <c r="Z78" s="22"/>
      <c r="AA78" s="24">
        <v>323</v>
      </c>
      <c r="AB78" s="24">
        <v>1</v>
      </c>
      <c r="AC78" s="22" t="s">
        <v>1028</v>
      </c>
      <c r="AD78" s="25">
        <v>3</v>
      </c>
      <c r="AE78" s="22" t="s">
        <v>852</v>
      </c>
      <c r="AF78" s="24">
        <v>185</v>
      </c>
      <c r="AG78" s="22" t="s">
        <v>1062</v>
      </c>
      <c r="AH78" s="22"/>
      <c r="AI78" s="22" t="s">
        <v>943</v>
      </c>
      <c r="AJ78" s="24">
        <v>2</v>
      </c>
    </row>
    <row r="79" spans="1:36" ht="11.15" customHeight="1" outlineLevel="2" x14ac:dyDescent="0.2">
      <c r="A79" s="21">
        <v>4</v>
      </c>
      <c r="B79" s="68" t="s">
        <v>285</v>
      </c>
      <c r="C79" s="68"/>
      <c r="D79" s="68"/>
      <c r="E79" s="68"/>
      <c r="F79" s="68" t="s">
        <v>1063</v>
      </c>
      <c r="G79" s="68"/>
      <c r="H79" s="68"/>
      <c r="I79" s="68"/>
      <c r="J79" s="68"/>
      <c r="K79" s="68"/>
      <c r="L79" s="68"/>
      <c r="M79" s="68"/>
      <c r="N79" s="68"/>
      <c r="O79" s="68"/>
      <c r="P79" s="68" t="s">
        <v>74</v>
      </c>
      <c r="Q79" s="68"/>
      <c r="R79" s="68"/>
      <c r="S79" s="68"/>
      <c r="T79" s="68"/>
      <c r="U79" s="68"/>
      <c r="V79" s="68"/>
      <c r="W79" s="68"/>
      <c r="X79" s="68"/>
      <c r="Y79" s="22" t="s">
        <v>1036</v>
      </c>
      <c r="Z79" s="22"/>
      <c r="AA79" s="24">
        <v>323</v>
      </c>
      <c r="AB79" s="24">
        <v>1</v>
      </c>
      <c r="AC79" s="22" t="s">
        <v>989</v>
      </c>
      <c r="AD79" s="22"/>
      <c r="AE79" s="22" t="s">
        <v>852</v>
      </c>
      <c r="AF79" s="24">
        <v>213</v>
      </c>
      <c r="AG79" s="22" t="s">
        <v>1064</v>
      </c>
      <c r="AH79" s="22"/>
      <c r="AI79" s="22" t="s">
        <v>854</v>
      </c>
      <c r="AJ79" s="24">
        <v>12</v>
      </c>
    </row>
    <row r="80" spans="1:36" ht="11.15" customHeight="1" outlineLevel="2" x14ac:dyDescent="0.2">
      <c r="A80" s="21">
        <v>5</v>
      </c>
      <c r="B80" s="68" t="s">
        <v>264</v>
      </c>
      <c r="C80" s="68"/>
      <c r="D80" s="68"/>
      <c r="E80" s="68"/>
      <c r="F80" s="68" t="s">
        <v>1065</v>
      </c>
      <c r="G80" s="68"/>
      <c r="H80" s="68"/>
      <c r="I80" s="68"/>
      <c r="J80" s="68"/>
      <c r="K80" s="68"/>
      <c r="L80" s="68"/>
      <c r="M80" s="68"/>
      <c r="N80" s="68"/>
      <c r="O80" s="68"/>
      <c r="P80" s="68" t="s">
        <v>65</v>
      </c>
      <c r="Q80" s="68"/>
      <c r="R80" s="68"/>
      <c r="S80" s="68"/>
      <c r="T80" s="68"/>
      <c r="U80" s="68"/>
      <c r="V80" s="68"/>
      <c r="W80" s="68"/>
      <c r="X80" s="68"/>
      <c r="Y80" s="22" t="s">
        <v>1036</v>
      </c>
      <c r="Z80" s="22"/>
      <c r="AA80" s="24">
        <v>347</v>
      </c>
      <c r="AB80" s="24">
        <v>1</v>
      </c>
      <c r="AC80" s="22" t="s">
        <v>1066</v>
      </c>
      <c r="AD80" s="22"/>
      <c r="AE80" s="22" t="s">
        <v>852</v>
      </c>
      <c r="AF80" s="24">
        <v>248</v>
      </c>
      <c r="AG80" s="22" t="s">
        <v>1067</v>
      </c>
      <c r="AH80" s="22"/>
      <c r="AI80" s="22" t="s">
        <v>854</v>
      </c>
      <c r="AJ80" s="24">
        <v>13</v>
      </c>
    </row>
    <row r="81" spans="1:36" ht="11.15" customHeight="1" outlineLevel="2" x14ac:dyDescent="0.2">
      <c r="A81" s="21">
        <v>6</v>
      </c>
      <c r="B81" s="68" t="s">
        <v>279</v>
      </c>
      <c r="C81" s="68"/>
      <c r="D81" s="68"/>
      <c r="E81" s="68"/>
      <c r="F81" s="68" t="s">
        <v>1068</v>
      </c>
      <c r="G81" s="68"/>
      <c r="H81" s="68"/>
      <c r="I81" s="68"/>
      <c r="J81" s="68"/>
      <c r="K81" s="68"/>
      <c r="L81" s="68"/>
      <c r="M81" s="68"/>
      <c r="N81" s="68"/>
      <c r="O81" s="68"/>
      <c r="P81" s="68" t="s">
        <v>65</v>
      </c>
      <c r="Q81" s="68"/>
      <c r="R81" s="68"/>
      <c r="S81" s="68"/>
      <c r="T81" s="68"/>
      <c r="U81" s="68"/>
      <c r="V81" s="68"/>
      <c r="W81" s="68"/>
      <c r="X81" s="68"/>
      <c r="Y81" s="22" t="s">
        <v>1036</v>
      </c>
      <c r="Z81" s="22"/>
      <c r="AA81" s="24">
        <v>347</v>
      </c>
      <c r="AB81" s="24">
        <v>1</v>
      </c>
      <c r="AC81" s="22" t="s">
        <v>1069</v>
      </c>
      <c r="AD81" s="22"/>
      <c r="AE81" s="22" t="s">
        <v>852</v>
      </c>
      <c r="AF81" s="24">
        <v>149</v>
      </c>
      <c r="AG81" s="22" t="s">
        <v>1070</v>
      </c>
      <c r="AH81" s="22"/>
      <c r="AI81" s="22" t="s">
        <v>854</v>
      </c>
      <c r="AJ81" s="24">
        <v>14</v>
      </c>
    </row>
    <row r="82" spans="1:36" ht="11.15" customHeight="1" outlineLevel="2" x14ac:dyDescent="0.2">
      <c r="A82" s="21">
        <v>7</v>
      </c>
      <c r="B82" s="68" t="s">
        <v>282</v>
      </c>
      <c r="C82" s="68"/>
      <c r="D82" s="68"/>
      <c r="E82" s="68"/>
      <c r="F82" s="68" t="s">
        <v>1071</v>
      </c>
      <c r="G82" s="68"/>
      <c r="H82" s="68"/>
      <c r="I82" s="68"/>
      <c r="J82" s="68"/>
      <c r="K82" s="68"/>
      <c r="L82" s="68"/>
      <c r="M82" s="68"/>
      <c r="N82" s="68"/>
      <c r="O82" s="68"/>
      <c r="P82" s="68" t="s">
        <v>182</v>
      </c>
      <c r="Q82" s="68"/>
      <c r="R82" s="68"/>
      <c r="S82" s="68"/>
      <c r="T82" s="68"/>
      <c r="U82" s="68"/>
      <c r="V82" s="68"/>
      <c r="W82" s="68"/>
      <c r="X82" s="68"/>
      <c r="Y82" s="22" t="s">
        <v>850</v>
      </c>
      <c r="Z82" s="22"/>
      <c r="AA82" s="23">
        <v>57000</v>
      </c>
      <c r="AB82" s="24">
        <v>1</v>
      </c>
      <c r="AC82" s="22" t="s">
        <v>1072</v>
      </c>
      <c r="AD82" s="25">
        <v>3</v>
      </c>
      <c r="AE82" s="22" t="s">
        <v>852</v>
      </c>
      <c r="AF82" s="24">
        <v>228</v>
      </c>
      <c r="AG82" s="22" t="s">
        <v>1073</v>
      </c>
      <c r="AH82" s="22"/>
      <c r="AI82" s="22" t="s">
        <v>854</v>
      </c>
      <c r="AJ82" s="24">
        <v>2</v>
      </c>
    </row>
    <row r="83" spans="1:36" ht="11.15" customHeight="1" outlineLevel="2" x14ac:dyDescent="0.2">
      <c r="A83" s="21">
        <v>8</v>
      </c>
      <c r="B83" s="68" t="s">
        <v>262</v>
      </c>
      <c r="C83" s="68"/>
      <c r="D83" s="68"/>
      <c r="E83" s="68"/>
      <c r="F83" s="68" t="s">
        <v>1074</v>
      </c>
      <c r="G83" s="68"/>
      <c r="H83" s="68"/>
      <c r="I83" s="68"/>
      <c r="J83" s="68"/>
      <c r="K83" s="68"/>
      <c r="L83" s="68"/>
      <c r="M83" s="68"/>
      <c r="N83" s="68"/>
      <c r="O83" s="68"/>
      <c r="P83" s="68" t="s">
        <v>169</v>
      </c>
      <c r="Q83" s="68"/>
      <c r="R83" s="68"/>
      <c r="S83" s="68"/>
      <c r="T83" s="68"/>
      <c r="U83" s="68"/>
      <c r="V83" s="68"/>
      <c r="W83" s="68"/>
      <c r="X83" s="68"/>
      <c r="Y83" s="22" t="s">
        <v>850</v>
      </c>
      <c r="Z83" s="22"/>
      <c r="AA83" s="23">
        <v>59000</v>
      </c>
      <c r="AB83" s="24">
        <v>1</v>
      </c>
      <c r="AC83" s="22" t="s">
        <v>1075</v>
      </c>
      <c r="AD83" s="22"/>
      <c r="AE83" s="22" t="s">
        <v>852</v>
      </c>
      <c r="AF83" s="24">
        <v>265</v>
      </c>
      <c r="AG83" s="22" t="s">
        <v>1076</v>
      </c>
      <c r="AH83" s="22"/>
      <c r="AI83" s="22" t="s">
        <v>854</v>
      </c>
      <c r="AJ83" s="24">
        <v>6</v>
      </c>
    </row>
    <row r="84" spans="1:36" ht="11.15" customHeight="1" outlineLevel="2" x14ac:dyDescent="0.2">
      <c r="A84" s="21">
        <v>9</v>
      </c>
      <c r="B84" s="68" t="s">
        <v>270</v>
      </c>
      <c r="C84" s="68"/>
      <c r="D84" s="68"/>
      <c r="E84" s="68"/>
      <c r="F84" s="68" t="s">
        <v>1077</v>
      </c>
      <c r="G84" s="68"/>
      <c r="H84" s="68"/>
      <c r="I84" s="68"/>
      <c r="J84" s="68"/>
      <c r="K84" s="68"/>
      <c r="L84" s="68"/>
      <c r="M84" s="68"/>
      <c r="N84" s="68"/>
      <c r="O84" s="68"/>
      <c r="P84" s="68" t="s">
        <v>1048</v>
      </c>
      <c r="Q84" s="68"/>
      <c r="R84" s="68"/>
      <c r="S84" s="68"/>
      <c r="T84" s="68"/>
      <c r="U84" s="68"/>
      <c r="V84" s="68"/>
      <c r="W84" s="68"/>
      <c r="X84" s="68"/>
      <c r="Y84" s="22" t="s">
        <v>1036</v>
      </c>
      <c r="Z84" s="22"/>
      <c r="AA84" s="24">
        <v>295</v>
      </c>
      <c r="AB84" s="24">
        <v>1</v>
      </c>
      <c r="AC84" s="22" t="s">
        <v>1078</v>
      </c>
      <c r="AD84" s="25">
        <v>3</v>
      </c>
      <c r="AE84" s="22" t="s">
        <v>852</v>
      </c>
      <c r="AF84" s="24">
        <v>107</v>
      </c>
      <c r="AG84" s="22" t="s">
        <v>1079</v>
      </c>
      <c r="AH84" s="22"/>
      <c r="AI84" s="22" t="s">
        <v>854</v>
      </c>
      <c r="AJ84" s="26"/>
    </row>
    <row r="85" spans="1:36" ht="11.15" customHeight="1" outlineLevel="2" x14ac:dyDescent="0.2">
      <c r="A85" s="21">
        <v>10</v>
      </c>
      <c r="B85" s="68" t="s">
        <v>273</v>
      </c>
      <c r="C85" s="68"/>
      <c r="D85" s="68"/>
      <c r="E85" s="68"/>
      <c r="F85" s="68" t="s">
        <v>1080</v>
      </c>
      <c r="G85" s="68"/>
      <c r="H85" s="68"/>
      <c r="I85" s="68"/>
      <c r="J85" s="68"/>
      <c r="K85" s="68"/>
      <c r="L85" s="68"/>
      <c r="M85" s="68"/>
      <c r="N85" s="68"/>
      <c r="O85" s="68"/>
      <c r="P85" s="68" t="s">
        <v>1048</v>
      </c>
      <c r="Q85" s="68"/>
      <c r="R85" s="68"/>
      <c r="S85" s="68"/>
      <c r="T85" s="68"/>
      <c r="U85" s="68"/>
      <c r="V85" s="68"/>
      <c r="W85" s="68"/>
      <c r="X85" s="68"/>
      <c r="Y85" s="22" t="s">
        <v>1036</v>
      </c>
      <c r="Z85" s="22"/>
      <c r="AA85" s="24">
        <v>295</v>
      </c>
      <c r="AB85" s="24">
        <v>1</v>
      </c>
      <c r="AC85" s="22" t="s">
        <v>1081</v>
      </c>
      <c r="AD85" s="25">
        <v>3</v>
      </c>
      <c r="AE85" s="22" t="s">
        <v>852</v>
      </c>
      <c r="AF85" s="24">
        <v>355</v>
      </c>
      <c r="AG85" s="22" t="s">
        <v>1082</v>
      </c>
      <c r="AH85" s="22"/>
      <c r="AI85" s="22" t="s">
        <v>854</v>
      </c>
      <c r="AJ85" s="24">
        <v>1</v>
      </c>
    </row>
    <row r="86" spans="1:36" ht="11.15" customHeight="1" outlineLevel="2" x14ac:dyDescent="0.2">
      <c r="A86" s="21">
        <v>11</v>
      </c>
      <c r="B86" s="68" t="s">
        <v>277</v>
      </c>
      <c r="C86" s="68"/>
      <c r="D86" s="68"/>
      <c r="E86" s="68"/>
      <c r="F86" s="68" t="s">
        <v>1083</v>
      </c>
      <c r="G86" s="68"/>
      <c r="H86" s="68"/>
      <c r="I86" s="68"/>
      <c r="J86" s="68"/>
      <c r="K86" s="68"/>
      <c r="L86" s="68"/>
      <c r="M86" s="68"/>
      <c r="N86" s="68"/>
      <c r="O86" s="68"/>
      <c r="P86" s="68" t="s">
        <v>1048</v>
      </c>
      <c r="Q86" s="68"/>
      <c r="R86" s="68"/>
      <c r="S86" s="68"/>
      <c r="T86" s="68"/>
      <c r="U86" s="68"/>
      <c r="V86" s="68"/>
      <c r="W86" s="68"/>
      <c r="X86" s="68"/>
      <c r="Y86" s="22" t="s">
        <v>1036</v>
      </c>
      <c r="Z86" s="22"/>
      <c r="AA86" s="24">
        <v>295</v>
      </c>
      <c r="AB86" s="24">
        <v>1</v>
      </c>
      <c r="AC86" s="22" t="s">
        <v>1081</v>
      </c>
      <c r="AD86" s="25">
        <v>3</v>
      </c>
      <c r="AE86" s="22" t="s">
        <v>852</v>
      </c>
      <c r="AF86" s="24">
        <v>286</v>
      </c>
      <c r="AG86" s="22" t="s">
        <v>1084</v>
      </c>
      <c r="AH86" s="22"/>
      <c r="AI86" s="22" t="s">
        <v>854</v>
      </c>
      <c r="AJ86" s="24">
        <v>1</v>
      </c>
    </row>
    <row r="87" spans="1:36" ht="11.15" customHeight="1" outlineLevel="2" x14ac:dyDescent="0.2">
      <c r="A87" s="21">
        <v>12</v>
      </c>
      <c r="B87" s="68" t="s">
        <v>280</v>
      </c>
      <c r="C87" s="68"/>
      <c r="D87" s="68"/>
      <c r="E87" s="68"/>
      <c r="F87" s="68" t="s">
        <v>1085</v>
      </c>
      <c r="G87" s="68"/>
      <c r="H87" s="68"/>
      <c r="I87" s="68"/>
      <c r="J87" s="68"/>
      <c r="K87" s="68"/>
      <c r="L87" s="68"/>
      <c r="M87" s="68"/>
      <c r="N87" s="68"/>
      <c r="O87" s="68"/>
      <c r="P87" s="68" t="s">
        <v>1048</v>
      </c>
      <c r="Q87" s="68"/>
      <c r="R87" s="68"/>
      <c r="S87" s="68"/>
      <c r="T87" s="68"/>
      <c r="U87" s="68"/>
      <c r="V87" s="68"/>
      <c r="W87" s="68"/>
      <c r="X87" s="68"/>
      <c r="Y87" s="22" t="s">
        <v>1036</v>
      </c>
      <c r="Z87" s="22"/>
      <c r="AA87" s="24">
        <v>295</v>
      </c>
      <c r="AB87" s="24">
        <v>1</v>
      </c>
      <c r="AC87" s="22" t="s">
        <v>1086</v>
      </c>
      <c r="AD87" s="25">
        <v>3</v>
      </c>
      <c r="AE87" s="22" t="s">
        <v>852</v>
      </c>
      <c r="AF87" s="24">
        <v>167</v>
      </c>
      <c r="AG87" s="22" t="s">
        <v>1087</v>
      </c>
      <c r="AH87" s="22"/>
      <c r="AI87" s="22" t="s">
        <v>854</v>
      </c>
      <c r="AJ87" s="26"/>
    </row>
    <row r="88" spans="1:36" ht="11.15" customHeight="1" outlineLevel="2" x14ac:dyDescent="0.2">
      <c r="A88" s="21">
        <v>13</v>
      </c>
      <c r="B88" s="68" t="s">
        <v>281</v>
      </c>
      <c r="C88" s="68"/>
      <c r="D88" s="68"/>
      <c r="E88" s="68"/>
      <c r="F88" s="68" t="s">
        <v>1088</v>
      </c>
      <c r="G88" s="68"/>
      <c r="H88" s="68"/>
      <c r="I88" s="68"/>
      <c r="J88" s="68"/>
      <c r="K88" s="68"/>
      <c r="L88" s="68"/>
      <c r="M88" s="68"/>
      <c r="N88" s="68"/>
      <c r="O88" s="68"/>
      <c r="P88" s="68" t="s">
        <v>1048</v>
      </c>
      <c r="Q88" s="68"/>
      <c r="R88" s="68"/>
      <c r="S88" s="68"/>
      <c r="T88" s="68"/>
      <c r="U88" s="68"/>
      <c r="V88" s="68"/>
      <c r="W88" s="68"/>
      <c r="X88" s="68"/>
      <c r="Y88" s="22" t="s">
        <v>1036</v>
      </c>
      <c r="Z88" s="22"/>
      <c r="AA88" s="24">
        <v>295</v>
      </c>
      <c r="AB88" s="24">
        <v>1</v>
      </c>
      <c r="AC88" s="22" t="s">
        <v>1089</v>
      </c>
      <c r="AD88" s="25">
        <v>3</v>
      </c>
      <c r="AE88" s="22" t="s">
        <v>852</v>
      </c>
      <c r="AF88" s="24">
        <v>47</v>
      </c>
      <c r="AG88" s="22" t="s">
        <v>1090</v>
      </c>
      <c r="AH88" s="22"/>
      <c r="AI88" s="22" t="s">
        <v>854</v>
      </c>
      <c r="AJ88" s="24">
        <v>1</v>
      </c>
    </row>
    <row r="89" spans="1:36" ht="11.15" customHeight="1" outlineLevel="2" x14ac:dyDescent="0.2">
      <c r="A89" s="21">
        <v>14</v>
      </c>
      <c r="B89" s="68" t="s">
        <v>283</v>
      </c>
      <c r="C89" s="68"/>
      <c r="D89" s="68"/>
      <c r="E89" s="68"/>
      <c r="F89" s="68" t="s">
        <v>1091</v>
      </c>
      <c r="G89" s="68"/>
      <c r="H89" s="68"/>
      <c r="I89" s="68"/>
      <c r="J89" s="68"/>
      <c r="K89" s="68"/>
      <c r="L89" s="68"/>
      <c r="M89" s="68"/>
      <c r="N89" s="68"/>
      <c r="O89" s="68"/>
      <c r="P89" s="68" t="s">
        <v>1048</v>
      </c>
      <c r="Q89" s="68"/>
      <c r="R89" s="68"/>
      <c r="S89" s="68"/>
      <c r="T89" s="68"/>
      <c r="U89" s="68"/>
      <c r="V89" s="68"/>
      <c r="W89" s="68"/>
      <c r="X89" s="68"/>
      <c r="Y89" s="22" t="s">
        <v>1036</v>
      </c>
      <c r="Z89" s="22"/>
      <c r="AA89" s="24">
        <v>295</v>
      </c>
      <c r="AB89" s="24">
        <v>1</v>
      </c>
      <c r="AC89" s="22" t="s">
        <v>1092</v>
      </c>
      <c r="AD89" s="25">
        <v>3</v>
      </c>
      <c r="AE89" s="22" t="s">
        <v>852</v>
      </c>
      <c r="AF89" s="24">
        <v>84</v>
      </c>
      <c r="AG89" s="22" t="s">
        <v>1093</v>
      </c>
      <c r="AH89" s="22"/>
      <c r="AI89" s="22" t="s">
        <v>854</v>
      </c>
      <c r="AJ89" s="26"/>
    </row>
    <row r="90" spans="1:36" ht="11.15" customHeight="1" outlineLevel="2" x14ac:dyDescent="0.2">
      <c r="A90" s="21">
        <v>15</v>
      </c>
      <c r="B90" s="68" t="s">
        <v>284</v>
      </c>
      <c r="C90" s="68"/>
      <c r="D90" s="68"/>
      <c r="E90" s="68"/>
      <c r="F90" s="68" t="s">
        <v>1094</v>
      </c>
      <c r="G90" s="68"/>
      <c r="H90" s="68"/>
      <c r="I90" s="68"/>
      <c r="J90" s="68"/>
      <c r="K90" s="68"/>
      <c r="L90" s="68"/>
      <c r="M90" s="68"/>
      <c r="N90" s="68"/>
      <c r="O90" s="68"/>
      <c r="P90" s="68" t="s">
        <v>1048</v>
      </c>
      <c r="Q90" s="68"/>
      <c r="R90" s="68"/>
      <c r="S90" s="68"/>
      <c r="T90" s="68"/>
      <c r="U90" s="68"/>
      <c r="V90" s="68"/>
      <c r="W90" s="68"/>
      <c r="X90" s="68"/>
      <c r="Y90" s="22" t="s">
        <v>1036</v>
      </c>
      <c r="Z90" s="22"/>
      <c r="AA90" s="24">
        <v>295</v>
      </c>
      <c r="AB90" s="24">
        <v>1</v>
      </c>
      <c r="AC90" s="22" t="s">
        <v>1095</v>
      </c>
      <c r="AD90" s="25">
        <v>3</v>
      </c>
      <c r="AE90" s="22" t="s">
        <v>852</v>
      </c>
      <c r="AF90" s="24">
        <v>349</v>
      </c>
      <c r="AG90" s="22" t="s">
        <v>1096</v>
      </c>
      <c r="AH90" s="22"/>
      <c r="AI90" s="22" t="s">
        <v>854</v>
      </c>
      <c r="AJ90" s="26"/>
    </row>
    <row r="91" spans="1:36" ht="11.15" customHeight="1" outlineLevel="1" x14ac:dyDescent="0.2">
      <c r="A91" s="69" t="s">
        <v>1097</v>
      </c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</row>
    <row r="92" spans="1:36" ht="11.15" customHeight="1" outlineLevel="2" x14ac:dyDescent="0.2">
      <c r="A92" s="21">
        <v>1</v>
      </c>
      <c r="B92" s="68" t="s">
        <v>419</v>
      </c>
      <c r="C92" s="68"/>
      <c r="D92" s="68"/>
      <c r="E92" s="68"/>
      <c r="F92" s="68" t="s">
        <v>1098</v>
      </c>
      <c r="G92" s="68"/>
      <c r="H92" s="68"/>
      <c r="I92" s="68"/>
      <c r="J92" s="68"/>
      <c r="K92" s="68"/>
      <c r="L92" s="68"/>
      <c r="M92" s="68"/>
      <c r="N92" s="68"/>
      <c r="O92" s="68"/>
      <c r="P92" s="68" t="s">
        <v>90</v>
      </c>
      <c r="Q92" s="68"/>
      <c r="R92" s="68"/>
      <c r="S92" s="68"/>
      <c r="T92" s="68"/>
      <c r="U92" s="68"/>
      <c r="V92" s="68"/>
      <c r="W92" s="68"/>
      <c r="X92" s="68"/>
      <c r="Y92" s="22" t="s">
        <v>850</v>
      </c>
      <c r="Z92" s="22"/>
      <c r="AA92" s="27">
        <v>54370.5</v>
      </c>
      <c r="AB92" s="24">
        <v>1</v>
      </c>
      <c r="AC92" s="22" t="s">
        <v>1099</v>
      </c>
      <c r="AD92" s="22"/>
      <c r="AE92" s="22" t="s">
        <v>852</v>
      </c>
      <c r="AF92" s="24">
        <v>144</v>
      </c>
      <c r="AG92" s="22" t="s">
        <v>1100</v>
      </c>
      <c r="AH92" s="22"/>
      <c r="AI92" s="22" t="s">
        <v>854</v>
      </c>
      <c r="AJ92" s="24">
        <v>7</v>
      </c>
    </row>
    <row r="93" spans="1:36" ht="11.15" customHeight="1" outlineLevel="2" x14ac:dyDescent="0.2">
      <c r="A93" s="21">
        <v>2</v>
      </c>
      <c r="B93" s="68" t="s">
        <v>424</v>
      </c>
      <c r="C93" s="68"/>
      <c r="D93" s="68"/>
      <c r="E93" s="68"/>
      <c r="F93" s="68" t="s">
        <v>1101</v>
      </c>
      <c r="G93" s="68"/>
      <c r="H93" s="68"/>
      <c r="I93" s="68"/>
      <c r="J93" s="68"/>
      <c r="K93" s="68"/>
      <c r="L93" s="68"/>
      <c r="M93" s="68"/>
      <c r="N93" s="68"/>
      <c r="O93" s="68"/>
      <c r="P93" s="68" t="s">
        <v>90</v>
      </c>
      <c r="Q93" s="68"/>
      <c r="R93" s="68"/>
      <c r="S93" s="68"/>
      <c r="T93" s="68"/>
      <c r="U93" s="68"/>
      <c r="V93" s="68"/>
      <c r="W93" s="68"/>
      <c r="X93" s="68"/>
      <c r="Y93" s="22" t="s">
        <v>850</v>
      </c>
      <c r="Z93" s="22"/>
      <c r="AA93" s="27">
        <v>54370.5</v>
      </c>
      <c r="AB93" s="24">
        <v>1</v>
      </c>
      <c r="AC93" s="22" t="s">
        <v>1102</v>
      </c>
      <c r="AD93" s="22"/>
      <c r="AE93" s="22" t="s">
        <v>852</v>
      </c>
      <c r="AF93" s="24">
        <v>126</v>
      </c>
      <c r="AG93" s="22" t="s">
        <v>1103</v>
      </c>
      <c r="AH93" s="22"/>
      <c r="AI93" s="22" t="s">
        <v>854</v>
      </c>
      <c r="AJ93" s="24">
        <v>10</v>
      </c>
    </row>
    <row r="94" spans="1:36" ht="11.15" customHeight="1" outlineLevel="2" x14ac:dyDescent="0.2">
      <c r="A94" s="21">
        <v>3</v>
      </c>
      <c r="B94" s="68" t="s">
        <v>429</v>
      </c>
      <c r="C94" s="68"/>
      <c r="D94" s="68"/>
      <c r="E94" s="68"/>
      <c r="F94" s="68" t="s">
        <v>1104</v>
      </c>
      <c r="G94" s="68"/>
      <c r="H94" s="68"/>
      <c r="I94" s="68"/>
      <c r="J94" s="68"/>
      <c r="K94" s="68"/>
      <c r="L94" s="68"/>
      <c r="M94" s="68"/>
      <c r="N94" s="68"/>
      <c r="O94" s="68"/>
      <c r="P94" s="68" t="s">
        <v>90</v>
      </c>
      <c r="Q94" s="68"/>
      <c r="R94" s="68"/>
      <c r="S94" s="68"/>
      <c r="T94" s="68"/>
      <c r="U94" s="68"/>
      <c r="V94" s="68"/>
      <c r="W94" s="68"/>
      <c r="X94" s="68"/>
      <c r="Y94" s="22" t="s">
        <v>850</v>
      </c>
      <c r="Z94" s="22"/>
      <c r="AA94" s="27">
        <v>54370.5</v>
      </c>
      <c r="AB94" s="24">
        <v>1</v>
      </c>
      <c r="AC94" s="22" t="s">
        <v>1105</v>
      </c>
      <c r="AD94" s="25">
        <v>3</v>
      </c>
      <c r="AE94" s="22" t="s">
        <v>852</v>
      </c>
      <c r="AF94" s="24">
        <v>305</v>
      </c>
      <c r="AG94" s="22" t="s">
        <v>1106</v>
      </c>
      <c r="AH94" s="22"/>
      <c r="AI94" s="22" t="s">
        <v>854</v>
      </c>
      <c r="AJ94" s="24">
        <v>4</v>
      </c>
    </row>
    <row r="95" spans="1:36" ht="11.15" customHeight="1" outlineLevel="2" x14ac:dyDescent="0.2">
      <c r="A95" s="21">
        <v>4</v>
      </c>
      <c r="B95" s="68" t="s">
        <v>622</v>
      </c>
      <c r="C95" s="68"/>
      <c r="D95" s="68"/>
      <c r="E95" s="68"/>
      <c r="F95" s="68" t="s">
        <v>1107</v>
      </c>
      <c r="G95" s="68"/>
      <c r="H95" s="68"/>
      <c r="I95" s="68"/>
      <c r="J95" s="68"/>
      <c r="K95" s="68"/>
      <c r="L95" s="68"/>
      <c r="M95" s="68"/>
      <c r="N95" s="68"/>
      <c r="O95" s="68"/>
      <c r="P95" s="68" t="s">
        <v>1108</v>
      </c>
      <c r="Q95" s="68"/>
      <c r="R95" s="68"/>
      <c r="S95" s="68"/>
      <c r="T95" s="68"/>
      <c r="U95" s="68"/>
      <c r="V95" s="68"/>
      <c r="W95" s="68"/>
      <c r="X95" s="68"/>
      <c r="Y95" s="22" t="s">
        <v>850</v>
      </c>
      <c r="Z95" s="22"/>
      <c r="AA95" s="23">
        <v>40000</v>
      </c>
      <c r="AB95" s="24">
        <v>1</v>
      </c>
      <c r="AC95" s="22" t="s">
        <v>1109</v>
      </c>
      <c r="AD95" s="25">
        <v>3</v>
      </c>
      <c r="AE95" s="22" t="s">
        <v>852</v>
      </c>
      <c r="AF95" s="24">
        <v>268</v>
      </c>
      <c r="AG95" s="22" t="s">
        <v>1110</v>
      </c>
      <c r="AH95" s="22"/>
      <c r="AI95" s="22" t="s">
        <v>854</v>
      </c>
      <c r="AJ95" s="26"/>
    </row>
    <row r="96" spans="1:36" ht="11.15" customHeight="1" outlineLevel="2" x14ac:dyDescent="0.2">
      <c r="A96" s="69" t="s">
        <v>1111</v>
      </c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</row>
    <row r="97" spans="1:36" ht="11.15" customHeight="1" outlineLevel="1" x14ac:dyDescent="0.2">
      <c r="A97" s="21">
        <v>1</v>
      </c>
      <c r="B97" s="68" t="s">
        <v>293</v>
      </c>
      <c r="C97" s="68"/>
      <c r="D97" s="68"/>
      <c r="E97" s="68"/>
      <c r="F97" s="68" t="s">
        <v>1112</v>
      </c>
      <c r="G97" s="68"/>
      <c r="H97" s="68"/>
      <c r="I97" s="68"/>
      <c r="J97" s="68"/>
      <c r="K97" s="68"/>
      <c r="L97" s="68"/>
      <c r="M97" s="68"/>
      <c r="N97" s="68"/>
      <c r="O97" s="68"/>
      <c r="P97" s="68" t="s">
        <v>114</v>
      </c>
      <c r="Q97" s="68"/>
      <c r="R97" s="68"/>
      <c r="S97" s="68"/>
      <c r="T97" s="68"/>
      <c r="U97" s="68"/>
      <c r="V97" s="68"/>
      <c r="W97" s="68"/>
      <c r="X97" s="68"/>
      <c r="Y97" s="22" t="s">
        <v>850</v>
      </c>
      <c r="Z97" s="22"/>
      <c r="AA97" s="27">
        <v>55375.5</v>
      </c>
      <c r="AB97" s="24">
        <v>1</v>
      </c>
      <c r="AC97" s="22" t="s">
        <v>1113</v>
      </c>
      <c r="AD97" s="22"/>
      <c r="AE97" s="22" t="s">
        <v>852</v>
      </c>
      <c r="AF97" s="24">
        <v>108</v>
      </c>
      <c r="AG97" s="22" t="s">
        <v>1114</v>
      </c>
      <c r="AH97" s="22"/>
      <c r="AI97" s="22" t="s">
        <v>854</v>
      </c>
      <c r="AJ97" s="24">
        <v>7</v>
      </c>
    </row>
    <row r="98" spans="1:36" ht="22.4" customHeight="1" outlineLevel="2" x14ac:dyDescent="0.2">
      <c r="A98" s="21">
        <v>2</v>
      </c>
      <c r="B98" s="68" t="s">
        <v>426</v>
      </c>
      <c r="C98" s="68"/>
      <c r="D98" s="68"/>
      <c r="E98" s="68"/>
      <c r="F98" s="68" t="s">
        <v>1115</v>
      </c>
      <c r="G98" s="68"/>
      <c r="H98" s="68"/>
      <c r="I98" s="68"/>
      <c r="J98" s="68"/>
      <c r="K98" s="68"/>
      <c r="L98" s="68"/>
      <c r="M98" s="68"/>
      <c r="N98" s="68"/>
      <c r="O98" s="68"/>
      <c r="P98" s="68" t="s">
        <v>114</v>
      </c>
      <c r="Q98" s="68"/>
      <c r="R98" s="68"/>
      <c r="S98" s="68"/>
      <c r="T98" s="68"/>
      <c r="U98" s="68"/>
      <c r="V98" s="68"/>
      <c r="W98" s="68"/>
      <c r="X98" s="68"/>
      <c r="Y98" s="22" t="s">
        <v>850</v>
      </c>
      <c r="Z98" s="22"/>
      <c r="AA98" s="23">
        <v>60000</v>
      </c>
      <c r="AB98" s="24">
        <v>1</v>
      </c>
      <c r="AC98" s="22" t="s">
        <v>1116</v>
      </c>
      <c r="AD98" s="22"/>
      <c r="AE98" s="22" t="s">
        <v>852</v>
      </c>
      <c r="AF98" s="24">
        <v>239</v>
      </c>
      <c r="AG98" s="22" t="s">
        <v>1117</v>
      </c>
      <c r="AH98" s="22"/>
      <c r="AI98" s="22" t="s">
        <v>854</v>
      </c>
      <c r="AJ98" s="24">
        <v>6</v>
      </c>
    </row>
    <row r="99" spans="1:36" ht="22.4" customHeight="1" outlineLevel="2" x14ac:dyDescent="0.2">
      <c r="A99" s="21">
        <v>3</v>
      </c>
      <c r="B99" s="68" t="s">
        <v>305</v>
      </c>
      <c r="C99" s="68"/>
      <c r="D99" s="68"/>
      <c r="E99" s="68"/>
      <c r="F99" s="68" t="s">
        <v>1118</v>
      </c>
      <c r="G99" s="68"/>
      <c r="H99" s="68"/>
      <c r="I99" s="68"/>
      <c r="J99" s="68"/>
      <c r="K99" s="68"/>
      <c r="L99" s="68"/>
      <c r="M99" s="68"/>
      <c r="N99" s="68"/>
      <c r="O99" s="68"/>
      <c r="P99" s="68" t="s">
        <v>101</v>
      </c>
      <c r="Q99" s="68"/>
      <c r="R99" s="68"/>
      <c r="S99" s="68"/>
      <c r="T99" s="68"/>
      <c r="U99" s="68"/>
      <c r="V99" s="68"/>
      <c r="W99" s="68"/>
      <c r="X99" s="68"/>
      <c r="Y99" s="22" t="s">
        <v>850</v>
      </c>
      <c r="Z99" s="22"/>
      <c r="AA99" s="23">
        <v>79395</v>
      </c>
      <c r="AB99" s="24">
        <v>1</v>
      </c>
      <c r="AC99" s="22" t="s">
        <v>1119</v>
      </c>
      <c r="AD99" s="22"/>
      <c r="AE99" s="22" t="s">
        <v>852</v>
      </c>
      <c r="AF99" s="24">
        <v>82</v>
      </c>
      <c r="AG99" s="22" t="s">
        <v>1120</v>
      </c>
      <c r="AH99" s="22"/>
      <c r="AI99" s="22" t="s">
        <v>854</v>
      </c>
      <c r="AJ99" s="24">
        <v>14</v>
      </c>
    </row>
    <row r="100" spans="1:36" ht="11.15" customHeight="1" outlineLevel="1" x14ac:dyDescent="0.2">
      <c r="A100" s="69" t="s">
        <v>1121</v>
      </c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</row>
    <row r="101" spans="1:36" ht="22.4" customHeight="1" outlineLevel="2" x14ac:dyDescent="0.2">
      <c r="A101" s="21">
        <v>1</v>
      </c>
      <c r="B101" s="68" t="s">
        <v>411</v>
      </c>
      <c r="C101" s="68"/>
      <c r="D101" s="68"/>
      <c r="E101" s="68"/>
      <c r="F101" s="68" t="s">
        <v>1122</v>
      </c>
      <c r="G101" s="68"/>
      <c r="H101" s="68"/>
      <c r="I101" s="68"/>
      <c r="J101" s="68"/>
      <c r="K101" s="68"/>
      <c r="L101" s="68"/>
      <c r="M101" s="68"/>
      <c r="N101" s="68"/>
      <c r="O101" s="68"/>
      <c r="P101" s="68" t="s">
        <v>101</v>
      </c>
      <c r="Q101" s="68"/>
      <c r="R101" s="68"/>
      <c r="S101" s="68"/>
      <c r="T101" s="68"/>
      <c r="U101" s="68"/>
      <c r="V101" s="68"/>
      <c r="W101" s="68"/>
      <c r="X101" s="68"/>
      <c r="Y101" s="22" t="s">
        <v>850</v>
      </c>
      <c r="Z101" s="22"/>
      <c r="AA101" s="23">
        <v>65000</v>
      </c>
      <c r="AB101" s="24">
        <v>1</v>
      </c>
      <c r="AC101" s="22" t="s">
        <v>1123</v>
      </c>
      <c r="AD101" s="25">
        <v>3</v>
      </c>
      <c r="AE101" s="22" t="s">
        <v>852</v>
      </c>
      <c r="AF101" s="24">
        <v>89</v>
      </c>
      <c r="AG101" s="22" t="s">
        <v>1124</v>
      </c>
      <c r="AH101" s="22"/>
      <c r="AI101" s="22" t="s">
        <v>854</v>
      </c>
      <c r="AJ101" s="24">
        <v>4</v>
      </c>
    </row>
    <row r="102" spans="1:36" ht="11.15" customHeight="1" outlineLevel="1" x14ac:dyDescent="0.2">
      <c r="A102" s="69" t="s">
        <v>1125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</row>
    <row r="103" spans="1:36" ht="22.4" customHeight="1" outlineLevel="2" x14ac:dyDescent="0.2">
      <c r="A103" s="21">
        <v>1</v>
      </c>
      <c r="B103" s="68" t="s">
        <v>294</v>
      </c>
      <c r="C103" s="68"/>
      <c r="D103" s="68"/>
      <c r="E103" s="68"/>
      <c r="F103" s="68" t="s">
        <v>1126</v>
      </c>
      <c r="G103" s="68"/>
      <c r="H103" s="68"/>
      <c r="I103" s="68"/>
      <c r="J103" s="68"/>
      <c r="K103" s="68"/>
      <c r="L103" s="68"/>
      <c r="M103" s="68"/>
      <c r="N103" s="68"/>
      <c r="O103" s="68"/>
      <c r="P103" s="68" t="s">
        <v>114</v>
      </c>
      <c r="Q103" s="68"/>
      <c r="R103" s="68"/>
      <c r="S103" s="68"/>
      <c r="T103" s="68"/>
      <c r="U103" s="68"/>
      <c r="V103" s="68"/>
      <c r="W103" s="68"/>
      <c r="X103" s="68"/>
      <c r="Y103" s="22" t="s">
        <v>850</v>
      </c>
      <c r="Z103" s="22"/>
      <c r="AA103" s="27">
        <v>55375.5</v>
      </c>
      <c r="AB103" s="24">
        <v>1</v>
      </c>
      <c r="AC103" s="22" t="s">
        <v>1043</v>
      </c>
      <c r="AD103" s="22"/>
      <c r="AE103" s="22" t="s">
        <v>852</v>
      </c>
      <c r="AF103" s="24">
        <v>326</v>
      </c>
      <c r="AG103" s="22" t="s">
        <v>1127</v>
      </c>
      <c r="AH103" s="22"/>
      <c r="AI103" s="22" t="s">
        <v>854</v>
      </c>
      <c r="AJ103" s="24">
        <v>9</v>
      </c>
    </row>
    <row r="104" spans="1:36" ht="11.15" customHeight="1" outlineLevel="1" x14ac:dyDescent="0.2">
      <c r="A104" s="69" t="s">
        <v>1128</v>
      </c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</row>
    <row r="105" spans="1:36" ht="22.4" customHeight="1" outlineLevel="2" x14ac:dyDescent="0.2">
      <c r="A105" s="21">
        <v>1</v>
      </c>
      <c r="B105" s="68" t="s">
        <v>513</v>
      </c>
      <c r="C105" s="68"/>
      <c r="D105" s="68"/>
      <c r="E105" s="68"/>
      <c r="F105" s="68" t="s">
        <v>1129</v>
      </c>
      <c r="G105" s="68"/>
      <c r="H105" s="68"/>
      <c r="I105" s="68"/>
      <c r="J105" s="68"/>
      <c r="K105" s="68"/>
      <c r="L105" s="68"/>
      <c r="M105" s="68"/>
      <c r="N105" s="68"/>
      <c r="O105" s="68"/>
      <c r="P105" s="68" t="s">
        <v>514</v>
      </c>
      <c r="Q105" s="68"/>
      <c r="R105" s="68"/>
      <c r="S105" s="68"/>
      <c r="T105" s="68"/>
      <c r="U105" s="68"/>
      <c r="V105" s="68"/>
      <c r="W105" s="68"/>
      <c r="X105" s="68"/>
      <c r="Y105" s="22" t="s">
        <v>857</v>
      </c>
      <c r="Z105" s="22"/>
      <c r="AA105" s="23">
        <v>285000</v>
      </c>
      <c r="AB105" s="24">
        <v>1</v>
      </c>
      <c r="AC105" s="22" t="s">
        <v>1130</v>
      </c>
      <c r="AD105" s="22"/>
      <c r="AE105" s="22" t="s">
        <v>852</v>
      </c>
      <c r="AF105" s="24">
        <v>203</v>
      </c>
      <c r="AG105" s="22" t="s">
        <v>1131</v>
      </c>
      <c r="AH105" s="22"/>
      <c r="AI105" s="22" t="s">
        <v>854</v>
      </c>
      <c r="AJ105" s="24">
        <v>17</v>
      </c>
    </row>
    <row r="106" spans="1:36" ht="22.4" customHeight="1" outlineLevel="2" x14ac:dyDescent="0.2">
      <c r="A106" s="21">
        <v>2</v>
      </c>
      <c r="B106" s="68" t="s">
        <v>503</v>
      </c>
      <c r="C106" s="68"/>
      <c r="D106" s="68"/>
      <c r="E106" s="68"/>
      <c r="F106" s="68" t="s">
        <v>1132</v>
      </c>
      <c r="G106" s="68"/>
      <c r="H106" s="68"/>
      <c r="I106" s="68"/>
      <c r="J106" s="68"/>
      <c r="K106" s="68"/>
      <c r="L106" s="68"/>
      <c r="M106" s="68"/>
      <c r="N106" s="68"/>
      <c r="O106" s="68"/>
      <c r="P106" s="68" t="s">
        <v>504</v>
      </c>
      <c r="Q106" s="68"/>
      <c r="R106" s="68"/>
      <c r="S106" s="68"/>
      <c r="T106" s="68"/>
      <c r="U106" s="68"/>
      <c r="V106" s="68"/>
      <c r="W106" s="68"/>
      <c r="X106" s="68"/>
      <c r="Y106" s="22" t="s">
        <v>857</v>
      </c>
      <c r="Z106" s="22"/>
      <c r="AA106" s="23">
        <v>200000</v>
      </c>
      <c r="AB106" s="24">
        <v>1</v>
      </c>
      <c r="AC106" s="22" t="s">
        <v>1133</v>
      </c>
      <c r="AD106" s="22"/>
      <c r="AE106" s="22" t="s">
        <v>852</v>
      </c>
      <c r="AF106" s="24">
        <v>251</v>
      </c>
      <c r="AG106" s="22" t="s">
        <v>1134</v>
      </c>
      <c r="AH106" s="22"/>
      <c r="AI106" s="22" t="s">
        <v>943</v>
      </c>
      <c r="AJ106" s="24">
        <v>9</v>
      </c>
    </row>
    <row r="107" spans="1:36" ht="11.15" customHeight="1" outlineLevel="1" x14ac:dyDescent="0.2">
      <c r="A107" s="69" t="s">
        <v>1135</v>
      </c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</row>
    <row r="108" spans="1:36" ht="11.15" customHeight="1" outlineLevel="2" x14ac:dyDescent="0.2">
      <c r="A108" s="21">
        <v>1</v>
      </c>
      <c r="B108" s="68" t="s">
        <v>488</v>
      </c>
      <c r="C108" s="68"/>
      <c r="D108" s="68"/>
      <c r="E108" s="68"/>
      <c r="F108" s="68" t="s">
        <v>1136</v>
      </c>
      <c r="G108" s="68"/>
      <c r="H108" s="68"/>
      <c r="I108" s="68"/>
      <c r="J108" s="68"/>
      <c r="K108" s="68"/>
      <c r="L108" s="68"/>
      <c r="M108" s="68"/>
      <c r="N108" s="68"/>
      <c r="O108" s="68"/>
      <c r="P108" s="68" t="s">
        <v>489</v>
      </c>
      <c r="Q108" s="68"/>
      <c r="R108" s="68"/>
      <c r="S108" s="68"/>
      <c r="T108" s="68"/>
      <c r="U108" s="68"/>
      <c r="V108" s="68"/>
      <c r="W108" s="68"/>
      <c r="X108" s="68"/>
      <c r="Y108" s="22" t="s">
        <v>850</v>
      </c>
      <c r="Z108" s="22"/>
      <c r="AA108" s="23">
        <v>255000</v>
      </c>
      <c r="AB108" s="24">
        <v>1</v>
      </c>
      <c r="AC108" s="22" t="s">
        <v>1137</v>
      </c>
      <c r="AD108" s="22"/>
      <c r="AE108" s="22" t="s">
        <v>852</v>
      </c>
      <c r="AF108" s="24">
        <v>217</v>
      </c>
      <c r="AG108" s="22" t="s">
        <v>1138</v>
      </c>
      <c r="AH108" s="22"/>
      <c r="AI108" s="22" t="s">
        <v>854</v>
      </c>
      <c r="AJ108" s="24">
        <v>23</v>
      </c>
    </row>
    <row r="109" spans="1:36" ht="11.15" customHeight="1" outlineLevel="2" x14ac:dyDescent="0.2">
      <c r="A109" s="21">
        <v>2</v>
      </c>
      <c r="B109" s="68" t="s">
        <v>492</v>
      </c>
      <c r="C109" s="68"/>
      <c r="D109" s="68"/>
      <c r="E109" s="68"/>
      <c r="F109" s="68" t="s">
        <v>1139</v>
      </c>
      <c r="G109" s="68"/>
      <c r="H109" s="68"/>
      <c r="I109" s="68"/>
      <c r="J109" s="68"/>
      <c r="K109" s="68"/>
      <c r="L109" s="68"/>
      <c r="M109" s="68"/>
      <c r="N109" s="68"/>
      <c r="O109" s="68"/>
      <c r="P109" s="68" t="s">
        <v>493</v>
      </c>
      <c r="Q109" s="68"/>
      <c r="R109" s="68"/>
      <c r="S109" s="68"/>
      <c r="T109" s="68"/>
      <c r="U109" s="68"/>
      <c r="V109" s="68"/>
      <c r="W109" s="68"/>
      <c r="X109" s="68"/>
      <c r="Y109" s="22" t="s">
        <v>850</v>
      </c>
      <c r="Z109" s="22"/>
      <c r="AA109" s="23">
        <v>135000</v>
      </c>
      <c r="AB109" s="24">
        <v>1</v>
      </c>
      <c r="AC109" s="22" t="s">
        <v>1140</v>
      </c>
      <c r="AD109" s="22"/>
      <c r="AE109" s="22" t="s">
        <v>852</v>
      </c>
      <c r="AF109" s="24">
        <v>98</v>
      </c>
      <c r="AG109" s="22" t="s">
        <v>1141</v>
      </c>
      <c r="AH109" s="22"/>
      <c r="AI109" s="22" t="s">
        <v>854</v>
      </c>
      <c r="AJ109" s="24">
        <v>8</v>
      </c>
    </row>
    <row r="110" spans="1:36" ht="11.15" customHeight="1" outlineLevel="2" x14ac:dyDescent="0.2">
      <c r="A110" s="21">
        <v>3</v>
      </c>
      <c r="B110" s="68" t="s">
        <v>498</v>
      </c>
      <c r="C110" s="68"/>
      <c r="D110" s="68"/>
      <c r="E110" s="68"/>
      <c r="F110" s="68" t="s">
        <v>1142</v>
      </c>
      <c r="G110" s="68"/>
      <c r="H110" s="68"/>
      <c r="I110" s="68"/>
      <c r="J110" s="68"/>
      <c r="K110" s="68"/>
      <c r="L110" s="68"/>
      <c r="M110" s="68"/>
      <c r="N110" s="68"/>
      <c r="O110" s="68"/>
      <c r="P110" s="68" t="s">
        <v>487</v>
      </c>
      <c r="Q110" s="68"/>
      <c r="R110" s="68"/>
      <c r="S110" s="68"/>
      <c r="T110" s="68"/>
      <c r="U110" s="68"/>
      <c r="V110" s="68"/>
      <c r="W110" s="68"/>
      <c r="X110" s="68"/>
      <c r="Y110" s="22" t="s">
        <v>850</v>
      </c>
      <c r="Z110" s="22"/>
      <c r="AA110" s="23">
        <v>85000</v>
      </c>
      <c r="AB110" s="24">
        <v>1</v>
      </c>
      <c r="AC110" s="22" t="s">
        <v>1143</v>
      </c>
      <c r="AD110" s="25">
        <v>3</v>
      </c>
      <c r="AE110" s="22" t="s">
        <v>852</v>
      </c>
      <c r="AF110" s="24">
        <v>227</v>
      </c>
      <c r="AG110" s="22" t="s">
        <v>1144</v>
      </c>
      <c r="AH110" s="22"/>
      <c r="AI110" s="22" t="s">
        <v>854</v>
      </c>
      <c r="AJ110" s="24">
        <v>1</v>
      </c>
    </row>
    <row r="111" spans="1:36" ht="11.15" customHeight="1" outlineLevel="2" x14ac:dyDescent="0.2">
      <c r="A111" s="21">
        <v>4</v>
      </c>
      <c r="B111" s="68" t="s">
        <v>499</v>
      </c>
      <c r="C111" s="68"/>
      <c r="D111" s="68"/>
      <c r="E111" s="68"/>
      <c r="F111" s="68" t="s">
        <v>1145</v>
      </c>
      <c r="G111" s="68"/>
      <c r="H111" s="68"/>
      <c r="I111" s="68"/>
      <c r="J111" s="68"/>
      <c r="K111" s="68"/>
      <c r="L111" s="68"/>
      <c r="M111" s="68"/>
      <c r="N111" s="68"/>
      <c r="O111" s="68"/>
      <c r="P111" s="68" t="s">
        <v>500</v>
      </c>
      <c r="Q111" s="68"/>
      <c r="R111" s="68"/>
      <c r="S111" s="68"/>
      <c r="T111" s="68"/>
      <c r="U111" s="68"/>
      <c r="V111" s="68"/>
      <c r="W111" s="68"/>
      <c r="X111" s="68"/>
      <c r="Y111" s="22" t="s">
        <v>850</v>
      </c>
      <c r="Z111" s="22"/>
      <c r="AA111" s="23">
        <v>80000</v>
      </c>
      <c r="AB111" s="24">
        <v>1</v>
      </c>
      <c r="AC111" s="22" t="s">
        <v>1146</v>
      </c>
      <c r="AD111" s="22"/>
      <c r="AE111" s="22" t="s">
        <v>852</v>
      </c>
      <c r="AF111" s="24">
        <v>294</v>
      </c>
      <c r="AG111" s="22" t="s">
        <v>1147</v>
      </c>
      <c r="AH111" s="22"/>
      <c r="AI111" s="22" t="s">
        <v>854</v>
      </c>
      <c r="AJ111" s="24">
        <v>13</v>
      </c>
    </row>
    <row r="112" spans="1:36" ht="11.15" customHeight="1" outlineLevel="2" x14ac:dyDescent="0.2">
      <c r="A112" s="21">
        <v>5</v>
      </c>
      <c r="B112" s="68" t="s">
        <v>494</v>
      </c>
      <c r="C112" s="68"/>
      <c r="D112" s="68"/>
      <c r="E112" s="68"/>
      <c r="F112" s="68" t="s">
        <v>1148</v>
      </c>
      <c r="G112" s="68"/>
      <c r="H112" s="68"/>
      <c r="I112" s="68"/>
      <c r="J112" s="68"/>
      <c r="K112" s="68"/>
      <c r="L112" s="68"/>
      <c r="M112" s="68"/>
      <c r="N112" s="68"/>
      <c r="O112" s="68"/>
      <c r="P112" s="68" t="s">
        <v>495</v>
      </c>
      <c r="Q112" s="68"/>
      <c r="R112" s="68"/>
      <c r="S112" s="68"/>
      <c r="T112" s="68"/>
      <c r="U112" s="68"/>
      <c r="V112" s="68"/>
      <c r="W112" s="68"/>
      <c r="X112" s="68"/>
      <c r="Y112" s="22" t="s">
        <v>850</v>
      </c>
      <c r="Z112" s="22"/>
      <c r="AA112" s="23">
        <v>74160</v>
      </c>
      <c r="AB112" s="24">
        <v>1</v>
      </c>
      <c r="AC112" s="22" t="s">
        <v>1149</v>
      </c>
      <c r="AD112" s="25">
        <v>3</v>
      </c>
      <c r="AE112" s="22" t="s">
        <v>852</v>
      </c>
      <c r="AF112" s="24">
        <v>32</v>
      </c>
      <c r="AG112" s="20" t="s">
        <v>1150</v>
      </c>
      <c r="AH112" s="22" t="s">
        <v>1151</v>
      </c>
      <c r="AI112" s="22" t="s">
        <v>854</v>
      </c>
      <c r="AJ112" s="24">
        <v>4</v>
      </c>
    </row>
    <row r="113" spans="1:36" ht="11.15" customHeight="1" outlineLevel="1" x14ac:dyDescent="0.2">
      <c r="A113" s="69" t="s">
        <v>1152</v>
      </c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</row>
    <row r="114" spans="1:36" ht="33" customHeight="1" outlineLevel="2" x14ac:dyDescent="0.2">
      <c r="A114" s="21">
        <v>1</v>
      </c>
      <c r="B114" s="68" t="s">
        <v>618</v>
      </c>
      <c r="C114" s="68"/>
      <c r="D114" s="68"/>
      <c r="E114" s="68"/>
      <c r="F114" s="68" t="s">
        <v>1153</v>
      </c>
      <c r="G114" s="68"/>
      <c r="H114" s="68"/>
      <c r="I114" s="68"/>
      <c r="J114" s="68"/>
      <c r="K114" s="68"/>
      <c r="L114" s="68"/>
      <c r="M114" s="68"/>
      <c r="N114" s="68"/>
      <c r="O114" s="68"/>
      <c r="P114" s="68" t="s">
        <v>528</v>
      </c>
      <c r="Q114" s="68"/>
      <c r="R114" s="68"/>
      <c r="S114" s="68"/>
      <c r="T114" s="68"/>
      <c r="U114" s="68"/>
      <c r="V114" s="68"/>
      <c r="W114" s="68"/>
      <c r="X114" s="68"/>
      <c r="Y114" s="22" t="s">
        <v>857</v>
      </c>
      <c r="Z114" s="22"/>
      <c r="AA114" s="23">
        <v>95000</v>
      </c>
      <c r="AB114" s="24">
        <v>1</v>
      </c>
      <c r="AC114" s="22" t="s">
        <v>1154</v>
      </c>
      <c r="AD114" s="22"/>
      <c r="AE114" s="22" t="s">
        <v>852</v>
      </c>
      <c r="AF114" s="24">
        <v>286</v>
      </c>
      <c r="AG114" s="22" t="s">
        <v>1155</v>
      </c>
      <c r="AH114" s="22"/>
      <c r="AI114" s="22" t="s">
        <v>963</v>
      </c>
      <c r="AJ114" s="24">
        <v>5</v>
      </c>
    </row>
    <row r="115" spans="1:36" ht="33" customHeight="1" outlineLevel="2" x14ac:dyDescent="0.2">
      <c r="A115" s="21">
        <v>2</v>
      </c>
      <c r="B115" s="68" t="s">
        <v>527</v>
      </c>
      <c r="C115" s="68"/>
      <c r="D115" s="68"/>
      <c r="E115" s="68"/>
      <c r="F115" s="68" t="s">
        <v>1156</v>
      </c>
      <c r="G115" s="68"/>
      <c r="H115" s="68"/>
      <c r="I115" s="68"/>
      <c r="J115" s="68"/>
      <c r="K115" s="68"/>
      <c r="L115" s="68"/>
      <c r="M115" s="68"/>
      <c r="N115" s="68"/>
      <c r="O115" s="68"/>
      <c r="P115" s="68" t="s">
        <v>528</v>
      </c>
      <c r="Q115" s="68"/>
      <c r="R115" s="68"/>
      <c r="S115" s="68"/>
      <c r="T115" s="68"/>
      <c r="U115" s="68"/>
      <c r="V115" s="68"/>
      <c r="W115" s="68"/>
      <c r="X115" s="68"/>
      <c r="Y115" s="22" t="s">
        <v>850</v>
      </c>
      <c r="Z115" s="22"/>
      <c r="AA115" s="23">
        <v>95000</v>
      </c>
      <c r="AB115" s="24">
        <v>1</v>
      </c>
      <c r="AC115" s="22" t="s">
        <v>1095</v>
      </c>
      <c r="AD115" s="25">
        <v>3</v>
      </c>
      <c r="AE115" s="22" t="s">
        <v>852</v>
      </c>
      <c r="AF115" s="24">
        <v>85</v>
      </c>
      <c r="AG115" s="22" t="s">
        <v>1157</v>
      </c>
      <c r="AH115" s="22"/>
      <c r="AI115" s="22" t="s">
        <v>854</v>
      </c>
      <c r="AJ115" s="26"/>
    </row>
    <row r="116" spans="1:36" ht="22.4" customHeight="1" outlineLevel="2" x14ac:dyDescent="0.2">
      <c r="A116" s="21">
        <v>3</v>
      </c>
      <c r="B116" s="68" t="s">
        <v>525</v>
      </c>
      <c r="C116" s="68"/>
      <c r="D116" s="68"/>
      <c r="E116" s="68"/>
      <c r="F116" s="68" t="s">
        <v>1158</v>
      </c>
      <c r="G116" s="68"/>
      <c r="H116" s="68"/>
      <c r="I116" s="68"/>
      <c r="J116" s="68"/>
      <c r="K116" s="68"/>
      <c r="L116" s="68"/>
      <c r="M116" s="68"/>
      <c r="N116" s="68"/>
      <c r="O116" s="68"/>
      <c r="P116" s="68" t="s">
        <v>526</v>
      </c>
      <c r="Q116" s="68"/>
      <c r="R116" s="68"/>
      <c r="S116" s="68"/>
      <c r="T116" s="68"/>
      <c r="U116" s="68"/>
      <c r="V116" s="68"/>
      <c r="W116" s="68"/>
      <c r="X116" s="68"/>
      <c r="Y116" s="22" t="s">
        <v>857</v>
      </c>
      <c r="Z116" s="22"/>
      <c r="AA116" s="23">
        <v>180000</v>
      </c>
      <c r="AB116" s="24">
        <v>1</v>
      </c>
      <c r="AC116" s="22" t="s">
        <v>1159</v>
      </c>
      <c r="AD116" s="22"/>
      <c r="AE116" s="22" t="s">
        <v>852</v>
      </c>
      <c r="AF116" s="24">
        <v>151</v>
      </c>
      <c r="AG116" s="22" t="s">
        <v>1160</v>
      </c>
      <c r="AH116" s="22"/>
      <c r="AI116" s="22" t="s">
        <v>854</v>
      </c>
      <c r="AJ116" s="24">
        <v>19</v>
      </c>
    </row>
    <row r="117" spans="1:36" ht="11.15" customHeight="1" outlineLevel="1" x14ac:dyDescent="0.2">
      <c r="A117" s="69" t="s">
        <v>1161</v>
      </c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</row>
    <row r="118" spans="1:36" ht="22.4" customHeight="1" outlineLevel="2" x14ac:dyDescent="0.2">
      <c r="A118" s="21">
        <v>1</v>
      </c>
      <c r="B118" s="68" t="s">
        <v>537</v>
      </c>
      <c r="C118" s="68"/>
      <c r="D118" s="68"/>
      <c r="E118" s="68"/>
      <c r="F118" s="68" t="s">
        <v>1162</v>
      </c>
      <c r="G118" s="68"/>
      <c r="H118" s="68"/>
      <c r="I118" s="68"/>
      <c r="J118" s="68"/>
      <c r="K118" s="68"/>
      <c r="L118" s="68"/>
      <c r="M118" s="68"/>
      <c r="N118" s="68"/>
      <c r="O118" s="68"/>
      <c r="P118" s="68" t="s">
        <v>1163</v>
      </c>
      <c r="Q118" s="68"/>
      <c r="R118" s="68"/>
      <c r="S118" s="68"/>
      <c r="T118" s="68"/>
      <c r="U118" s="68"/>
      <c r="V118" s="68"/>
      <c r="W118" s="68"/>
      <c r="X118" s="68"/>
      <c r="Y118" s="22" t="s">
        <v>850</v>
      </c>
      <c r="Z118" s="22"/>
      <c r="AA118" s="23">
        <v>82000</v>
      </c>
      <c r="AB118" s="24">
        <v>1</v>
      </c>
      <c r="AC118" s="22" t="s">
        <v>1164</v>
      </c>
      <c r="AD118" s="25">
        <v>3</v>
      </c>
      <c r="AE118" s="22" t="s">
        <v>852</v>
      </c>
      <c r="AF118" s="24">
        <v>332</v>
      </c>
      <c r="AG118" s="22" t="s">
        <v>1165</v>
      </c>
      <c r="AH118" s="22"/>
      <c r="AI118" s="22" t="s">
        <v>854</v>
      </c>
      <c r="AJ118" s="26"/>
    </row>
    <row r="119" spans="1:36" ht="22.4" customHeight="1" outlineLevel="2" x14ac:dyDescent="0.2">
      <c r="A119" s="21">
        <v>2</v>
      </c>
      <c r="B119" s="68" t="s">
        <v>540</v>
      </c>
      <c r="C119" s="68"/>
      <c r="D119" s="68"/>
      <c r="E119" s="68"/>
      <c r="F119" s="68" t="s">
        <v>1166</v>
      </c>
      <c r="G119" s="68"/>
      <c r="H119" s="68"/>
      <c r="I119" s="68"/>
      <c r="J119" s="68"/>
      <c r="K119" s="68"/>
      <c r="L119" s="68"/>
      <c r="M119" s="68"/>
      <c r="N119" s="68"/>
      <c r="O119" s="68"/>
      <c r="P119" s="68" t="s">
        <v>1167</v>
      </c>
      <c r="Q119" s="68"/>
      <c r="R119" s="68"/>
      <c r="S119" s="68"/>
      <c r="T119" s="68"/>
      <c r="U119" s="68"/>
      <c r="V119" s="68"/>
      <c r="W119" s="68"/>
      <c r="X119" s="68"/>
      <c r="Y119" s="22" t="s">
        <v>850</v>
      </c>
      <c r="Z119" s="22"/>
      <c r="AA119" s="23">
        <v>100000</v>
      </c>
      <c r="AB119" s="24">
        <v>1</v>
      </c>
      <c r="AC119" s="22" t="s">
        <v>1168</v>
      </c>
      <c r="AD119" s="25">
        <v>3</v>
      </c>
      <c r="AE119" s="22" t="s">
        <v>852</v>
      </c>
      <c r="AF119" s="24">
        <v>329</v>
      </c>
      <c r="AG119" s="22" t="s">
        <v>1169</v>
      </c>
      <c r="AH119" s="22"/>
      <c r="AI119" s="22" t="s">
        <v>854</v>
      </c>
      <c r="AJ119" s="26"/>
    </row>
    <row r="120" spans="1:36" ht="22.4" customHeight="1" outlineLevel="2" x14ac:dyDescent="0.2">
      <c r="A120" s="21">
        <v>3</v>
      </c>
      <c r="B120" s="68" t="s">
        <v>623</v>
      </c>
      <c r="C120" s="68"/>
      <c r="D120" s="68"/>
      <c r="E120" s="68"/>
      <c r="F120" s="68" t="s">
        <v>1170</v>
      </c>
      <c r="G120" s="68"/>
      <c r="H120" s="68"/>
      <c r="I120" s="68"/>
      <c r="J120" s="68"/>
      <c r="K120" s="68"/>
      <c r="L120" s="68"/>
      <c r="M120" s="68"/>
      <c r="N120" s="68"/>
      <c r="O120" s="68"/>
      <c r="P120" s="68" t="s">
        <v>1167</v>
      </c>
      <c r="Q120" s="68"/>
      <c r="R120" s="68"/>
      <c r="S120" s="68"/>
      <c r="T120" s="68"/>
      <c r="U120" s="68"/>
      <c r="V120" s="68"/>
      <c r="W120" s="68"/>
      <c r="X120" s="68"/>
      <c r="Y120" s="22" t="s">
        <v>857</v>
      </c>
      <c r="Z120" s="22"/>
      <c r="AA120" s="23">
        <v>100000</v>
      </c>
      <c r="AB120" s="24">
        <v>1</v>
      </c>
      <c r="AC120" s="22" t="s">
        <v>1171</v>
      </c>
      <c r="AD120" s="25">
        <v>3</v>
      </c>
      <c r="AE120" s="22" t="s">
        <v>852</v>
      </c>
      <c r="AF120" s="24">
        <v>136</v>
      </c>
      <c r="AG120" s="22" t="s">
        <v>1172</v>
      </c>
      <c r="AH120" s="22"/>
      <c r="AI120" s="22" t="s">
        <v>854</v>
      </c>
      <c r="AJ120" s="26"/>
    </row>
    <row r="121" spans="1:36" ht="11.15" customHeight="1" outlineLevel="1" x14ac:dyDescent="0.2">
      <c r="A121" s="21">
        <v>4</v>
      </c>
      <c r="B121" s="68" t="s">
        <v>539</v>
      </c>
      <c r="C121" s="68"/>
      <c r="D121" s="68"/>
      <c r="E121" s="68"/>
      <c r="F121" s="68" t="s">
        <v>1173</v>
      </c>
      <c r="G121" s="68"/>
      <c r="H121" s="68"/>
      <c r="I121" s="68"/>
      <c r="J121" s="68"/>
      <c r="K121" s="68"/>
      <c r="L121" s="68"/>
      <c r="M121" s="68"/>
      <c r="N121" s="68"/>
      <c r="O121" s="68"/>
      <c r="P121" s="68" t="s">
        <v>1174</v>
      </c>
      <c r="Q121" s="68"/>
      <c r="R121" s="68"/>
      <c r="S121" s="68"/>
      <c r="T121" s="68"/>
      <c r="U121" s="68"/>
      <c r="V121" s="68"/>
      <c r="W121" s="68"/>
      <c r="X121" s="68"/>
      <c r="Y121" s="22" t="s">
        <v>850</v>
      </c>
      <c r="Z121" s="22"/>
      <c r="AA121" s="23">
        <v>110000</v>
      </c>
      <c r="AB121" s="24">
        <v>1</v>
      </c>
      <c r="AC121" s="22" t="s">
        <v>1175</v>
      </c>
      <c r="AD121" s="25">
        <v>3</v>
      </c>
      <c r="AE121" s="22" t="s">
        <v>852</v>
      </c>
      <c r="AF121" s="24">
        <v>29</v>
      </c>
      <c r="AG121" s="20" t="s">
        <v>1176</v>
      </c>
      <c r="AH121" s="22"/>
      <c r="AI121" s="22" t="s">
        <v>854</v>
      </c>
      <c r="AJ121" s="24">
        <v>1</v>
      </c>
    </row>
    <row r="122" spans="1:36" ht="11.15" customHeight="1" outlineLevel="2" x14ac:dyDescent="0.2">
      <c r="A122" s="69" t="s">
        <v>1177</v>
      </c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</row>
    <row r="123" spans="1:36" ht="11.15" customHeight="1" outlineLevel="2" x14ac:dyDescent="0.2">
      <c r="A123" s="21">
        <v>1</v>
      </c>
      <c r="B123" s="68" t="s">
        <v>501</v>
      </c>
      <c r="C123" s="68"/>
      <c r="D123" s="68"/>
      <c r="E123" s="68"/>
      <c r="F123" s="68" t="s">
        <v>1178</v>
      </c>
      <c r="G123" s="68"/>
      <c r="H123" s="68"/>
      <c r="I123" s="68"/>
      <c r="J123" s="68"/>
      <c r="K123" s="68"/>
      <c r="L123" s="68"/>
      <c r="M123" s="68"/>
      <c r="N123" s="68"/>
      <c r="O123" s="68"/>
      <c r="P123" s="68" t="s">
        <v>502</v>
      </c>
      <c r="Q123" s="68"/>
      <c r="R123" s="68"/>
      <c r="S123" s="68"/>
      <c r="T123" s="68"/>
      <c r="U123" s="68"/>
      <c r="V123" s="68"/>
      <c r="W123" s="68"/>
      <c r="X123" s="68"/>
      <c r="Y123" s="22" t="s">
        <v>857</v>
      </c>
      <c r="Z123" s="22"/>
      <c r="AA123" s="23">
        <v>115000</v>
      </c>
      <c r="AB123" s="24">
        <v>1</v>
      </c>
      <c r="AC123" s="22" t="s">
        <v>1179</v>
      </c>
      <c r="AD123" s="22"/>
      <c r="AE123" s="22" t="s">
        <v>852</v>
      </c>
      <c r="AF123" s="24">
        <v>192</v>
      </c>
      <c r="AG123" s="22" t="s">
        <v>1180</v>
      </c>
      <c r="AH123" s="22"/>
      <c r="AI123" s="22" t="s">
        <v>854</v>
      </c>
      <c r="AJ123" s="24">
        <v>7</v>
      </c>
    </row>
    <row r="124" spans="1:36" ht="11.15" customHeight="1" outlineLevel="1" x14ac:dyDescent="0.2">
      <c r="A124" s="21">
        <v>2</v>
      </c>
      <c r="B124" s="68" t="s">
        <v>511</v>
      </c>
      <c r="C124" s="68"/>
      <c r="D124" s="68"/>
      <c r="E124" s="68"/>
      <c r="F124" s="68" t="s">
        <v>1181</v>
      </c>
      <c r="G124" s="68"/>
      <c r="H124" s="68"/>
      <c r="I124" s="68"/>
      <c r="J124" s="68"/>
      <c r="K124" s="68"/>
      <c r="L124" s="68"/>
      <c r="M124" s="68"/>
      <c r="N124" s="68"/>
      <c r="O124" s="68"/>
      <c r="P124" s="68" t="s">
        <v>512</v>
      </c>
      <c r="Q124" s="68"/>
      <c r="R124" s="68"/>
      <c r="S124" s="68"/>
      <c r="T124" s="68"/>
      <c r="U124" s="68"/>
      <c r="V124" s="68"/>
      <c r="W124" s="68"/>
      <c r="X124" s="68"/>
      <c r="Y124" s="22" t="s">
        <v>850</v>
      </c>
      <c r="Z124" s="22"/>
      <c r="AA124" s="23">
        <v>74160</v>
      </c>
      <c r="AB124" s="24">
        <v>1</v>
      </c>
      <c r="AC124" s="22" t="s">
        <v>1182</v>
      </c>
      <c r="AD124" s="25">
        <v>3</v>
      </c>
      <c r="AE124" s="22" t="s">
        <v>852</v>
      </c>
      <c r="AF124" s="24">
        <v>363</v>
      </c>
      <c r="AG124" s="22" t="s">
        <v>1183</v>
      </c>
      <c r="AH124" s="22"/>
      <c r="AI124" s="22" t="s">
        <v>854</v>
      </c>
      <c r="AJ124" s="24">
        <v>1</v>
      </c>
    </row>
    <row r="125" spans="1:36" ht="11.15" customHeight="1" outlineLevel="2" x14ac:dyDescent="0.2">
      <c r="A125" s="69" t="s">
        <v>1184</v>
      </c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</row>
    <row r="126" spans="1:36" ht="11.15" customHeight="1" outlineLevel="2" x14ac:dyDescent="0.2">
      <c r="A126" s="21">
        <v>1</v>
      </c>
      <c r="B126" s="68" t="s">
        <v>1185</v>
      </c>
      <c r="C126" s="68"/>
      <c r="D126" s="68"/>
      <c r="E126" s="68"/>
      <c r="F126" s="68" t="s">
        <v>1186</v>
      </c>
      <c r="G126" s="68"/>
      <c r="H126" s="68"/>
      <c r="I126" s="68"/>
      <c r="J126" s="68"/>
      <c r="K126" s="68"/>
      <c r="L126" s="68"/>
      <c r="M126" s="68"/>
      <c r="N126" s="68"/>
      <c r="O126" s="68"/>
      <c r="P126" s="68" t="s">
        <v>272</v>
      </c>
      <c r="Q126" s="68"/>
      <c r="R126" s="68"/>
      <c r="S126" s="68"/>
      <c r="T126" s="68"/>
      <c r="U126" s="68"/>
      <c r="V126" s="68"/>
      <c r="W126" s="68"/>
      <c r="X126" s="68"/>
      <c r="Y126" s="22" t="s">
        <v>857</v>
      </c>
      <c r="Z126" s="22"/>
      <c r="AA126" s="23">
        <v>31000</v>
      </c>
      <c r="AB126" s="24">
        <v>1</v>
      </c>
      <c r="AC126" s="22" t="s">
        <v>1187</v>
      </c>
      <c r="AD126" s="22"/>
      <c r="AE126" s="22" t="s">
        <v>852</v>
      </c>
      <c r="AF126" s="24">
        <v>313</v>
      </c>
      <c r="AG126" s="22" t="s">
        <v>1188</v>
      </c>
      <c r="AH126" s="22"/>
      <c r="AI126" s="22" t="s">
        <v>854</v>
      </c>
      <c r="AJ126" s="24">
        <v>8</v>
      </c>
    </row>
    <row r="127" spans="1:36" ht="11.15" customHeight="1" outlineLevel="2" x14ac:dyDescent="0.2">
      <c r="A127" s="21">
        <v>2</v>
      </c>
      <c r="B127" s="68" t="s">
        <v>402</v>
      </c>
      <c r="C127" s="68"/>
      <c r="D127" s="68"/>
      <c r="E127" s="68"/>
      <c r="F127" s="68" t="s">
        <v>1189</v>
      </c>
      <c r="G127" s="68"/>
      <c r="H127" s="68"/>
      <c r="I127" s="68"/>
      <c r="J127" s="68"/>
      <c r="K127" s="68"/>
      <c r="L127" s="68"/>
      <c r="M127" s="68"/>
      <c r="N127" s="68"/>
      <c r="O127" s="68"/>
      <c r="P127" s="68" t="s">
        <v>44</v>
      </c>
      <c r="Q127" s="68"/>
      <c r="R127" s="68"/>
      <c r="S127" s="68"/>
      <c r="T127" s="68"/>
      <c r="U127" s="68"/>
      <c r="V127" s="68"/>
      <c r="W127" s="68"/>
      <c r="X127" s="68"/>
      <c r="Y127" s="22" t="s">
        <v>850</v>
      </c>
      <c r="Z127" s="22"/>
      <c r="AA127" s="23">
        <v>125000</v>
      </c>
      <c r="AB127" s="24">
        <v>1</v>
      </c>
      <c r="AC127" s="22" t="s">
        <v>1190</v>
      </c>
      <c r="AD127" s="25">
        <v>3</v>
      </c>
      <c r="AE127" s="22" t="s">
        <v>852</v>
      </c>
      <c r="AF127" s="24">
        <v>321</v>
      </c>
      <c r="AG127" s="22" t="s">
        <v>1191</v>
      </c>
      <c r="AH127" s="22"/>
      <c r="AI127" s="22" t="s">
        <v>854</v>
      </c>
      <c r="AJ127" s="24">
        <v>4</v>
      </c>
    </row>
    <row r="128" spans="1:36" ht="11.15" customHeight="1" outlineLevel="1" x14ac:dyDescent="0.2">
      <c r="A128" s="21">
        <v>3</v>
      </c>
      <c r="B128" s="68" t="s">
        <v>394</v>
      </c>
      <c r="C128" s="68"/>
      <c r="D128" s="68"/>
      <c r="E128" s="68"/>
      <c r="F128" s="68" t="s">
        <v>1192</v>
      </c>
      <c r="G128" s="68"/>
      <c r="H128" s="68"/>
      <c r="I128" s="68"/>
      <c r="J128" s="68"/>
      <c r="K128" s="68"/>
      <c r="L128" s="68"/>
      <c r="M128" s="68"/>
      <c r="N128" s="68"/>
      <c r="O128" s="68"/>
      <c r="P128" s="68" t="s">
        <v>395</v>
      </c>
      <c r="Q128" s="68"/>
      <c r="R128" s="68"/>
      <c r="S128" s="68"/>
      <c r="T128" s="68"/>
      <c r="U128" s="68"/>
      <c r="V128" s="68"/>
      <c r="W128" s="68"/>
      <c r="X128" s="68"/>
      <c r="Y128" s="22" t="s">
        <v>850</v>
      </c>
      <c r="Z128" s="22"/>
      <c r="AA128" s="23">
        <v>93000</v>
      </c>
      <c r="AB128" s="24">
        <v>1</v>
      </c>
      <c r="AC128" s="22" t="s">
        <v>1193</v>
      </c>
      <c r="AD128" s="25">
        <v>3</v>
      </c>
      <c r="AE128" s="22" t="s">
        <v>852</v>
      </c>
      <c r="AF128" s="24">
        <v>129</v>
      </c>
      <c r="AG128" s="22" t="s">
        <v>1194</v>
      </c>
      <c r="AH128" s="22"/>
      <c r="AI128" s="22" t="s">
        <v>854</v>
      </c>
      <c r="AJ128" s="26"/>
    </row>
    <row r="129" spans="1:36" ht="11.15" customHeight="1" outlineLevel="2" x14ac:dyDescent="0.2">
      <c r="A129" s="69" t="s">
        <v>1195</v>
      </c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</row>
    <row r="130" spans="1:36" ht="11.15" customHeight="1" outlineLevel="2" x14ac:dyDescent="0.2">
      <c r="A130" s="21">
        <v>1</v>
      </c>
      <c r="B130" s="68" t="s">
        <v>306</v>
      </c>
      <c r="C130" s="68"/>
      <c r="D130" s="68"/>
      <c r="E130" s="68"/>
      <c r="F130" s="68" t="s">
        <v>1196</v>
      </c>
      <c r="G130" s="68"/>
      <c r="H130" s="68"/>
      <c r="I130" s="68"/>
      <c r="J130" s="68"/>
      <c r="K130" s="68"/>
      <c r="L130" s="68"/>
      <c r="M130" s="68"/>
      <c r="N130" s="68"/>
      <c r="O130" s="68"/>
      <c r="P130" s="68" t="s">
        <v>307</v>
      </c>
      <c r="Q130" s="68"/>
      <c r="R130" s="68"/>
      <c r="S130" s="68"/>
      <c r="T130" s="68"/>
      <c r="U130" s="68"/>
      <c r="V130" s="68"/>
      <c r="W130" s="68"/>
      <c r="X130" s="68"/>
      <c r="Y130" s="22" t="s">
        <v>850</v>
      </c>
      <c r="Z130" s="22"/>
      <c r="AA130" s="23">
        <v>115000</v>
      </c>
      <c r="AB130" s="24">
        <v>1</v>
      </c>
      <c r="AC130" s="22" t="s">
        <v>1197</v>
      </c>
      <c r="AD130" s="22"/>
      <c r="AE130" s="22" t="s">
        <v>852</v>
      </c>
      <c r="AF130" s="24">
        <v>175</v>
      </c>
      <c r="AG130" s="22" t="s">
        <v>1198</v>
      </c>
      <c r="AH130" s="22"/>
      <c r="AI130" s="22" t="s">
        <v>854</v>
      </c>
      <c r="AJ130" s="24">
        <v>18</v>
      </c>
    </row>
    <row r="131" spans="1:36" ht="11.15" customHeight="1" outlineLevel="2" x14ac:dyDescent="0.2">
      <c r="A131" s="21">
        <v>2</v>
      </c>
      <c r="B131" s="68" t="s">
        <v>415</v>
      </c>
      <c r="C131" s="68"/>
      <c r="D131" s="68"/>
      <c r="E131" s="68"/>
      <c r="F131" s="68" t="s">
        <v>1199</v>
      </c>
      <c r="G131" s="68"/>
      <c r="H131" s="68"/>
      <c r="I131" s="68"/>
      <c r="J131" s="68"/>
      <c r="K131" s="68"/>
      <c r="L131" s="68"/>
      <c r="M131" s="68"/>
      <c r="N131" s="68"/>
      <c r="O131" s="68"/>
      <c r="P131" s="68" t="s">
        <v>90</v>
      </c>
      <c r="Q131" s="68"/>
      <c r="R131" s="68"/>
      <c r="S131" s="68"/>
      <c r="T131" s="68"/>
      <c r="U131" s="68"/>
      <c r="V131" s="68"/>
      <c r="W131" s="68"/>
      <c r="X131" s="68"/>
      <c r="Y131" s="22" t="s">
        <v>857</v>
      </c>
      <c r="Z131" s="22"/>
      <c r="AA131" s="27">
        <v>54370.5</v>
      </c>
      <c r="AB131" s="24">
        <v>1</v>
      </c>
      <c r="AC131" s="22" t="s">
        <v>901</v>
      </c>
      <c r="AD131" s="25">
        <v>3</v>
      </c>
      <c r="AE131" s="22" t="s">
        <v>852</v>
      </c>
      <c r="AF131" s="24">
        <v>297</v>
      </c>
      <c r="AG131" s="22" t="s">
        <v>1200</v>
      </c>
      <c r="AH131" s="22"/>
      <c r="AI131" s="22" t="s">
        <v>854</v>
      </c>
      <c r="AJ131" s="24">
        <v>1</v>
      </c>
    </row>
    <row r="132" spans="1:36" ht="11.15" customHeight="1" outlineLevel="2" x14ac:dyDescent="0.2">
      <c r="A132" s="21">
        <v>3</v>
      </c>
      <c r="B132" s="68" t="s">
        <v>420</v>
      </c>
      <c r="C132" s="68"/>
      <c r="D132" s="68"/>
      <c r="E132" s="68"/>
      <c r="F132" s="68" t="s">
        <v>1201</v>
      </c>
      <c r="G132" s="68"/>
      <c r="H132" s="68"/>
      <c r="I132" s="68"/>
      <c r="J132" s="68"/>
      <c r="K132" s="68"/>
      <c r="L132" s="68"/>
      <c r="M132" s="68"/>
      <c r="N132" s="68"/>
      <c r="O132" s="68"/>
      <c r="P132" s="68" t="s">
        <v>90</v>
      </c>
      <c r="Q132" s="68"/>
      <c r="R132" s="68"/>
      <c r="S132" s="68"/>
      <c r="T132" s="68"/>
      <c r="U132" s="68"/>
      <c r="V132" s="68"/>
      <c r="W132" s="68"/>
      <c r="X132" s="68"/>
      <c r="Y132" s="22" t="s">
        <v>857</v>
      </c>
      <c r="Z132" s="22"/>
      <c r="AA132" s="27">
        <v>54370.5</v>
      </c>
      <c r="AB132" s="24">
        <v>1</v>
      </c>
      <c r="AC132" s="22" t="s">
        <v>1202</v>
      </c>
      <c r="AD132" s="25">
        <v>3</v>
      </c>
      <c r="AE132" s="22" t="s">
        <v>852</v>
      </c>
      <c r="AF132" s="24">
        <v>334</v>
      </c>
      <c r="AG132" s="22" t="s">
        <v>1203</v>
      </c>
      <c r="AH132" s="22" t="s">
        <v>1204</v>
      </c>
      <c r="AI132" s="22" t="s">
        <v>854</v>
      </c>
      <c r="AJ132" s="24">
        <v>2</v>
      </c>
    </row>
    <row r="133" spans="1:36" ht="11.15" customHeight="1" outlineLevel="2" x14ac:dyDescent="0.2">
      <c r="A133" s="21">
        <v>4</v>
      </c>
      <c r="B133" s="68" t="s">
        <v>421</v>
      </c>
      <c r="C133" s="68"/>
      <c r="D133" s="68"/>
      <c r="E133" s="68"/>
      <c r="F133" s="68" t="s">
        <v>1205</v>
      </c>
      <c r="G133" s="68"/>
      <c r="H133" s="68"/>
      <c r="I133" s="68"/>
      <c r="J133" s="68"/>
      <c r="K133" s="68"/>
      <c r="L133" s="68"/>
      <c r="M133" s="68"/>
      <c r="N133" s="68"/>
      <c r="O133" s="68"/>
      <c r="P133" s="68" t="s">
        <v>90</v>
      </c>
      <c r="Q133" s="68"/>
      <c r="R133" s="68"/>
      <c r="S133" s="68"/>
      <c r="T133" s="68"/>
      <c r="U133" s="68"/>
      <c r="V133" s="68"/>
      <c r="W133" s="68"/>
      <c r="X133" s="68"/>
      <c r="Y133" s="22" t="s">
        <v>857</v>
      </c>
      <c r="Z133" s="22"/>
      <c r="AA133" s="27">
        <v>54370.5</v>
      </c>
      <c r="AB133" s="24">
        <v>1</v>
      </c>
      <c r="AC133" s="22" t="s">
        <v>1206</v>
      </c>
      <c r="AD133" s="25">
        <v>3</v>
      </c>
      <c r="AE133" s="22" t="s">
        <v>852</v>
      </c>
      <c r="AF133" s="24">
        <v>350</v>
      </c>
      <c r="AG133" s="22" t="s">
        <v>1207</v>
      </c>
      <c r="AH133" s="22"/>
      <c r="AI133" s="22" t="s">
        <v>854</v>
      </c>
      <c r="AJ133" s="24">
        <v>1</v>
      </c>
    </row>
    <row r="134" spans="1:36" ht="11.15" customHeight="1" outlineLevel="2" x14ac:dyDescent="0.2">
      <c r="A134" s="21">
        <v>5</v>
      </c>
      <c r="B134" s="68" t="s">
        <v>422</v>
      </c>
      <c r="C134" s="68"/>
      <c r="D134" s="68"/>
      <c r="E134" s="68"/>
      <c r="F134" s="68" t="s">
        <v>1208</v>
      </c>
      <c r="G134" s="68"/>
      <c r="H134" s="68"/>
      <c r="I134" s="68"/>
      <c r="J134" s="68"/>
      <c r="K134" s="68"/>
      <c r="L134" s="68"/>
      <c r="M134" s="68"/>
      <c r="N134" s="68"/>
      <c r="O134" s="68"/>
      <c r="P134" s="68" t="s">
        <v>90</v>
      </c>
      <c r="Q134" s="68"/>
      <c r="R134" s="68"/>
      <c r="S134" s="68"/>
      <c r="T134" s="68"/>
      <c r="U134" s="68"/>
      <c r="V134" s="68"/>
      <c r="W134" s="68"/>
      <c r="X134" s="68"/>
      <c r="Y134" s="22" t="s">
        <v>857</v>
      </c>
      <c r="Z134" s="22"/>
      <c r="AA134" s="27">
        <v>54370.5</v>
      </c>
      <c r="AB134" s="24">
        <v>1</v>
      </c>
      <c r="AC134" s="22" t="s">
        <v>1209</v>
      </c>
      <c r="AD134" s="22"/>
      <c r="AE134" s="22" t="s">
        <v>852</v>
      </c>
      <c r="AF134" s="24">
        <v>330</v>
      </c>
      <c r="AG134" s="22" t="s">
        <v>1210</v>
      </c>
      <c r="AH134" s="22"/>
      <c r="AI134" s="22" t="s">
        <v>854</v>
      </c>
      <c r="AJ134" s="24">
        <v>17</v>
      </c>
    </row>
    <row r="135" spans="1:36" ht="11.15" customHeight="1" outlineLevel="2" x14ac:dyDescent="0.2">
      <c r="A135" s="21">
        <v>6</v>
      </c>
      <c r="B135" s="68" t="s">
        <v>425</v>
      </c>
      <c r="C135" s="68"/>
      <c r="D135" s="68"/>
      <c r="E135" s="68"/>
      <c r="F135" s="68" t="s">
        <v>1211</v>
      </c>
      <c r="G135" s="68"/>
      <c r="H135" s="68"/>
      <c r="I135" s="68"/>
      <c r="J135" s="68"/>
      <c r="K135" s="68"/>
      <c r="L135" s="68"/>
      <c r="M135" s="68"/>
      <c r="N135" s="68"/>
      <c r="O135" s="68"/>
      <c r="P135" s="68" t="s">
        <v>90</v>
      </c>
      <c r="Q135" s="68"/>
      <c r="R135" s="68"/>
      <c r="S135" s="68"/>
      <c r="T135" s="68"/>
      <c r="U135" s="68"/>
      <c r="V135" s="68"/>
      <c r="W135" s="68"/>
      <c r="X135" s="68"/>
      <c r="Y135" s="22" t="s">
        <v>857</v>
      </c>
      <c r="Z135" s="22"/>
      <c r="AA135" s="27">
        <v>54370.5</v>
      </c>
      <c r="AB135" s="24">
        <v>1</v>
      </c>
      <c r="AC135" s="22" t="s">
        <v>1212</v>
      </c>
      <c r="AD135" s="25">
        <v>3</v>
      </c>
      <c r="AE135" s="22" t="s">
        <v>852</v>
      </c>
      <c r="AF135" s="24">
        <v>303</v>
      </c>
      <c r="AG135" s="22" t="s">
        <v>1213</v>
      </c>
      <c r="AH135" s="22"/>
      <c r="AI135" s="22" t="s">
        <v>854</v>
      </c>
      <c r="AJ135" s="24">
        <v>1</v>
      </c>
    </row>
    <row r="136" spans="1:36" ht="11.15" customHeight="1" outlineLevel="2" x14ac:dyDescent="0.2">
      <c r="A136" s="21">
        <v>7</v>
      </c>
      <c r="B136" s="68" t="s">
        <v>427</v>
      </c>
      <c r="C136" s="68"/>
      <c r="D136" s="68"/>
      <c r="E136" s="68"/>
      <c r="F136" s="68" t="s">
        <v>1214</v>
      </c>
      <c r="G136" s="68"/>
      <c r="H136" s="68"/>
      <c r="I136" s="68"/>
      <c r="J136" s="68"/>
      <c r="K136" s="68"/>
      <c r="L136" s="68"/>
      <c r="M136" s="68"/>
      <c r="N136" s="68"/>
      <c r="O136" s="68"/>
      <c r="P136" s="68" t="s">
        <v>90</v>
      </c>
      <c r="Q136" s="68"/>
      <c r="R136" s="68"/>
      <c r="S136" s="68"/>
      <c r="T136" s="68"/>
      <c r="U136" s="68"/>
      <c r="V136" s="68"/>
      <c r="W136" s="68"/>
      <c r="X136" s="68"/>
      <c r="Y136" s="22" t="s">
        <v>857</v>
      </c>
      <c r="Z136" s="22"/>
      <c r="AA136" s="27">
        <v>54370.5</v>
      </c>
      <c r="AB136" s="24">
        <v>1</v>
      </c>
      <c r="AC136" s="22" t="s">
        <v>1215</v>
      </c>
      <c r="AD136" s="25">
        <v>3</v>
      </c>
      <c r="AE136" s="22" t="s">
        <v>852</v>
      </c>
      <c r="AF136" s="24">
        <v>110</v>
      </c>
      <c r="AG136" s="22" t="s">
        <v>1216</v>
      </c>
      <c r="AH136" s="22"/>
      <c r="AI136" s="22" t="s">
        <v>854</v>
      </c>
      <c r="AJ136" s="24">
        <v>2</v>
      </c>
    </row>
    <row r="137" spans="1:36" ht="11.15" customHeight="1" outlineLevel="2" x14ac:dyDescent="0.2">
      <c r="A137" s="21">
        <v>8</v>
      </c>
      <c r="B137" s="68" t="s">
        <v>430</v>
      </c>
      <c r="C137" s="68"/>
      <c r="D137" s="68"/>
      <c r="E137" s="68"/>
      <c r="F137" s="68" t="s">
        <v>1217</v>
      </c>
      <c r="G137" s="68"/>
      <c r="H137" s="68"/>
      <c r="I137" s="68"/>
      <c r="J137" s="68"/>
      <c r="K137" s="68"/>
      <c r="L137" s="68"/>
      <c r="M137" s="68"/>
      <c r="N137" s="68"/>
      <c r="O137" s="68"/>
      <c r="P137" s="68" t="s">
        <v>90</v>
      </c>
      <c r="Q137" s="68"/>
      <c r="R137" s="68"/>
      <c r="S137" s="68"/>
      <c r="T137" s="68"/>
      <c r="U137" s="68"/>
      <c r="V137" s="68"/>
      <c r="W137" s="68"/>
      <c r="X137" s="68"/>
      <c r="Y137" s="22" t="s">
        <v>857</v>
      </c>
      <c r="Z137" s="22"/>
      <c r="AA137" s="27">
        <v>54370.5</v>
      </c>
      <c r="AB137" s="24">
        <v>1</v>
      </c>
      <c r="AC137" s="22" t="s">
        <v>1218</v>
      </c>
      <c r="AD137" s="25">
        <v>3</v>
      </c>
      <c r="AE137" s="22" t="s">
        <v>852</v>
      </c>
      <c r="AF137" s="24">
        <v>52</v>
      </c>
      <c r="AG137" s="22" t="s">
        <v>1219</v>
      </c>
      <c r="AH137" s="22"/>
      <c r="AI137" s="22" t="s">
        <v>854</v>
      </c>
      <c r="AJ137" s="24">
        <v>1</v>
      </c>
    </row>
    <row r="138" spans="1:36" ht="11.15" customHeight="1" outlineLevel="2" x14ac:dyDescent="0.2">
      <c r="A138" s="21">
        <v>9</v>
      </c>
      <c r="B138" s="68" t="s">
        <v>312</v>
      </c>
      <c r="C138" s="68"/>
      <c r="D138" s="68"/>
      <c r="E138" s="68"/>
      <c r="F138" s="68" t="s">
        <v>1220</v>
      </c>
      <c r="G138" s="68"/>
      <c r="H138" s="68"/>
      <c r="I138" s="68"/>
      <c r="J138" s="68"/>
      <c r="K138" s="68"/>
      <c r="L138" s="68"/>
      <c r="M138" s="68"/>
      <c r="N138" s="68"/>
      <c r="O138" s="68"/>
      <c r="P138" s="68" t="s">
        <v>90</v>
      </c>
      <c r="Q138" s="68"/>
      <c r="R138" s="68"/>
      <c r="S138" s="68"/>
      <c r="T138" s="68"/>
      <c r="U138" s="68"/>
      <c r="V138" s="68"/>
      <c r="W138" s="68"/>
      <c r="X138" s="68"/>
      <c r="Y138" s="22" t="s">
        <v>857</v>
      </c>
      <c r="Z138" s="22"/>
      <c r="AA138" s="27">
        <v>54370.5</v>
      </c>
      <c r="AB138" s="24">
        <v>1</v>
      </c>
      <c r="AC138" s="22" t="s">
        <v>1221</v>
      </c>
      <c r="AD138" s="25">
        <v>3</v>
      </c>
      <c r="AE138" s="22" t="s">
        <v>852</v>
      </c>
      <c r="AF138" s="24">
        <v>146</v>
      </c>
      <c r="AG138" s="22" t="s">
        <v>1222</v>
      </c>
      <c r="AH138" s="22"/>
      <c r="AI138" s="22" t="s">
        <v>854</v>
      </c>
      <c r="AJ138" s="26"/>
    </row>
    <row r="139" spans="1:36" ht="11.15" customHeight="1" outlineLevel="2" x14ac:dyDescent="0.2">
      <c r="A139" s="21">
        <v>10</v>
      </c>
      <c r="B139" s="68" t="s">
        <v>627</v>
      </c>
      <c r="C139" s="68"/>
      <c r="D139" s="68"/>
      <c r="E139" s="68"/>
      <c r="F139" s="68" t="s">
        <v>1223</v>
      </c>
      <c r="G139" s="68"/>
      <c r="H139" s="68"/>
      <c r="I139" s="68"/>
      <c r="J139" s="68"/>
      <c r="K139" s="68"/>
      <c r="L139" s="68"/>
      <c r="M139" s="68"/>
      <c r="N139" s="68"/>
      <c r="O139" s="68"/>
      <c r="P139" s="68" t="s">
        <v>90</v>
      </c>
      <c r="Q139" s="68"/>
      <c r="R139" s="68"/>
      <c r="S139" s="68"/>
      <c r="T139" s="68"/>
      <c r="U139" s="68"/>
      <c r="V139" s="68"/>
      <c r="W139" s="68"/>
      <c r="X139" s="68"/>
      <c r="Y139" s="22" t="s">
        <v>857</v>
      </c>
      <c r="Z139" s="22"/>
      <c r="AA139" s="27">
        <v>54370.5</v>
      </c>
      <c r="AB139" s="24">
        <v>1</v>
      </c>
      <c r="AC139" s="22" t="s">
        <v>1224</v>
      </c>
      <c r="AD139" s="25">
        <v>3</v>
      </c>
      <c r="AE139" s="22" t="s">
        <v>852</v>
      </c>
      <c r="AF139" s="24">
        <v>208</v>
      </c>
      <c r="AG139" s="22" t="s">
        <v>1225</v>
      </c>
      <c r="AH139" s="22"/>
      <c r="AI139" s="22" t="s">
        <v>854</v>
      </c>
      <c r="AJ139" s="26"/>
    </row>
    <row r="140" spans="1:36" ht="11.15" customHeight="1" outlineLevel="2" x14ac:dyDescent="0.2">
      <c r="A140" s="21">
        <v>11</v>
      </c>
      <c r="B140" s="68" t="s">
        <v>625</v>
      </c>
      <c r="C140" s="68"/>
      <c r="D140" s="68"/>
      <c r="E140" s="68"/>
      <c r="F140" s="68" t="s">
        <v>1226</v>
      </c>
      <c r="G140" s="68"/>
      <c r="H140" s="68"/>
      <c r="I140" s="68"/>
      <c r="J140" s="68"/>
      <c r="K140" s="68"/>
      <c r="L140" s="68"/>
      <c r="M140" s="68"/>
      <c r="N140" s="68"/>
      <c r="O140" s="68"/>
      <c r="P140" s="68" t="s">
        <v>1108</v>
      </c>
      <c r="Q140" s="68"/>
      <c r="R140" s="68"/>
      <c r="S140" s="68"/>
      <c r="T140" s="68"/>
      <c r="U140" s="68"/>
      <c r="V140" s="68"/>
      <c r="W140" s="68"/>
      <c r="X140" s="68"/>
      <c r="Y140" s="22" t="s">
        <v>857</v>
      </c>
      <c r="Z140" s="22"/>
      <c r="AA140" s="23">
        <v>40000</v>
      </c>
      <c r="AB140" s="24">
        <v>1</v>
      </c>
      <c r="AC140" s="22" t="s">
        <v>1227</v>
      </c>
      <c r="AD140" s="25">
        <v>3</v>
      </c>
      <c r="AE140" s="22" t="s">
        <v>852</v>
      </c>
      <c r="AF140" s="24">
        <v>300</v>
      </c>
      <c r="AG140" s="22" t="s">
        <v>1228</v>
      </c>
      <c r="AH140" s="22"/>
      <c r="AI140" s="22" t="s">
        <v>854</v>
      </c>
      <c r="AJ140" s="26"/>
    </row>
    <row r="141" spans="1:36" ht="11.15" customHeight="1" outlineLevel="2" x14ac:dyDescent="0.2">
      <c r="A141" s="21">
        <v>12</v>
      </c>
      <c r="B141" s="68" t="s">
        <v>626</v>
      </c>
      <c r="C141" s="68"/>
      <c r="D141" s="68"/>
      <c r="E141" s="68"/>
      <c r="F141" s="68" t="s">
        <v>1229</v>
      </c>
      <c r="G141" s="68"/>
      <c r="H141" s="68"/>
      <c r="I141" s="68"/>
      <c r="J141" s="68"/>
      <c r="K141" s="68"/>
      <c r="L141" s="68"/>
      <c r="M141" s="68"/>
      <c r="N141" s="68"/>
      <c r="O141" s="68"/>
      <c r="P141" s="68" t="s">
        <v>1108</v>
      </c>
      <c r="Q141" s="68"/>
      <c r="R141" s="68"/>
      <c r="S141" s="68"/>
      <c r="T141" s="68"/>
      <c r="U141" s="68"/>
      <c r="V141" s="68"/>
      <c r="W141" s="68"/>
      <c r="X141" s="68"/>
      <c r="Y141" s="22" t="s">
        <v>857</v>
      </c>
      <c r="Z141" s="22"/>
      <c r="AA141" s="23">
        <v>40000</v>
      </c>
      <c r="AB141" s="24">
        <v>1</v>
      </c>
      <c r="AC141" s="22" t="s">
        <v>1224</v>
      </c>
      <c r="AD141" s="25">
        <v>3</v>
      </c>
      <c r="AE141" s="22" t="s">
        <v>852</v>
      </c>
      <c r="AF141" s="24">
        <v>165</v>
      </c>
      <c r="AG141" s="22" t="s">
        <v>1230</v>
      </c>
      <c r="AH141" s="22"/>
      <c r="AI141" s="22" t="s">
        <v>854</v>
      </c>
      <c r="AJ141" s="26"/>
    </row>
    <row r="142" spans="1:36" ht="22.4" customHeight="1" outlineLevel="2" x14ac:dyDescent="0.2">
      <c r="A142" s="21">
        <v>13</v>
      </c>
      <c r="B142" s="68" t="s">
        <v>665</v>
      </c>
      <c r="C142" s="68"/>
      <c r="D142" s="68"/>
      <c r="E142" s="68"/>
      <c r="F142" s="68" t="s">
        <v>1231</v>
      </c>
      <c r="G142" s="68"/>
      <c r="H142" s="68"/>
      <c r="I142" s="68"/>
      <c r="J142" s="68"/>
      <c r="K142" s="68"/>
      <c r="L142" s="68"/>
      <c r="M142" s="68"/>
      <c r="N142" s="68"/>
      <c r="O142" s="68"/>
      <c r="P142" s="68" t="s">
        <v>1108</v>
      </c>
      <c r="Q142" s="68"/>
      <c r="R142" s="68"/>
      <c r="S142" s="68"/>
      <c r="T142" s="68"/>
      <c r="U142" s="68"/>
      <c r="V142" s="68"/>
      <c r="W142" s="68"/>
      <c r="X142" s="68"/>
      <c r="Y142" s="22" t="s">
        <v>850</v>
      </c>
      <c r="Z142" s="22"/>
      <c r="AA142" s="23">
        <v>40000</v>
      </c>
      <c r="AB142" s="24">
        <v>1</v>
      </c>
      <c r="AC142" s="22" t="s">
        <v>1232</v>
      </c>
      <c r="AD142" s="25">
        <v>3</v>
      </c>
      <c r="AE142" s="22" t="s">
        <v>852</v>
      </c>
      <c r="AF142" s="24">
        <v>344</v>
      </c>
      <c r="AG142" s="22" t="s">
        <v>1233</v>
      </c>
      <c r="AH142" s="22"/>
      <c r="AI142" s="22" t="s">
        <v>854</v>
      </c>
      <c r="AJ142" s="26"/>
    </row>
    <row r="143" spans="1:36" ht="11.15" customHeight="1" outlineLevel="2" x14ac:dyDescent="0.2">
      <c r="A143" s="21">
        <v>14</v>
      </c>
      <c r="B143" s="68" t="s">
        <v>624</v>
      </c>
      <c r="C143" s="68"/>
      <c r="D143" s="68"/>
      <c r="E143" s="68"/>
      <c r="F143" s="68" t="s">
        <v>1234</v>
      </c>
      <c r="G143" s="68"/>
      <c r="H143" s="68"/>
      <c r="I143" s="68"/>
      <c r="J143" s="68"/>
      <c r="K143" s="68"/>
      <c r="L143" s="68"/>
      <c r="M143" s="68"/>
      <c r="N143" s="68"/>
      <c r="O143" s="68"/>
      <c r="P143" s="68" t="s">
        <v>1108</v>
      </c>
      <c r="Q143" s="68"/>
      <c r="R143" s="68"/>
      <c r="S143" s="68"/>
      <c r="T143" s="68"/>
      <c r="U143" s="68"/>
      <c r="V143" s="68"/>
      <c r="W143" s="68"/>
      <c r="X143" s="68"/>
      <c r="Y143" s="22" t="s">
        <v>857</v>
      </c>
      <c r="Z143" s="22"/>
      <c r="AA143" s="23">
        <v>40000</v>
      </c>
      <c r="AB143" s="24">
        <v>1</v>
      </c>
      <c r="AC143" s="22" t="s">
        <v>1235</v>
      </c>
      <c r="AD143" s="25">
        <v>3</v>
      </c>
      <c r="AE143" s="22" t="s">
        <v>852</v>
      </c>
      <c r="AF143" s="24">
        <v>353</v>
      </c>
      <c r="AG143" s="22" t="s">
        <v>1236</v>
      </c>
      <c r="AH143" s="22"/>
      <c r="AI143" s="22" t="s">
        <v>854</v>
      </c>
      <c r="AJ143" s="26"/>
    </row>
    <row r="144" spans="1:36" ht="11.15" customHeight="1" outlineLevel="2" x14ac:dyDescent="0.2">
      <c r="A144" s="21">
        <v>15</v>
      </c>
      <c r="B144" s="68" t="s">
        <v>404</v>
      </c>
      <c r="C144" s="68"/>
      <c r="D144" s="68"/>
      <c r="E144" s="68"/>
      <c r="F144" s="68" t="s">
        <v>1237</v>
      </c>
      <c r="G144" s="68"/>
      <c r="H144" s="68"/>
      <c r="I144" s="68"/>
      <c r="J144" s="68"/>
      <c r="K144" s="68"/>
      <c r="L144" s="68"/>
      <c r="M144" s="68"/>
      <c r="N144" s="68"/>
      <c r="O144" s="68"/>
      <c r="P144" s="68" t="s">
        <v>123</v>
      </c>
      <c r="Q144" s="68"/>
      <c r="R144" s="68"/>
      <c r="S144" s="68"/>
      <c r="T144" s="68"/>
      <c r="U144" s="68"/>
      <c r="V144" s="68"/>
      <c r="W144" s="68"/>
      <c r="X144" s="68"/>
      <c r="Y144" s="22" t="s">
        <v>850</v>
      </c>
      <c r="Z144" s="22"/>
      <c r="AA144" s="23">
        <v>95000</v>
      </c>
      <c r="AB144" s="24">
        <v>1</v>
      </c>
      <c r="AC144" s="22" t="s">
        <v>1238</v>
      </c>
      <c r="AD144" s="25">
        <v>3</v>
      </c>
      <c r="AE144" s="22" t="s">
        <v>852</v>
      </c>
      <c r="AF144" s="24">
        <v>96</v>
      </c>
      <c r="AG144" s="22" t="s">
        <v>1239</v>
      </c>
      <c r="AH144" s="22"/>
      <c r="AI144" s="22" t="s">
        <v>854</v>
      </c>
      <c r="AJ144" s="24">
        <v>4</v>
      </c>
    </row>
    <row r="145" spans="1:36" ht="11.15" customHeight="1" outlineLevel="1" x14ac:dyDescent="0.2">
      <c r="A145" s="21">
        <v>16</v>
      </c>
      <c r="B145" s="68" t="s">
        <v>414</v>
      </c>
      <c r="C145" s="68"/>
      <c r="D145" s="68"/>
      <c r="E145" s="68"/>
      <c r="F145" s="68" t="s">
        <v>1240</v>
      </c>
      <c r="G145" s="68"/>
      <c r="H145" s="68"/>
      <c r="I145" s="68"/>
      <c r="J145" s="68"/>
      <c r="K145" s="68"/>
      <c r="L145" s="68"/>
      <c r="M145" s="68"/>
      <c r="N145" s="68"/>
      <c r="O145" s="68"/>
      <c r="P145" s="68" t="s">
        <v>153</v>
      </c>
      <c r="Q145" s="68"/>
      <c r="R145" s="68"/>
      <c r="S145" s="68"/>
      <c r="T145" s="68"/>
      <c r="U145" s="68"/>
      <c r="V145" s="68"/>
      <c r="W145" s="68"/>
      <c r="X145" s="68"/>
      <c r="Y145" s="22" t="s">
        <v>850</v>
      </c>
      <c r="Z145" s="22"/>
      <c r="AA145" s="23">
        <v>59730</v>
      </c>
      <c r="AB145" s="24">
        <v>1</v>
      </c>
      <c r="AC145" s="22" t="s">
        <v>1241</v>
      </c>
      <c r="AD145" s="25">
        <v>2</v>
      </c>
      <c r="AE145" s="22" t="s">
        <v>852</v>
      </c>
      <c r="AF145" s="24">
        <v>64</v>
      </c>
      <c r="AG145" s="22" t="s">
        <v>1242</v>
      </c>
      <c r="AH145" s="22"/>
      <c r="AI145" s="22" t="s">
        <v>854</v>
      </c>
      <c r="AJ145" s="24">
        <v>1</v>
      </c>
    </row>
    <row r="146" spans="1:36" ht="11.15" customHeight="1" outlineLevel="2" x14ac:dyDescent="0.2">
      <c r="A146" s="21">
        <v>17</v>
      </c>
      <c r="B146" s="68" t="s">
        <v>423</v>
      </c>
      <c r="C146" s="68"/>
      <c r="D146" s="68"/>
      <c r="E146" s="68"/>
      <c r="F146" s="68" t="s">
        <v>1243</v>
      </c>
      <c r="G146" s="68"/>
      <c r="H146" s="68"/>
      <c r="I146" s="68"/>
      <c r="J146" s="68"/>
      <c r="K146" s="68"/>
      <c r="L146" s="68"/>
      <c r="M146" s="68"/>
      <c r="N146" s="68"/>
      <c r="O146" s="68"/>
      <c r="P146" s="68" t="s">
        <v>153</v>
      </c>
      <c r="Q146" s="68"/>
      <c r="R146" s="68"/>
      <c r="S146" s="68"/>
      <c r="T146" s="68"/>
      <c r="U146" s="68"/>
      <c r="V146" s="68"/>
      <c r="W146" s="68"/>
      <c r="X146" s="68"/>
      <c r="Y146" s="22" t="s">
        <v>850</v>
      </c>
      <c r="Z146" s="22"/>
      <c r="AA146" s="27">
        <v>59730.5</v>
      </c>
      <c r="AB146" s="24">
        <v>1</v>
      </c>
      <c r="AC146" s="22" t="s">
        <v>1244</v>
      </c>
      <c r="AD146" s="22"/>
      <c r="AE146" s="22" t="s">
        <v>852</v>
      </c>
      <c r="AF146" s="24">
        <v>184</v>
      </c>
      <c r="AG146" s="22" t="s">
        <v>1245</v>
      </c>
      <c r="AH146" s="22"/>
      <c r="AI146" s="22" t="s">
        <v>854</v>
      </c>
      <c r="AJ146" s="24">
        <v>15</v>
      </c>
    </row>
    <row r="147" spans="1:36" ht="11.15" customHeight="1" outlineLevel="2" x14ac:dyDescent="0.2">
      <c r="A147" s="69" t="s">
        <v>1246</v>
      </c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</row>
    <row r="148" spans="1:36" ht="11.15" customHeight="1" outlineLevel="1" x14ac:dyDescent="0.2">
      <c r="A148" s="21">
        <v>1</v>
      </c>
      <c r="B148" s="68" t="s">
        <v>355</v>
      </c>
      <c r="C148" s="68"/>
      <c r="D148" s="68"/>
      <c r="E148" s="68"/>
      <c r="F148" s="68" t="s">
        <v>1247</v>
      </c>
      <c r="G148" s="68"/>
      <c r="H148" s="68"/>
      <c r="I148" s="68"/>
      <c r="J148" s="68"/>
      <c r="K148" s="68"/>
      <c r="L148" s="68"/>
      <c r="M148" s="68"/>
      <c r="N148" s="68"/>
      <c r="O148" s="68"/>
      <c r="P148" s="68" t="s">
        <v>55</v>
      </c>
      <c r="Q148" s="68"/>
      <c r="R148" s="68"/>
      <c r="S148" s="68"/>
      <c r="T148" s="68"/>
      <c r="U148" s="68"/>
      <c r="V148" s="68"/>
      <c r="W148" s="68"/>
      <c r="X148" s="68"/>
      <c r="Y148" s="22" t="s">
        <v>850</v>
      </c>
      <c r="Z148" s="22"/>
      <c r="AA148" s="27">
        <v>56057.7</v>
      </c>
      <c r="AB148" s="24">
        <v>1</v>
      </c>
      <c r="AC148" s="22" t="s">
        <v>1248</v>
      </c>
      <c r="AD148" s="22"/>
      <c r="AE148" s="22" t="s">
        <v>852</v>
      </c>
      <c r="AF148" s="24">
        <v>90</v>
      </c>
      <c r="AG148" s="22" t="s">
        <v>1249</v>
      </c>
      <c r="AH148" s="22"/>
      <c r="AI148" s="22" t="s">
        <v>854</v>
      </c>
      <c r="AJ148" s="24">
        <v>5</v>
      </c>
    </row>
    <row r="149" spans="1:36" ht="11.15" customHeight="1" outlineLevel="2" x14ac:dyDescent="0.2">
      <c r="A149" s="21">
        <v>2</v>
      </c>
      <c r="B149" s="68" t="s">
        <v>1250</v>
      </c>
      <c r="C149" s="68"/>
      <c r="D149" s="68"/>
      <c r="E149" s="68"/>
      <c r="F149" s="68" t="s">
        <v>1251</v>
      </c>
      <c r="G149" s="68"/>
      <c r="H149" s="68"/>
      <c r="I149" s="68"/>
      <c r="J149" s="68"/>
      <c r="K149" s="68"/>
      <c r="L149" s="68"/>
      <c r="M149" s="68"/>
      <c r="N149" s="68"/>
      <c r="O149" s="68"/>
      <c r="P149" s="68" t="s">
        <v>55</v>
      </c>
      <c r="Q149" s="68"/>
      <c r="R149" s="68"/>
      <c r="S149" s="68"/>
      <c r="T149" s="68"/>
      <c r="U149" s="68"/>
      <c r="V149" s="68"/>
      <c r="W149" s="68"/>
      <c r="X149" s="68"/>
      <c r="Y149" s="22" t="s">
        <v>850</v>
      </c>
      <c r="Z149" s="22"/>
      <c r="AA149" s="27">
        <v>56057.7</v>
      </c>
      <c r="AB149" s="24">
        <v>1</v>
      </c>
      <c r="AC149" s="22" t="s">
        <v>1252</v>
      </c>
      <c r="AD149" s="25">
        <v>3</v>
      </c>
      <c r="AE149" s="22" t="s">
        <v>852</v>
      </c>
      <c r="AF149" s="24">
        <v>75</v>
      </c>
      <c r="AG149" s="22" t="s">
        <v>1253</v>
      </c>
      <c r="AH149" s="22"/>
      <c r="AI149" s="22" t="s">
        <v>854</v>
      </c>
      <c r="AJ149" s="24">
        <v>2</v>
      </c>
    </row>
    <row r="150" spans="1:36" ht="11.15" customHeight="1" outlineLevel="2" x14ac:dyDescent="0.2">
      <c r="A150" s="69" t="s">
        <v>1254</v>
      </c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</row>
    <row r="151" spans="1:36" ht="22.4" customHeight="1" outlineLevel="2" x14ac:dyDescent="0.2">
      <c r="A151" s="21">
        <v>1</v>
      </c>
      <c r="B151" s="68" t="s">
        <v>289</v>
      </c>
      <c r="C151" s="68"/>
      <c r="D151" s="68"/>
      <c r="E151" s="68"/>
      <c r="F151" s="68" t="s">
        <v>1255</v>
      </c>
      <c r="G151" s="68"/>
      <c r="H151" s="68"/>
      <c r="I151" s="68"/>
      <c r="J151" s="68"/>
      <c r="K151" s="68"/>
      <c r="L151" s="68"/>
      <c r="M151" s="68"/>
      <c r="N151" s="68"/>
      <c r="O151" s="68"/>
      <c r="P151" s="68" t="s">
        <v>21</v>
      </c>
      <c r="Q151" s="68"/>
      <c r="R151" s="68"/>
      <c r="S151" s="68"/>
      <c r="T151" s="68"/>
      <c r="U151" s="68"/>
      <c r="V151" s="68"/>
      <c r="W151" s="68"/>
      <c r="X151" s="68"/>
      <c r="Y151" s="22" t="s">
        <v>857</v>
      </c>
      <c r="Z151" s="22"/>
      <c r="AA151" s="23">
        <v>55375</v>
      </c>
      <c r="AB151" s="24">
        <v>1</v>
      </c>
      <c r="AC151" s="22" t="s">
        <v>952</v>
      </c>
      <c r="AD151" s="25">
        <v>3</v>
      </c>
      <c r="AE151" s="22" t="s">
        <v>852</v>
      </c>
      <c r="AF151" s="24">
        <v>320</v>
      </c>
      <c r="AG151" s="22" t="s">
        <v>1256</v>
      </c>
      <c r="AH151" s="22"/>
      <c r="AI151" s="22" t="s">
        <v>854</v>
      </c>
      <c r="AJ151" s="26"/>
    </row>
    <row r="152" spans="1:36" ht="22.4" customHeight="1" outlineLevel="2" x14ac:dyDescent="0.2">
      <c r="A152" s="21">
        <v>2</v>
      </c>
      <c r="B152" s="68" t="s">
        <v>1257</v>
      </c>
      <c r="C152" s="68"/>
      <c r="D152" s="68"/>
      <c r="E152" s="68"/>
      <c r="F152" s="68" t="s">
        <v>1258</v>
      </c>
      <c r="G152" s="68"/>
      <c r="H152" s="68"/>
      <c r="I152" s="68"/>
      <c r="J152" s="68"/>
      <c r="K152" s="68"/>
      <c r="L152" s="68"/>
      <c r="M152" s="68"/>
      <c r="N152" s="68"/>
      <c r="O152" s="68"/>
      <c r="P152" s="68" t="s">
        <v>21</v>
      </c>
      <c r="Q152" s="68"/>
      <c r="R152" s="68"/>
      <c r="S152" s="68"/>
      <c r="T152" s="68"/>
      <c r="U152" s="68"/>
      <c r="V152" s="68"/>
      <c r="W152" s="68"/>
      <c r="X152" s="68"/>
      <c r="Y152" s="22" t="s">
        <v>850</v>
      </c>
      <c r="Z152" s="22"/>
      <c r="AA152" s="26"/>
      <c r="AB152" s="24">
        <v>1</v>
      </c>
      <c r="AC152" s="22" t="s">
        <v>1259</v>
      </c>
      <c r="AD152" s="22"/>
      <c r="AE152" s="22" t="s">
        <v>852</v>
      </c>
      <c r="AF152" s="24">
        <v>57</v>
      </c>
      <c r="AG152" s="22" t="s">
        <v>1260</v>
      </c>
      <c r="AH152" s="22"/>
      <c r="AI152" s="22" t="s">
        <v>963</v>
      </c>
      <c r="AJ152" s="24">
        <v>10</v>
      </c>
    </row>
    <row r="153" spans="1:36" ht="11.15" customHeight="1" outlineLevel="2" x14ac:dyDescent="0.2">
      <c r="A153" s="21">
        <v>3</v>
      </c>
      <c r="B153" s="68" t="s">
        <v>1261</v>
      </c>
      <c r="C153" s="68"/>
      <c r="D153" s="68"/>
      <c r="E153" s="68"/>
      <c r="F153" s="68" t="s">
        <v>1262</v>
      </c>
      <c r="G153" s="68"/>
      <c r="H153" s="68"/>
      <c r="I153" s="68"/>
      <c r="J153" s="68"/>
      <c r="K153" s="68"/>
      <c r="L153" s="68"/>
      <c r="M153" s="68"/>
      <c r="N153" s="68"/>
      <c r="O153" s="68"/>
      <c r="P153" s="68" t="s">
        <v>137</v>
      </c>
      <c r="Q153" s="68"/>
      <c r="R153" s="68"/>
      <c r="S153" s="68"/>
      <c r="T153" s="68"/>
      <c r="U153" s="68"/>
      <c r="V153" s="68"/>
      <c r="W153" s="68"/>
      <c r="X153" s="68"/>
      <c r="Y153" s="22" t="s">
        <v>850</v>
      </c>
      <c r="Z153" s="22"/>
      <c r="AA153" s="23">
        <v>88740</v>
      </c>
      <c r="AB153" s="24">
        <v>1</v>
      </c>
      <c r="AC153" s="22" t="s">
        <v>1263</v>
      </c>
      <c r="AD153" s="25">
        <v>3</v>
      </c>
      <c r="AE153" s="22" t="s">
        <v>852</v>
      </c>
      <c r="AF153" s="24">
        <v>308</v>
      </c>
      <c r="AG153" s="22" t="s">
        <v>1264</v>
      </c>
      <c r="AH153" s="22" t="s">
        <v>1265</v>
      </c>
      <c r="AI153" s="22" t="s">
        <v>854</v>
      </c>
      <c r="AJ153" s="24">
        <v>4</v>
      </c>
    </row>
    <row r="154" spans="1:36" ht="11.15" customHeight="1" outlineLevel="1" x14ac:dyDescent="0.2">
      <c r="A154" s="21">
        <v>4</v>
      </c>
      <c r="B154" s="68" t="s">
        <v>392</v>
      </c>
      <c r="C154" s="68"/>
      <c r="D154" s="68"/>
      <c r="E154" s="68"/>
      <c r="F154" s="68" t="s">
        <v>1266</v>
      </c>
      <c r="G154" s="68"/>
      <c r="H154" s="68"/>
      <c r="I154" s="68"/>
      <c r="J154" s="68"/>
      <c r="K154" s="68"/>
      <c r="L154" s="68"/>
      <c r="M154" s="68"/>
      <c r="N154" s="68"/>
      <c r="O154" s="68"/>
      <c r="P154" s="68" t="s">
        <v>143</v>
      </c>
      <c r="Q154" s="68"/>
      <c r="R154" s="68"/>
      <c r="S154" s="68"/>
      <c r="T154" s="68"/>
      <c r="U154" s="68"/>
      <c r="V154" s="68"/>
      <c r="W154" s="68"/>
      <c r="X154" s="68"/>
      <c r="Y154" s="22" t="s">
        <v>857</v>
      </c>
      <c r="Z154" s="22"/>
      <c r="AA154" s="23">
        <v>200000</v>
      </c>
      <c r="AB154" s="24">
        <v>1</v>
      </c>
      <c r="AC154" s="22" t="s">
        <v>1267</v>
      </c>
      <c r="AD154" s="22"/>
      <c r="AE154" s="22" t="s">
        <v>852</v>
      </c>
      <c r="AF154" s="24">
        <v>219</v>
      </c>
      <c r="AG154" s="22" t="s">
        <v>1268</v>
      </c>
      <c r="AH154" s="22"/>
      <c r="AI154" s="22" t="s">
        <v>854</v>
      </c>
      <c r="AJ154" s="24">
        <v>13</v>
      </c>
    </row>
    <row r="155" spans="1:36" ht="11.15" customHeight="1" outlineLevel="2" x14ac:dyDescent="0.2">
      <c r="A155" s="21">
        <v>5</v>
      </c>
      <c r="B155" s="68" t="s">
        <v>391</v>
      </c>
      <c r="C155" s="68"/>
      <c r="D155" s="68"/>
      <c r="E155" s="68"/>
      <c r="F155" s="68" t="s">
        <v>1269</v>
      </c>
      <c r="G155" s="68"/>
      <c r="H155" s="68"/>
      <c r="I155" s="68"/>
      <c r="J155" s="68"/>
      <c r="K155" s="68"/>
      <c r="L155" s="68"/>
      <c r="M155" s="68"/>
      <c r="N155" s="68"/>
      <c r="O155" s="68"/>
      <c r="P155" s="68" t="s">
        <v>145</v>
      </c>
      <c r="Q155" s="68"/>
      <c r="R155" s="68"/>
      <c r="S155" s="68"/>
      <c r="T155" s="68"/>
      <c r="U155" s="68"/>
      <c r="V155" s="68"/>
      <c r="W155" s="68"/>
      <c r="X155" s="68"/>
      <c r="Y155" s="22" t="s">
        <v>850</v>
      </c>
      <c r="Z155" s="22"/>
      <c r="AA155" s="23">
        <v>130000</v>
      </c>
      <c r="AB155" s="24">
        <v>1</v>
      </c>
      <c r="AC155" s="22" t="s">
        <v>1270</v>
      </c>
      <c r="AD155" s="22"/>
      <c r="AE155" s="22" t="s">
        <v>852</v>
      </c>
      <c r="AF155" s="24">
        <v>244</v>
      </c>
      <c r="AG155" s="22" t="s">
        <v>1271</v>
      </c>
      <c r="AH155" s="22"/>
      <c r="AI155" s="22" t="s">
        <v>854</v>
      </c>
      <c r="AJ155" s="24">
        <v>5</v>
      </c>
    </row>
    <row r="156" spans="1:36" ht="11.15" customHeight="1" outlineLevel="1" x14ac:dyDescent="0.2">
      <c r="A156" s="69" t="s">
        <v>1272</v>
      </c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</row>
    <row r="157" spans="1:36" ht="11.15" customHeight="1" outlineLevel="2" x14ac:dyDescent="0.2">
      <c r="A157" s="21">
        <v>1</v>
      </c>
      <c r="B157" s="68" t="s">
        <v>669</v>
      </c>
      <c r="C157" s="68"/>
      <c r="D157" s="68"/>
      <c r="E157" s="68"/>
      <c r="F157" s="68" t="s">
        <v>1273</v>
      </c>
      <c r="G157" s="68"/>
      <c r="H157" s="68"/>
      <c r="I157" s="68"/>
      <c r="J157" s="68"/>
      <c r="K157" s="68"/>
      <c r="L157" s="68"/>
      <c r="M157" s="68"/>
      <c r="N157" s="68"/>
      <c r="O157" s="68"/>
      <c r="P157" s="68" t="s">
        <v>21</v>
      </c>
      <c r="Q157" s="68"/>
      <c r="R157" s="68"/>
      <c r="S157" s="68"/>
      <c r="T157" s="68"/>
      <c r="U157" s="68"/>
      <c r="V157" s="68"/>
      <c r="W157" s="68"/>
      <c r="X157" s="68"/>
      <c r="Y157" s="22" t="s">
        <v>857</v>
      </c>
      <c r="Z157" s="22"/>
      <c r="AA157" s="23">
        <v>51000</v>
      </c>
      <c r="AB157" s="24">
        <v>1</v>
      </c>
      <c r="AC157" s="22" t="s">
        <v>1274</v>
      </c>
      <c r="AD157" s="22"/>
      <c r="AE157" s="22" t="s">
        <v>852</v>
      </c>
      <c r="AF157" s="24">
        <v>126</v>
      </c>
      <c r="AG157" s="22" t="s">
        <v>1103</v>
      </c>
      <c r="AH157" s="22"/>
      <c r="AI157" s="22" t="s">
        <v>963</v>
      </c>
      <c r="AJ157" s="24">
        <v>7</v>
      </c>
    </row>
    <row r="158" spans="1:36" ht="11.15" customHeight="1" outlineLevel="2" x14ac:dyDescent="0.2">
      <c r="A158" s="69" t="s">
        <v>1275</v>
      </c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</row>
    <row r="159" spans="1:36" ht="11.15" customHeight="1" outlineLevel="2" x14ac:dyDescent="0.2">
      <c r="A159" s="21">
        <v>1</v>
      </c>
      <c r="B159" s="68" t="s">
        <v>295</v>
      </c>
      <c r="C159" s="68"/>
      <c r="D159" s="68"/>
      <c r="E159" s="68"/>
      <c r="F159" s="68" t="s">
        <v>1276</v>
      </c>
      <c r="G159" s="68"/>
      <c r="H159" s="68"/>
      <c r="I159" s="68"/>
      <c r="J159" s="68"/>
      <c r="K159" s="68"/>
      <c r="L159" s="68"/>
      <c r="M159" s="68"/>
      <c r="N159" s="68"/>
      <c r="O159" s="68"/>
      <c r="P159" s="68" t="s">
        <v>21</v>
      </c>
      <c r="Q159" s="68"/>
      <c r="R159" s="68"/>
      <c r="S159" s="68"/>
      <c r="T159" s="68"/>
      <c r="U159" s="68"/>
      <c r="V159" s="68"/>
      <c r="W159" s="68"/>
      <c r="X159" s="68"/>
      <c r="Y159" s="22" t="s">
        <v>850</v>
      </c>
      <c r="Z159" s="22"/>
      <c r="AA159" s="23">
        <v>55375</v>
      </c>
      <c r="AB159" s="24">
        <v>1</v>
      </c>
      <c r="AC159" s="22" t="s">
        <v>952</v>
      </c>
      <c r="AD159" s="25">
        <v>3</v>
      </c>
      <c r="AE159" s="22" t="s">
        <v>852</v>
      </c>
      <c r="AF159" s="24">
        <v>141</v>
      </c>
      <c r="AG159" s="22" t="s">
        <v>1277</v>
      </c>
      <c r="AH159" s="22"/>
      <c r="AI159" s="22" t="s">
        <v>854</v>
      </c>
      <c r="AJ159" s="26"/>
    </row>
    <row r="160" spans="1:36" ht="11.15" customHeight="1" outlineLevel="2" x14ac:dyDescent="0.2">
      <c r="A160" s="21">
        <v>2</v>
      </c>
      <c r="B160" s="68" t="s">
        <v>299</v>
      </c>
      <c r="C160" s="68"/>
      <c r="D160" s="68"/>
      <c r="E160" s="68"/>
      <c r="F160" s="68" t="s">
        <v>1278</v>
      </c>
      <c r="G160" s="68"/>
      <c r="H160" s="68"/>
      <c r="I160" s="68"/>
      <c r="J160" s="68"/>
      <c r="K160" s="68"/>
      <c r="L160" s="68"/>
      <c r="M160" s="68"/>
      <c r="N160" s="68"/>
      <c r="O160" s="68"/>
      <c r="P160" s="68" t="s">
        <v>21</v>
      </c>
      <c r="Q160" s="68"/>
      <c r="R160" s="68"/>
      <c r="S160" s="68"/>
      <c r="T160" s="68"/>
      <c r="U160" s="68"/>
      <c r="V160" s="68"/>
      <c r="W160" s="68"/>
      <c r="X160" s="68"/>
      <c r="Y160" s="22" t="s">
        <v>850</v>
      </c>
      <c r="Z160" s="22"/>
      <c r="AA160" s="23">
        <v>55375</v>
      </c>
      <c r="AB160" s="24">
        <v>1</v>
      </c>
      <c r="AC160" s="22" t="s">
        <v>1279</v>
      </c>
      <c r="AD160" s="25">
        <v>3</v>
      </c>
      <c r="AE160" s="22" t="s">
        <v>852</v>
      </c>
      <c r="AF160" s="24">
        <v>337</v>
      </c>
      <c r="AG160" s="22" t="s">
        <v>1280</v>
      </c>
      <c r="AH160" s="22"/>
      <c r="AI160" s="22" t="s">
        <v>854</v>
      </c>
      <c r="AJ160" s="24">
        <v>2</v>
      </c>
    </row>
    <row r="161" spans="1:36" ht="11.15" customHeight="1" outlineLevel="2" x14ac:dyDescent="0.2">
      <c r="A161" s="21">
        <v>3</v>
      </c>
      <c r="B161" s="68" t="s">
        <v>300</v>
      </c>
      <c r="C161" s="68"/>
      <c r="D161" s="68"/>
      <c r="E161" s="68"/>
      <c r="F161" s="68" t="s">
        <v>1281</v>
      </c>
      <c r="G161" s="68"/>
      <c r="H161" s="68"/>
      <c r="I161" s="68"/>
      <c r="J161" s="68"/>
      <c r="K161" s="68"/>
      <c r="L161" s="68"/>
      <c r="M161" s="68"/>
      <c r="N161" s="68"/>
      <c r="O161" s="68"/>
      <c r="P161" s="68" t="s">
        <v>21</v>
      </c>
      <c r="Q161" s="68"/>
      <c r="R161" s="68"/>
      <c r="S161" s="68"/>
      <c r="T161" s="68"/>
      <c r="U161" s="68"/>
      <c r="V161" s="68"/>
      <c r="W161" s="68"/>
      <c r="X161" s="68"/>
      <c r="Y161" s="22" t="s">
        <v>850</v>
      </c>
      <c r="Z161" s="22"/>
      <c r="AA161" s="23">
        <v>55375</v>
      </c>
      <c r="AB161" s="24">
        <v>1</v>
      </c>
      <c r="AC161" s="22" t="s">
        <v>1282</v>
      </c>
      <c r="AD161" s="22"/>
      <c r="AE161" s="22" t="s">
        <v>852</v>
      </c>
      <c r="AF161" s="24">
        <v>86</v>
      </c>
      <c r="AG161" s="22" t="s">
        <v>1283</v>
      </c>
      <c r="AH161" s="22"/>
      <c r="AI161" s="22" t="s">
        <v>943</v>
      </c>
      <c r="AJ161" s="24">
        <v>7</v>
      </c>
    </row>
    <row r="162" spans="1:36" ht="11.15" customHeight="1" outlineLevel="2" x14ac:dyDescent="0.2">
      <c r="A162" s="21">
        <v>4</v>
      </c>
      <c r="B162" s="68" t="s">
        <v>301</v>
      </c>
      <c r="C162" s="68"/>
      <c r="D162" s="68"/>
      <c r="E162" s="68"/>
      <c r="F162" s="68" t="s">
        <v>1284</v>
      </c>
      <c r="G162" s="68"/>
      <c r="H162" s="68"/>
      <c r="I162" s="68"/>
      <c r="J162" s="68"/>
      <c r="K162" s="68"/>
      <c r="L162" s="68"/>
      <c r="M162" s="68"/>
      <c r="N162" s="68"/>
      <c r="O162" s="68"/>
      <c r="P162" s="68" t="s">
        <v>21</v>
      </c>
      <c r="Q162" s="68"/>
      <c r="R162" s="68"/>
      <c r="S162" s="68"/>
      <c r="T162" s="68"/>
      <c r="U162" s="68"/>
      <c r="V162" s="68"/>
      <c r="W162" s="68"/>
      <c r="X162" s="68"/>
      <c r="Y162" s="22" t="s">
        <v>850</v>
      </c>
      <c r="Z162" s="22"/>
      <c r="AA162" s="23">
        <v>55375</v>
      </c>
      <c r="AB162" s="24">
        <v>1</v>
      </c>
      <c r="AC162" s="22" t="s">
        <v>1285</v>
      </c>
      <c r="AD162" s="22"/>
      <c r="AE162" s="22" t="s">
        <v>852</v>
      </c>
      <c r="AF162" s="24">
        <v>47</v>
      </c>
      <c r="AG162" s="22" t="s">
        <v>1286</v>
      </c>
      <c r="AH162" s="22"/>
      <c r="AI162" s="22" t="s">
        <v>854</v>
      </c>
      <c r="AJ162" s="24">
        <v>8</v>
      </c>
    </row>
    <row r="163" spans="1:36" ht="11.15" customHeight="1" outlineLevel="2" x14ac:dyDescent="0.2">
      <c r="A163" s="21">
        <v>5</v>
      </c>
      <c r="B163" s="68" t="s">
        <v>1287</v>
      </c>
      <c r="C163" s="68"/>
      <c r="D163" s="68"/>
      <c r="E163" s="68"/>
      <c r="F163" s="68" t="s">
        <v>1288</v>
      </c>
      <c r="G163" s="68"/>
      <c r="H163" s="68"/>
      <c r="I163" s="68"/>
      <c r="J163" s="68"/>
      <c r="K163" s="68"/>
      <c r="L163" s="68"/>
      <c r="M163" s="68"/>
      <c r="N163" s="68"/>
      <c r="O163" s="68"/>
      <c r="P163" s="68" t="s">
        <v>21</v>
      </c>
      <c r="Q163" s="68"/>
      <c r="R163" s="68"/>
      <c r="S163" s="68"/>
      <c r="T163" s="68"/>
      <c r="U163" s="68"/>
      <c r="V163" s="68"/>
      <c r="W163" s="68"/>
      <c r="X163" s="68"/>
      <c r="Y163" s="22" t="s">
        <v>850</v>
      </c>
      <c r="Z163" s="22"/>
      <c r="AA163" s="23">
        <v>51000</v>
      </c>
      <c r="AB163" s="24">
        <v>1</v>
      </c>
      <c r="AC163" s="22" t="s">
        <v>871</v>
      </c>
      <c r="AD163" s="26"/>
      <c r="AE163" s="22" t="s">
        <v>852</v>
      </c>
      <c r="AF163" s="24">
        <v>111</v>
      </c>
      <c r="AG163" s="22" t="s">
        <v>1289</v>
      </c>
      <c r="AH163" s="22"/>
      <c r="AI163" s="22" t="s">
        <v>963</v>
      </c>
      <c r="AJ163" s="24">
        <v>1</v>
      </c>
    </row>
    <row r="164" spans="1:36" ht="22.4" customHeight="1" outlineLevel="2" x14ac:dyDescent="0.2">
      <c r="A164" s="21">
        <v>6</v>
      </c>
      <c r="B164" s="68" t="s">
        <v>1290</v>
      </c>
      <c r="C164" s="68"/>
      <c r="D164" s="68"/>
      <c r="E164" s="68"/>
      <c r="F164" s="68" t="s">
        <v>1291</v>
      </c>
      <c r="G164" s="68"/>
      <c r="H164" s="68"/>
      <c r="I164" s="68"/>
      <c r="J164" s="68"/>
      <c r="K164" s="68"/>
      <c r="L164" s="68"/>
      <c r="M164" s="68"/>
      <c r="N164" s="68"/>
      <c r="O164" s="68"/>
      <c r="P164" s="68" t="s">
        <v>21</v>
      </c>
      <c r="Q164" s="68"/>
      <c r="R164" s="68"/>
      <c r="S164" s="68"/>
      <c r="T164" s="68"/>
      <c r="U164" s="68"/>
      <c r="V164" s="68"/>
      <c r="W164" s="68"/>
      <c r="X164" s="68"/>
      <c r="Y164" s="22" t="s">
        <v>850</v>
      </c>
      <c r="Z164" s="22"/>
      <c r="AA164" s="23">
        <v>55375</v>
      </c>
      <c r="AB164" s="24">
        <v>1</v>
      </c>
      <c r="AC164" s="22" t="s">
        <v>1292</v>
      </c>
      <c r="AD164" s="25">
        <v>3</v>
      </c>
      <c r="AE164" s="22" t="s">
        <v>852</v>
      </c>
      <c r="AF164" s="24">
        <v>332</v>
      </c>
      <c r="AG164" s="22" t="s">
        <v>1293</v>
      </c>
      <c r="AH164" s="22"/>
      <c r="AI164" s="22" t="s">
        <v>854</v>
      </c>
      <c r="AJ164" s="24">
        <v>2</v>
      </c>
    </row>
    <row r="165" spans="1:36" ht="22.4" customHeight="1" outlineLevel="2" x14ac:dyDescent="0.2">
      <c r="A165" s="21">
        <v>7</v>
      </c>
      <c r="B165" s="68" t="s">
        <v>311</v>
      </c>
      <c r="C165" s="68"/>
      <c r="D165" s="68"/>
      <c r="E165" s="68"/>
      <c r="F165" s="68" t="s">
        <v>1294</v>
      </c>
      <c r="G165" s="68"/>
      <c r="H165" s="68"/>
      <c r="I165" s="68"/>
      <c r="J165" s="68"/>
      <c r="K165" s="68"/>
      <c r="L165" s="68"/>
      <c r="M165" s="68"/>
      <c r="N165" s="68"/>
      <c r="O165" s="68"/>
      <c r="P165" s="68" t="s">
        <v>30</v>
      </c>
      <c r="Q165" s="68"/>
      <c r="R165" s="68"/>
      <c r="S165" s="68"/>
      <c r="T165" s="68"/>
      <c r="U165" s="68"/>
      <c r="V165" s="68"/>
      <c r="W165" s="68"/>
      <c r="X165" s="68"/>
      <c r="Y165" s="22" t="s">
        <v>850</v>
      </c>
      <c r="Z165" s="22"/>
      <c r="AA165" s="23">
        <v>68500</v>
      </c>
      <c r="AB165" s="24">
        <v>1</v>
      </c>
      <c r="AC165" s="22" t="s">
        <v>871</v>
      </c>
      <c r="AD165" s="26"/>
      <c r="AE165" s="22" t="s">
        <v>852</v>
      </c>
      <c r="AF165" s="24">
        <v>51</v>
      </c>
      <c r="AG165" s="22" t="s">
        <v>1295</v>
      </c>
      <c r="AH165" s="22"/>
      <c r="AI165" s="22" t="s">
        <v>854</v>
      </c>
      <c r="AJ165" s="24">
        <v>1</v>
      </c>
    </row>
    <row r="166" spans="1:36" ht="33" customHeight="1" outlineLevel="2" x14ac:dyDescent="0.2">
      <c r="A166" s="21">
        <v>8</v>
      </c>
      <c r="B166" s="68" t="s">
        <v>297</v>
      </c>
      <c r="C166" s="68"/>
      <c r="D166" s="68"/>
      <c r="E166" s="68"/>
      <c r="F166" s="68" t="s">
        <v>1296</v>
      </c>
      <c r="G166" s="68"/>
      <c r="H166" s="68"/>
      <c r="I166" s="68"/>
      <c r="J166" s="68"/>
      <c r="K166" s="68"/>
      <c r="L166" s="68"/>
      <c r="M166" s="68"/>
      <c r="N166" s="68"/>
      <c r="O166" s="68"/>
      <c r="P166" s="68" t="s">
        <v>131</v>
      </c>
      <c r="Q166" s="68"/>
      <c r="R166" s="68"/>
      <c r="S166" s="68"/>
      <c r="T166" s="68"/>
      <c r="U166" s="68"/>
      <c r="V166" s="68"/>
      <c r="W166" s="68"/>
      <c r="X166" s="68"/>
      <c r="Y166" s="22" t="s">
        <v>850</v>
      </c>
      <c r="Z166" s="22"/>
      <c r="AA166" s="23">
        <v>130000</v>
      </c>
      <c r="AB166" s="24">
        <v>1</v>
      </c>
      <c r="AC166" s="22" t="s">
        <v>1297</v>
      </c>
      <c r="AD166" s="22"/>
      <c r="AE166" s="22" t="s">
        <v>852</v>
      </c>
      <c r="AF166" s="24">
        <v>343</v>
      </c>
      <c r="AG166" s="22" t="s">
        <v>1298</v>
      </c>
      <c r="AH166" s="22"/>
      <c r="AI166" s="22" t="s">
        <v>854</v>
      </c>
      <c r="AJ166" s="24">
        <v>10</v>
      </c>
    </row>
    <row r="167" spans="1:36" ht="11.15" customHeight="1" outlineLevel="1" x14ac:dyDescent="0.2">
      <c r="A167" s="21">
        <v>9</v>
      </c>
      <c r="B167" s="68" t="s">
        <v>296</v>
      </c>
      <c r="C167" s="68"/>
      <c r="D167" s="68"/>
      <c r="E167" s="68"/>
      <c r="F167" s="68" t="s">
        <v>1104</v>
      </c>
      <c r="G167" s="68"/>
      <c r="H167" s="68"/>
      <c r="I167" s="68"/>
      <c r="J167" s="68"/>
      <c r="K167" s="68"/>
      <c r="L167" s="68"/>
      <c r="M167" s="68"/>
      <c r="N167" s="68"/>
      <c r="O167" s="68"/>
      <c r="P167" s="68" t="s">
        <v>30</v>
      </c>
      <c r="Q167" s="68"/>
      <c r="R167" s="68"/>
      <c r="S167" s="68"/>
      <c r="T167" s="68"/>
      <c r="U167" s="68"/>
      <c r="V167" s="68"/>
      <c r="W167" s="68"/>
      <c r="X167" s="68"/>
      <c r="Y167" s="22" t="s">
        <v>850</v>
      </c>
      <c r="Z167" s="22"/>
      <c r="AA167" s="23">
        <v>76500</v>
      </c>
      <c r="AB167" s="24">
        <v>1</v>
      </c>
      <c r="AC167" s="22" t="s">
        <v>868</v>
      </c>
      <c r="AD167" s="25">
        <v>3</v>
      </c>
      <c r="AE167" s="22" t="s">
        <v>852</v>
      </c>
      <c r="AF167" s="24">
        <v>117</v>
      </c>
      <c r="AG167" s="22" t="s">
        <v>1299</v>
      </c>
      <c r="AH167" s="22"/>
      <c r="AI167" s="22" t="s">
        <v>854</v>
      </c>
      <c r="AJ167" s="24">
        <v>4</v>
      </c>
    </row>
    <row r="168" spans="1:36" ht="11.15" customHeight="1" outlineLevel="2" x14ac:dyDescent="0.2">
      <c r="A168" s="21">
        <v>10</v>
      </c>
      <c r="B168" s="68" t="s">
        <v>302</v>
      </c>
      <c r="C168" s="68"/>
      <c r="D168" s="68"/>
      <c r="E168" s="68"/>
      <c r="F168" s="68" t="s">
        <v>1300</v>
      </c>
      <c r="G168" s="68"/>
      <c r="H168" s="68"/>
      <c r="I168" s="68"/>
      <c r="J168" s="68"/>
      <c r="K168" s="68"/>
      <c r="L168" s="68"/>
      <c r="M168" s="68"/>
      <c r="N168" s="68"/>
      <c r="O168" s="68"/>
      <c r="P168" s="68" t="s">
        <v>303</v>
      </c>
      <c r="Q168" s="68"/>
      <c r="R168" s="68"/>
      <c r="S168" s="68"/>
      <c r="T168" s="68"/>
      <c r="U168" s="68"/>
      <c r="V168" s="68"/>
      <c r="W168" s="68"/>
      <c r="X168" s="68"/>
      <c r="Y168" s="22" t="s">
        <v>850</v>
      </c>
      <c r="Z168" s="22"/>
      <c r="AA168" s="23">
        <v>200000</v>
      </c>
      <c r="AB168" s="24">
        <v>1</v>
      </c>
      <c r="AC168" s="22" t="s">
        <v>1301</v>
      </c>
      <c r="AD168" s="22"/>
      <c r="AE168" s="22" t="s">
        <v>852</v>
      </c>
      <c r="AF168" s="24">
        <v>207</v>
      </c>
      <c r="AG168" s="22" t="s">
        <v>1302</v>
      </c>
      <c r="AH168" s="22"/>
      <c r="AI168" s="22" t="s">
        <v>854</v>
      </c>
      <c r="AJ168" s="24">
        <v>18</v>
      </c>
    </row>
    <row r="169" spans="1:36" ht="11.15" customHeight="1" outlineLevel="2" x14ac:dyDescent="0.2">
      <c r="A169" s="69" t="s">
        <v>1303</v>
      </c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</row>
    <row r="170" spans="1:36" ht="11.15" customHeight="1" outlineLevel="2" x14ac:dyDescent="0.2">
      <c r="A170" s="21">
        <v>1</v>
      </c>
      <c r="B170" s="68" t="s">
        <v>350</v>
      </c>
      <c r="C170" s="68"/>
      <c r="D170" s="68"/>
      <c r="E170" s="68"/>
      <c r="F170" s="68" t="s">
        <v>1304</v>
      </c>
      <c r="G170" s="68"/>
      <c r="H170" s="68"/>
      <c r="I170" s="68"/>
      <c r="J170" s="68"/>
      <c r="K170" s="68"/>
      <c r="L170" s="68"/>
      <c r="M170" s="68"/>
      <c r="N170" s="68"/>
      <c r="O170" s="68"/>
      <c r="P170" s="68" t="s">
        <v>74</v>
      </c>
      <c r="Q170" s="68"/>
      <c r="R170" s="68"/>
      <c r="S170" s="68"/>
      <c r="T170" s="68"/>
      <c r="U170" s="68"/>
      <c r="V170" s="68"/>
      <c r="W170" s="68"/>
      <c r="X170" s="68"/>
      <c r="Y170" s="22" t="s">
        <v>1305</v>
      </c>
      <c r="Z170" s="22"/>
      <c r="AA170" s="24">
        <v>353</v>
      </c>
      <c r="AB170" s="24">
        <v>1</v>
      </c>
      <c r="AC170" s="22" t="s">
        <v>1306</v>
      </c>
      <c r="AD170" s="22"/>
      <c r="AE170" s="22" t="s">
        <v>852</v>
      </c>
      <c r="AF170" s="24">
        <v>102</v>
      </c>
      <c r="AG170" s="22" t="s">
        <v>1307</v>
      </c>
      <c r="AH170" s="22"/>
      <c r="AI170" s="22" t="s">
        <v>854</v>
      </c>
      <c r="AJ170" s="24">
        <v>15</v>
      </c>
    </row>
    <row r="171" spans="1:36" ht="11.15" customHeight="1" outlineLevel="2" x14ac:dyDescent="0.2">
      <c r="A171" s="21">
        <v>2</v>
      </c>
      <c r="B171" s="68" t="s">
        <v>354</v>
      </c>
      <c r="C171" s="68"/>
      <c r="D171" s="68"/>
      <c r="E171" s="68"/>
      <c r="F171" s="68" t="s">
        <v>1308</v>
      </c>
      <c r="G171" s="68"/>
      <c r="H171" s="68"/>
      <c r="I171" s="68"/>
      <c r="J171" s="68"/>
      <c r="K171" s="68"/>
      <c r="L171" s="68"/>
      <c r="M171" s="68"/>
      <c r="N171" s="68"/>
      <c r="O171" s="68"/>
      <c r="P171" s="68" t="s">
        <v>74</v>
      </c>
      <c r="Q171" s="68"/>
      <c r="R171" s="68"/>
      <c r="S171" s="68"/>
      <c r="T171" s="68"/>
      <c r="U171" s="68"/>
      <c r="V171" s="68"/>
      <c r="W171" s="68"/>
      <c r="X171" s="68"/>
      <c r="Y171" s="22" t="s">
        <v>1309</v>
      </c>
      <c r="Z171" s="22"/>
      <c r="AA171" s="24">
        <v>353</v>
      </c>
      <c r="AB171" s="24">
        <v>1</v>
      </c>
      <c r="AC171" s="22" t="s">
        <v>1310</v>
      </c>
      <c r="AD171" s="22"/>
      <c r="AE171" s="22" t="s">
        <v>852</v>
      </c>
      <c r="AF171" s="24">
        <v>312</v>
      </c>
      <c r="AG171" s="22" t="s">
        <v>1311</v>
      </c>
      <c r="AH171" s="22"/>
      <c r="AI171" s="22" t="s">
        <v>854</v>
      </c>
      <c r="AJ171" s="24">
        <v>20</v>
      </c>
    </row>
    <row r="172" spans="1:36" ht="11.15" customHeight="1" outlineLevel="2" x14ac:dyDescent="0.2">
      <c r="A172" s="21">
        <v>3</v>
      </c>
      <c r="B172" s="68" t="s">
        <v>358</v>
      </c>
      <c r="C172" s="68"/>
      <c r="D172" s="68"/>
      <c r="E172" s="68"/>
      <c r="F172" s="68" t="s">
        <v>1312</v>
      </c>
      <c r="G172" s="68"/>
      <c r="H172" s="68"/>
      <c r="I172" s="68"/>
      <c r="J172" s="68"/>
      <c r="K172" s="68"/>
      <c r="L172" s="68"/>
      <c r="M172" s="68"/>
      <c r="N172" s="68"/>
      <c r="O172" s="68"/>
      <c r="P172" s="68" t="s">
        <v>74</v>
      </c>
      <c r="Q172" s="68"/>
      <c r="R172" s="68"/>
      <c r="S172" s="68"/>
      <c r="T172" s="68"/>
      <c r="U172" s="68"/>
      <c r="V172" s="68"/>
      <c r="W172" s="68"/>
      <c r="X172" s="68"/>
      <c r="Y172" s="22" t="s">
        <v>1305</v>
      </c>
      <c r="Z172" s="22"/>
      <c r="AA172" s="24">
        <v>353</v>
      </c>
      <c r="AB172" s="24">
        <v>1</v>
      </c>
      <c r="AC172" s="22" t="s">
        <v>1313</v>
      </c>
      <c r="AD172" s="22"/>
      <c r="AE172" s="22" t="s">
        <v>852</v>
      </c>
      <c r="AF172" s="24">
        <v>23</v>
      </c>
      <c r="AG172" s="20" t="s">
        <v>1314</v>
      </c>
      <c r="AH172" s="22"/>
      <c r="AI172" s="22" t="s">
        <v>854</v>
      </c>
      <c r="AJ172" s="24">
        <v>13</v>
      </c>
    </row>
    <row r="173" spans="1:36" ht="11.15" customHeight="1" outlineLevel="2" x14ac:dyDescent="0.2">
      <c r="A173" s="21">
        <v>4</v>
      </c>
      <c r="B173" s="68" t="s">
        <v>364</v>
      </c>
      <c r="C173" s="68"/>
      <c r="D173" s="68"/>
      <c r="E173" s="68"/>
      <c r="F173" s="68" t="s">
        <v>1315</v>
      </c>
      <c r="G173" s="68"/>
      <c r="H173" s="68"/>
      <c r="I173" s="68"/>
      <c r="J173" s="68"/>
      <c r="K173" s="68"/>
      <c r="L173" s="68"/>
      <c r="M173" s="68"/>
      <c r="N173" s="68"/>
      <c r="O173" s="68"/>
      <c r="P173" s="68" t="s">
        <v>74</v>
      </c>
      <c r="Q173" s="68"/>
      <c r="R173" s="68"/>
      <c r="S173" s="68"/>
      <c r="T173" s="68"/>
      <c r="U173" s="68"/>
      <c r="V173" s="68"/>
      <c r="W173" s="68"/>
      <c r="X173" s="68"/>
      <c r="Y173" s="22" t="s">
        <v>1316</v>
      </c>
      <c r="Z173" s="22"/>
      <c r="AA173" s="24">
        <v>353</v>
      </c>
      <c r="AB173" s="24">
        <v>1</v>
      </c>
      <c r="AC173" s="22" t="s">
        <v>1317</v>
      </c>
      <c r="AD173" s="25">
        <v>3</v>
      </c>
      <c r="AE173" s="22" t="s">
        <v>852</v>
      </c>
      <c r="AF173" s="24">
        <v>163</v>
      </c>
      <c r="AG173" s="22" t="s">
        <v>1318</v>
      </c>
      <c r="AH173" s="22"/>
      <c r="AI173" s="22" t="s">
        <v>854</v>
      </c>
      <c r="AJ173" s="24">
        <v>4</v>
      </c>
    </row>
    <row r="174" spans="1:36" ht="11.15" customHeight="1" outlineLevel="2" x14ac:dyDescent="0.2">
      <c r="A174" s="21">
        <v>5</v>
      </c>
      <c r="B174" s="68" t="s">
        <v>365</v>
      </c>
      <c r="C174" s="68"/>
      <c r="D174" s="68"/>
      <c r="E174" s="68"/>
      <c r="F174" s="68" t="s">
        <v>1319</v>
      </c>
      <c r="G174" s="68"/>
      <c r="H174" s="68"/>
      <c r="I174" s="68"/>
      <c r="J174" s="68"/>
      <c r="K174" s="68"/>
      <c r="L174" s="68"/>
      <c r="M174" s="68"/>
      <c r="N174" s="68"/>
      <c r="O174" s="68"/>
      <c r="P174" s="68" t="s">
        <v>74</v>
      </c>
      <c r="Q174" s="68"/>
      <c r="R174" s="68"/>
      <c r="S174" s="68"/>
      <c r="T174" s="68"/>
      <c r="U174" s="68"/>
      <c r="V174" s="68"/>
      <c r="W174" s="68"/>
      <c r="X174" s="68"/>
      <c r="Y174" s="22" t="s">
        <v>885</v>
      </c>
      <c r="Z174" s="22"/>
      <c r="AA174" s="24">
        <v>353</v>
      </c>
      <c r="AB174" s="24">
        <v>1</v>
      </c>
      <c r="AC174" s="22" t="s">
        <v>861</v>
      </c>
      <c r="AD174" s="25">
        <v>3</v>
      </c>
      <c r="AE174" s="22" t="s">
        <v>852</v>
      </c>
      <c r="AF174" s="24">
        <v>208</v>
      </c>
      <c r="AG174" s="22" t="s">
        <v>1320</v>
      </c>
      <c r="AH174" s="22"/>
      <c r="AI174" s="22" t="s">
        <v>854</v>
      </c>
      <c r="AJ174" s="26"/>
    </row>
    <row r="175" spans="1:36" ht="11.15" customHeight="1" outlineLevel="2" x14ac:dyDescent="0.2">
      <c r="A175" s="21">
        <v>6</v>
      </c>
      <c r="B175" s="68" t="s">
        <v>376</v>
      </c>
      <c r="C175" s="68"/>
      <c r="D175" s="68"/>
      <c r="E175" s="68"/>
      <c r="F175" s="68" t="s">
        <v>1321</v>
      </c>
      <c r="G175" s="68"/>
      <c r="H175" s="68"/>
      <c r="I175" s="68"/>
      <c r="J175" s="68"/>
      <c r="K175" s="68"/>
      <c r="L175" s="68"/>
      <c r="M175" s="68"/>
      <c r="N175" s="68"/>
      <c r="O175" s="68"/>
      <c r="P175" s="68" t="s">
        <v>74</v>
      </c>
      <c r="Q175" s="68"/>
      <c r="R175" s="68"/>
      <c r="S175" s="68"/>
      <c r="T175" s="68"/>
      <c r="U175" s="68"/>
      <c r="V175" s="68"/>
      <c r="W175" s="68"/>
      <c r="X175" s="68"/>
      <c r="Y175" s="22" t="s">
        <v>1309</v>
      </c>
      <c r="Z175" s="22"/>
      <c r="AA175" s="24">
        <v>353</v>
      </c>
      <c r="AB175" s="24">
        <v>1</v>
      </c>
      <c r="AC175" s="22" t="s">
        <v>1322</v>
      </c>
      <c r="AD175" s="22"/>
      <c r="AE175" s="22" t="s">
        <v>852</v>
      </c>
      <c r="AF175" s="24">
        <v>30</v>
      </c>
      <c r="AG175" s="20" t="s">
        <v>1323</v>
      </c>
      <c r="AH175" s="22"/>
      <c r="AI175" s="22" t="s">
        <v>854</v>
      </c>
      <c r="AJ175" s="24">
        <v>8</v>
      </c>
    </row>
    <row r="176" spans="1:36" ht="11.15" customHeight="1" outlineLevel="2" x14ac:dyDescent="0.2">
      <c r="A176" s="21">
        <v>7</v>
      </c>
      <c r="B176" s="68" t="s">
        <v>380</v>
      </c>
      <c r="C176" s="68"/>
      <c r="D176" s="68"/>
      <c r="E176" s="68"/>
      <c r="F176" s="68" t="s">
        <v>1324</v>
      </c>
      <c r="G176" s="68"/>
      <c r="H176" s="68"/>
      <c r="I176" s="68"/>
      <c r="J176" s="68"/>
      <c r="K176" s="68"/>
      <c r="L176" s="68"/>
      <c r="M176" s="68"/>
      <c r="N176" s="68"/>
      <c r="O176" s="68"/>
      <c r="P176" s="68" t="s">
        <v>74</v>
      </c>
      <c r="Q176" s="68"/>
      <c r="R176" s="68"/>
      <c r="S176" s="68"/>
      <c r="T176" s="68"/>
      <c r="U176" s="68"/>
      <c r="V176" s="68"/>
      <c r="W176" s="68"/>
      <c r="X176" s="68"/>
      <c r="Y176" s="22" t="s">
        <v>1325</v>
      </c>
      <c r="Z176" s="22"/>
      <c r="AA176" s="24">
        <v>353</v>
      </c>
      <c r="AB176" s="24">
        <v>1</v>
      </c>
      <c r="AC176" s="22" t="s">
        <v>1326</v>
      </c>
      <c r="AD176" s="25">
        <v>3</v>
      </c>
      <c r="AE176" s="22" t="s">
        <v>852</v>
      </c>
      <c r="AF176" s="24">
        <v>349</v>
      </c>
      <c r="AG176" s="22" t="s">
        <v>1327</v>
      </c>
      <c r="AH176" s="22"/>
      <c r="AI176" s="22" t="s">
        <v>854</v>
      </c>
      <c r="AJ176" s="24">
        <v>3</v>
      </c>
    </row>
    <row r="177" spans="1:36" ht="22.4" customHeight="1" outlineLevel="2" x14ac:dyDescent="0.2">
      <c r="A177" s="21">
        <v>8</v>
      </c>
      <c r="B177" s="68" t="s">
        <v>381</v>
      </c>
      <c r="C177" s="68"/>
      <c r="D177" s="68"/>
      <c r="E177" s="68"/>
      <c r="F177" s="68" t="s">
        <v>1328</v>
      </c>
      <c r="G177" s="68"/>
      <c r="H177" s="68"/>
      <c r="I177" s="68"/>
      <c r="J177" s="68"/>
      <c r="K177" s="68"/>
      <c r="L177" s="68"/>
      <c r="M177" s="68"/>
      <c r="N177" s="68"/>
      <c r="O177" s="68"/>
      <c r="P177" s="68" t="s">
        <v>74</v>
      </c>
      <c r="Q177" s="68"/>
      <c r="R177" s="68"/>
      <c r="S177" s="68"/>
      <c r="T177" s="68"/>
      <c r="U177" s="68"/>
      <c r="V177" s="68"/>
      <c r="W177" s="68"/>
      <c r="X177" s="68"/>
      <c r="Y177" s="22" t="s">
        <v>1329</v>
      </c>
      <c r="Z177" s="22"/>
      <c r="AA177" s="24">
        <v>353</v>
      </c>
      <c r="AB177" s="24">
        <v>1</v>
      </c>
      <c r="AC177" s="22" t="s">
        <v>1330</v>
      </c>
      <c r="AD177" s="22"/>
      <c r="AE177" s="22" t="s">
        <v>852</v>
      </c>
      <c r="AF177" s="24">
        <v>113</v>
      </c>
      <c r="AG177" s="22" t="s">
        <v>1331</v>
      </c>
      <c r="AH177" s="22"/>
      <c r="AI177" s="22" t="s">
        <v>854</v>
      </c>
      <c r="AJ177" s="24">
        <v>12</v>
      </c>
    </row>
    <row r="178" spans="1:36" ht="22.4" customHeight="1" outlineLevel="2" x14ac:dyDescent="0.2">
      <c r="A178" s="21">
        <v>9</v>
      </c>
      <c r="B178" s="68" t="s">
        <v>387</v>
      </c>
      <c r="C178" s="68"/>
      <c r="D178" s="68"/>
      <c r="E178" s="68"/>
      <c r="F178" s="68" t="s">
        <v>1332</v>
      </c>
      <c r="G178" s="68"/>
      <c r="H178" s="68"/>
      <c r="I178" s="68"/>
      <c r="J178" s="68"/>
      <c r="K178" s="68"/>
      <c r="L178" s="68"/>
      <c r="M178" s="68"/>
      <c r="N178" s="68"/>
      <c r="O178" s="68"/>
      <c r="P178" s="68" t="s">
        <v>74</v>
      </c>
      <c r="Q178" s="68"/>
      <c r="R178" s="68"/>
      <c r="S178" s="68"/>
      <c r="T178" s="68"/>
      <c r="U178" s="68"/>
      <c r="V178" s="68"/>
      <c r="W178" s="68"/>
      <c r="X178" s="68"/>
      <c r="Y178" s="22" t="s">
        <v>1329</v>
      </c>
      <c r="Z178" s="22"/>
      <c r="AA178" s="24">
        <v>353</v>
      </c>
      <c r="AB178" s="24">
        <v>1</v>
      </c>
      <c r="AC178" s="22" t="s">
        <v>1333</v>
      </c>
      <c r="AD178" s="25">
        <v>3</v>
      </c>
      <c r="AE178" s="22" t="s">
        <v>852</v>
      </c>
      <c r="AF178" s="24">
        <v>314</v>
      </c>
      <c r="AG178" s="22" t="s">
        <v>1334</v>
      </c>
      <c r="AH178" s="22"/>
      <c r="AI178" s="22" t="s">
        <v>854</v>
      </c>
      <c r="AJ178" s="24">
        <v>4</v>
      </c>
    </row>
    <row r="179" spans="1:36" ht="22.4" customHeight="1" outlineLevel="2" x14ac:dyDescent="0.2">
      <c r="A179" s="21">
        <v>10</v>
      </c>
      <c r="B179" s="68" t="s">
        <v>352</v>
      </c>
      <c r="C179" s="68"/>
      <c r="D179" s="68"/>
      <c r="E179" s="68"/>
      <c r="F179" s="68" t="s">
        <v>1335</v>
      </c>
      <c r="G179" s="68"/>
      <c r="H179" s="68"/>
      <c r="I179" s="68"/>
      <c r="J179" s="68"/>
      <c r="K179" s="68"/>
      <c r="L179" s="68"/>
      <c r="M179" s="68"/>
      <c r="N179" s="68"/>
      <c r="O179" s="68"/>
      <c r="P179" s="68" t="s">
        <v>72</v>
      </c>
      <c r="Q179" s="68"/>
      <c r="R179" s="68"/>
      <c r="S179" s="68"/>
      <c r="T179" s="68"/>
      <c r="U179" s="68"/>
      <c r="V179" s="68"/>
      <c r="W179" s="68"/>
      <c r="X179" s="68"/>
      <c r="Y179" s="22" t="s">
        <v>1336</v>
      </c>
      <c r="Z179" s="22"/>
      <c r="AA179" s="24">
        <v>341</v>
      </c>
      <c r="AB179" s="24">
        <v>1</v>
      </c>
      <c r="AC179" s="22" t="s">
        <v>1337</v>
      </c>
      <c r="AD179" s="25">
        <v>3</v>
      </c>
      <c r="AE179" s="22" t="s">
        <v>852</v>
      </c>
      <c r="AF179" s="24">
        <v>319</v>
      </c>
      <c r="AG179" s="22" t="s">
        <v>1338</v>
      </c>
      <c r="AH179" s="22"/>
      <c r="AI179" s="22" t="s">
        <v>854</v>
      </c>
      <c r="AJ179" s="26"/>
    </row>
    <row r="180" spans="1:36" ht="22.4" customHeight="1" outlineLevel="2" x14ac:dyDescent="0.2">
      <c r="A180" s="21">
        <v>11</v>
      </c>
      <c r="B180" s="68" t="s">
        <v>361</v>
      </c>
      <c r="C180" s="68"/>
      <c r="D180" s="68"/>
      <c r="E180" s="68"/>
      <c r="F180" s="68" t="s">
        <v>1339</v>
      </c>
      <c r="G180" s="68"/>
      <c r="H180" s="68"/>
      <c r="I180" s="68"/>
      <c r="J180" s="68"/>
      <c r="K180" s="68"/>
      <c r="L180" s="68"/>
      <c r="M180" s="68"/>
      <c r="N180" s="68"/>
      <c r="O180" s="68"/>
      <c r="P180" s="68" t="s">
        <v>72</v>
      </c>
      <c r="Q180" s="68"/>
      <c r="R180" s="68"/>
      <c r="S180" s="68"/>
      <c r="T180" s="68"/>
      <c r="U180" s="68"/>
      <c r="V180" s="68"/>
      <c r="W180" s="68"/>
      <c r="X180" s="68"/>
      <c r="Y180" s="22" t="s">
        <v>1340</v>
      </c>
      <c r="Z180" s="22"/>
      <c r="AA180" s="24">
        <v>341</v>
      </c>
      <c r="AB180" s="24">
        <v>1</v>
      </c>
      <c r="AC180" s="22" t="s">
        <v>1341</v>
      </c>
      <c r="AD180" s="25">
        <v>3</v>
      </c>
      <c r="AE180" s="22" t="s">
        <v>852</v>
      </c>
      <c r="AF180" s="24">
        <v>58</v>
      </c>
      <c r="AG180" s="22" t="s">
        <v>1342</v>
      </c>
      <c r="AH180" s="22"/>
      <c r="AI180" s="22" t="s">
        <v>854</v>
      </c>
      <c r="AJ180" s="26"/>
    </row>
    <row r="181" spans="1:36" ht="11.15" customHeight="1" outlineLevel="1" x14ac:dyDescent="0.2">
      <c r="A181" s="21">
        <v>12</v>
      </c>
      <c r="B181" s="68" t="s">
        <v>1343</v>
      </c>
      <c r="C181" s="68"/>
      <c r="D181" s="68"/>
      <c r="E181" s="68"/>
      <c r="F181" s="68" t="s">
        <v>1344</v>
      </c>
      <c r="G181" s="68"/>
      <c r="H181" s="68"/>
      <c r="I181" s="68"/>
      <c r="J181" s="68"/>
      <c r="K181" s="68"/>
      <c r="L181" s="68"/>
      <c r="M181" s="68"/>
      <c r="N181" s="68"/>
      <c r="O181" s="68"/>
      <c r="P181" s="68" t="s">
        <v>72</v>
      </c>
      <c r="Q181" s="68"/>
      <c r="R181" s="68"/>
      <c r="S181" s="68"/>
      <c r="T181" s="68"/>
      <c r="U181" s="68"/>
      <c r="V181" s="68"/>
      <c r="W181" s="68"/>
      <c r="X181" s="68"/>
      <c r="Y181" s="22" t="s">
        <v>885</v>
      </c>
      <c r="Z181" s="22"/>
      <c r="AA181" s="24">
        <v>341</v>
      </c>
      <c r="AB181" s="24">
        <v>1</v>
      </c>
      <c r="AC181" s="22" t="s">
        <v>1345</v>
      </c>
      <c r="AD181" s="25">
        <v>3</v>
      </c>
      <c r="AE181" s="22" t="s">
        <v>852</v>
      </c>
      <c r="AF181" s="24">
        <v>276</v>
      </c>
      <c r="AG181" s="22" t="s">
        <v>1346</v>
      </c>
      <c r="AH181" s="22"/>
      <c r="AI181" s="22" t="s">
        <v>854</v>
      </c>
      <c r="AJ181" s="26"/>
    </row>
    <row r="182" spans="1:36" ht="11.15" customHeight="1" outlineLevel="2" x14ac:dyDescent="0.2">
      <c r="A182" s="21">
        <v>13</v>
      </c>
      <c r="B182" s="68" t="s">
        <v>388</v>
      </c>
      <c r="C182" s="68"/>
      <c r="D182" s="68"/>
      <c r="E182" s="68"/>
      <c r="F182" s="68" t="s">
        <v>1347</v>
      </c>
      <c r="G182" s="68"/>
      <c r="H182" s="68"/>
      <c r="I182" s="68"/>
      <c r="J182" s="68"/>
      <c r="K182" s="68"/>
      <c r="L182" s="68"/>
      <c r="M182" s="68"/>
      <c r="N182" s="68"/>
      <c r="O182" s="68"/>
      <c r="P182" s="68" t="s">
        <v>72</v>
      </c>
      <c r="Q182" s="68"/>
      <c r="R182" s="68"/>
      <c r="S182" s="68"/>
      <c r="T182" s="68"/>
      <c r="U182" s="68"/>
      <c r="V182" s="68"/>
      <c r="W182" s="68"/>
      <c r="X182" s="68"/>
      <c r="Y182" s="22" t="s">
        <v>1309</v>
      </c>
      <c r="Z182" s="22"/>
      <c r="AA182" s="24">
        <v>341</v>
      </c>
      <c r="AB182" s="24">
        <v>1</v>
      </c>
      <c r="AC182" s="22" t="s">
        <v>1348</v>
      </c>
      <c r="AD182" s="25">
        <v>3</v>
      </c>
      <c r="AE182" s="22" t="s">
        <v>852</v>
      </c>
      <c r="AF182" s="24">
        <v>191</v>
      </c>
      <c r="AG182" s="22" t="s">
        <v>1349</v>
      </c>
      <c r="AH182" s="22"/>
      <c r="AI182" s="22" t="s">
        <v>854</v>
      </c>
      <c r="AJ182" s="26"/>
    </row>
    <row r="183" spans="1:36" ht="11.15" customHeight="1" outlineLevel="2" x14ac:dyDescent="0.2">
      <c r="A183" s="69" t="s">
        <v>1350</v>
      </c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</row>
    <row r="184" spans="1:36" ht="11.15" customHeight="1" outlineLevel="2" x14ac:dyDescent="0.2">
      <c r="A184" s="21">
        <v>1</v>
      </c>
      <c r="B184" s="68" t="s">
        <v>359</v>
      </c>
      <c r="C184" s="68"/>
      <c r="D184" s="68"/>
      <c r="E184" s="68"/>
      <c r="F184" s="68" t="s">
        <v>1351</v>
      </c>
      <c r="G184" s="68"/>
      <c r="H184" s="68"/>
      <c r="I184" s="68"/>
      <c r="J184" s="68"/>
      <c r="K184" s="68"/>
      <c r="L184" s="68"/>
      <c r="M184" s="68"/>
      <c r="N184" s="68"/>
      <c r="O184" s="68"/>
      <c r="P184" s="68" t="s">
        <v>74</v>
      </c>
      <c r="Q184" s="68"/>
      <c r="R184" s="68"/>
      <c r="S184" s="68"/>
      <c r="T184" s="68"/>
      <c r="U184" s="68"/>
      <c r="V184" s="68"/>
      <c r="W184" s="68"/>
      <c r="X184" s="68"/>
      <c r="Y184" s="22" t="s">
        <v>1036</v>
      </c>
      <c r="Z184" s="22"/>
      <c r="AA184" s="24">
        <v>323</v>
      </c>
      <c r="AB184" s="24">
        <v>1</v>
      </c>
      <c r="AC184" s="22" t="s">
        <v>1352</v>
      </c>
      <c r="AD184" s="22"/>
      <c r="AE184" s="22" t="s">
        <v>852</v>
      </c>
      <c r="AF184" s="24">
        <v>348</v>
      </c>
      <c r="AG184" s="22" t="s">
        <v>1353</v>
      </c>
      <c r="AH184" s="22"/>
      <c r="AI184" s="22" t="s">
        <v>854</v>
      </c>
      <c r="AJ184" s="24">
        <v>18</v>
      </c>
    </row>
    <row r="185" spans="1:36" ht="11.15" customHeight="1" outlineLevel="2" x14ac:dyDescent="0.2">
      <c r="A185" s="21">
        <v>2</v>
      </c>
      <c r="B185" s="68" t="s">
        <v>366</v>
      </c>
      <c r="C185" s="68"/>
      <c r="D185" s="68"/>
      <c r="E185" s="68"/>
      <c r="F185" s="68" t="s">
        <v>1354</v>
      </c>
      <c r="G185" s="68"/>
      <c r="H185" s="68"/>
      <c r="I185" s="68"/>
      <c r="J185" s="68"/>
      <c r="K185" s="68"/>
      <c r="L185" s="68"/>
      <c r="M185" s="68"/>
      <c r="N185" s="68"/>
      <c r="O185" s="68"/>
      <c r="P185" s="68" t="s">
        <v>74</v>
      </c>
      <c r="Q185" s="68"/>
      <c r="R185" s="68"/>
      <c r="S185" s="68"/>
      <c r="T185" s="68"/>
      <c r="U185" s="68"/>
      <c r="V185" s="68"/>
      <c r="W185" s="68"/>
      <c r="X185" s="68"/>
      <c r="Y185" s="22" t="s">
        <v>1036</v>
      </c>
      <c r="Z185" s="22"/>
      <c r="AA185" s="24">
        <v>323</v>
      </c>
      <c r="AB185" s="24">
        <v>1</v>
      </c>
      <c r="AC185" s="22" t="s">
        <v>1355</v>
      </c>
      <c r="AD185" s="22"/>
      <c r="AE185" s="22" t="s">
        <v>852</v>
      </c>
      <c r="AF185" s="24">
        <v>117</v>
      </c>
      <c r="AG185" s="22" t="s">
        <v>1356</v>
      </c>
      <c r="AH185" s="22"/>
      <c r="AI185" s="22" t="s">
        <v>854</v>
      </c>
      <c r="AJ185" s="24">
        <v>16</v>
      </c>
    </row>
    <row r="186" spans="1:36" ht="11.15" customHeight="1" outlineLevel="2" x14ac:dyDescent="0.2">
      <c r="A186" s="21">
        <v>3</v>
      </c>
      <c r="B186" s="68" t="s">
        <v>367</v>
      </c>
      <c r="C186" s="68"/>
      <c r="D186" s="68"/>
      <c r="E186" s="68"/>
      <c r="F186" s="68" t="s">
        <v>1357</v>
      </c>
      <c r="G186" s="68"/>
      <c r="H186" s="68"/>
      <c r="I186" s="68"/>
      <c r="J186" s="68"/>
      <c r="K186" s="68"/>
      <c r="L186" s="68"/>
      <c r="M186" s="68"/>
      <c r="N186" s="68"/>
      <c r="O186" s="68"/>
      <c r="P186" s="68" t="s">
        <v>74</v>
      </c>
      <c r="Q186" s="68"/>
      <c r="R186" s="68"/>
      <c r="S186" s="68"/>
      <c r="T186" s="68"/>
      <c r="U186" s="68"/>
      <c r="V186" s="68"/>
      <c r="W186" s="68"/>
      <c r="X186" s="68"/>
      <c r="Y186" s="22" t="s">
        <v>1358</v>
      </c>
      <c r="Z186" s="22"/>
      <c r="AA186" s="24">
        <v>323</v>
      </c>
      <c r="AB186" s="24">
        <v>1</v>
      </c>
      <c r="AC186" s="22" t="s">
        <v>1359</v>
      </c>
      <c r="AD186" s="22"/>
      <c r="AE186" s="22" t="s">
        <v>852</v>
      </c>
      <c r="AF186" s="24">
        <v>294</v>
      </c>
      <c r="AG186" s="22" t="s">
        <v>1360</v>
      </c>
      <c r="AH186" s="22"/>
      <c r="AI186" s="22" t="s">
        <v>854</v>
      </c>
      <c r="AJ186" s="24">
        <v>9</v>
      </c>
    </row>
    <row r="187" spans="1:36" ht="11.15" customHeight="1" outlineLevel="2" x14ac:dyDescent="0.2">
      <c r="A187" s="21">
        <v>4</v>
      </c>
      <c r="B187" s="68" t="s">
        <v>370</v>
      </c>
      <c r="C187" s="68"/>
      <c r="D187" s="68"/>
      <c r="E187" s="68"/>
      <c r="F187" s="68" t="s">
        <v>1361</v>
      </c>
      <c r="G187" s="68"/>
      <c r="H187" s="68"/>
      <c r="I187" s="68"/>
      <c r="J187" s="68"/>
      <c r="K187" s="68"/>
      <c r="L187" s="68"/>
      <c r="M187" s="68"/>
      <c r="N187" s="68"/>
      <c r="O187" s="68"/>
      <c r="P187" s="68" t="s">
        <v>74</v>
      </c>
      <c r="Q187" s="68"/>
      <c r="R187" s="68"/>
      <c r="S187" s="68"/>
      <c r="T187" s="68"/>
      <c r="U187" s="68"/>
      <c r="V187" s="68"/>
      <c r="W187" s="68"/>
      <c r="X187" s="68"/>
      <c r="Y187" s="22" t="s">
        <v>1362</v>
      </c>
      <c r="Z187" s="22"/>
      <c r="AA187" s="24">
        <v>323</v>
      </c>
      <c r="AB187" s="24">
        <v>1</v>
      </c>
      <c r="AC187" s="22" t="s">
        <v>1363</v>
      </c>
      <c r="AD187" s="22"/>
      <c r="AE187" s="22" t="s">
        <v>852</v>
      </c>
      <c r="AF187" s="24">
        <v>100</v>
      </c>
      <c r="AG187" s="22" t="s">
        <v>1364</v>
      </c>
      <c r="AH187" s="22"/>
      <c r="AI187" s="22" t="s">
        <v>854</v>
      </c>
      <c r="AJ187" s="24">
        <v>9</v>
      </c>
    </row>
    <row r="188" spans="1:36" ht="11.15" customHeight="1" outlineLevel="2" x14ac:dyDescent="0.2">
      <c r="A188" s="21">
        <v>5</v>
      </c>
      <c r="B188" s="68" t="s">
        <v>371</v>
      </c>
      <c r="C188" s="68"/>
      <c r="D188" s="68"/>
      <c r="E188" s="68"/>
      <c r="F188" s="68" t="s">
        <v>1365</v>
      </c>
      <c r="G188" s="68"/>
      <c r="H188" s="68"/>
      <c r="I188" s="68"/>
      <c r="J188" s="68"/>
      <c r="K188" s="68"/>
      <c r="L188" s="68"/>
      <c r="M188" s="68"/>
      <c r="N188" s="68"/>
      <c r="O188" s="68"/>
      <c r="P188" s="68" t="s">
        <v>74</v>
      </c>
      <c r="Q188" s="68"/>
      <c r="R188" s="68"/>
      <c r="S188" s="68"/>
      <c r="T188" s="68"/>
      <c r="U188" s="68"/>
      <c r="V188" s="68"/>
      <c r="W188" s="68"/>
      <c r="X188" s="68"/>
      <c r="Y188" s="22" t="s">
        <v>1366</v>
      </c>
      <c r="Z188" s="22"/>
      <c r="AA188" s="24">
        <v>323</v>
      </c>
      <c r="AB188" s="24">
        <v>1</v>
      </c>
      <c r="AC188" s="22" t="s">
        <v>1367</v>
      </c>
      <c r="AD188" s="22"/>
      <c r="AE188" s="22" t="s">
        <v>852</v>
      </c>
      <c r="AF188" s="24">
        <v>285</v>
      </c>
      <c r="AG188" s="22" t="s">
        <v>1368</v>
      </c>
      <c r="AH188" s="22"/>
      <c r="AI188" s="22" t="s">
        <v>854</v>
      </c>
      <c r="AJ188" s="24">
        <v>10</v>
      </c>
    </row>
    <row r="189" spans="1:36" ht="11.15" customHeight="1" outlineLevel="2" x14ac:dyDescent="0.2">
      <c r="A189" s="21">
        <v>6</v>
      </c>
      <c r="B189" s="68" t="s">
        <v>372</v>
      </c>
      <c r="C189" s="68"/>
      <c r="D189" s="68"/>
      <c r="E189" s="68"/>
      <c r="F189" s="68" t="s">
        <v>1369</v>
      </c>
      <c r="G189" s="68"/>
      <c r="H189" s="68"/>
      <c r="I189" s="68"/>
      <c r="J189" s="68"/>
      <c r="K189" s="68"/>
      <c r="L189" s="68"/>
      <c r="M189" s="68"/>
      <c r="N189" s="68"/>
      <c r="O189" s="68"/>
      <c r="P189" s="68" t="s">
        <v>74</v>
      </c>
      <c r="Q189" s="68"/>
      <c r="R189" s="68"/>
      <c r="S189" s="68"/>
      <c r="T189" s="68"/>
      <c r="U189" s="68"/>
      <c r="V189" s="68"/>
      <c r="W189" s="68"/>
      <c r="X189" s="68"/>
      <c r="Y189" s="22" t="s">
        <v>1370</v>
      </c>
      <c r="Z189" s="22"/>
      <c r="AA189" s="24">
        <v>323</v>
      </c>
      <c r="AB189" s="24">
        <v>1</v>
      </c>
      <c r="AC189" s="22" t="s">
        <v>1371</v>
      </c>
      <c r="AD189" s="25">
        <v>3</v>
      </c>
      <c r="AE189" s="22" t="s">
        <v>852</v>
      </c>
      <c r="AF189" s="24">
        <v>19</v>
      </c>
      <c r="AG189" s="20" t="s">
        <v>1372</v>
      </c>
      <c r="AH189" s="22"/>
      <c r="AI189" s="22" t="s">
        <v>854</v>
      </c>
      <c r="AJ189" s="24">
        <v>3</v>
      </c>
    </row>
    <row r="190" spans="1:36" ht="11.15" customHeight="1" outlineLevel="2" x14ac:dyDescent="0.2">
      <c r="A190" s="21">
        <v>7</v>
      </c>
      <c r="B190" s="68" t="s">
        <v>373</v>
      </c>
      <c r="C190" s="68"/>
      <c r="D190" s="68"/>
      <c r="E190" s="68"/>
      <c r="F190" s="68" t="s">
        <v>1373</v>
      </c>
      <c r="G190" s="68"/>
      <c r="H190" s="68"/>
      <c r="I190" s="68"/>
      <c r="J190" s="68"/>
      <c r="K190" s="68"/>
      <c r="L190" s="68"/>
      <c r="M190" s="68"/>
      <c r="N190" s="68"/>
      <c r="O190" s="68"/>
      <c r="P190" s="68" t="s">
        <v>74</v>
      </c>
      <c r="Q190" s="68"/>
      <c r="R190" s="68"/>
      <c r="S190" s="68"/>
      <c r="T190" s="68"/>
      <c r="U190" s="68"/>
      <c r="V190" s="68"/>
      <c r="W190" s="68"/>
      <c r="X190" s="68"/>
      <c r="Y190" s="22" t="s">
        <v>1049</v>
      </c>
      <c r="Z190" s="22"/>
      <c r="AA190" s="24">
        <v>323</v>
      </c>
      <c r="AB190" s="24">
        <v>1</v>
      </c>
      <c r="AC190" s="22" t="s">
        <v>1352</v>
      </c>
      <c r="AD190" s="22"/>
      <c r="AE190" s="22" t="s">
        <v>852</v>
      </c>
      <c r="AF190" s="24">
        <v>247</v>
      </c>
      <c r="AG190" s="22" t="s">
        <v>1374</v>
      </c>
      <c r="AH190" s="22"/>
      <c r="AI190" s="22" t="s">
        <v>854</v>
      </c>
      <c r="AJ190" s="24">
        <v>18</v>
      </c>
    </row>
    <row r="191" spans="1:36" ht="11.15" customHeight="1" outlineLevel="2" x14ac:dyDescent="0.2">
      <c r="A191" s="21">
        <v>8</v>
      </c>
      <c r="B191" s="68" t="s">
        <v>378</v>
      </c>
      <c r="C191" s="68"/>
      <c r="D191" s="68"/>
      <c r="E191" s="68"/>
      <c r="F191" s="68" t="s">
        <v>1375</v>
      </c>
      <c r="G191" s="68"/>
      <c r="H191" s="68"/>
      <c r="I191" s="68"/>
      <c r="J191" s="68"/>
      <c r="K191" s="68"/>
      <c r="L191" s="68"/>
      <c r="M191" s="68"/>
      <c r="N191" s="68"/>
      <c r="O191" s="68"/>
      <c r="P191" s="68" t="s">
        <v>74</v>
      </c>
      <c r="Q191" s="68"/>
      <c r="R191" s="68"/>
      <c r="S191" s="68"/>
      <c r="T191" s="68"/>
      <c r="U191" s="68"/>
      <c r="V191" s="68"/>
      <c r="W191" s="68"/>
      <c r="X191" s="68"/>
      <c r="Y191" s="22" t="s">
        <v>1362</v>
      </c>
      <c r="Z191" s="22"/>
      <c r="AA191" s="24">
        <v>323</v>
      </c>
      <c r="AB191" s="24">
        <v>1</v>
      </c>
      <c r="AC191" s="22" t="s">
        <v>1376</v>
      </c>
      <c r="AD191" s="22"/>
      <c r="AE191" s="22" t="s">
        <v>852</v>
      </c>
      <c r="AF191" s="24">
        <v>88</v>
      </c>
      <c r="AG191" s="22" t="s">
        <v>1377</v>
      </c>
      <c r="AH191" s="22"/>
      <c r="AI191" s="22" t="s">
        <v>854</v>
      </c>
      <c r="AJ191" s="24">
        <v>8</v>
      </c>
    </row>
    <row r="192" spans="1:36" ht="11.15" customHeight="1" outlineLevel="2" x14ac:dyDescent="0.2">
      <c r="A192" s="21">
        <v>9</v>
      </c>
      <c r="B192" s="68" t="s">
        <v>382</v>
      </c>
      <c r="C192" s="68"/>
      <c r="D192" s="68"/>
      <c r="E192" s="68"/>
      <c r="F192" s="68" t="s">
        <v>1378</v>
      </c>
      <c r="G192" s="68"/>
      <c r="H192" s="68"/>
      <c r="I192" s="68"/>
      <c r="J192" s="68"/>
      <c r="K192" s="68"/>
      <c r="L192" s="68"/>
      <c r="M192" s="68"/>
      <c r="N192" s="68"/>
      <c r="O192" s="68"/>
      <c r="P192" s="68" t="s">
        <v>74</v>
      </c>
      <c r="Q192" s="68"/>
      <c r="R192" s="68"/>
      <c r="S192" s="68"/>
      <c r="T192" s="68"/>
      <c r="U192" s="68"/>
      <c r="V192" s="68"/>
      <c r="W192" s="68"/>
      <c r="X192" s="68"/>
      <c r="Y192" s="22" t="s">
        <v>1366</v>
      </c>
      <c r="Z192" s="22"/>
      <c r="AA192" s="24">
        <v>323</v>
      </c>
      <c r="AB192" s="24">
        <v>1</v>
      </c>
      <c r="AC192" s="22" t="s">
        <v>1379</v>
      </c>
      <c r="AD192" s="22"/>
      <c r="AE192" s="22" t="s">
        <v>852</v>
      </c>
      <c r="AF192" s="24">
        <v>297</v>
      </c>
      <c r="AG192" s="22" t="s">
        <v>1380</v>
      </c>
      <c r="AH192" s="22"/>
      <c r="AI192" s="22" t="s">
        <v>854</v>
      </c>
      <c r="AJ192" s="24">
        <v>16</v>
      </c>
    </row>
    <row r="193" spans="1:36" ht="22.4" customHeight="1" outlineLevel="2" x14ac:dyDescent="0.2">
      <c r="A193" s="21">
        <v>10</v>
      </c>
      <c r="B193" s="68" t="s">
        <v>385</v>
      </c>
      <c r="C193" s="68"/>
      <c r="D193" s="68"/>
      <c r="E193" s="68"/>
      <c r="F193" s="68" t="s">
        <v>1381</v>
      </c>
      <c r="G193" s="68"/>
      <c r="H193" s="68"/>
      <c r="I193" s="68"/>
      <c r="J193" s="68"/>
      <c r="K193" s="68"/>
      <c r="L193" s="68"/>
      <c r="M193" s="68"/>
      <c r="N193" s="68"/>
      <c r="O193" s="68"/>
      <c r="P193" s="68" t="s">
        <v>74</v>
      </c>
      <c r="Q193" s="68"/>
      <c r="R193" s="68"/>
      <c r="S193" s="68"/>
      <c r="T193" s="68"/>
      <c r="U193" s="68"/>
      <c r="V193" s="68"/>
      <c r="W193" s="68"/>
      <c r="X193" s="68"/>
      <c r="Y193" s="22" t="s">
        <v>1362</v>
      </c>
      <c r="Z193" s="22"/>
      <c r="AA193" s="24">
        <v>323</v>
      </c>
      <c r="AB193" s="24">
        <v>1</v>
      </c>
      <c r="AC193" s="22" t="s">
        <v>1382</v>
      </c>
      <c r="AD193" s="22"/>
      <c r="AE193" s="22" t="s">
        <v>852</v>
      </c>
      <c r="AF193" s="24">
        <v>158</v>
      </c>
      <c r="AG193" s="22" t="s">
        <v>1383</v>
      </c>
      <c r="AH193" s="22"/>
      <c r="AI193" s="22" t="s">
        <v>854</v>
      </c>
      <c r="AJ193" s="24">
        <v>10</v>
      </c>
    </row>
    <row r="194" spans="1:36" ht="22.4" customHeight="1" outlineLevel="2" x14ac:dyDescent="0.2">
      <c r="A194" s="21">
        <v>11</v>
      </c>
      <c r="B194" s="68" t="s">
        <v>363</v>
      </c>
      <c r="C194" s="68"/>
      <c r="D194" s="68"/>
      <c r="E194" s="68"/>
      <c r="F194" s="68" t="s">
        <v>1384</v>
      </c>
      <c r="G194" s="68"/>
      <c r="H194" s="68"/>
      <c r="I194" s="68"/>
      <c r="J194" s="68"/>
      <c r="K194" s="68"/>
      <c r="L194" s="68"/>
      <c r="M194" s="68"/>
      <c r="N194" s="68"/>
      <c r="O194" s="68"/>
      <c r="P194" s="68" t="s">
        <v>72</v>
      </c>
      <c r="Q194" s="68"/>
      <c r="R194" s="68"/>
      <c r="S194" s="68"/>
      <c r="T194" s="68"/>
      <c r="U194" s="68"/>
      <c r="V194" s="68"/>
      <c r="W194" s="68"/>
      <c r="X194" s="68"/>
      <c r="Y194" s="22" t="s">
        <v>885</v>
      </c>
      <c r="Z194" s="22"/>
      <c r="AA194" s="24">
        <v>295</v>
      </c>
      <c r="AB194" s="24">
        <v>1</v>
      </c>
      <c r="AC194" s="22" t="s">
        <v>1385</v>
      </c>
      <c r="AD194" s="25">
        <v>3</v>
      </c>
      <c r="AE194" s="22" t="s">
        <v>852</v>
      </c>
      <c r="AF194" s="24">
        <v>262</v>
      </c>
      <c r="AG194" s="22" t="s">
        <v>1386</v>
      </c>
      <c r="AH194" s="22" t="s">
        <v>1387</v>
      </c>
      <c r="AI194" s="22" t="s">
        <v>854</v>
      </c>
      <c r="AJ194" s="26"/>
    </row>
    <row r="195" spans="1:36" ht="22.4" customHeight="1" outlineLevel="2" x14ac:dyDescent="0.2">
      <c r="A195" s="21">
        <v>12</v>
      </c>
      <c r="B195" s="68" t="s">
        <v>368</v>
      </c>
      <c r="C195" s="68"/>
      <c r="D195" s="68"/>
      <c r="E195" s="68"/>
      <c r="F195" s="68" t="s">
        <v>1388</v>
      </c>
      <c r="G195" s="68"/>
      <c r="H195" s="68"/>
      <c r="I195" s="68"/>
      <c r="J195" s="68"/>
      <c r="K195" s="68"/>
      <c r="L195" s="68"/>
      <c r="M195" s="68"/>
      <c r="N195" s="68"/>
      <c r="O195" s="68"/>
      <c r="P195" s="68" t="s">
        <v>72</v>
      </c>
      <c r="Q195" s="68"/>
      <c r="R195" s="68"/>
      <c r="S195" s="68"/>
      <c r="T195" s="68"/>
      <c r="U195" s="68"/>
      <c r="V195" s="68"/>
      <c r="W195" s="68"/>
      <c r="X195" s="68"/>
      <c r="Y195" s="22" t="s">
        <v>885</v>
      </c>
      <c r="Z195" s="22"/>
      <c r="AA195" s="24">
        <v>295</v>
      </c>
      <c r="AB195" s="24">
        <v>1</v>
      </c>
      <c r="AC195" s="22" t="s">
        <v>1389</v>
      </c>
      <c r="AD195" s="25">
        <v>3</v>
      </c>
      <c r="AE195" s="22" t="s">
        <v>852</v>
      </c>
      <c r="AF195" s="24">
        <v>297</v>
      </c>
      <c r="AG195" s="22" t="s">
        <v>1390</v>
      </c>
      <c r="AH195" s="22"/>
      <c r="AI195" s="22" t="s">
        <v>854</v>
      </c>
      <c r="AJ195" s="26"/>
    </row>
    <row r="196" spans="1:36" ht="22.4" customHeight="1" outlineLevel="2" x14ac:dyDescent="0.2">
      <c r="A196" s="21">
        <v>13</v>
      </c>
      <c r="B196" s="68" t="s">
        <v>628</v>
      </c>
      <c r="C196" s="68"/>
      <c r="D196" s="68"/>
      <c r="E196" s="68"/>
      <c r="F196" s="68" t="s">
        <v>1391</v>
      </c>
      <c r="G196" s="68"/>
      <c r="H196" s="68"/>
      <c r="I196" s="68"/>
      <c r="J196" s="68"/>
      <c r="K196" s="68"/>
      <c r="L196" s="68"/>
      <c r="M196" s="68"/>
      <c r="N196" s="68"/>
      <c r="O196" s="68"/>
      <c r="P196" s="68" t="s">
        <v>72</v>
      </c>
      <c r="Q196" s="68"/>
      <c r="R196" s="68"/>
      <c r="S196" s="68"/>
      <c r="T196" s="68"/>
      <c r="U196" s="68"/>
      <c r="V196" s="68"/>
      <c r="W196" s="68"/>
      <c r="X196" s="68"/>
      <c r="Y196" s="22" t="s">
        <v>1049</v>
      </c>
      <c r="Z196" s="22"/>
      <c r="AA196" s="24">
        <v>295</v>
      </c>
      <c r="AB196" s="24">
        <v>1</v>
      </c>
      <c r="AC196" s="22" t="s">
        <v>1392</v>
      </c>
      <c r="AD196" s="25">
        <v>3</v>
      </c>
      <c r="AE196" s="22" t="s">
        <v>852</v>
      </c>
      <c r="AF196" s="24">
        <v>356</v>
      </c>
      <c r="AG196" s="22" t="s">
        <v>1393</v>
      </c>
      <c r="AH196" s="22"/>
      <c r="AI196" s="22" t="s">
        <v>854</v>
      </c>
      <c r="AJ196" s="26"/>
    </row>
    <row r="197" spans="1:36" ht="22.4" customHeight="1" outlineLevel="2" x14ac:dyDescent="0.2">
      <c r="A197" s="21">
        <v>14</v>
      </c>
      <c r="B197" s="68" t="s">
        <v>375</v>
      </c>
      <c r="C197" s="68"/>
      <c r="D197" s="68"/>
      <c r="E197" s="68"/>
      <c r="F197" s="68" t="s">
        <v>1394</v>
      </c>
      <c r="G197" s="68"/>
      <c r="H197" s="68"/>
      <c r="I197" s="68"/>
      <c r="J197" s="68"/>
      <c r="K197" s="68"/>
      <c r="L197" s="68"/>
      <c r="M197" s="68"/>
      <c r="N197" s="68"/>
      <c r="O197" s="68"/>
      <c r="P197" s="68" t="s">
        <v>72</v>
      </c>
      <c r="Q197" s="68"/>
      <c r="R197" s="68"/>
      <c r="S197" s="68"/>
      <c r="T197" s="68"/>
      <c r="U197" s="68"/>
      <c r="V197" s="68"/>
      <c r="W197" s="68"/>
      <c r="X197" s="68"/>
      <c r="Y197" s="22" t="s">
        <v>1362</v>
      </c>
      <c r="Z197" s="22"/>
      <c r="AA197" s="24">
        <v>295</v>
      </c>
      <c r="AB197" s="24">
        <v>1</v>
      </c>
      <c r="AC197" s="22" t="s">
        <v>1395</v>
      </c>
      <c r="AD197" s="25">
        <v>3</v>
      </c>
      <c r="AE197" s="22" t="s">
        <v>852</v>
      </c>
      <c r="AF197" s="24">
        <v>240</v>
      </c>
      <c r="AG197" s="22" t="s">
        <v>1396</v>
      </c>
      <c r="AH197" s="22"/>
      <c r="AI197" s="22" t="s">
        <v>854</v>
      </c>
      <c r="AJ197" s="24">
        <v>1</v>
      </c>
    </row>
    <row r="198" spans="1:36" ht="22.4" customHeight="1" outlineLevel="2" x14ac:dyDescent="0.2">
      <c r="A198" s="21">
        <v>15</v>
      </c>
      <c r="B198" s="68" t="s">
        <v>377</v>
      </c>
      <c r="C198" s="68"/>
      <c r="D198" s="68"/>
      <c r="E198" s="68"/>
      <c r="F198" s="68" t="s">
        <v>1397</v>
      </c>
      <c r="G198" s="68"/>
      <c r="H198" s="68"/>
      <c r="I198" s="68"/>
      <c r="J198" s="68"/>
      <c r="K198" s="68"/>
      <c r="L198" s="68"/>
      <c r="M198" s="68"/>
      <c r="N198" s="68"/>
      <c r="O198" s="68"/>
      <c r="P198" s="68" t="s">
        <v>72</v>
      </c>
      <c r="Q198" s="68"/>
      <c r="R198" s="68"/>
      <c r="S198" s="68"/>
      <c r="T198" s="68"/>
      <c r="U198" s="68"/>
      <c r="V198" s="68"/>
      <c r="W198" s="68"/>
      <c r="X198" s="68"/>
      <c r="Y198" s="22" t="s">
        <v>850</v>
      </c>
      <c r="Z198" s="22"/>
      <c r="AA198" s="24">
        <v>295</v>
      </c>
      <c r="AB198" s="24">
        <v>1</v>
      </c>
      <c r="AC198" s="22" t="s">
        <v>1398</v>
      </c>
      <c r="AD198" s="25">
        <v>3</v>
      </c>
      <c r="AE198" s="22" t="s">
        <v>852</v>
      </c>
      <c r="AF198" s="24">
        <v>252</v>
      </c>
      <c r="AG198" s="22" t="s">
        <v>1399</v>
      </c>
      <c r="AH198" s="22"/>
      <c r="AI198" s="22" t="s">
        <v>854</v>
      </c>
      <c r="AJ198" s="26"/>
    </row>
    <row r="199" spans="1:36" ht="22.4" customHeight="1" outlineLevel="2" x14ac:dyDescent="0.2">
      <c r="A199" s="21">
        <v>16</v>
      </c>
      <c r="B199" s="68" t="s">
        <v>1400</v>
      </c>
      <c r="C199" s="68"/>
      <c r="D199" s="68"/>
      <c r="E199" s="68"/>
      <c r="F199" s="68" t="s">
        <v>1401</v>
      </c>
      <c r="G199" s="68"/>
      <c r="H199" s="68"/>
      <c r="I199" s="68"/>
      <c r="J199" s="68"/>
      <c r="K199" s="68"/>
      <c r="L199" s="68"/>
      <c r="M199" s="68"/>
      <c r="N199" s="68"/>
      <c r="O199" s="68"/>
      <c r="P199" s="68" t="s">
        <v>72</v>
      </c>
      <c r="Q199" s="68"/>
      <c r="R199" s="68"/>
      <c r="S199" s="68"/>
      <c r="T199" s="68"/>
      <c r="U199" s="68"/>
      <c r="V199" s="68"/>
      <c r="W199" s="68"/>
      <c r="X199" s="68"/>
      <c r="Y199" s="22" t="s">
        <v>885</v>
      </c>
      <c r="Z199" s="22"/>
      <c r="AA199" s="24">
        <v>295</v>
      </c>
      <c r="AB199" s="24">
        <v>1</v>
      </c>
      <c r="AC199" s="22" t="s">
        <v>1402</v>
      </c>
      <c r="AD199" s="25">
        <v>3</v>
      </c>
      <c r="AE199" s="22" t="s">
        <v>852</v>
      </c>
      <c r="AF199" s="24">
        <v>157</v>
      </c>
      <c r="AG199" s="22" t="s">
        <v>1403</v>
      </c>
      <c r="AH199" s="22"/>
      <c r="AI199" s="22" t="s">
        <v>854</v>
      </c>
      <c r="AJ199" s="26"/>
    </row>
    <row r="200" spans="1:36" ht="22.4" customHeight="1" outlineLevel="2" x14ac:dyDescent="0.2">
      <c r="A200" s="21">
        <v>17</v>
      </c>
      <c r="B200" s="68" t="s">
        <v>383</v>
      </c>
      <c r="C200" s="68"/>
      <c r="D200" s="68"/>
      <c r="E200" s="68"/>
      <c r="F200" s="68" t="s">
        <v>1404</v>
      </c>
      <c r="G200" s="68"/>
      <c r="H200" s="68"/>
      <c r="I200" s="68"/>
      <c r="J200" s="68"/>
      <c r="K200" s="68"/>
      <c r="L200" s="68"/>
      <c r="M200" s="68"/>
      <c r="N200" s="68"/>
      <c r="O200" s="68"/>
      <c r="P200" s="68" t="s">
        <v>72</v>
      </c>
      <c r="Q200" s="68"/>
      <c r="R200" s="68"/>
      <c r="S200" s="68"/>
      <c r="T200" s="68"/>
      <c r="U200" s="68"/>
      <c r="V200" s="68"/>
      <c r="W200" s="68"/>
      <c r="X200" s="68"/>
      <c r="Y200" s="22" t="s">
        <v>1340</v>
      </c>
      <c r="Z200" s="22"/>
      <c r="AA200" s="24">
        <v>295</v>
      </c>
      <c r="AB200" s="24">
        <v>1</v>
      </c>
      <c r="AC200" s="22" t="s">
        <v>1371</v>
      </c>
      <c r="AD200" s="25">
        <v>3</v>
      </c>
      <c r="AE200" s="22" t="s">
        <v>852</v>
      </c>
      <c r="AF200" s="24">
        <v>131</v>
      </c>
      <c r="AG200" s="22" t="s">
        <v>1405</v>
      </c>
      <c r="AH200" s="22"/>
      <c r="AI200" s="22" t="s">
        <v>854</v>
      </c>
      <c r="AJ200" s="24">
        <v>3</v>
      </c>
    </row>
    <row r="201" spans="1:36" ht="11.15" customHeight="1" outlineLevel="2" x14ac:dyDescent="0.2">
      <c r="A201" s="21">
        <v>18</v>
      </c>
      <c r="B201" s="68" t="s">
        <v>353</v>
      </c>
      <c r="C201" s="68"/>
      <c r="D201" s="68"/>
      <c r="E201" s="68"/>
      <c r="F201" s="68" t="s">
        <v>1406</v>
      </c>
      <c r="G201" s="68"/>
      <c r="H201" s="68"/>
      <c r="I201" s="68"/>
      <c r="J201" s="68"/>
      <c r="K201" s="68"/>
      <c r="L201" s="68"/>
      <c r="M201" s="68"/>
      <c r="N201" s="68"/>
      <c r="O201" s="68"/>
      <c r="P201" s="68" t="s">
        <v>65</v>
      </c>
      <c r="Q201" s="68"/>
      <c r="R201" s="68"/>
      <c r="S201" s="68"/>
      <c r="T201" s="68"/>
      <c r="U201" s="68"/>
      <c r="V201" s="68"/>
      <c r="W201" s="68"/>
      <c r="X201" s="68"/>
      <c r="Y201" s="22" t="s">
        <v>850</v>
      </c>
      <c r="Z201" s="22"/>
      <c r="AA201" s="24">
        <v>347</v>
      </c>
      <c r="AB201" s="24">
        <v>1</v>
      </c>
      <c r="AC201" s="22" t="s">
        <v>1407</v>
      </c>
      <c r="AD201" s="22"/>
      <c r="AE201" s="22" t="s">
        <v>852</v>
      </c>
      <c r="AF201" s="24">
        <v>44</v>
      </c>
      <c r="AG201" s="20" t="s">
        <v>1408</v>
      </c>
      <c r="AH201" s="22"/>
      <c r="AI201" s="22" t="s">
        <v>854</v>
      </c>
      <c r="AJ201" s="24">
        <v>14</v>
      </c>
    </row>
    <row r="202" spans="1:36" ht="11.15" customHeight="1" outlineLevel="2" x14ac:dyDescent="0.2">
      <c r="A202" s="21">
        <v>19</v>
      </c>
      <c r="B202" s="68" t="s">
        <v>357</v>
      </c>
      <c r="C202" s="68"/>
      <c r="D202" s="68"/>
      <c r="E202" s="68"/>
      <c r="F202" s="68" t="s">
        <v>1409</v>
      </c>
      <c r="G202" s="68"/>
      <c r="H202" s="68"/>
      <c r="I202" s="68"/>
      <c r="J202" s="68"/>
      <c r="K202" s="68"/>
      <c r="L202" s="68"/>
      <c r="M202" s="68"/>
      <c r="N202" s="68"/>
      <c r="O202" s="68"/>
      <c r="P202" s="68" t="s">
        <v>65</v>
      </c>
      <c r="Q202" s="68"/>
      <c r="R202" s="68"/>
      <c r="S202" s="68"/>
      <c r="T202" s="68"/>
      <c r="U202" s="68"/>
      <c r="V202" s="68"/>
      <c r="W202" s="68"/>
      <c r="X202" s="68"/>
      <c r="Y202" s="22" t="s">
        <v>1049</v>
      </c>
      <c r="Z202" s="22"/>
      <c r="AA202" s="24">
        <v>347</v>
      </c>
      <c r="AB202" s="24">
        <v>1</v>
      </c>
      <c r="AC202" s="22" t="s">
        <v>1410</v>
      </c>
      <c r="AD202" s="22"/>
      <c r="AE202" s="22" t="s">
        <v>852</v>
      </c>
      <c r="AF202" s="24">
        <v>276</v>
      </c>
      <c r="AG202" s="22" t="s">
        <v>1411</v>
      </c>
      <c r="AH202" s="22"/>
      <c r="AI202" s="22" t="s">
        <v>854</v>
      </c>
      <c r="AJ202" s="24">
        <v>16</v>
      </c>
    </row>
    <row r="203" spans="1:36" ht="11.15" customHeight="1" outlineLevel="2" x14ac:dyDescent="0.2">
      <c r="A203" s="21">
        <v>20</v>
      </c>
      <c r="B203" s="68" t="s">
        <v>384</v>
      </c>
      <c r="C203" s="68"/>
      <c r="D203" s="68"/>
      <c r="E203" s="68"/>
      <c r="F203" s="68" t="s">
        <v>1412</v>
      </c>
      <c r="G203" s="68"/>
      <c r="H203" s="68"/>
      <c r="I203" s="68"/>
      <c r="J203" s="68"/>
      <c r="K203" s="68"/>
      <c r="L203" s="68"/>
      <c r="M203" s="68"/>
      <c r="N203" s="68"/>
      <c r="O203" s="68"/>
      <c r="P203" s="68" t="s">
        <v>65</v>
      </c>
      <c r="Q203" s="68"/>
      <c r="R203" s="68"/>
      <c r="S203" s="68"/>
      <c r="T203" s="68"/>
      <c r="U203" s="68"/>
      <c r="V203" s="68"/>
      <c r="W203" s="68"/>
      <c r="X203" s="68"/>
      <c r="Y203" s="22" t="s">
        <v>850</v>
      </c>
      <c r="Z203" s="22"/>
      <c r="AA203" s="24">
        <v>347</v>
      </c>
      <c r="AB203" s="24">
        <v>1</v>
      </c>
      <c r="AC203" s="22" t="s">
        <v>1413</v>
      </c>
      <c r="AD203" s="22"/>
      <c r="AE203" s="22" t="s">
        <v>852</v>
      </c>
      <c r="AF203" s="24">
        <v>55</v>
      </c>
      <c r="AG203" s="22" t="s">
        <v>1414</v>
      </c>
      <c r="AH203" s="22"/>
      <c r="AI203" s="22" t="s">
        <v>854</v>
      </c>
      <c r="AJ203" s="24">
        <v>26</v>
      </c>
    </row>
    <row r="204" spans="1:36" ht="11.15" customHeight="1" outlineLevel="2" x14ac:dyDescent="0.2">
      <c r="A204" s="21">
        <v>21</v>
      </c>
      <c r="B204" s="68" t="s">
        <v>362</v>
      </c>
      <c r="C204" s="68"/>
      <c r="D204" s="68"/>
      <c r="E204" s="68"/>
      <c r="F204" s="68" t="s">
        <v>1415</v>
      </c>
      <c r="G204" s="68"/>
      <c r="H204" s="68"/>
      <c r="I204" s="68"/>
      <c r="J204" s="68"/>
      <c r="K204" s="68"/>
      <c r="L204" s="68"/>
      <c r="M204" s="68"/>
      <c r="N204" s="68"/>
      <c r="O204" s="68"/>
      <c r="P204" s="68" t="s">
        <v>169</v>
      </c>
      <c r="Q204" s="68"/>
      <c r="R204" s="68"/>
      <c r="S204" s="68"/>
      <c r="T204" s="68"/>
      <c r="U204" s="68"/>
      <c r="V204" s="68"/>
      <c r="W204" s="68"/>
      <c r="X204" s="68"/>
      <c r="Y204" s="22" t="s">
        <v>885</v>
      </c>
      <c r="Z204" s="22"/>
      <c r="AA204" s="23">
        <v>59000</v>
      </c>
      <c r="AB204" s="24">
        <v>1</v>
      </c>
      <c r="AC204" s="22" t="s">
        <v>1416</v>
      </c>
      <c r="AD204" s="22"/>
      <c r="AE204" s="22" t="s">
        <v>852</v>
      </c>
      <c r="AF204" s="24">
        <v>224</v>
      </c>
      <c r="AG204" s="22" t="s">
        <v>1417</v>
      </c>
      <c r="AH204" s="22"/>
      <c r="AI204" s="22" t="s">
        <v>939</v>
      </c>
      <c r="AJ204" s="24">
        <v>12</v>
      </c>
    </row>
    <row r="205" spans="1:36" ht="11.15" customHeight="1" outlineLevel="2" x14ac:dyDescent="0.2">
      <c r="A205" s="21">
        <v>22</v>
      </c>
      <c r="B205" s="68" t="s">
        <v>374</v>
      </c>
      <c r="C205" s="68"/>
      <c r="D205" s="68"/>
      <c r="E205" s="68"/>
      <c r="F205" s="68" t="s">
        <v>1418</v>
      </c>
      <c r="G205" s="68"/>
      <c r="H205" s="68"/>
      <c r="I205" s="68"/>
      <c r="J205" s="68"/>
      <c r="K205" s="68"/>
      <c r="L205" s="68"/>
      <c r="M205" s="68"/>
      <c r="N205" s="68"/>
      <c r="O205" s="68"/>
      <c r="P205" s="68" t="s">
        <v>182</v>
      </c>
      <c r="Q205" s="68"/>
      <c r="R205" s="68"/>
      <c r="S205" s="68"/>
      <c r="T205" s="68"/>
      <c r="U205" s="68"/>
      <c r="V205" s="68"/>
      <c r="W205" s="68"/>
      <c r="X205" s="68"/>
      <c r="Y205" s="22" t="s">
        <v>850</v>
      </c>
      <c r="Z205" s="22"/>
      <c r="AA205" s="23">
        <v>57000</v>
      </c>
      <c r="AB205" s="24">
        <v>1</v>
      </c>
      <c r="AC205" s="22" t="s">
        <v>1419</v>
      </c>
      <c r="AD205" s="22"/>
      <c r="AE205" s="22" t="s">
        <v>852</v>
      </c>
      <c r="AF205" s="24">
        <v>317</v>
      </c>
      <c r="AG205" s="22" t="s">
        <v>1420</v>
      </c>
      <c r="AH205" s="22"/>
      <c r="AI205" s="22" t="s">
        <v>854</v>
      </c>
      <c r="AJ205" s="24">
        <v>14</v>
      </c>
    </row>
    <row r="206" spans="1:36" ht="11.15" customHeight="1" outlineLevel="1" x14ac:dyDescent="0.2">
      <c r="A206" s="21">
        <v>23</v>
      </c>
      <c r="B206" s="68" t="s">
        <v>379</v>
      </c>
      <c r="C206" s="68"/>
      <c r="D206" s="68"/>
      <c r="E206" s="68"/>
      <c r="F206" s="68" t="s">
        <v>1421</v>
      </c>
      <c r="G206" s="68"/>
      <c r="H206" s="68"/>
      <c r="I206" s="68"/>
      <c r="J206" s="68"/>
      <c r="K206" s="68"/>
      <c r="L206" s="68"/>
      <c r="M206" s="68"/>
      <c r="N206" s="68"/>
      <c r="O206" s="68"/>
      <c r="P206" s="68" t="s">
        <v>1422</v>
      </c>
      <c r="Q206" s="68"/>
      <c r="R206" s="68"/>
      <c r="S206" s="68"/>
      <c r="T206" s="68"/>
      <c r="U206" s="68"/>
      <c r="V206" s="68"/>
      <c r="W206" s="68"/>
      <c r="X206" s="68"/>
      <c r="Y206" s="22" t="s">
        <v>850</v>
      </c>
      <c r="Z206" s="22"/>
      <c r="AA206" s="23">
        <v>53000</v>
      </c>
      <c r="AB206" s="24">
        <v>1</v>
      </c>
      <c r="AC206" s="22" t="s">
        <v>1423</v>
      </c>
      <c r="AD206" s="22"/>
      <c r="AE206" s="22" t="s">
        <v>852</v>
      </c>
      <c r="AF206" s="24">
        <v>1</v>
      </c>
      <c r="AG206" s="20" t="s">
        <v>1424</v>
      </c>
      <c r="AH206" s="22"/>
      <c r="AI206" s="22" t="s">
        <v>854</v>
      </c>
      <c r="AJ206" s="24">
        <v>10</v>
      </c>
    </row>
    <row r="207" spans="1:36" ht="11.15" customHeight="1" outlineLevel="2" x14ac:dyDescent="0.2">
      <c r="A207" s="69" t="s">
        <v>1425</v>
      </c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</row>
    <row r="208" spans="1:36" ht="11.15" customHeight="1" outlineLevel="2" x14ac:dyDescent="0.2">
      <c r="A208" s="21">
        <v>1</v>
      </c>
      <c r="B208" s="68" t="s">
        <v>522</v>
      </c>
      <c r="C208" s="68"/>
      <c r="D208" s="68"/>
      <c r="E208" s="68"/>
      <c r="F208" s="68" t="s">
        <v>1426</v>
      </c>
      <c r="G208" s="68"/>
      <c r="H208" s="68"/>
      <c r="I208" s="68"/>
      <c r="J208" s="68"/>
      <c r="K208" s="68"/>
      <c r="L208" s="68"/>
      <c r="M208" s="68"/>
      <c r="N208" s="68"/>
      <c r="O208" s="68"/>
      <c r="P208" s="68" t="s">
        <v>523</v>
      </c>
      <c r="Q208" s="68"/>
      <c r="R208" s="68"/>
      <c r="S208" s="68"/>
      <c r="T208" s="68"/>
      <c r="U208" s="68"/>
      <c r="V208" s="68"/>
      <c r="W208" s="68"/>
      <c r="X208" s="68"/>
      <c r="Y208" s="22" t="s">
        <v>850</v>
      </c>
      <c r="Z208" s="22"/>
      <c r="AA208" s="23">
        <v>74160</v>
      </c>
      <c r="AB208" s="24">
        <v>1</v>
      </c>
      <c r="AC208" s="22" t="s">
        <v>1427</v>
      </c>
      <c r="AD208" s="25">
        <v>3</v>
      </c>
      <c r="AE208" s="22" t="s">
        <v>852</v>
      </c>
      <c r="AF208" s="24">
        <v>273</v>
      </c>
      <c r="AG208" s="22" t="s">
        <v>1428</v>
      </c>
      <c r="AH208" s="22"/>
      <c r="AI208" s="22" t="s">
        <v>854</v>
      </c>
      <c r="AJ208" s="24">
        <v>2</v>
      </c>
    </row>
    <row r="209" spans="1:36" ht="11.15" customHeight="1" outlineLevel="2" x14ac:dyDescent="0.2">
      <c r="A209" s="21">
        <v>2</v>
      </c>
      <c r="B209" s="68" t="s">
        <v>515</v>
      </c>
      <c r="C209" s="68"/>
      <c r="D209" s="68"/>
      <c r="E209" s="68"/>
      <c r="F209" s="68" t="s">
        <v>1429</v>
      </c>
      <c r="G209" s="68"/>
      <c r="H209" s="68"/>
      <c r="I209" s="68"/>
      <c r="J209" s="68"/>
      <c r="K209" s="68"/>
      <c r="L209" s="68"/>
      <c r="M209" s="68"/>
      <c r="N209" s="68"/>
      <c r="O209" s="68"/>
      <c r="P209" s="68" t="s">
        <v>516</v>
      </c>
      <c r="Q209" s="68"/>
      <c r="R209" s="68"/>
      <c r="S209" s="68"/>
      <c r="T209" s="68"/>
      <c r="U209" s="68"/>
      <c r="V209" s="68"/>
      <c r="W209" s="68"/>
      <c r="X209" s="68"/>
      <c r="Y209" s="22" t="s">
        <v>857</v>
      </c>
      <c r="Z209" s="22"/>
      <c r="AA209" s="23">
        <v>150000</v>
      </c>
      <c r="AB209" s="24">
        <v>1</v>
      </c>
      <c r="AC209" s="22" t="s">
        <v>1430</v>
      </c>
      <c r="AD209" s="25">
        <v>3</v>
      </c>
      <c r="AE209" s="22" t="s">
        <v>852</v>
      </c>
      <c r="AF209" s="24">
        <v>294</v>
      </c>
      <c r="AG209" s="22" t="s">
        <v>1431</v>
      </c>
      <c r="AH209" s="22"/>
      <c r="AI209" s="22" t="s">
        <v>854</v>
      </c>
      <c r="AJ209" s="24">
        <v>1</v>
      </c>
    </row>
    <row r="210" spans="1:36" ht="11.15" customHeight="1" outlineLevel="1" x14ac:dyDescent="0.2">
      <c r="A210" s="21">
        <v>3</v>
      </c>
      <c r="B210" s="68" t="s">
        <v>536</v>
      </c>
      <c r="C210" s="68"/>
      <c r="D210" s="68"/>
      <c r="E210" s="68"/>
      <c r="F210" s="68" t="s">
        <v>1432</v>
      </c>
      <c r="G210" s="68"/>
      <c r="H210" s="68"/>
      <c r="I210" s="68"/>
      <c r="J210" s="68"/>
      <c r="K210" s="68"/>
      <c r="L210" s="68"/>
      <c r="M210" s="68"/>
      <c r="N210" s="68"/>
      <c r="O210" s="68"/>
      <c r="P210" s="68" t="s">
        <v>533</v>
      </c>
      <c r="Q210" s="68"/>
      <c r="R210" s="68"/>
      <c r="S210" s="68"/>
      <c r="T210" s="68"/>
      <c r="U210" s="68"/>
      <c r="V210" s="68"/>
      <c r="W210" s="68"/>
      <c r="X210" s="68"/>
      <c r="Y210" s="22" t="s">
        <v>850</v>
      </c>
      <c r="Z210" s="22"/>
      <c r="AA210" s="23">
        <v>200000</v>
      </c>
      <c r="AB210" s="24">
        <v>1</v>
      </c>
      <c r="AC210" s="22" t="s">
        <v>1433</v>
      </c>
      <c r="AD210" s="22"/>
      <c r="AE210" s="22" t="s">
        <v>852</v>
      </c>
      <c r="AF210" s="24">
        <v>136</v>
      </c>
      <c r="AG210" s="22" t="s">
        <v>1434</v>
      </c>
      <c r="AH210" s="22"/>
      <c r="AI210" s="22" t="s">
        <v>854</v>
      </c>
      <c r="AJ210" s="24">
        <v>10</v>
      </c>
    </row>
    <row r="211" spans="1:36" ht="11.15" customHeight="1" outlineLevel="2" x14ac:dyDescent="0.2">
      <c r="A211" s="69" t="s">
        <v>1435</v>
      </c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</row>
    <row r="212" spans="1:36" ht="11.15" customHeight="1" outlineLevel="2" x14ac:dyDescent="0.2">
      <c r="A212" s="21">
        <v>1</v>
      </c>
      <c r="B212" s="68" t="s">
        <v>616</v>
      </c>
      <c r="C212" s="68"/>
      <c r="D212" s="68"/>
      <c r="E212" s="68"/>
      <c r="F212" s="68" t="s">
        <v>1436</v>
      </c>
      <c r="G212" s="68"/>
      <c r="H212" s="68"/>
      <c r="I212" s="68"/>
      <c r="J212" s="68"/>
      <c r="K212" s="68"/>
      <c r="L212" s="68"/>
      <c r="M212" s="68"/>
      <c r="N212" s="68"/>
      <c r="O212" s="68"/>
      <c r="P212" s="68" t="s">
        <v>617</v>
      </c>
      <c r="Q212" s="68"/>
      <c r="R212" s="68"/>
      <c r="S212" s="68"/>
      <c r="T212" s="68"/>
      <c r="U212" s="68"/>
      <c r="V212" s="68"/>
      <c r="W212" s="68"/>
      <c r="X212" s="68"/>
      <c r="Y212" s="22" t="s">
        <v>850</v>
      </c>
      <c r="Z212" s="22"/>
      <c r="AA212" s="23">
        <v>229000</v>
      </c>
      <c r="AB212" s="24">
        <v>1</v>
      </c>
      <c r="AC212" s="22" t="s">
        <v>1437</v>
      </c>
      <c r="AD212" s="22"/>
      <c r="AE212" s="22" t="s">
        <v>852</v>
      </c>
      <c r="AF212" s="24">
        <v>59</v>
      </c>
      <c r="AG212" s="22" t="s">
        <v>1438</v>
      </c>
      <c r="AH212" s="22"/>
      <c r="AI212" s="22" t="s">
        <v>963</v>
      </c>
      <c r="AJ212" s="24">
        <v>5</v>
      </c>
    </row>
    <row r="213" spans="1:36" ht="22.4" customHeight="1" outlineLevel="2" x14ac:dyDescent="0.2">
      <c r="A213" s="21">
        <v>2</v>
      </c>
      <c r="B213" s="68" t="s">
        <v>548</v>
      </c>
      <c r="C213" s="68"/>
      <c r="D213" s="68"/>
      <c r="E213" s="68"/>
      <c r="F213" s="68" t="s">
        <v>1439</v>
      </c>
      <c r="G213" s="68"/>
      <c r="H213" s="68"/>
      <c r="I213" s="68"/>
      <c r="J213" s="68"/>
      <c r="K213" s="68"/>
      <c r="L213" s="68"/>
      <c r="M213" s="68"/>
      <c r="N213" s="68"/>
      <c r="O213" s="68"/>
      <c r="P213" s="68" t="s">
        <v>549</v>
      </c>
      <c r="Q213" s="68"/>
      <c r="R213" s="68"/>
      <c r="S213" s="68"/>
      <c r="T213" s="68"/>
      <c r="U213" s="68"/>
      <c r="V213" s="68"/>
      <c r="W213" s="68"/>
      <c r="X213" s="68"/>
      <c r="Y213" s="22" t="s">
        <v>850</v>
      </c>
      <c r="Z213" s="22"/>
      <c r="AA213" s="23">
        <v>130000</v>
      </c>
      <c r="AB213" s="24">
        <v>1</v>
      </c>
      <c r="AC213" s="22" t="s">
        <v>1440</v>
      </c>
      <c r="AD213" s="25">
        <v>3</v>
      </c>
      <c r="AE213" s="22" t="s">
        <v>852</v>
      </c>
      <c r="AF213" s="24">
        <v>100</v>
      </c>
      <c r="AG213" s="22" t="s">
        <v>1441</v>
      </c>
      <c r="AH213" s="22"/>
      <c r="AI213" s="22" t="s">
        <v>854</v>
      </c>
      <c r="AJ213" s="24">
        <v>2</v>
      </c>
    </row>
    <row r="214" spans="1:36" ht="22.4" customHeight="1" outlineLevel="2" x14ac:dyDescent="0.2">
      <c r="A214" s="21">
        <v>3</v>
      </c>
      <c r="B214" s="68" t="s">
        <v>547</v>
      </c>
      <c r="C214" s="68"/>
      <c r="D214" s="68"/>
      <c r="E214" s="68"/>
      <c r="F214" s="68" t="s">
        <v>1442</v>
      </c>
      <c r="G214" s="68"/>
      <c r="H214" s="68"/>
      <c r="I214" s="68"/>
      <c r="J214" s="68"/>
      <c r="K214" s="68"/>
      <c r="L214" s="68"/>
      <c r="M214" s="68"/>
      <c r="N214" s="68"/>
      <c r="O214" s="68"/>
      <c r="P214" s="68" t="s">
        <v>788</v>
      </c>
      <c r="Q214" s="68"/>
      <c r="R214" s="68"/>
      <c r="S214" s="68"/>
      <c r="T214" s="68"/>
      <c r="U214" s="68"/>
      <c r="V214" s="68"/>
      <c r="W214" s="68"/>
      <c r="X214" s="68"/>
      <c r="Y214" s="22" t="s">
        <v>850</v>
      </c>
      <c r="Z214" s="22"/>
      <c r="AA214" s="23">
        <v>75000</v>
      </c>
      <c r="AB214" s="24">
        <v>1</v>
      </c>
      <c r="AC214" s="22" t="s">
        <v>1443</v>
      </c>
      <c r="AD214" s="22"/>
      <c r="AE214" s="22" t="s">
        <v>852</v>
      </c>
      <c r="AF214" s="24">
        <v>283</v>
      </c>
      <c r="AG214" s="22" t="s">
        <v>1444</v>
      </c>
      <c r="AH214" s="22" t="s">
        <v>1445</v>
      </c>
      <c r="AI214" s="22" t="s">
        <v>854</v>
      </c>
      <c r="AJ214" s="24">
        <v>17</v>
      </c>
    </row>
    <row r="215" spans="1:36" ht="22.4" customHeight="1" outlineLevel="2" x14ac:dyDescent="0.2">
      <c r="A215" s="21">
        <v>4</v>
      </c>
      <c r="B215" s="68" t="s">
        <v>490</v>
      </c>
      <c r="C215" s="68"/>
      <c r="D215" s="68"/>
      <c r="E215" s="68"/>
      <c r="F215" s="68" t="s">
        <v>1446</v>
      </c>
      <c r="G215" s="68"/>
      <c r="H215" s="68"/>
      <c r="I215" s="68"/>
      <c r="J215" s="68"/>
      <c r="K215" s="68"/>
      <c r="L215" s="68"/>
      <c r="M215" s="68"/>
      <c r="N215" s="68"/>
      <c r="O215" s="68"/>
      <c r="P215" s="68" t="s">
        <v>491</v>
      </c>
      <c r="Q215" s="68"/>
      <c r="R215" s="68"/>
      <c r="S215" s="68"/>
      <c r="T215" s="68"/>
      <c r="U215" s="68"/>
      <c r="V215" s="68"/>
      <c r="W215" s="68"/>
      <c r="X215" s="68"/>
      <c r="Y215" s="22" t="s">
        <v>1447</v>
      </c>
      <c r="Z215" s="22"/>
      <c r="AA215" s="23">
        <v>100000</v>
      </c>
      <c r="AB215" s="24">
        <v>1</v>
      </c>
      <c r="AC215" s="22" t="s">
        <v>1448</v>
      </c>
      <c r="AD215" s="22"/>
      <c r="AE215" s="22" t="s">
        <v>852</v>
      </c>
      <c r="AF215" s="24">
        <v>287</v>
      </c>
      <c r="AG215" s="22" t="s">
        <v>1449</v>
      </c>
      <c r="AH215" s="22"/>
      <c r="AI215" s="22" t="s">
        <v>854</v>
      </c>
      <c r="AJ215" s="24">
        <v>19</v>
      </c>
    </row>
    <row r="216" spans="1:36" ht="22.4" customHeight="1" outlineLevel="2" x14ac:dyDescent="0.2">
      <c r="A216" s="21">
        <v>5</v>
      </c>
      <c r="B216" s="68" t="s">
        <v>543</v>
      </c>
      <c r="C216" s="68"/>
      <c r="D216" s="68"/>
      <c r="E216" s="68"/>
      <c r="F216" s="68" t="s">
        <v>1450</v>
      </c>
      <c r="G216" s="68"/>
      <c r="H216" s="68"/>
      <c r="I216" s="68"/>
      <c r="J216" s="68"/>
      <c r="K216" s="68"/>
      <c r="L216" s="68"/>
      <c r="M216" s="68"/>
      <c r="N216" s="68"/>
      <c r="O216" s="68"/>
      <c r="P216" s="68" t="s">
        <v>1451</v>
      </c>
      <c r="Q216" s="68"/>
      <c r="R216" s="68"/>
      <c r="S216" s="68"/>
      <c r="T216" s="68"/>
      <c r="U216" s="68"/>
      <c r="V216" s="68"/>
      <c r="W216" s="68"/>
      <c r="X216" s="68"/>
      <c r="Y216" s="22" t="s">
        <v>850</v>
      </c>
      <c r="Z216" s="22"/>
      <c r="AA216" s="23">
        <v>100000</v>
      </c>
      <c r="AB216" s="24">
        <v>1</v>
      </c>
      <c r="AC216" s="22" t="s">
        <v>1452</v>
      </c>
      <c r="AD216" s="25">
        <v>3</v>
      </c>
      <c r="AE216" s="22" t="s">
        <v>852</v>
      </c>
      <c r="AF216" s="24">
        <v>158</v>
      </c>
      <c r="AG216" s="22" t="s">
        <v>1453</v>
      </c>
      <c r="AH216" s="22" t="s">
        <v>1454</v>
      </c>
      <c r="AI216" s="22" t="s">
        <v>854</v>
      </c>
      <c r="AJ216" s="24">
        <v>4</v>
      </c>
    </row>
    <row r="217" spans="1:36" ht="11.15" customHeight="1" outlineLevel="2" x14ac:dyDescent="0.2">
      <c r="A217" s="69" t="s">
        <v>1455</v>
      </c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69"/>
      <c r="AJ217" s="69"/>
    </row>
    <row r="218" spans="1:36" ht="11.15" customHeight="1" outlineLevel="1" x14ac:dyDescent="0.2">
      <c r="A218" s="21">
        <v>1</v>
      </c>
      <c r="B218" s="68" t="s">
        <v>1456</v>
      </c>
      <c r="C218" s="68"/>
      <c r="D218" s="68"/>
      <c r="E218" s="68"/>
      <c r="F218" s="68" t="s">
        <v>1457</v>
      </c>
      <c r="G218" s="68"/>
      <c r="H218" s="68"/>
      <c r="I218" s="68"/>
      <c r="J218" s="68"/>
      <c r="K218" s="68"/>
      <c r="L218" s="68"/>
      <c r="M218" s="68"/>
      <c r="N218" s="68"/>
      <c r="O218" s="68"/>
      <c r="P218" s="68" t="s">
        <v>400</v>
      </c>
      <c r="Q218" s="68"/>
      <c r="R218" s="68"/>
      <c r="S218" s="68"/>
      <c r="T218" s="68"/>
      <c r="U218" s="68"/>
      <c r="V218" s="68"/>
      <c r="W218" s="68"/>
      <c r="X218" s="68"/>
      <c r="Y218" s="22" t="s">
        <v>850</v>
      </c>
      <c r="Z218" s="22"/>
      <c r="AA218" s="23">
        <v>93000</v>
      </c>
      <c r="AB218" s="24">
        <v>1</v>
      </c>
      <c r="AC218" s="22" t="s">
        <v>1458</v>
      </c>
      <c r="AD218" s="25">
        <v>3</v>
      </c>
      <c r="AE218" s="22" t="s">
        <v>852</v>
      </c>
      <c r="AF218" s="24">
        <v>203</v>
      </c>
      <c r="AG218" s="22" t="s">
        <v>1459</v>
      </c>
      <c r="AH218" s="22"/>
      <c r="AI218" s="22" t="s">
        <v>854</v>
      </c>
      <c r="AJ218" s="24">
        <v>3</v>
      </c>
    </row>
    <row r="219" spans="1:36" ht="11.15" customHeight="1" outlineLevel="2" x14ac:dyDescent="0.2">
      <c r="A219" s="21">
        <v>2</v>
      </c>
      <c r="B219" s="68" t="s">
        <v>396</v>
      </c>
      <c r="C219" s="68"/>
      <c r="D219" s="68"/>
      <c r="E219" s="68"/>
      <c r="F219" s="68" t="s">
        <v>1460</v>
      </c>
      <c r="G219" s="68"/>
      <c r="H219" s="68"/>
      <c r="I219" s="68"/>
      <c r="J219" s="68"/>
      <c r="K219" s="68"/>
      <c r="L219" s="68"/>
      <c r="M219" s="68"/>
      <c r="N219" s="68"/>
      <c r="O219" s="68"/>
      <c r="P219" s="68" t="s">
        <v>175</v>
      </c>
      <c r="Q219" s="68"/>
      <c r="R219" s="68"/>
      <c r="S219" s="68"/>
      <c r="T219" s="68"/>
      <c r="U219" s="68"/>
      <c r="V219" s="68"/>
      <c r="W219" s="68"/>
      <c r="X219" s="68"/>
      <c r="Y219" s="22" t="s">
        <v>850</v>
      </c>
      <c r="Z219" s="22"/>
      <c r="AA219" s="28">
        <v>85576.92</v>
      </c>
      <c r="AB219" s="24">
        <v>1</v>
      </c>
      <c r="AC219" s="22" t="s">
        <v>1461</v>
      </c>
      <c r="AD219" s="22"/>
      <c r="AE219" s="22" t="s">
        <v>852</v>
      </c>
      <c r="AF219" s="24">
        <v>283</v>
      </c>
      <c r="AG219" s="22" t="s">
        <v>1462</v>
      </c>
      <c r="AH219" s="22"/>
      <c r="AI219" s="22" t="s">
        <v>854</v>
      </c>
      <c r="AJ219" s="24">
        <v>12</v>
      </c>
    </row>
    <row r="220" spans="1:36" ht="11.15" customHeight="1" outlineLevel="2" x14ac:dyDescent="0.2">
      <c r="A220" s="21">
        <v>3</v>
      </c>
      <c r="B220" s="68" t="s">
        <v>403</v>
      </c>
      <c r="C220" s="68"/>
      <c r="D220" s="68"/>
      <c r="E220" s="68"/>
      <c r="F220" s="68" t="s">
        <v>1463</v>
      </c>
      <c r="G220" s="68"/>
      <c r="H220" s="68"/>
      <c r="I220" s="68"/>
      <c r="J220" s="68"/>
      <c r="K220" s="68"/>
      <c r="L220" s="68"/>
      <c r="M220" s="68"/>
      <c r="N220" s="68"/>
      <c r="O220" s="68"/>
      <c r="P220" s="68" t="s">
        <v>86</v>
      </c>
      <c r="Q220" s="68"/>
      <c r="R220" s="68"/>
      <c r="S220" s="68"/>
      <c r="T220" s="68"/>
      <c r="U220" s="68"/>
      <c r="V220" s="68"/>
      <c r="W220" s="68"/>
      <c r="X220" s="68"/>
      <c r="Y220" s="22" t="s">
        <v>850</v>
      </c>
      <c r="Z220" s="22"/>
      <c r="AA220" s="23">
        <v>310000</v>
      </c>
      <c r="AB220" s="24">
        <v>1</v>
      </c>
      <c r="AC220" s="22" t="s">
        <v>1464</v>
      </c>
      <c r="AD220" s="22"/>
      <c r="AE220" s="22" t="s">
        <v>852</v>
      </c>
      <c r="AF220" s="24">
        <v>278</v>
      </c>
      <c r="AG220" s="22" t="s">
        <v>1465</v>
      </c>
      <c r="AH220" s="22"/>
      <c r="AI220" s="22" t="s">
        <v>854</v>
      </c>
      <c r="AJ220" s="24">
        <v>10</v>
      </c>
    </row>
    <row r="221" spans="1:36" ht="22.4" customHeight="1" outlineLevel="2" x14ac:dyDescent="0.2">
      <c r="A221" s="21">
        <v>4</v>
      </c>
      <c r="B221" s="68" t="s">
        <v>401</v>
      </c>
      <c r="C221" s="68"/>
      <c r="D221" s="68"/>
      <c r="E221" s="68"/>
      <c r="F221" s="68" t="s">
        <v>1466</v>
      </c>
      <c r="G221" s="68"/>
      <c r="H221" s="68"/>
      <c r="I221" s="68"/>
      <c r="J221" s="68"/>
      <c r="K221" s="68"/>
      <c r="L221" s="68"/>
      <c r="M221" s="68"/>
      <c r="N221" s="68"/>
      <c r="O221" s="68"/>
      <c r="P221" s="68" t="s">
        <v>220</v>
      </c>
      <c r="Q221" s="68"/>
      <c r="R221" s="68"/>
      <c r="S221" s="68"/>
      <c r="T221" s="68"/>
      <c r="U221" s="68"/>
      <c r="V221" s="68"/>
      <c r="W221" s="68"/>
      <c r="X221" s="68"/>
      <c r="Y221" s="22" t="s">
        <v>850</v>
      </c>
      <c r="Z221" s="22"/>
      <c r="AA221" s="23">
        <v>100000</v>
      </c>
      <c r="AB221" s="24">
        <v>1</v>
      </c>
      <c r="AC221" s="22" t="s">
        <v>1467</v>
      </c>
      <c r="AD221" s="25">
        <v>3</v>
      </c>
      <c r="AE221" s="22" t="s">
        <v>852</v>
      </c>
      <c r="AF221" s="24">
        <v>79</v>
      </c>
      <c r="AG221" s="22" t="s">
        <v>1468</v>
      </c>
      <c r="AH221" s="22"/>
      <c r="AI221" s="22" t="s">
        <v>854</v>
      </c>
      <c r="AJ221" s="26"/>
    </row>
    <row r="222" spans="1:36" ht="11.15" customHeight="1" outlineLevel="2" x14ac:dyDescent="0.2">
      <c r="A222" s="21">
        <v>5</v>
      </c>
      <c r="B222" s="68" t="s">
        <v>529</v>
      </c>
      <c r="C222" s="68"/>
      <c r="D222" s="68"/>
      <c r="E222" s="68"/>
      <c r="F222" s="68" t="s">
        <v>1469</v>
      </c>
      <c r="G222" s="68"/>
      <c r="H222" s="68"/>
      <c r="I222" s="68"/>
      <c r="J222" s="68"/>
      <c r="K222" s="68"/>
      <c r="L222" s="68"/>
      <c r="M222" s="68"/>
      <c r="N222" s="68"/>
      <c r="O222" s="68"/>
      <c r="P222" s="68" t="s">
        <v>530</v>
      </c>
      <c r="Q222" s="68"/>
      <c r="R222" s="68"/>
      <c r="S222" s="68"/>
      <c r="T222" s="68"/>
      <c r="U222" s="68"/>
      <c r="V222" s="68"/>
      <c r="W222" s="68"/>
      <c r="X222" s="68"/>
      <c r="Y222" s="22" t="s">
        <v>850</v>
      </c>
      <c r="Z222" s="22"/>
      <c r="AA222" s="23">
        <v>80000</v>
      </c>
      <c r="AB222" s="24">
        <v>1</v>
      </c>
      <c r="AC222" s="22" t="s">
        <v>1470</v>
      </c>
      <c r="AD222" s="25">
        <v>3</v>
      </c>
      <c r="AE222" s="22" t="s">
        <v>852</v>
      </c>
      <c r="AF222" s="24">
        <v>173</v>
      </c>
      <c r="AG222" s="22" t="s">
        <v>1471</v>
      </c>
      <c r="AH222" s="22"/>
      <c r="AI222" s="22" t="s">
        <v>854</v>
      </c>
      <c r="AJ222" s="26"/>
    </row>
    <row r="223" spans="1:36" ht="11.15" customHeight="1" outlineLevel="2" x14ac:dyDescent="0.2">
      <c r="A223" s="21">
        <v>6</v>
      </c>
      <c r="B223" s="68" t="s">
        <v>496</v>
      </c>
      <c r="C223" s="68"/>
      <c r="D223" s="68"/>
      <c r="E223" s="68"/>
      <c r="F223" s="68" t="s">
        <v>1472</v>
      </c>
      <c r="G223" s="68"/>
      <c r="H223" s="68"/>
      <c r="I223" s="68"/>
      <c r="J223" s="68"/>
      <c r="K223" s="68"/>
      <c r="L223" s="68"/>
      <c r="M223" s="68"/>
      <c r="N223" s="68"/>
      <c r="O223" s="68"/>
      <c r="P223" s="68" t="s">
        <v>497</v>
      </c>
      <c r="Q223" s="68"/>
      <c r="R223" s="68"/>
      <c r="S223" s="68"/>
      <c r="T223" s="68"/>
      <c r="U223" s="68"/>
      <c r="V223" s="68"/>
      <c r="W223" s="68"/>
      <c r="X223" s="68"/>
      <c r="Y223" s="22" t="s">
        <v>850</v>
      </c>
      <c r="Z223" s="22"/>
      <c r="AA223" s="23">
        <v>80000</v>
      </c>
      <c r="AB223" s="24">
        <v>1</v>
      </c>
      <c r="AC223" s="22" t="s">
        <v>1473</v>
      </c>
      <c r="AD223" s="25">
        <v>3</v>
      </c>
      <c r="AE223" s="22" t="s">
        <v>852</v>
      </c>
      <c r="AF223" s="24">
        <v>30</v>
      </c>
      <c r="AG223" s="20" t="s">
        <v>1474</v>
      </c>
      <c r="AH223" s="22"/>
      <c r="AI223" s="22" t="s">
        <v>854</v>
      </c>
      <c r="AJ223" s="24">
        <v>3</v>
      </c>
    </row>
    <row r="224" spans="1:36" ht="11.15" customHeight="1" outlineLevel="2" x14ac:dyDescent="0.2">
      <c r="A224" s="69" t="s">
        <v>1475</v>
      </c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69"/>
      <c r="AJ224" s="69"/>
    </row>
    <row r="225" spans="1:36" ht="11.15" customHeight="1" outlineLevel="1" x14ac:dyDescent="0.2">
      <c r="A225" s="21">
        <v>1</v>
      </c>
      <c r="B225" s="68" t="s">
        <v>298</v>
      </c>
      <c r="C225" s="68"/>
      <c r="D225" s="68"/>
      <c r="E225" s="68"/>
      <c r="F225" s="68" t="s">
        <v>1476</v>
      </c>
      <c r="G225" s="68"/>
      <c r="H225" s="68"/>
      <c r="I225" s="68"/>
      <c r="J225" s="68"/>
      <c r="K225" s="68"/>
      <c r="L225" s="68"/>
      <c r="M225" s="68"/>
      <c r="N225" s="68"/>
      <c r="O225" s="68"/>
      <c r="P225" s="68" t="s">
        <v>101</v>
      </c>
      <c r="Q225" s="68"/>
      <c r="R225" s="68"/>
      <c r="S225" s="68"/>
      <c r="T225" s="68"/>
      <c r="U225" s="68"/>
      <c r="V225" s="68"/>
      <c r="W225" s="68"/>
      <c r="X225" s="68"/>
      <c r="Y225" s="22" t="s">
        <v>850</v>
      </c>
      <c r="Z225" s="22"/>
      <c r="AA225" s="23">
        <v>79395</v>
      </c>
      <c r="AB225" s="24">
        <v>1</v>
      </c>
      <c r="AC225" s="22" t="s">
        <v>1477</v>
      </c>
      <c r="AD225" s="22"/>
      <c r="AE225" s="22" t="s">
        <v>852</v>
      </c>
      <c r="AF225" s="24">
        <v>355</v>
      </c>
      <c r="AG225" s="22" t="s">
        <v>1478</v>
      </c>
      <c r="AH225" s="22"/>
      <c r="AI225" s="22" t="s">
        <v>854</v>
      </c>
      <c r="AJ225" s="24">
        <v>8</v>
      </c>
    </row>
    <row r="226" spans="1:36" ht="22.4" customHeight="1" outlineLevel="2" x14ac:dyDescent="0.2">
      <c r="A226" s="21">
        <v>2</v>
      </c>
      <c r="B226" s="68" t="s">
        <v>310</v>
      </c>
      <c r="C226" s="68"/>
      <c r="D226" s="68"/>
      <c r="E226" s="68"/>
      <c r="F226" s="68" t="s">
        <v>1479</v>
      </c>
      <c r="G226" s="68"/>
      <c r="H226" s="68"/>
      <c r="I226" s="68"/>
      <c r="J226" s="68"/>
      <c r="K226" s="68"/>
      <c r="L226" s="68"/>
      <c r="M226" s="68"/>
      <c r="N226" s="68"/>
      <c r="O226" s="68"/>
      <c r="P226" s="68" t="s">
        <v>101</v>
      </c>
      <c r="Q226" s="68"/>
      <c r="R226" s="68"/>
      <c r="S226" s="68"/>
      <c r="T226" s="68"/>
      <c r="U226" s="68"/>
      <c r="V226" s="68"/>
      <c r="W226" s="68"/>
      <c r="X226" s="68"/>
      <c r="Y226" s="22" t="s">
        <v>850</v>
      </c>
      <c r="Z226" s="22"/>
      <c r="AA226" s="23">
        <v>79395</v>
      </c>
      <c r="AB226" s="24">
        <v>1</v>
      </c>
      <c r="AC226" s="22" t="s">
        <v>1480</v>
      </c>
      <c r="AD226" s="22"/>
      <c r="AE226" s="22" t="s">
        <v>852</v>
      </c>
      <c r="AF226" s="24">
        <v>219</v>
      </c>
      <c r="AG226" s="22" t="s">
        <v>1481</v>
      </c>
      <c r="AH226" s="22"/>
      <c r="AI226" s="22" t="s">
        <v>854</v>
      </c>
      <c r="AJ226" s="24">
        <v>15</v>
      </c>
    </row>
    <row r="227" spans="1:36" ht="22.4" customHeight="1" outlineLevel="2" x14ac:dyDescent="0.2">
      <c r="A227" s="21">
        <v>3</v>
      </c>
      <c r="B227" s="68" t="s">
        <v>314</v>
      </c>
      <c r="C227" s="68"/>
      <c r="D227" s="68"/>
      <c r="E227" s="68"/>
      <c r="F227" s="68" t="s">
        <v>1482</v>
      </c>
      <c r="G227" s="68"/>
      <c r="H227" s="68"/>
      <c r="I227" s="68"/>
      <c r="J227" s="68"/>
      <c r="K227" s="68"/>
      <c r="L227" s="68"/>
      <c r="M227" s="68"/>
      <c r="N227" s="68"/>
      <c r="O227" s="68"/>
      <c r="P227" s="68" t="s">
        <v>84</v>
      </c>
      <c r="Q227" s="68"/>
      <c r="R227" s="68"/>
      <c r="S227" s="68"/>
      <c r="T227" s="68"/>
      <c r="U227" s="68"/>
      <c r="V227" s="68"/>
      <c r="W227" s="68"/>
      <c r="X227" s="68"/>
      <c r="Y227" s="22" t="s">
        <v>850</v>
      </c>
      <c r="Z227" s="22"/>
      <c r="AA227" s="23">
        <v>95000</v>
      </c>
      <c r="AB227" s="24">
        <v>1</v>
      </c>
      <c r="AC227" s="22" t="s">
        <v>1483</v>
      </c>
      <c r="AD227" s="22"/>
      <c r="AE227" s="22" t="s">
        <v>852</v>
      </c>
      <c r="AF227" s="24">
        <v>94</v>
      </c>
      <c r="AG227" s="22" t="s">
        <v>1484</v>
      </c>
      <c r="AH227" s="22"/>
      <c r="AI227" s="22" t="s">
        <v>854</v>
      </c>
      <c r="AJ227" s="24">
        <v>24</v>
      </c>
    </row>
    <row r="228" spans="1:36" ht="22.4" customHeight="1" outlineLevel="2" x14ac:dyDescent="0.2">
      <c r="A228" s="69" t="s">
        <v>1485</v>
      </c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69"/>
      <c r="AJ228" s="69"/>
    </row>
    <row r="229" spans="1:36" ht="11.15" customHeight="1" outlineLevel="1" x14ac:dyDescent="0.2">
      <c r="A229" s="21">
        <v>1</v>
      </c>
      <c r="B229" s="68" t="s">
        <v>393</v>
      </c>
      <c r="C229" s="68"/>
      <c r="D229" s="68"/>
      <c r="E229" s="68"/>
      <c r="F229" s="68" t="s">
        <v>1486</v>
      </c>
      <c r="G229" s="68"/>
      <c r="H229" s="68"/>
      <c r="I229" s="68"/>
      <c r="J229" s="68"/>
      <c r="K229" s="68"/>
      <c r="L229" s="68"/>
      <c r="M229" s="68"/>
      <c r="N229" s="68"/>
      <c r="O229" s="68"/>
      <c r="P229" s="68" t="s">
        <v>307</v>
      </c>
      <c r="Q229" s="68"/>
      <c r="R229" s="68"/>
      <c r="S229" s="68"/>
      <c r="T229" s="68"/>
      <c r="U229" s="68"/>
      <c r="V229" s="68"/>
      <c r="W229" s="68"/>
      <c r="X229" s="68"/>
      <c r="Y229" s="22" t="s">
        <v>850</v>
      </c>
      <c r="Z229" s="22"/>
      <c r="AA229" s="23">
        <v>115000</v>
      </c>
      <c r="AB229" s="24">
        <v>1</v>
      </c>
      <c r="AC229" s="22" t="s">
        <v>1487</v>
      </c>
      <c r="AD229" s="22"/>
      <c r="AE229" s="22" t="s">
        <v>852</v>
      </c>
      <c r="AF229" s="24">
        <v>321</v>
      </c>
      <c r="AG229" s="22" t="s">
        <v>1488</v>
      </c>
      <c r="AH229" s="22"/>
      <c r="AI229" s="22" t="s">
        <v>854</v>
      </c>
      <c r="AJ229" s="24">
        <v>8</v>
      </c>
    </row>
    <row r="230" spans="1:36" ht="11.15" customHeight="1" outlineLevel="2" x14ac:dyDescent="0.2">
      <c r="A230" s="21">
        <v>2</v>
      </c>
      <c r="B230" s="68" t="s">
        <v>408</v>
      </c>
      <c r="C230" s="68"/>
      <c r="D230" s="68"/>
      <c r="E230" s="68"/>
      <c r="F230" s="68" t="s">
        <v>1489</v>
      </c>
      <c r="G230" s="68"/>
      <c r="H230" s="68"/>
      <c r="I230" s="68"/>
      <c r="J230" s="68"/>
      <c r="K230" s="68"/>
      <c r="L230" s="68"/>
      <c r="M230" s="68"/>
      <c r="N230" s="68"/>
      <c r="O230" s="68"/>
      <c r="P230" s="68" t="s">
        <v>114</v>
      </c>
      <c r="Q230" s="68"/>
      <c r="R230" s="68"/>
      <c r="S230" s="68"/>
      <c r="T230" s="68"/>
      <c r="U230" s="68"/>
      <c r="V230" s="68"/>
      <c r="W230" s="68"/>
      <c r="X230" s="68"/>
      <c r="Y230" s="22" t="s">
        <v>850</v>
      </c>
      <c r="Z230" s="22"/>
      <c r="AA230" s="27">
        <v>55375.5</v>
      </c>
      <c r="AB230" s="24">
        <v>1</v>
      </c>
      <c r="AC230" s="22" t="s">
        <v>1490</v>
      </c>
      <c r="AD230" s="22"/>
      <c r="AE230" s="22" t="s">
        <v>852</v>
      </c>
      <c r="AF230" s="24">
        <v>45</v>
      </c>
      <c r="AG230" s="22" t="s">
        <v>1491</v>
      </c>
      <c r="AH230" s="22"/>
      <c r="AI230" s="22" t="s">
        <v>854</v>
      </c>
      <c r="AJ230" s="24">
        <v>4</v>
      </c>
    </row>
    <row r="231" spans="1:36" ht="22.4" customHeight="1" outlineLevel="2" x14ac:dyDescent="0.2">
      <c r="A231" s="21">
        <v>3</v>
      </c>
      <c r="B231" s="68" t="s">
        <v>412</v>
      </c>
      <c r="C231" s="68"/>
      <c r="D231" s="68"/>
      <c r="E231" s="68"/>
      <c r="F231" s="68" t="s">
        <v>1492</v>
      </c>
      <c r="G231" s="68"/>
      <c r="H231" s="68"/>
      <c r="I231" s="68"/>
      <c r="J231" s="68"/>
      <c r="K231" s="68"/>
      <c r="L231" s="68"/>
      <c r="M231" s="68"/>
      <c r="N231" s="68"/>
      <c r="O231" s="68"/>
      <c r="P231" s="68" t="s">
        <v>101</v>
      </c>
      <c r="Q231" s="68"/>
      <c r="R231" s="68"/>
      <c r="S231" s="68"/>
      <c r="T231" s="68"/>
      <c r="U231" s="68"/>
      <c r="V231" s="68"/>
      <c r="W231" s="68"/>
      <c r="X231" s="68"/>
      <c r="Y231" s="22" t="s">
        <v>850</v>
      </c>
      <c r="Z231" s="22"/>
      <c r="AA231" s="23">
        <v>79395</v>
      </c>
      <c r="AB231" s="24">
        <v>1</v>
      </c>
      <c r="AC231" s="22" t="s">
        <v>1493</v>
      </c>
      <c r="AD231" s="22"/>
      <c r="AE231" s="22" t="s">
        <v>852</v>
      </c>
      <c r="AF231" s="24">
        <v>356</v>
      </c>
      <c r="AG231" s="22" t="s">
        <v>1494</v>
      </c>
      <c r="AH231" s="22"/>
      <c r="AI231" s="22" t="s">
        <v>854</v>
      </c>
      <c r="AJ231" s="24">
        <v>14</v>
      </c>
    </row>
    <row r="232" spans="1:36" ht="22.4" customHeight="1" outlineLevel="2" x14ac:dyDescent="0.2">
      <c r="A232" s="21">
        <v>4</v>
      </c>
      <c r="B232" s="68" t="s">
        <v>409</v>
      </c>
      <c r="C232" s="68"/>
      <c r="D232" s="68"/>
      <c r="E232" s="68"/>
      <c r="F232" s="68" t="s">
        <v>1495</v>
      </c>
      <c r="G232" s="68"/>
      <c r="H232" s="68"/>
      <c r="I232" s="68"/>
      <c r="J232" s="68"/>
      <c r="K232" s="68"/>
      <c r="L232" s="68"/>
      <c r="M232" s="68"/>
      <c r="N232" s="68"/>
      <c r="O232" s="68"/>
      <c r="P232" s="68" t="s">
        <v>410</v>
      </c>
      <c r="Q232" s="68"/>
      <c r="R232" s="68"/>
      <c r="S232" s="68"/>
      <c r="T232" s="68"/>
      <c r="U232" s="68"/>
      <c r="V232" s="68"/>
      <c r="W232" s="68"/>
      <c r="X232" s="68"/>
      <c r="Y232" s="22" t="s">
        <v>850</v>
      </c>
      <c r="Z232" s="22"/>
      <c r="AA232" s="23">
        <v>83500</v>
      </c>
      <c r="AB232" s="24">
        <v>1</v>
      </c>
      <c r="AC232" s="22" t="s">
        <v>1496</v>
      </c>
      <c r="AD232" s="22"/>
      <c r="AE232" s="22" t="s">
        <v>852</v>
      </c>
      <c r="AF232" s="24">
        <v>319</v>
      </c>
      <c r="AG232" s="22" t="s">
        <v>1497</v>
      </c>
      <c r="AH232" s="22"/>
      <c r="AI232" s="22" t="s">
        <v>854</v>
      </c>
      <c r="AJ232" s="24">
        <v>19</v>
      </c>
    </row>
    <row r="233" spans="1:36" ht="22.4" customHeight="1" outlineLevel="2" x14ac:dyDescent="0.2">
      <c r="A233" s="69" t="s">
        <v>1498</v>
      </c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69"/>
      <c r="AJ233" s="69"/>
    </row>
    <row r="234" spans="1:36" ht="11.15" customHeight="1" outlineLevel="1" x14ac:dyDescent="0.2">
      <c r="A234" s="21">
        <v>1</v>
      </c>
      <c r="B234" s="68" t="s">
        <v>532</v>
      </c>
      <c r="C234" s="68"/>
      <c r="D234" s="68"/>
      <c r="E234" s="68"/>
      <c r="F234" s="68" t="s">
        <v>1499</v>
      </c>
      <c r="G234" s="68"/>
      <c r="H234" s="68"/>
      <c r="I234" s="68"/>
      <c r="J234" s="68"/>
      <c r="K234" s="68"/>
      <c r="L234" s="68"/>
      <c r="M234" s="68"/>
      <c r="N234" s="68"/>
      <c r="O234" s="68"/>
      <c r="P234" s="68" t="s">
        <v>533</v>
      </c>
      <c r="Q234" s="68"/>
      <c r="R234" s="68"/>
      <c r="S234" s="68"/>
      <c r="T234" s="68"/>
      <c r="U234" s="68"/>
      <c r="V234" s="68"/>
      <c r="W234" s="68"/>
      <c r="X234" s="68"/>
      <c r="Y234" s="22" t="s">
        <v>850</v>
      </c>
      <c r="Z234" s="22"/>
      <c r="AA234" s="23">
        <v>80000</v>
      </c>
      <c r="AB234" s="24">
        <v>1</v>
      </c>
      <c r="AC234" s="22" t="s">
        <v>1500</v>
      </c>
      <c r="AD234" s="22"/>
      <c r="AE234" s="22" t="s">
        <v>852</v>
      </c>
      <c r="AF234" s="24">
        <v>359</v>
      </c>
      <c r="AG234" s="22" t="s">
        <v>1501</v>
      </c>
      <c r="AH234" s="22"/>
      <c r="AI234" s="22" t="s">
        <v>854</v>
      </c>
      <c r="AJ234" s="24">
        <v>7</v>
      </c>
    </row>
    <row r="235" spans="1:36" ht="11.15" customHeight="1" outlineLevel="2" x14ac:dyDescent="0.2">
      <c r="A235" s="69" t="s">
        <v>1502</v>
      </c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69"/>
      <c r="AJ235" s="69"/>
    </row>
    <row r="236" spans="1:36" ht="11.15" customHeight="1" outlineLevel="1" x14ac:dyDescent="0.2">
      <c r="A236" s="21">
        <v>1</v>
      </c>
      <c r="B236" s="68" t="s">
        <v>550</v>
      </c>
      <c r="C236" s="68"/>
      <c r="D236" s="68"/>
      <c r="E236" s="68"/>
      <c r="F236" s="68" t="s">
        <v>1503</v>
      </c>
      <c r="G236" s="68"/>
      <c r="H236" s="68"/>
      <c r="I236" s="68"/>
      <c r="J236" s="68"/>
      <c r="K236" s="68"/>
      <c r="L236" s="68"/>
      <c r="M236" s="68"/>
      <c r="N236" s="68"/>
      <c r="O236" s="68"/>
      <c r="P236" s="68" t="s">
        <v>551</v>
      </c>
      <c r="Q236" s="68"/>
      <c r="R236" s="68"/>
      <c r="S236" s="68"/>
      <c r="T236" s="68"/>
      <c r="U236" s="68"/>
      <c r="V236" s="68"/>
      <c r="W236" s="68"/>
      <c r="X236" s="68"/>
      <c r="Y236" s="22" t="s">
        <v>857</v>
      </c>
      <c r="Z236" s="22"/>
      <c r="AA236" s="23">
        <v>115000</v>
      </c>
      <c r="AB236" s="24">
        <v>1</v>
      </c>
      <c r="AC236" s="22" t="s">
        <v>1467</v>
      </c>
      <c r="AD236" s="25">
        <v>3</v>
      </c>
      <c r="AE236" s="22" t="s">
        <v>852</v>
      </c>
      <c r="AF236" s="24">
        <v>96</v>
      </c>
      <c r="AG236" s="22" t="s">
        <v>1504</v>
      </c>
      <c r="AH236" s="22"/>
      <c r="AI236" s="22" t="s">
        <v>854</v>
      </c>
      <c r="AJ236" s="26"/>
    </row>
    <row r="237" spans="1:36" ht="11.15" customHeight="1" outlineLevel="2" x14ac:dyDescent="0.2">
      <c r="A237" s="21">
        <v>2</v>
      </c>
      <c r="B237" s="68" t="s">
        <v>553</v>
      </c>
      <c r="C237" s="68"/>
      <c r="D237" s="68"/>
      <c r="E237" s="68"/>
      <c r="F237" s="68" t="s">
        <v>1505</v>
      </c>
      <c r="G237" s="68"/>
      <c r="H237" s="68"/>
      <c r="I237" s="68"/>
      <c r="J237" s="68"/>
      <c r="K237" s="68"/>
      <c r="L237" s="68"/>
      <c r="M237" s="68"/>
      <c r="N237" s="68"/>
      <c r="O237" s="68"/>
      <c r="P237" s="68" t="s">
        <v>554</v>
      </c>
      <c r="Q237" s="68"/>
      <c r="R237" s="68"/>
      <c r="S237" s="68"/>
      <c r="T237" s="68"/>
      <c r="U237" s="68"/>
      <c r="V237" s="68"/>
      <c r="W237" s="68"/>
      <c r="X237" s="68"/>
      <c r="Y237" s="22" t="s">
        <v>850</v>
      </c>
      <c r="Z237" s="22"/>
      <c r="AA237" s="23">
        <v>326000</v>
      </c>
      <c r="AB237" s="24">
        <v>1</v>
      </c>
      <c r="AC237" s="22" t="s">
        <v>1506</v>
      </c>
      <c r="AD237" s="22"/>
      <c r="AE237" s="22" t="s">
        <v>852</v>
      </c>
      <c r="AF237" s="24">
        <v>123</v>
      </c>
      <c r="AG237" s="22" t="s">
        <v>1507</v>
      </c>
      <c r="AH237" s="22"/>
      <c r="AI237" s="22" t="s">
        <v>854</v>
      </c>
      <c r="AJ237" s="24">
        <v>7</v>
      </c>
    </row>
    <row r="238" spans="1:36" ht="11.15" customHeight="1" outlineLevel="2" x14ac:dyDescent="0.2">
      <c r="A238" s="69" t="s">
        <v>1508</v>
      </c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69"/>
      <c r="AF238" s="69"/>
      <c r="AG238" s="69"/>
      <c r="AH238" s="69"/>
      <c r="AI238" s="69"/>
      <c r="AJ238" s="69"/>
    </row>
    <row r="239" spans="1:36" ht="11.15" customHeight="1" outlineLevel="1" x14ac:dyDescent="0.2">
      <c r="A239" s="21">
        <v>1</v>
      </c>
      <c r="B239" s="68" t="s">
        <v>531</v>
      </c>
      <c r="C239" s="68"/>
      <c r="D239" s="68"/>
      <c r="E239" s="68"/>
      <c r="F239" s="68" t="s">
        <v>1509</v>
      </c>
      <c r="G239" s="68"/>
      <c r="H239" s="68"/>
      <c r="I239" s="68"/>
      <c r="J239" s="68"/>
      <c r="K239" s="68"/>
      <c r="L239" s="68"/>
      <c r="M239" s="68"/>
      <c r="N239" s="68"/>
      <c r="O239" s="68"/>
      <c r="P239" s="68" t="s">
        <v>218</v>
      </c>
      <c r="Q239" s="68"/>
      <c r="R239" s="68"/>
      <c r="S239" s="68"/>
      <c r="T239" s="68"/>
      <c r="U239" s="68"/>
      <c r="V239" s="68"/>
      <c r="W239" s="68"/>
      <c r="X239" s="68"/>
      <c r="Y239" s="22" t="s">
        <v>850</v>
      </c>
      <c r="Z239" s="22"/>
      <c r="AA239" s="23">
        <v>375000</v>
      </c>
      <c r="AB239" s="24">
        <v>1</v>
      </c>
      <c r="AC239" s="22" t="s">
        <v>1355</v>
      </c>
      <c r="AD239" s="22"/>
      <c r="AE239" s="22" t="s">
        <v>852</v>
      </c>
      <c r="AF239" s="24">
        <v>3</v>
      </c>
      <c r="AG239" s="20" t="s">
        <v>1510</v>
      </c>
      <c r="AH239" s="22"/>
      <c r="AI239" s="22" t="s">
        <v>854</v>
      </c>
      <c r="AJ239" s="24">
        <v>16</v>
      </c>
    </row>
    <row r="240" spans="1:36" ht="11.15" customHeight="1" outlineLevel="2" x14ac:dyDescent="0.2">
      <c r="A240" s="69" t="s">
        <v>1511</v>
      </c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69"/>
      <c r="AJ240" s="69"/>
    </row>
    <row r="241" spans="1:36" ht="11.15" customHeight="1" outlineLevel="1" x14ac:dyDescent="0.2">
      <c r="A241" s="21">
        <v>1</v>
      </c>
      <c r="B241" s="68" t="s">
        <v>517</v>
      </c>
      <c r="C241" s="68"/>
      <c r="D241" s="68"/>
      <c r="E241" s="68"/>
      <c r="F241" s="68" t="s">
        <v>1512</v>
      </c>
      <c r="G241" s="68"/>
      <c r="H241" s="68"/>
      <c r="I241" s="68"/>
      <c r="J241" s="68"/>
      <c r="K241" s="68"/>
      <c r="L241" s="68"/>
      <c r="M241" s="68"/>
      <c r="N241" s="68"/>
      <c r="O241" s="68"/>
      <c r="P241" s="68" t="s">
        <v>518</v>
      </c>
      <c r="Q241" s="68"/>
      <c r="R241" s="68"/>
      <c r="S241" s="68"/>
      <c r="T241" s="68"/>
      <c r="U241" s="68"/>
      <c r="V241" s="68"/>
      <c r="W241" s="68"/>
      <c r="X241" s="68"/>
      <c r="Y241" s="22" t="s">
        <v>850</v>
      </c>
      <c r="Z241" s="22"/>
      <c r="AA241" s="23">
        <v>120000</v>
      </c>
      <c r="AB241" s="24">
        <v>1</v>
      </c>
      <c r="AC241" s="22" t="s">
        <v>1092</v>
      </c>
      <c r="AD241" s="25">
        <v>3</v>
      </c>
      <c r="AE241" s="22" t="s">
        <v>852</v>
      </c>
      <c r="AF241" s="24">
        <v>247</v>
      </c>
      <c r="AG241" s="22" t="s">
        <v>1513</v>
      </c>
      <c r="AH241" s="22"/>
      <c r="AI241" s="22" t="s">
        <v>854</v>
      </c>
      <c r="AJ241" s="26"/>
    </row>
    <row r="242" spans="1:36" ht="22.4" customHeight="1" outlineLevel="2" x14ac:dyDescent="0.2">
      <c r="A242" s="69" t="s">
        <v>1514</v>
      </c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69"/>
      <c r="AF242" s="69"/>
      <c r="AG242" s="69"/>
      <c r="AH242" s="69"/>
      <c r="AI242" s="69"/>
      <c r="AJ242" s="69"/>
    </row>
    <row r="243" spans="1:36" ht="11.15" customHeight="1" outlineLevel="1" x14ac:dyDescent="0.2">
      <c r="A243" s="21">
        <v>1</v>
      </c>
      <c r="B243" s="68" t="s">
        <v>483</v>
      </c>
      <c r="C243" s="68"/>
      <c r="D243" s="68"/>
      <c r="E243" s="68"/>
      <c r="F243" s="68" t="s">
        <v>1515</v>
      </c>
      <c r="G243" s="68"/>
      <c r="H243" s="68"/>
      <c r="I243" s="68"/>
      <c r="J243" s="68"/>
      <c r="K243" s="68"/>
      <c r="L243" s="68"/>
      <c r="M243" s="68"/>
      <c r="N243" s="68"/>
      <c r="O243" s="68"/>
      <c r="P243" s="68" t="s">
        <v>78</v>
      </c>
      <c r="Q243" s="68"/>
      <c r="R243" s="68"/>
      <c r="S243" s="68"/>
      <c r="T243" s="68"/>
      <c r="U243" s="68"/>
      <c r="V243" s="68"/>
      <c r="W243" s="68"/>
      <c r="X243" s="68"/>
      <c r="Y243" s="22" t="s">
        <v>850</v>
      </c>
      <c r="Z243" s="22"/>
      <c r="AA243" s="23">
        <v>130000</v>
      </c>
      <c r="AB243" s="24">
        <v>1</v>
      </c>
      <c r="AC243" s="22" t="s">
        <v>868</v>
      </c>
      <c r="AD243" s="25">
        <v>3</v>
      </c>
      <c r="AE243" s="22" t="s">
        <v>852</v>
      </c>
      <c r="AF243" s="24">
        <v>354</v>
      </c>
      <c r="AG243" s="22" t="s">
        <v>1516</v>
      </c>
      <c r="AH243" s="22"/>
      <c r="AI243" s="22" t="s">
        <v>854</v>
      </c>
      <c r="AJ243" s="24">
        <v>4</v>
      </c>
    </row>
    <row r="244" spans="1:36" ht="11.15" customHeight="1" outlineLevel="2" x14ac:dyDescent="0.2">
      <c r="A244" s="21">
        <v>2</v>
      </c>
      <c r="B244" s="68" t="s">
        <v>467</v>
      </c>
      <c r="C244" s="68"/>
      <c r="D244" s="68"/>
      <c r="E244" s="68"/>
      <c r="F244" s="68" t="s">
        <v>1517</v>
      </c>
      <c r="G244" s="68"/>
      <c r="H244" s="68"/>
      <c r="I244" s="68"/>
      <c r="J244" s="68"/>
      <c r="K244" s="68"/>
      <c r="L244" s="68"/>
      <c r="M244" s="68"/>
      <c r="N244" s="68"/>
      <c r="O244" s="68"/>
      <c r="P244" s="68" t="s">
        <v>255</v>
      </c>
      <c r="Q244" s="68"/>
      <c r="R244" s="68"/>
      <c r="S244" s="68"/>
      <c r="T244" s="68"/>
      <c r="U244" s="68"/>
      <c r="V244" s="68"/>
      <c r="W244" s="68"/>
      <c r="X244" s="68"/>
      <c r="Y244" s="22" t="s">
        <v>850</v>
      </c>
      <c r="Z244" s="22"/>
      <c r="AA244" s="23">
        <v>55375</v>
      </c>
      <c r="AB244" s="24">
        <v>1</v>
      </c>
      <c r="AC244" s="22" t="s">
        <v>1518</v>
      </c>
      <c r="AD244" s="25">
        <v>3</v>
      </c>
      <c r="AE244" s="22" t="s">
        <v>852</v>
      </c>
      <c r="AF244" s="24">
        <v>64</v>
      </c>
      <c r="AG244" s="22" t="s">
        <v>1519</v>
      </c>
      <c r="AH244" s="22" t="s">
        <v>1520</v>
      </c>
      <c r="AI244" s="22" t="s">
        <v>854</v>
      </c>
      <c r="AJ244" s="24">
        <v>2</v>
      </c>
    </row>
    <row r="245" spans="1:36" ht="22.4" customHeight="1" outlineLevel="2" x14ac:dyDescent="0.2">
      <c r="A245" s="21">
        <v>3</v>
      </c>
      <c r="B245" s="68" t="s">
        <v>346</v>
      </c>
      <c r="C245" s="68"/>
      <c r="D245" s="68"/>
      <c r="E245" s="68"/>
      <c r="F245" s="68" t="s">
        <v>1521</v>
      </c>
      <c r="G245" s="68"/>
      <c r="H245" s="68"/>
      <c r="I245" s="68"/>
      <c r="J245" s="68"/>
      <c r="K245" s="68"/>
      <c r="L245" s="68"/>
      <c r="M245" s="68"/>
      <c r="N245" s="68"/>
      <c r="O245" s="68"/>
      <c r="P245" s="68" t="s">
        <v>255</v>
      </c>
      <c r="Q245" s="68"/>
      <c r="R245" s="68"/>
      <c r="S245" s="68"/>
      <c r="T245" s="68"/>
      <c r="U245" s="68"/>
      <c r="V245" s="68"/>
      <c r="W245" s="68"/>
      <c r="X245" s="68"/>
      <c r="Y245" s="22" t="s">
        <v>850</v>
      </c>
      <c r="Z245" s="22"/>
      <c r="AA245" s="23">
        <v>55375</v>
      </c>
      <c r="AB245" s="24">
        <v>1</v>
      </c>
      <c r="AC245" s="22" t="s">
        <v>1522</v>
      </c>
      <c r="AD245" s="25">
        <v>3</v>
      </c>
      <c r="AE245" s="22" t="s">
        <v>852</v>
      </c>
      <c r="AF245" s="24">
        <v>293</v>
      </c>
      <c r="AG245" s="22" t="s">
        <v>1523</v>
      </c>
      <c r="AH245" s="22"/>
      <c r="AI245" s="22" t="s">
        <v>854</v>
      </c>
      <c r="AJ245" s="26"/>
    </row>
    <row r="246" spans="1:36" ht="22.4" customHeight="1" outlineLevel="2" x14ac:dyDescent="0.2">
      <c r="A246" s="21">
        <v>4</v>
      </c>
      <c r="B246" s="68" t="s">
        <v>348</v>
      </c>
      <c r="C246" s="68"/>
      <c r="D246" s="68"/>
      <c r="E246" s="68"/>
      <c r="F246" s="68" t="s">
        <v>1524</v>
      </c>
      <c r="G246" s="68"/>
      <c r="H246" s="68"/>
      <c r="I246" s="68"/>
      <c r="J246" s="68"/>
      <c r="K246" s="68"/>
      <c r="L246" s="68"/>
      <c r="M246" s="68"/>
      <c r="N246" s="68"/>
      <c r="O246" s="68"/>
      <c r="P246" s="68" t="s">
        <v>255</v>
      </c>
      <c r="Q246" s="68"/>
      <c r="R246" s="68"/>
      <c r="S246" s="68"/>
      <c r="T246" s="68"/>
      <c r="U246" s="68"/>
      <c r="V246" s="68"/>
      <c r="W246" s="68"/>
      <c r="X246" s="68"/>
      <c r="Y246" s="22" t="s">
        <v>850</v>
      </c>
      <c r="Z246" s="22"/>
      <c r="AA246" s="23">
        <v>55375</v>
      </c>
      <c r="AB246" s="24">
        <v>1</v>
      </c>
      <c r="AC246" s="22" t="s">
        <v>871</v>
      </c>
      <c r="AD246" s="26"/>
      <c r="AE246" s="22" t="s">
        <v>852</v>
      </c>
      <c r="AF246" s="24">
        <v>262</v>
      </c>
      <c r="AG246" s="22" t="s">
        <v>1525</v>
      </c>
      <c r="AH246" s="22"/>
      <c r="AI246" s="22" t="s">
        <v>854</v>
      </c>
      <c r="AJ246" s="24">
        <v>1</v>
      </c>
    </row>
    <row r="247" spans="1:36" ht="22.4" customHeight="1" outlineLevel="2" x14ac:dyDescent="0.2">
      <c r="A247" s="21">
        <v>5</v>
      </c>
      <c r="B247" s="68" t="s">
        <v>349</v>
      </c>
      <c r="C247" s="68"/>
      <c r="D247" s="68"/>
      <c r="E247" s="68"/>
      <c r="F247" s="68" t="s">
        <v>1526</v>
      </c>
      <c r="G247" s="68"/>
      <c r="H247" s="68"/>
      <c r="I247" s="68"/>
      <c r="J247" s="68"/>
      <c r="K247" s="68"/>
      <c r="L247" s="68"/>
      <c r="M247" s="68"/>
      <c r="N247" s="68"/>
      <c r="O247" s="68"/>
      <c r="P247" s="68" t="s">
        <v>255</v>
      </c>
      <c r="Q247" s="68"/>
      <c r="R247" s="68"/>
      <c r="S247" s="68"/>
      <c r="T247" s="68"/>
      <c r="U247" s="68"/>
      <c r="V247" s="68"/>
      <c r="W247" s="68"/>
      <c r="X247" s="68"/>
      <c r="Y247" s="22" t="s">
        <v>850</v>
      </c>
      <c r="Z247" s="22"/>
      <c r="AA247" s="23">
        <v>55375</v>
      </c>
      <c r="AB247" s="24">
        <v>1</v>
      </c>
      <c r="AC247" s="22" t="s">
        <v>1527</v>
      </c>
      <c r="AD247" s="25">
        <v>3</v>
      </c>
      <c r="AE247" s="22" t="s">
        <v>852</v>
      </c>
      <c r="AF247" s="24">
        <v>341</v>
      </c>
      <c r="AG247" s="22" t="s">
        <v>1528</v>
      </c>
      <c r="AH247" s="22"/>
      <c r="AI247" s="22" t="s">
        <v>854</v>
      </c>
      <c r="AJ247" s="24">
        <v>3</v>
      </c>
    </row>
    <row r="248" spans="1:36" ht="22.4" customHeight="1" outlineLevel="2" x14ac:dyDescent="0.2">
      <c r="A248" s="21">
        <v>6</v>
      </c>
      <c r="B248" s="68" t="s">
        <v>345</v>
      </c>
      <c r="C248" s="68"/>
      <c r="D248" s="68"/>
      <c r="E248" s="68"/>
      <c r="F248" s="68" t="s">
        <v>1529</v>
      </c>
      <c r="G248" s="68"/>
      <c r="H248" s="68"/>
      <c r="I248" s="68"/>
      <c r="J248" s="68"/>
      <c r="K248" s="68"/>
      <c r="L248" s="68"/>
      <c r="M248" s="68"/>
      <c r="N248" s="68"/>
      <c r="O248" s="68"/>
      <c r="P248" s="68" t="s">
        <v>209</v>
      </c>
      <c r="Q248" s="68"/>
      <c r="R248" s="68"/>
      <c r="S248" s="68"/>
      <c r="T248" s="68"/>
      <c r="U248" s="68"/>
      <c r="V248" s="68"/>
      <c r="W248" s="68"/>
      <c r="X248" s="68"/>
      <c r="Y248" s="22" t="s">
        <v>850</v>
      </c>
      <c r="Z248" s="22"/>
      <c r="AA248" s="23">
        <v>75000</v>
      </c>
      <c r="AB248" s="24">
        <v>1</v>
      </c>
      <c r="AC248" s="22" t="s">
        <v>1530</v>
      </c>
      <c r="AD248" s="25">
        <v>3</v>
      </c>
      <c r="AE248" s="22" t="s">
        <v>852</v>
      </c>
      <c r="AF248" s="24">
        <v>189</v>
      </c>
      <c r="AG248" s="22" t="s">
        <v>1531</v>
      </c>
      <c r="AH248" s="22"/>
      <c r="AI248" s="22" t="s">
        <v>854</v>
      </c>
      <c r="AJ248" s="24">
        <v>1</v>
      </c>
    </row>
    <row r="249" spans="1:36" ht="11.15" customHeight="1" outlineLevel="2" x14ac:dyDescent="0.2">
      <c r="A249" s="21">
        <v>7</v>
      </c>
      <c r="B249" s="68" t="s">
        <v>347</v>
      </c>
      <c r="C249" s="68"/>
      <c r="D249" s="68"/>
      <c r="E249" s="68"/>
      <c r="F249" s="68" t="s">
        <v>1532</v>
      </c>
      <c r="G249" s="68"/>
      <c r="H249" s="68"/>
      <c r="I249" s="68"/>
      <c r="J249" s="68"/>
      <c r="K249" s="68"/>
      <c r="L249" s="68"/>
      <c r="M249" s="68"/>
      <c r="N249" s="68"/>
      <c r="O249" s="68"/>
      <c r="P249" s="68" t="s">
        <v>209</v>
      </c>
      <c r="Q249" s="68"/>
      <c r="R249" s="68"/>
      <c r="S249" s="68"/>
      <c r="T249" s="68"/>
      <c r="U249" s="68"/>
      <c r="V249" s="68"/>
      <c r="W249" s="68"/>
      <c r="X249" s="68"/>
      <c r="Y249" s="22" t="s">
        <v>850</v>
      </c>
      <c r="Z249" s="22"/>
      <c r="AA249" s="23">
        <v>75000</v>
      </c>
      <c r="AB249" s="24">
        <v>1</v>
      </c>
      <c r="AC249" s="22" t="s">
        <v>1533</v>
      </c>
      <c r="AD249" s="25">
        <v>3</v>
      </c>
      <c r="AE249" s="22" t="s">
        <v>852</v>
      </c>
      <c r="AF249" s="24">
        <v>110</v>
      </c>
      <c r="AG249" s="22" t="s">
        <v>1534</v>
      </c>
      <c r="AH249" s="22"/>
      <c r="AI249" s="22" t="s">
        <v>854</v>
      </c>
      <c r="AJ249" s="24">
        <v>5</v>
      </c>
    </row>
    <row r="250" spans="1:36" ht="11.15" customHeight="1" outlineLevel="2" x14ac:dyDescent="0.2">
      <c r="A250" s="21">
        <v>8</v>
      </c>
      <c r="B250" s="68" t="s">
        <v>208</v>
      </c>
      <c r="C250" s="68"/>
      <c r="D250" s="68"/>
      <c r="E250" s="68"/>
      <c r="F250" s="68" t="s">
        <v>1535</v>
      </c>
      <c r="G250" s="68"/>
      <c r="H250" s="68"/>
      <c r="I250" s="68"/>
      <c r="J250" s="68"/>
      <c r="K250" s="68"/>
      <c r="L250" s="68"/>
      <c r="M250" s="68"/>
      <c r="N250" s="68"/>
      <c r="O250" s="68"/>
      <c r="P250" s="68" t="s">
        <v>209</v>
      </c>
      <c r="Q250" s="68"/>
      <c r="R250" s="68"/>
      <c r="S250" s="68"/>
      <c r="T250" s="68"/>
      <c r="U250" s="68"/>
      <c r="V250" s="68"/>
      <c r="W250" s="68"/>
      <c r="X250" s="68"/>
      <c r="Y250" s="22" t="s">
        <v>850</v>
      </c>
      <c r="Z250" s="22"/>
      <c r="AA250" s="23">
        <v>75000</v>
      </c>
      <c r="AB250" s="24">
        <v>1</v>
      </c>
      <c r="AC250" s="22" t="s">
        <v>1536</v>
      </c>
      <c r="AD250" s="25">
        <v>3</v>
      </c>
      <c r="AE250" s="22" t="s">
        <v>852</v>
      </c>
      <c r="AF250" s="24">
        <v>337</v>
      </c>
      <c r="AG250" s="22" t="s">
        <v>1537</v>
      </c>
      <c r="AH250" s="22"/>
      <c r="AI250" s="22" t="s">
        <v>854</v>
      </c>
      <c r="AJ250" s="24">
        <v>1</v>
      </c>
    </row>
    <row r="251" spans="1:36" ht="11.15" customHeight="1" outlineLevel="2" x14ac:dyDescent="0.2">
      <c r="A251" s="69" t="s">
        <v>1538</v>
      </c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69"/>
      <c r="AJ251" s="69"/>
    </row>
    <row r="252" spans="1:36" ht="11.15" customHeight="1" outlineLevel="1" x14ac:dyDescent="0.2">
      <c r="A252" s="21">
        <v>1</v>
      </c>
      <c r="B252" s="68" t="s">
        <v>541</v>
      </c>
      <c r="C252" s="68"/>
      <c r="D252" s="68"/>
      <c r="E252" s="68"/>
      <c r="F252" s="68" t="s">
        <v>1539</v>
      </c>
      <c r="G252" s="68"/>
      <c r="H252" s="68"/>
      <c r="I252" s="68"/>
      <c r="J252" s="68"/>
      <c r="K252" s="68"/>
      <c r="L252" s="68"/>
      <c r="M252" s="68"/>
      <c r="N252" s="68"/>
      <c r="O252" s="68"/>
      <c r="P252" s="68" t="s">
        <v>1540</v>
      </c>
      <c r="Q252" s="68"/>
      <c r="R252" s="68"/>
      <c r="S252" s="68"/>
      <c r="T252" s="68"/>
      <c r="U252" s="68"/>
      <c r="V252" s="68"/>
      <c r="W252" s="68"/>
      <c r="X252" s="68"/>
      <c r="Y252" s="22" t="s">
        <v>850</v>
      </c>
      <c r="Z252" s="22"/>
      <c r="AA252" s="23">
        <v>290000</v>
      </c>
      <c r="AB252" s="24">
        <v>1</v>
      </c>
      <c r="AC252" s="22" t="s">
        <v>1541</v>
      </c>
      <c r="AD252" s="26"/>
      <c r="AE252" s="22" t="s">
        <v>852</v>
      </c>
      <c r="AF252" s="24">
        <v>347</v>
      </c>
      <c r="AG252" s="22" t="s">
        <v>1542</v>
      </c>
      <c r="AH252" s="22" t="s">
        <v>1543</v>
      </c>
      <c r="AI252" s="22" t="s">
        <v>1544</v>
      </c>
      <c r="AJ252" s="24">
        <v>2</v>
      </c>
    </row>
    <row r="253" spans="1:36" ht="11.15" customHeight="1" outlineLevel="2" x14ac:dyDescent="0.2">
      <c r="A253" s="69" t="s">
        <v>1545</v>
      </c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69"/>
      <c r="AJ253" s="69"/>
    </row>
    <row r="254" spans="1:36" ht="11.15" customHeight="1" outlineLevel="1" x14ac:dyDescent="0.2">
      <c r="A254" s="21">
        <v>1</v>
      </c>
      <c r="B254" s="68" t="s">
        <v>507</v>
      </c>
      <c r="C254" s="68"/>
      <c r="D254" s="68"/>
      <c r="E254" s="68"/>
      <c r="F254" s="68" t="s">
        <v>1546</v>
      </c>
      <c r="G254" s="68"/>
      <c r="H254" s="68"/>
      <c r="I254" s="68"/>
      <c r="J254" s="68"/>
      <c r="K254" s="68"/>
      <c r="L254" s="68"/>
      <c r="M254" s="68"/>
      <c r="N254" s="68"/>
      <c r="O254" s="68"/>
      <c r="P254" s="68" t="s">
        <v>508</v>
      </c>
      <c r="Q254" s="68"/>
      <c r="R254" s="68"/>
      <c r="S254" s="68"/>
      <c r="T254" s="68"/>
      <c r="U254" s="68"/>
      <c r="V254" s="68"/>
      <c r="W254" s="68"/>
      <c r="X254" s="68"/>
      <c r="Y254" s="22" t="s">
        <v>857</v>
      </c>
      <c r="Z254" s="22"/>
      <c r="AA254" s="23">
        <v>140000</v>
      </c>
      <c r="AB254" s="24">
        <v>1</v>
      </c>
      <c r="AC254" s="22" t="s">
        <v>1547</v>
      </c>
      <c r="AD254" s="22"/>
      <c r="AE254" s="22" t="s">
        <v>852</v>
      </c>
      <c r="AF254" s="24">
        <v>215</v>
      </c>
      <c r="AG254" s="22" t="s">
        <v>1548</v>
      </c>
      <c r="AH254" s="22"/>
      <c r="AI254" s="22" t="s">
        <v>854</v>
      </c>
      <c r="AJ254" s="24">
        <v>15</v>
      </c>
    </row>
    <row r="255" spans="1:36" ht="22.4" customHeight="1" outlineLevel="2" x14ac:dyDescent="0.2">
      <c r="A255" s="21">
        <v>2</v>
      </c>
      <c r="B255" s="68" t="s">
        <v>519</v>
      </c>
      <c r="C255" s="68"/>
      <c r="D255" s="68"/>
      <c r="E255" s="68"/>
      <c r="F255" s="68" t="s">
        <v>1549</v>
      </c>
      <c r="G255" s="68"/>
      <c r="H255" s="68"/>
      <c r="I255" s="68"/>
      <c r="J255" s="68"/>
      <c r="K255" s="68"/>
      <c r="L255" s="68"/>
      <c r="M255" s="68"/>
      <c r="N255" s="68"/>
      <c r="O255" s="68"/>
      <c r="P255" s="68" t="s">
        <v>508</v>
      </c>
      <c r="Q255" s="68"/>
      <c r="R255" s="68"/>
      <c r="S255" s="68"/>
      <c r="T255" s="68"/>
      <c r="U255" s="68"/>
      <c r="V255" s="68"/>
      <c r="W255" s="68"/>
      <c r="X255" s="68"/>
      <c r="Y255" s="22" t="s">
        <v>850</v>
      </c>
      <c r="Z255" s="22"/>
      <c r="AA255" s="23">
        <v>140000</v>
      </c>
      <c r="AB255" s="24">
        <v>1</v>
      </c>
      <c r="AC255" s="22" t="s">
        <v>1550</v>
      </c>
      <c r="AD255" s="22"/>
      <c r="AE255" s="22" t="s">
        <v>852</v>
      </c>
      <c r="AF255" s="24">
        <v>178</v>
      </c>
      <c r="AG255" s="22" t="s">
        <v>1551</v>
      </c>
      <c r="AH255" s="22"/>
      <c r="AI255" s="22" t="s">
        <v>854</v>
      </c>
      <c r="AJ255" s="24">
        <v>10</v>
      </c>
    </row>
    <row r="256" spans="1:36" ht="22.4" customHeight="1" outlineLevel="2" x14ac:dyDescent="0.2">
      <c r="A256" s="21">
        <v>3</v>
      </c>
      <c r="B256" s="68" t="s">
        <v>524</v>
      </c>
      <c r="C256" s="68"/>
      <c r="D256" s="68"/>
      <c r="E256" s="68"/>
      <c r="F256" s="68" t="s">
        <v>1552</v>
      </c>
      <c r="G256" s="68"/>
      <c r="H256" s="68"/>
      <c r="I256" s="68"/>
      <c r="J256" s="68"/>
      <c r="K256" s="68"/>
      <c r="L256" s="68"/>
      <c r="M256" s="68"/>
      <c r="N256" s="68"/>
      <c r="O256" s="68"/>
      <c r="P256" s="68" t="s">
        <v>508</v>
      </c>
      <c r="Q256" s="68"/>
      <c r="R256" s="68"/>
      <c r="S256" s="68"/>
      <c r="T256" s="68"/>
      <c r="U256" s="68"/>
      <c r="V256" s="68"/>
      <c r="W256" s="68"/>
      <c r="X256" s="68"/>
      <c r="Y256" s="22" t="s">
        <v>857</v>
      </c>
      <c r="Z256" s="22"/>
      <c r="AA256" s="23">
        <v>140000</v>
      </c>
      <c r="AB256" s="24">
        <v>1</v>
      </c>
      <c r="AC256" s="22" t="s">
        <v>1553</v>
      </c>
      <c r="AD256" s="22"/>
      <c r="AE256" s="22" t="s">
        <v>852</v>
      </c>
      <c r="AF256" s="24">
        <v>275</v>
      </c>
      <c r="AG256" s="22" t="s">
        <v>1554</v>
      </c>
      <c r="AH256" s="22"/>
      <c r="AI256" s="22" t="s">
        <v>854</v>
      </c>
      <c r="AJ256" s="24">
        <v>9</v>
      </c>
    </row>
    <row r="257" spans="1:36" ht="22.4" customHeight="1" outlineLevel="2" x14ac:dyDescent="0.2">
      <c r="A257" s="21">
        <v>4</v>
      </c>
      <c r="B257" s="68" t="s">
        <v>509</v>
      </c>
      <c r="C257" s="68"/>
      <c r="D257" s="68"/>
      <c r="E257" s="68"/>
      <c r="F257" s="68" t="s">
        <v>1555</v>
      </c>
      <c r="G257" s="68"/>
      <c r="H257" s="68"/>
      <c r="I257" s="68"/>
      <c r="J257" s="68"/>
      <c r="K257" s="68"/>
      <c r="L257" s="68"/>
      <c r="M257" s="68"/>
      <c r="N257" s="68"/>
      <c r="O257" s="68"/>
      <c r="P257" s="68" t="s">
        <v>510</v>
      </c>
      <c r="Q257" s="68"/>
      <c r="R257" s="68"/>
      <c r="S257" s="68"/>
      <c r="T257" s="68"/>
      <c r="U257" s="68"/>
      <c r="V257" s="68"/>
      <c r="W257" s="68"/>
      <c r="X257" s="68"/>
      <c r="Y257" s="22" t="s">
        <v>850</v>
      </c>
      <c r="Z257" s="22"/>
      <c r="AA257" s="23">
        <v>200000</v>
      </c>
      <c r="AB257" s="24">
        <v>1</v>
      </c>
      <c r="AC257" s="22" t="s">
        <v>1556</v>
      </c>
      <c r="AD257" s="22"/>
      <c r="AE257" s="22" t="s">
        <v>852</v>
      </c>
      <c r="AF257" s="24">
        <v>72</v>
      </c>
      <c r="AG257" s="22" t="s">
        <v>1557</v>
      </c>
      <c r="AH257" s="22"/>
      <c r="AI257" s="22" t="s">
        <v>854</v>
      </c>
      <c r="AJ257" s="24">
        <v>10</v>
      </c>
    </row>
    <row r="258" spans="1:36" ht="22.4" customHeight="1" outlineLevel="2" x14ac:dyDescent="0.2">
      <c r="A258" s="69" t="s">
        <v>1558</v>
      </c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G258" s="69"/>
      <c r="AH258" s="69"/>
      <c r="AI258" s="69"/>
      <c r="AJ258" s="69"/>
    </row>
    <row r="259" spans="1:36" ht="11.15" customHeight="1" outlineLevel="1" x14ac:dyDescent="0.2">
      <c r="A259" s="21">
        <v>1</v>
      </c>
      <c r="B259" s="68" t="s">
        <v>629</v>
      </c>
      <c r="C259" s="68"/>
      <c r="D259" s="68"/>
      <c r="E259" s="68"/>
      <c r="F259" s="68" t="s">
        <v>1559</v>
      </c>
      <c r="G259" s="68"/>
      <c r="H259" s="68"/>
      <c r="I259" s="68"/>
      <c r="J259" s="68"/>
      <c r="K259" s="68"/>
      <c r="L259" s="68"/>
      <c r="M259" s="68"/>
      <c r="N259" s="68"/>
      <c r="O259" s="68"/>
      <c r="P259" s="68" t="s">
        <v>21</v>
      </c>
      <c r="Q259" s="68"/>
      <c r="R259" s="68"/>
      <c r="S259" s="68"/>
      <c r="T259" s="68"/>
      <c r="U259" s="68"/>
      <c r="V259" s="68"/>
      <c r="W259" s="68"/>
      <c r="X259" s="68"/>
      <c r="Y259" s="22" t="s">
        <v>850</v>
      </c>
      <c r="Z259" s="22"/>
      <c r="AA259" s="23">
        <v>48000</v>
      </c>
      <c r="AB259" s="24">
        <v>1</v>
      </c>
      <c r="AC259" s="22" t="s">
        <v>1235</v>
      </c>
      <c r="AD259" s="25">
        <v>3</v>
      </c>
      <c r="AE259" s="22" t="s">
        <v>852</v>
      </c>
      <c r="AF259" s="24">
        <v>46</v>
      </c>
      <c r="AG259" s="22" t="s">
        <v>1560</v>
      </c>
      <c r="AH259" s="22"/>
      <c r="AI259" s="22" t="s">
        <v>854</v>
      </c>
      <c r="AJ259" s="26"/>
    </row>
    <row r="260" spans="1:36" ht="11.15" customHeight="1" outlineLevel="2" x14ac:dyDescent="0.2">
      <c r="A260" s="69" t="s">
        <v>1561</v>
      </c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  <c r="AF260" s="69"/>
      <c r="AG260" s="69"/>
      <c r="AH260" s="69"/>
      <c r="AI260" s="69"/>
      <c r="AJ260" s="69"/>
    </row>
    <row r="261" spans="1:36" ht="11.15" customHeight="1" outlineLevel="1" x14ac:dyDescent="0.2">
      <c r="A261" s="21">
        <v>1</v>
      </c>
      <c r="B261" s="68" t="s">
        <v>230</v>
      </c>
      <c r="C261" s="68"/>
      <c r="D261" s="68"/>
      <c r="E261" s="68"/>
      <c r="F261" s="68" t="s">
        <v>1562</v>
      </c>
      <c r="G261" s="68"/>
      <c r="H261" s="68"/>
      <c r="I261" s="68"/>
      <c r="J261" s="68"/>
      <c r="K261" s="68"/>
      <c r="L261" s="68"/>
      <c r="M261" s="68"/>
      <c r="N261" s="68"/>
      <c r="O261" s="68"/>
      <c r="P261" s="68" t="s">
        <v>231</v>
      </c>
      <c r="Q261" s="68"/>
      <c r="R261" s="68"/>
      <c r="S261" s="68"/>
      <c r="T261" s="68"/>
      <c r="U261" s="68"/>
      <c r="V261" s="68"/>
      <c r="W261" s="68"/>
      <c r="X261" s="68"/>
      <c r="Y261" s="22" t="s">
        <v>850</v>
      </c>
      <c r="Z261" s="22"/>
      <c r="AA261" s="23">
        <v>60000</v>
      </c>
      <c r="AB261" s="24">
        <v>1</v>
      </c>
      <c r="AC261" s="22" t="s">
        <v>1563</v>
      </c>
      <c r="AD261" s="22"/>
      <c r="AE261" s="22" t="s">
        <v>852</v>
      </c>
      <c r="AF261" s="24">
        <v>119</v>
      </c>
      <c r="AG261" s="22" t="s">
        <v>1564</v>
      </c>
      <c r="AH261" s="22"/>
      <c r="AI261" s="22" t="s">
        <v>854</v>
      </c>
      <c r="AJ261" s="24">
        <v>5</v>
      </c>
    </row>
    <row r="262" spans="1:36" ht="11.15" customHeight="1" outlineLevel="2" x14ac:dyDescent="0.2">
      <c r="A262" s="69" t="s">
        <v>1565</v>
      </c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69"/>
      <c r="AJ262" s="69"/>
    </row>
    <row r="263" spans="1:36" ht="11.15" customHeight="1" outlineLevel="2" x14ac:dyDescent="0.2">
      <c r="A263" s="21">
        <v>1</v>
      </c>
      <c r="B263" s="68" t="s">
        <v>241</v>
      </c>
      <c r="C263" s="68"/>
      <c r="D263" s="68"/>
      <c r="E263" s="68"/>
      <c r="F263" s="68" t="s">
        <v>1566</v>
      </c>
      <c r="G263" s="68"/>
      <c r="H263" s="68"/>
      <c r="I263" s="68"/>
      <c r="J263" s="68"/>
      <c r="K263" s="68"/>
      <c r="L263" s="68"/>
      <c r="M263" s="68"/>
      <c r="N263" s="68"/>
      <c r="O263" s="68"/>
      <c r="P263" s="68" t="s">
        <v>169</v>
      </c>
      <c r="Q263" s="68"/>
      <c r="R263" s="68"/>
      <c r="S263" s="68"/>
      <c r="T263" s="68"/>
      <c r="U263" s="68"/>
      <c r="V263" s="68"/>
      <c r="W263" s="68"/>
      <c r="X263" s="68"/>
      <c r="Y263" s="22" t="s">
        <v>850</v>
      </c>
      <c r="Z263" s="22"/>
      <c r="AA263" s="23">
        <v>52000</v>
      </c>
      <c r="AB263" s="24">
        <v>1</v>
      </c>
      <c r="AC263" s="22" t="s">
        <v>1567</v>
      </c>
      <c r="AD263" s="25">
        <v>3</v>
      </c>
      <c r="AE263" s="22" t="s">
        <v>852</v>
      </c>
      <c r="AF263" s="24">
        <v>288</v>
      </c>
      <c r="AG263" s="22" t="s">
        <v>1568</v>
      </c>
      <c r="AH263" s="22"/>
      <c r="AI263" s="22" t="s">
        <v>854</v>
      </c>
      <c r="AJ263" s="26"/>
    </row>
    <row r="264" spans="1:36" ht="22.4" customHeight="1" outlineLevel="2" x14ac:dyDescent="0.2">
      <c r="A264" s="21">
        <v>2</v>
      </c>
      <c r="B264" s="68" t="s">
        <v>249</v>
      </c>
      <c r="C264" s="68"/>
      <c r="D264" s="68"/>
      <c r="E264" s="68"/>
      <c r="F264" s="68" t="s">
        <v>1569</v>
      </c>
      <c r="G264" s="68"/>
      <c r="H264" s="68"/>
      <c r="I264" s="68"/>
      <c r="J264" s="68"/>
      <c r="K264" s="68"/>
      <c r="L264" s="68"/>
      <c r="M264" s="68"/>
      <c r="N264" s="68"/>
      <c r="O264" s="68"/>
      <c r="P264" s="68" t="s">
        <v>169</v>
      </c>
      <c r="Q264" s="68"/>
      <c r="R264" s="68"/>
      <c r="S264" s="68"/>
      <c r="T264" s="68"/>
      <c r="U264" s="68"/>
      <c r="V264" s="68"/>
      <c r="W264" s="68"/>
      <c r="X264" s="68"/>
      <c r="Y264" s="22" t="s">
        <v>850</v>
      </c>
      <c r="Z264" s="22"/>
      <c r="AA264" s="23">
        <v>52000</v>
      </c>
      <c r="AB264" s="24">
        <v>1</v>
      </c>
      <c r="AC264" s="22" t="s">
        <v>1570</v>
      </c>
      <c r="AD264" s="22"/>
      <c r="AE264" s="22" t="s">
        <v>852</v>
      </c>
      <c r="AF264" s="24">
        <v>21</v>
      </c>
      <c r="AG264" s="20" t="s">
        <v>1571</v>
      </c>
      <c r="AH264" s="22"/>
      <c r="AI264" s="22" t="s">
        <v>854</v>
      </c>
      <c r="AJ264" s="24">
        <v>7</v>
      </c>
    </row>
    <row r="265" spans="1:36" ht="11.15" customHeight="1" outlineLevel="1" x14ac:dyDescent="0.2">
      <c r="A265" s="21">
        <v>3</v>
      </c>
      <c r="B265" s="68" t="s">
        <v>253</v>
      </c>
      <c r="C265" s="68"/>
      <c r="D265" s="68"/>
      <c r="E265" s="68"/>
      <c r="F265" s="68" t="s">
        <v>1572</v>
      </c>
      <c r="G265" s="68"/>
      <c r="H265" s="68"/>
      <c r="I265" s="68"/>
      <c r="J265" s="68"/>
      <c r="K265" s="68"/>
      <c r="L265" s="68"/>
      <c r="M265" s="68"/>
      <c r="N265" s="68"/>
      <c r="O265" s="68"/>
      <c r="P265" s="68" t="s">
        <v>86</v>
      </c>
      <c r="Q265" s="68"/>
      <c r="R265" s="68"/>
      <c r="S265" s="68"/>
      <c r="T265" s="68"/>
      <c r="U265" s="68"/>
      <c r="V265" s="68"/>
      <c r="W265" s="68"/>
      <c r="X265" s="68"/>
      <c r="Y265" s="22" t="s">
        <v>850</v>
      </c>
      <c r="Z265" s="22"/>
      <c r="AA265" s="23">
        <v>144000</v>
      </c>
      <c r="AB265" s="24">
        <v>1</v>
      </c>
      <c r="AC265" s="22" t="s">
        <v>1570</v>
      </c>
      <c r="AD265" s="22"/>
      <c r="AE265" s="22" t="s">
        <v>852</v>
      </c>
      <c r="AF265" s="24">
        <v>332</v>
      </c>
      <c r="AG265" s="22" t="s">
        <v>1573</v>
      </c>
      <c r="AH265" s="22"/>
      <c r="AI265" s="22" t="s">
        <v>854</v>
      </c>
      <c r="AJ265" s="24">
        <v>7</v>
      </c>
    </row>
    <row r="266" spans="1:36" ht="11.15" customHeight="1" outlineLevel="2" x14ac:dyDescent="0.2">
      <c r="A266" s="69" t="s">
        <v>1574</v>
      </c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</row>
    <row r="267" spans="1:36" ht="22.4" customHeight="1" outlineLevel="2" x14ac:dyDescent="0.2">
      <c r="A267" s="21">
        <v>1</v>
      </c>
      <c r="B267" s="68" t="s">
        <v>233</v>
      </c>
      <c r="C267" s="68"/>
      <c r="D267" s="68"/>
      <c r="E267" s="68"/>
      <c r="F267" s="68" t="s">
        <v>1575</v>
      </c>
      <c r="G267" s="68"/>
      <c r="H267" s="68"/>
      <c r="I267" s="68"/>
      <c r="J267" s="68"/>
      <c r="K267" s="68"/>
      <c r="L267" s="68"/>
      <c r="M267" s="68"/>
      <c r="N267" s="68"/>
      <c r="O267" s="68"/>
      <c r="P267" s="68" t="s">
        <v>1108</v>
      </c>
      <c r="Q267" s="68"/>
      <c r="R267" s="68"/>
      <c r="S267" s="68"/>
      <c r="T267" s="68"/>
      <c r="U267" s="68"/>
      <c r="V267" s="68"/>
      <c r="W267" s="68"/>
      <c r="X267" s="68"/>
      <c r="Y267" s="22" t="s">
        <v>857</v>
      </c>
      <c r="Z267" s="22"/>
      <c r="AA267" s="23">
        <v>31200</v>
      </c>
      <c r="AB267" s="24">
        <v>1</v>
      </c>
      <c r="AC267" s="22" t="s">
        <v>1576</v>
      </c>
      <c r="AD267" s="25">
        <v>3</v>
      </c>
      <c r="AE267" s="22" t="s">
        <v>852</v>
      </c>
      <c r="AF267" s="24">
        <v>232</v>
      </c>
      <c r="AG267" s="22" t="s">
        <v>1577</v>
      </c>
      <c r="AH267" s="22"/>
      <c r="AI267" s="22" t="s">
        <v>854</v>
      </c>
      <c r="AJ267" s="24">
        <v>1</v>
      </c>
    </row>
    <row r="268" spans="1:36" ht="11.15" customHeight="1" outlineLevel="1" x14ac:dyDescent="0.2">
      <c r="A268" s="21">
        <v>2</v>
      </c>
      <c r="B268" s="68" t="s">
        <v>232</v>
      </c>
      <c r="C268" s="68"/>
      <c r="D268" s="68"/>
      <c r="E268" s="68"/>
      <c r="F268" s="68" t="s">
        <v>1578</v>
      </c>
      <c r="G268" s="68"/>
      <c r="H268" s="68"/>
      <c r="I268" s="68"/>
      <c r="J268" s="68"/>
      <c r="K268" s="68"/>
      <c r="L268" s="68"/>
      <c r="M268" s="68"/>
      <c r="N268" s="68"/>
      <c r="O268" s="68"/>
      <c r="P268" s="68" t="s">
        <v>101</v>
      </c>
      <c r="Q268" s="68"/>
      <c r="R268" s="68"/>
      <c r="S268" s="68"/>
      <c r="T268" s="68"/>
      <c r="U268" s="68"/>
      <c r="V268" s="68"/>
      <c r="W268" s="68"/>
      <c r="X268" s="68"/>
      <c r="Y268" s="22" t="s">
        <v>850</v>
      </c>
      <c r="Z268" s="22"/>
      <c r="AA268" s="23">
        <v>42400</v>
      </c>
      <c r="AB268" s="24">
        <v>1</v>
      </c>
      <c r="AC268" s="22" t="s">
        <v>1579</v>
      </c>
      <c r="AD268" s="25">
        <v>3</v>
      </c>
      <c r="AE268" s="22" t="s">
        <v>852</v>
      </c>
      <c r="AF268" s="24">
        <v>254</v>
      </c>
      <c r="AG268" s="22" t="s">
        <v>1580</v>
      </c>
      <c r="AH268" s="22"/>
      <c r="AI268" s="22" t="s">
        <v>943</v>
      </c>
      <c r="AJ268" s="24">
        <v>1</v>
      </c>
    </row>
    <row r="269" spans="1:36" ht="11.15" customHeight="1" outlineLevel="2" x14ac:dyDescent="0.2">
      <c r="A269" s="69" t="s">
        <v>1581</v>
      </c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</row>
    <row r="270" spans="1:36" ht="11.15" customHeight="1" outlineLevel="1" x14ac:dyDescent="0.2">
      <c r="A270" s="21">
        <v>1</v>
      </c>
      <c r="B270" s="68" t="s">
        <v>246</v>
      </c>
      <c r="C270" s="68"/>
      <c r="D270" s="68"/>
      <c r="E270" s="68"/>
      <c r="F270" s="68" t="s">
        <v>1582</v>
      </c>
      <c r="G270" s="68"/>
      <c r="H270" s="68"/>
      <c r="I270" s="68"/>
      <c r="J270" s="68"/>
      <c r="K270" s="68"/>
      <c r="L270" s="68"/>
      <c r="M270" s="68"/>
      <c r="N270" s="68"/>
      <c r="O270" s="68"/>
      <c r="P270" s="68" t="s">
        <v>55</v>
      </c>
      <c r="Q270" s="68"/>
      <c r="R270" s="68"/>
      <c r="S270" s="68"/>
      <c r="T270" s="68"/>
      <c r="U270" s="68"/>
      <c r="V270" s="68"/>
      <c r="W270" s="68"/>
      <c r="X270" s="68"/>
      <c r="Y270" s="22" t="s">
        <v>885</v>
      </c>
      <c r="Z270" s="22"/>
      <c r="AA270" s="23">
        <v>39200</v>
      </c>
      <c r="AB270" s="24">
        <v>1</v>
      </c>
      <c r="AC270" s="22" t="s">
        <v>1583</v>
      </c>
      <c r="AD270" s="22"/>
      <c r="AE270" s="22" t="s">
        <v>852</v>
      </c>
      <c r="AF270" s="24">
        <v>219</v>
      </c>
      <c r="AG270" s="22" t="s">
        <v>1584</v>
      </c>
      <c r="AH270" s="22"/>
      <c r="AI270" s="22" t="s">
        <v>854</v>
      </c>
      <c r="AJ270" s="24">
        <v>6</v>
      </c>
    </row>
    <row r="271" spans="1:36" ht="11.15" customHeight="1" outlineLevel="2" x14ac:dyDescent="0.2">
      <c r="A271" s="69" t="s">
        <v>1585</v>
      </c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</row>
    <row r="272" spans="1:36" ht="11.15" customHeight="1" outlineLevel="2" x14ac:dyDescent="0.2">
      <c r="A272" s="21">
        <v>1</v>
      </c>
      <c r="B272" s="68" t="s">
        <v>235</v>
      </c>
      <c r="C272" s="68"/>
      <c r="D272" s="68"/>
      <c r="E272" s="68"/>
      <c r="F272" s="68" t="s">
        <v>1586</v>
      </c>
      <c r="G272" s="68"/>
      <c r="H272" s="68"/>
      <c r="I272" s="68"/>
      <c r="J272" s="68"/>
      <c r="K272" s="68"/>
      <c r="L272" s="68"/>
      <c r="M272" s="68"/>
      <c r="N272" s="68"/>
      <c r="O272" s="68"/>
      <c r="P272" s="68" t="s">
        <v>74</v>
      </c>
      <c r="Q272" s="68"/>
      <c r="R272" s="68"/>
      <c r="S272" s="68"/>
      <c r="T272" s="68"/>
      <c r="U272" s="68"/>
      <c r="V272" s="68"/>
      <c r="W272" s="68"/>
      <c r="X272" s="68"/>
      <c r="Y272" s="22" t="s">
        <v>885</v>
      </c>
      <c r="Z272" s="22"/>
      <c r="AA272" s="24">
        <v>180</v>
      </c>
      <c r="AB272" s="24">
        <v>1</v>
      </c>
      <c r="AC272" s="22" t="s">
        <v>1587</v>
      </c>
      <c r="AD272" s="22"/>
      <c r="AE272" s="22" t="s">
        <v>852</v>
      </c>
      <c r="AF272" s="24">
        <v>291</v>
      </c>
      <c r="AG272" s="22" t="s">
        <v>1588</v>
      </c>
      <c r="AH272" s="22"/>
      <c r="AI272" s="22" t="s">
        <v>854</v>
      </c>
      <c r="AJ272" s="24">
        <v>6</v>
      </c>
    </row>
    <row r="273" spans="1:36" ht="11.15" customHeight="1" outlineLevel="2" x14ac:dyDescent="0.2">
      <c r="A273" s="21">
        <v>2</v>
      </c>
      <c r="B273" s="68" t="s">
        <v>236</v>
      </c>
      <c r="C273" s="68"/>
      <c r="D273" s="68"/>
      <c r="E273" s="68"/>
      <c r="F273" s="68" t="s">
        <v>1589</v>
      </c>
      <c r="G273" s="68"/>
      <c r="H273" s="68"/>
      <c r="I273" s="68"/>
      <c r="J273" s="68"/>
      <c r="K273" s="68"/>
      <c r="L273" s="68"/>
      <c r="M273" s="68"/>
      <c r="N273" s="68"/>
      <c r="O273" s="68"/>
      <c r="P273" s="68" t="s">
        <v>74</v>
      </c>
      <c r="Q273" s="68"/>
      <c r="R273" s="68"/>
      <c r="S273" s="68"/>
      <c r="T273" s="68"/>
      <c r="U273" s="68"/>
      <c r="V273" s="68"/>
      <c r="W273" s="68"/>
      <c r="X273" s="68"/>
      <c r="Y273" s="22" t="s">
        <v>885</v>
      </c>
      <c r="Z273" s="22"/>
      <c r="AA273" s="24">
        <v>180</v>
      </c>
      <c r="AB273" s="24">
        <v>1</v>
      </c>
      <c r="AC273" s="22" t="s">
        <v>1590</v>
      </c>
      <c r="AD273" s="25">
        <v>3</v>
      </c>
      <c r="AE273" s="22" t="s">
        <v>852</v>
      </c>
      <c r="AF273" s="24">
        <v>198</v>
      </c>
      <c r="AG273" s="22" t="s">
        <v>1591</v>
      </c>
      <c r="AH273" s="22"/>
      <c r="AI273" s="22" t="s">
        <v>854</v>
      </c>
      <c r="AJ273" s="24">
        <v>1</v>
      </c>
    </row>
    <row r="274" spans="1:36" ht="11.15" customHeight="1" outlineLevel="2" x14ac:dyDescent="0.2">
      <c r="A274" s="21">
        <v>3</v>
      </c>
      <c r="B274" s="68" t="s">
        <v>239</v>
      </c>
      <c r="C274" s="68"/>
      <c r="D274" s="68"/>
      <c r="E274" s="68"/>
      <c r="F274" s="68" t="s">
        <v>1592</v>
      </c>
      <c r="G274" s="68"/>
      <c r="H274" s="68"/>
      <c r="I274" s="68"/>
      <c r="J274" s="68"/>
      <c r="K274" s="68"/>
      <c r="L274" s="68"/>
      <c r="M274" s="68"/>
      <c r="N274" s="68"/>
      <c r="O274" s="68"/>
      <c r="P274" s="68" t="s">
        <v>74</v>
      </c>
      <c r="Q274" s="68"/>
      <c r="R274" s="68"/>
      <c r="S274" s="68"/>
      <c r="T274" s="68"/>
      <c r="U274" s="68"/>
      <c r="V274" s="68"/>
      <c r="W274" s="68"/>
      <c r="X274" s="68"/>
      <c r="Y274" s="22" t="s">
        <v>885</v>
      </c>
      <c r="Z274" s="22"/>
      <c r="AA274" s="24">
        <v>180</v>
      </c>
      <c r="AB274" s="24">
        <v>1</v>
      </c>
      <c r="AC274" s="22" t="s">
        <v>1593</v>
      </c>
      <c r="AD274" s="25">
        <v>3</v>
      </c>
      <c r="AE274" s="22" t="s">
        <v>852</v>
      </c>
      <c r="AF274" s="24">
        <v>23</v>
      </c>
      <c r="AG274" s="20" t="s">
        <v>1594</v>
      </c>
      <c r="AH274" s="22"/>
      <c r="AI274" s="22" t="s">
        <v>854</v>
      </c>
      <c r="AJ274" s="24">
        <v>2</v>
      </c>
    </row>
    <row r="275" spans="1:36" ht="11.15" customHeight="1" outlineLevel="2" x14ac:dyDescent="0.2">
      <c r="A275" s="21">
        <v>4</v>
      </c>
      <c r="B275" s="68" t="s">
        <v>243</v>
      </c>
      <c r="C275" s="68"/>
      <c r="D275" s="68"/>
      <c r="E275" s="68"/>
      <c r="F275" s="68" t="s">
        <v>1595</v>
      </c>
      <c r="G275" s="68"/>
      <c r="H275" s="68"/>
      <c r="I275" s="68"/>
      <c r="J275" s="68"/>
      <c r="K275" s="68"/>
      <c r="L275" s="68"/>
      <c r="M275" s="68"/>
      <c r="N275" s="68"/>
      <c r="O275" s="68"/>
      <c r="P275" s="68" t="s">
        <v>74</v>
      </c>
      <c r="Q275" s="68"/>
      <c r="R275" s="68"/>
      <c r="S275" s="68"/>
      <c r="T275" s="68"/>
      <c r="U275" s="68"/>
      <c r="V275" s="68"/>
      <c r="W275" s="68"/>
      <c r="X275" s="68"/>
      <c r="Y275" s="22" t="s">
        <v>885</v>
      </c>
      <c r="Z275" s="22"/>
      <c r="AA275" s="24">
        <v>180</v>
      </c>
      <c r="AB275" s="24">
        <v>1</v>
      </c>
      <c r="AC275" s="22" t="s">
        <v>1596</v>
      </c>
      <c r="AD275" s="22"/>
      <c r="AE275" s="22" t="s">
        <v>852</v>
      </c>
      <c r="AF275" s="24">
        <v>100</v>
      </c>
      <c r="AG275" s="22" t="s">
        <v>1597</v>
      </c>
      <c r="AH275" s="22"/>
      <c r="AI275" s="22" t="s">
        <v>854</v>
      </c>
      <c r="AJ275" s="24">
        <v>7</v>
      </c>
    </row>
    <row r="276" spans="1:36" ht="11.15" customHeight="1" outlineLevel="2" x14ac:dyDescent="0.2">
      <c r="A276" s="21">
        <v>5</v>
      </c>
      <c r="B276" s="68" t="s">
        <v>1598</v>
      </c>
      <c r="C276" s="68"/>
      <c r="D276" s="68"/>
      <c r="E276" s="68"/>
      <c r="F276" s="68" t="s">
        <v>1599</v>
      </c>
      <c r="G276" s="68"/>
      <c r="H276" s="68"/>
      <c r="I276" s="68"/>
      <c r="J276" s="68"/>
      <c r="K276" s="68"/>
      <c r="L276" s="68"/>
      <c r="M276" s="68"/>
      <c r="N276" s="68"/>
      <c r="O276" s="68"/>
      <c r="P276" s="68" t="s">
        <v>74</v>
      </c>
      <c r="Q276" s="68"/>
      <c r="R276" s="68"/>
      <c r="S276" s="68"/>
      <c r="T276" s="68"/>
      <c r="U276" s="68"/>
      <c r="V276" s="68"/>
      <c r="W276" s="68"/>
      <c r="X276" s="68"/>
      <c r="Y276" s="22" t="s">
        <v>885</v>
      </c>
      <c r="Z276" s="22"/>
      <c r="AA276" s="24">
        <v>180</v>
      </c>
      <c r="AB276" s="24">
        <v>1</v>
      </c>
      <c r="AC276" s="22" t="s">
        <v>1600</v>
      </c>
      <c r="AD276" s="25">
        <v>3</v>
      </c>
      <c r="AE276" s="22" t="s">
        <v>852</v>
      </c>
      <c r="AF276" s="24">
        <v>15</v>
      </c>
      <c r="AG276" s="20" t="s">
        <v>1601</v>
      </c>
      <c r="AH276" s="22"/>
      <c r="AI276" s="22" t="s">
        <v>963</v>
      </c>
      <c r="AJ276" s="24">
        <v>4</v>
      </c>
    </row>
    <row r="277" spans="1:36" ht="11.15" customHeight="1" outlineLevel="2" x14ac:dyDescent="0.2">
      <c r="A277" s="21">
        <v>6</v>
      </c>
      <c r="B277" s="68" t="s">
        <v>247</v>
      </c>
      <c r="C277" s="68"/>
      <c r="D277" s="68"/>
      <c r="E277" s="68"/>
      <c r="F277" s="68" t="s">
        <v>1602</v>
      </c>
      <c r="G277" s="68"/>
      <c r="H277" s="68"/>
      <c r="I277" s="68"/>
      <c r="J277" s="68"/>
      <c r="K277" s="68"/>
      <c r="L277" s="68"/>
      <c r="M277" s="68"/>
      <c r="N277" s="68"/>
      <c r="O277" s="68"/>
      <c r="P277" s="68" t="s">
        <v>74</v>
      </c>
      <c r="Q277" s="68"/>
      <c r="R277" s="68"/>
      <c r="S277" s="68"/>
      <c r="T277" s="68"/>
      <c r="U277" s="68"/>
      <c r="V277" s="68"/>
      <c r="W277" s="68"/>
      <c r="X277" s="68"/>
      <c r="Y277" s="22" t="s">
        <v>885</v>
      </c>
      <c r="Z277" s="22"/>
      <c r="AA277" s="24">
        <v>180</v>
      </c>
      <c r="AB277" s="24">
        <v>1</v>
      </c>
      <c r="AC277" s="22" t="s">
        <v>1603</v>
      </c>
      <c r="AD277" s="25">
        <v>3</v>
      </c>
      <c r="AE277" s="22" t="s">
        <v>852</v>
      </c>
      <c r="AF277" s="24">
        <v>322</v>
      </c>
      <c r="AG277" s="22" t="s">
        <v>1604</v>
      </c>
      <c r="AH277" s="22"/>
      <c r="AI277" s="22" t="s">
        <v>854</v>
      </c>
      <c r="AJ277" s="24">
        <v>2</v>
      </c>
    </row>
    <row r="278" spans="1:36" ht="22.4" customHeight="1" outlineLevel="2" x14ac:dyDescent="0.2">
      <c r="A278" s="21">
        <v>7</v>
      </c>
      <c r="B278" s="68" t="s">
        <v>248</v>
      </c>
      <c r="C278" s="68"/>
      <c r="D278" s="68"/>
      <c r="E278" s="68"/>
      <c r="F278" s="68" t="s">
        <v>1605</v>
      </c>
      <c r="G278" s="68"/>
      <c r="H278" s="68"/>
      <c r="I278" s="68"/>
      <c r="J278" s="68"/>
      <c r="K278" s="68"/>
      <c r="L278" s="68"/>
      <c r="M278" s="68"/>
      <c r="N278" s="68"/>
      <c r="O278" s="68"/>
      <c r="P278" s="68" t="s">
        <v>74</v>
      </c>
      <c r="Q278" s="68"/>
      <c r="R278" s="68"/>
      <c r="S278" s="68"/>
      <c r="T278" s="68"/>
      <c r="U278" s="68"/>
      <c r="V278" s="68"/>
      <c r="W278" s="68"/>
      <c r="X278" s="68"/>
      <c r="Y278" s="22" t="s">
        <v>885</v>
      </c>
      <c r="Z278" s="22"/>
      <c r="AA278" s="24">
        <v>180</v>
      </c>
      <c r="AB278" s="24">
        <v>1</v>
      </c>
      <c r="AC278" s="22" t="s">
        <v>1606</v>
      </c>
      <c r="AD278" s="25">
        <v>3</v>
      </c>
      <c r="AE278" s="22" t="s">
        <v>852</v>
      </c>
      <c r="AF278" s="24">
        <v>223</v>
      </c>
      <c r="AG278" s="22" t="s">
        <v>1607</v>
      </c>
      <c r="AH278" s="22"/>
      <c r="AI278" s="22" t="s">
        <v>854</v>
      </c>
      <c r="AJ278" s="24">
        <v>3</v>
      </c>
    </row>
    <row r="279" spans="1:36" ht="11.15" customHeight="1" outlineLevel="2" x14ac:dyDescent="0.2">
      <c r="A279" s="21">
        <v>8</v>
      </c>
      <c r="B279" s="68" t="s">
        <v>251</v>
      </c>
      <c r="C279" s="68"/>
      <c r="D279" s="68"/>
      <c r="E279" s="68"/>
      <c r="F279" s="68" t="s">
        <v>1608</v>
      </c>
      <c r="G279" s="68"/>
      <c r="H279" s="68"/>
      <c r="I279" s="68"/>
      <c r="J279" s="68"/>
      <c r="K279" s="68"/>
      <c r="L279" s="68"/>
      <c r="M279" s="68"/>
      <c r="N279" s="68"/>
      <c r="O279" s="68"/>
      <c r="P279" s="68" t="s">
        <v>74</v>
      </c>
      <c r="Q279" s="68"/>
      <c r="R279" s="68"/>
      <c r="S279" s="68"/>
      <c r="T279" s="68"/>
      <c r="U279" s="68"/>
      <c r="V279" s="68"/>
      <c r="W279" s="68"/>
      <c r="X279" s="68"/>
      <c r="Y279" s="22" t="s">
        <v>885</v>
      </c>
      <c r="Z279" s="22"/>
      <c r="AA279" s="24">
        <v>180</v>
      </c>
      <c r="AB279" s="24">
        <v>1</v>
      </c>
      <c r="AC279" s="22" t="s">
        <v>1092</v>
      </c>
      <c r="AD279" s="25">
        <v>3</v>
      </c>
      <c r="AE279" s="22" t="s">
        <v>852</v>
      </c>
      <c r="AF279" s="24">
        <v>161</v>
      </c>
      <c r="AG279" s="22" t="s">
        <v>1609</v>
      </c>
      <c r="AH279" s="22"/>
      <c r="AI279" s="22" t="s">
        <v>943</v>
      </c>
      <c r="AJ279" s="26"/>
    </row>
    <row r="280" spans="1:36" ht="11.15" customHeight="1" outlineLevel="1" x14ac:dyDescent="0.2">
      <c r="A280" s="21">
        <v>9</v>
      </c>
      <c r="B280" s="68" t="s">
        <v>240</v>
      </c>
      <c r="C280" s="68"/>
      <c r="D280" s="68"/>
      <c r="E280" s="68"/>
      <c r="F280" s="68" t="s">
        <v>1610</v>
      </c>
      <c r="G280" s="68"/>
      <c r="H280" s="68"/>
      <c r="I280" s="68"/>
      <c r="J280" s="68"/>
      <c r="K280" s="68"/>
      <c r="L280" s="68"/>
      <c r="M280" s="68"/>
      <c r="N280" s="68"/>
      <c r="O280" s="68"/>
      <c r="P280" s="68" t="s">
        <v>65</v>
      </c>
      <c r="Q280" s="68"/>
      <c r="R280" s="68"/>
      <c r="S280" s="68"/>
      <c r="T280" s="68"/>
      <c r="U280" s="68"/>
      <c r="V280" s="68"/>
      <c r="W280" s="68"/>
      <c r="X280" s="68"/>
      <c r="Y280" s="22" t="s">
        <v>885</v>
      </c>
      <c r="Z280" s="22"/>
      <c r="AA280" s="24">
        <v>190</v>
      </c>
      <c r="AB280" s="24">
        <v>1</v>
      </c>
      <c r="AC280" s="22" t="s">
        <v>1611</v>
      </c>
      <c r="AD280" s="25">
        <v>3</v>
      </c>
      <c r="AE280" s="22" t="s">
        <v>852</v>
      </c>
      <c r="AF280" s="24">
        <v>241</v>
      </c>
      <c r="AG280" s="22" t="s">
        <v>1612</v>
      </c>
      <c r="AH280" s="22"/>
      <c r="AI280" s="22" t="s">
        <v>854</v>
      </c>
      <c r="AJ280" s="24">
        <v>4</v>
      </c>
    </row>
    <row r="281" spans="1:36" ht="22.4" customHeight="1" outlineLevel="2" x14ac:dyDescent="0.2">
      <c r="A281" s="69" t="s">
        <v>1613</v>
      </c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69"/>
      <c r="AJ281" s="69"/>
    </row>
    <row r="282" spans="1:36" ht="11.15" customHeight="1" outlineLevel="1" x14ac:dyDescent="0.2">
      <c r="A282" s="21">
        <v>1</v>
      </c>
      <c r="B282" s="68" t="s">
        <v>225</v>
      </c>
      <c r="C282" s="68"/>
      <c r="D282" s="68"/>
      <c r="E282" s="68"/>
      <c r="F282" s="68" t="s">
        <v>1614</v>
      </c>
      <c r="G282" s="68"/>
      <c r="H282" s="68"/>
      <c r="I282" s="68"/>
      <c r="J282" s="68"/>
      <c r="K282" s="68"/>
      <c r="L282" s="68"/>
      <c r="M282" s="68"/>
      <c r="N282" s="68"/>
      <c r="O282" s="68"/>
      <c r="P282" s="68" t="s">
        <v>114</v>
      </c>
      <c r="Q282" s="68"/>
      <c r="R282" s="68"/>
      <c r="S282" s="68"/>
      <c r="T282" s="68"/>
      <c r="U282" s="68"/>
      <c r="V282" s="68"/>
      <c r="W282" s="68"/>
      <c r="X282" s="68"/>
      <c r="Y282" s="22" t="s">
        <v>850</v>
      </c>
      <c r="Z282" s="22"/>
      <c r="AA282" s="23">
        <v>36800</v>
      </c>
      <c r="AB282" s="24">
        <v>1</v>
      </c>
      <c r="AC282" s="22" t="s">
        <v>1615</v>
      </c>
      <c r="AD282" s="25">
        <v>3</v>
      </c>
      <c r="AE282" s="22" t="s">
        <v>852</v>
      </c>
      <c r="AF282" s="24">
        <v>238</v>
      </c>
      <c r="AG282" s="22" t="s">
        <v>1616</v>
      </c>
      <c r="AH282" s="22"/>
      <c r="AI282" s="22" t="s">
        <v>854</v>
      </c>
      <c r="AJ282" s="26"/>
    </row>
    <row r="283" spans="1:36" ht="22.4" customHeight="1" outlineLevel="2" x14ac:dyDescent="0.2">
      <c r="A283" s="69" t="s">
        <v>1617</v>
      </c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69"/>
      <c r="AJ283" s="69"/>
    </row>
    <row r="284" spans="1:36" ht="11.15" customHeight="1" outlineLevel="1" x14ac:dyDescent="0.2">
      <c r="A284" s="21">
        <v>1</v>
      </c>
      <c r="B284" s="68" t="s">
        <v>252</v>
      </c>
      <c r="C284" s="68"/>
      <c r="D284" s="68"/>
      <c r="E284" s="68"/>
      <c r="F284" s="68" t="s">
        <v>1618</v>
      </c>
      <c r="G284" s="68"/>
      <c r="H284" s="68"/>
      <c r="I284" s="68"/>
      <c r="J284" s="68"/>
      <c r="K284" s="68"/>
      <c r="L284" s="68"/>
      <c r="M284" s="68"/>
      <c r="N284" s="68"/>
      <c r="O284" s="68"/>
      <c r="P284" s="68" t="s">
        <v>81</v>
      </c>
      <c r="Q284" s="68"/>
      <c r="R284" s="68"/>
      <c r="S284" s="68"/>
      <c r="T284" s="68"/>
      <c r="U284" s="68"/>
      <c r="V284" s="68"/>
      <c r="W284" s="68"/>
      <c r="X284" s="68"/>
      <c r="Y284" s="22" t="s">
        <v>850</v>
      </c>
      <c r="Z284" s="22"/>
      <c r="AA284" s="23">
        <v>80000</v>
      </c>
      <c r="AB284" s="24">
        <v>1</v>
      </c>
      <c r="AC284" s="22" t="s">
        <v>1619</v>
      </c>
      <c r="AD284" s="22"/>
      <c r="AE284" s="22" t="s">
        <v>852</v>
      </c>
      <c r="AF284" s="24">
        <v>19</v>
      </c>
      <c r="AG284" s="20" t="s">
        <v>1620</v>
      </c>
      <c r="AH284" s="22"/>
      <c r="AI284" s="22" t="s">
        <v>854</v>
      </c>
      <c r="AJ284" s="24">
        <v>5</v>
      </c>
    </row>
    <row r="285" spans="1:36" ht="22.4" customHeight="1" outlineLevel="2" x14ac:dyDescent="0.2">
      <c r="A285" s="69" t="s">
        <v>1621</v>
      </c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69"/>
      <c r="AJ285" s="69"/>
    </row>
    <row r="286" spans="1:36" ht="11.15" customHeight="1" outlineLevel="2" x14ac:dyDescent="0.2">
      <c r="A286" s="21">
        <v>1</v>
      </c>
      <c r="B286" s="68" t="s">
        <v>227</v>
      </c>
      <c r="C286" s="68"/>
      <c r="D286" s="68"/>
      <c r="E286" s="68"/>
      <c r="F286" s="68" t="s">
        <v>1622</v>
      </c>
      <c r="G286" s="68"/>
      <c r="H286" s="68"/>
      <c r="I286" s="68"/>
      <c r="J286" s="68"/>
      <c r="K286" s="68"/>
      <c r="L286" s="68"/>
      <c r="M286" s="68"/>
      <c r="N286" s="68"/>
      <c r="O286" s="68"/>
      <c r="P286" s="68" t="s">
        <v>101</v>
      </c>
      <c r="Q286" s="68"/>
      <c r="R286" s="68"/>
      <c r="S286" s="68"/>
      <c r="T286" s="68"/>
      <c r="U286" s="68"/>
      <c r="V286" s="68"/>
      <c r="W286" s="68"/>
      <c r="X286" s="68"/>
      <c r="Y286" s="22" t="s">
        <v>850</v>
      </c>
      <c r="Z286" s="22"/>
      <c r="AA286" s="23">
        <v>42400</v>
      </c>
      <c r="AB286" s="24">
        <v>1</v>
      </c>
      <c r="AC286" s="22" t="s">
        <v>1623</v>
      </c>
      <c r="AD286" s="25">
        <v>3</v>
      </c>
      <c r="AE286" s="22" t="s">
        <v>852</v>
      </c>
      <c r="AF286" s="24">
        <v>289</v>
      </c>
      <c r="AG286" s="22" t="s">
        <v>1624</v>
      </c>
      <c r="AH286" s="22"/>
      <c r="AI286" s="22" t="s">
        <v>854</v>
      </c>
      <c r="AJ286" s="24">
        <v>3</v>
      </c>
    </row>
    <row r="287" spans="1:36" ht="11.15" customHeight="1" outlineLevel="1" x14ac:dyDescent="0.2">
      <c r="A287" s="21">
        <v>2</v>
      </c>
      <c r="B287" s="68" t="s">
        <v>223</v>
      </c>
      <c r="C287" s="68"/>
      <c r="D287" s="68"/>
      <c r="E287" s="68"/>
      <c r="F287" s="68" t="s">
        <v>1625</v>
      </c>
      <c r="G287" s="68"/>
      <c r="H287" s="68"/>
      <c r="I287" s="68"/>
      <c r="J287" s="68"/>
      <c r="K287" s="68"/>
      <c r="L287" s="68"/>
      <c r="M287" s="68"/>
      <c r="N287" s="68"/>
      <c r="O287" s="68"/>
      <c r="P287" s="68" t="s">
        <v>78</v>
      </c>
      <c r="Q287" s="68"/>
      <c r="R287" s="68"/>
      <c r="S287" s="68"/>
      <c r="T287" s="68"/>
      <c r="U287" s="68"/>
      <c r="V287" s="68"/>
      <c r="W287" s="68"/>
      <c r="X287" s="68"/>
      <c r="Y287" s="22" t="s">
        <v>850</v>
      </c>
      <c r="Z287" s="22"/>
      <c r="AA287" s="23">
        <v>80000</v>
      </c>
      <c r="AB287" s="24">
        <v>1</v>
      </c>
      <c r="AC287" s="22" t="s">
        <v>1626</v>
      </c>
      <c r="AD287" s="25">
        <v>3</v>
      </c>
      <c r="AE287" s="22" t="s">
        <v>852</v>
      </c>
      <c r="AF287" s="24">
        <v>176</v>
      </c>
      <c r="AG287" s="22" t="s">
        <v>1627</v>
      </c>
      <c r="AH287" s="22"/>
      <c r="AI287" s="22" t="s">
        <v>854</v>
      </c>
      <c r="AJ287" s="24">
        <v>4</v>
      </c>
    </row>
    <row r="288" spans="1:36" ht="11.15" customHeight="1" outlineLevel="2" x14ac:dyDescent="0.2">
      <c r="A288" s="69" t="s">
        <v>1628</v>
      </c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69"/>
      <c r="AJ288" s="69"/>
    </row>
    <row r="289" spans="1:36" ht="11.15" customHeight="1" outlineLevel="1" x14ac:dyDescent="0.2">
      <c r="A289" s="21">
        <v>1</v>
      </c>
      <c r="B289" s="68" t="s">
        <v>1629</v>
      </c>
      <c r="C289" s="68"/>
      <c r="D289" s="68"/>
      <c r="E289" s="68"/>
      <c r="F289" s="68" t="s">
        <v>1630</v>
      </c>
      <c r="G289" s="68"/>
      <c r="H289" s="68"/>
      <c r="I289" s="68"/>
      <c r="J289" s="68"/>
      <c r="K289" s="68"/>
      <c r="L289" s="68"/>
      <c r="M289" s="68"/>
      <c r="N289" s="68"/>
      <c r="O289" s="68"/>
      <c r="P289" s="68" t="s">
        <v>1631</v>
      </c>
      <c r="Q289" s="68"/>
      <c r="R289" s="68"/>
      <c r="S289" s="68"/>
      <c r="T289" s="68"/>
      <c r="U289" s="68"/>
      <c r="V289" s="68"/>
      <c r="W289" s="68"/>
      <c r="X289" s="68"/>
      <c r="Y289" s="22" t="s">
        <v>850</v>
      </c>
      <c r="Z289" s="22"/>
      <c r="AA289" s="23">
        <v>53200</v>
      </c>
      <c r="AB289" s="24">
        <v>1</v>
      </c>
      <c r="AC289" s="22" t="s">
        <v>1632</v>
      </c>
      <c r="AD289" s="25">
        <v>3</v>
      </c>
      <c r="AE289" s="22" t="s">
        <v>852</v>
      </c>
      <c r="AF289" s="24">
        <v>5</v>
      </c>
      <c r="AG289" s="20" t="s">
        <v>1633</v>
      </c>
      <c r="AH289" s="22" t="s">
        <v>1634</v>
      </c>
      <c r="AI289" s="22" t="s">
        <v>1544</v>
      </c>
      <c r="AJ289" s="24">
        <v>4</v>
      </c>
    </row>
    <row r="290" spans="1:36" ht="22.4" customHeight="1" outlineLevel="2" x14ac:dyDescent="0.2">
      <c r="A290" s="69" t="s">
        <v>1514</v>
      </c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</row>
    <row r="291" spans="1:36" ht="11.15" customHeight="1" outlineLevel="1" x14ac:dyDescent="0.2">
      <c r="A291" s="21">
        <v>1</v>
      </c>
      <c r="B291" s="68" t="s">
        <v>1635</v>
      </c>
      <c r="C291" s="68"/>
      <c r="D291" s="68"/>
      <c r="E291" s="68"/>
      <c r="F291" s="68" t="s">
        <v>1636</v>
      </c>
      <c r="G291" s="68"/>
      <c r="H291" s="68"/>
      <c r="I291" s="68"/>
      <c r="J291" s="68"/>
      <c r="K291" s="68"/>
      <c r="L291" s="68"/>
      <c r="M291" s="68"/>
      <c r="N291" s="68"/>
      <c r="O291" s="68"/>
      <c r="P291" s="68" t="s">
        <v>255</v>
      </c>
      <c r="Q291" s="68"/>
      <c r="R291" s="68"/>
      <c r="S291" s="68"/>
      <c r="T291" s="68"/>
      <c r="U291" s="68"/>
      <c r="V291" s="68"/>
      <c r="W291" s="68"/>
      <c r="X291" s="68"/>
      <c r="Y291" s="22" t="s">
        <v>850</v>
      </c>
      <c r="Z291" s="22"/>
      <c r="AA291" s="27">
        <v>44300.4</v>
      </c>
      <c r="AB291" s="24">
        <v>1</v>
      </c>
      <c r="AC291" s="22" t="s">
        <v>1168</v>
      </c>
      <c r="AD291" s="25">
        <v>3</v>
      </c>
      <c r="AE291" s="22" t="s">
        <v>852</v>
      </c>
      <c r="AF291" s="24">
        <v>344</v>
      </c>
      <c r="AG291" s="22" t="s">
        <v>1637</v>
      </c>
      <c r="AH291" s="22"/>
      <c r="AI291" s="22" t="s">
        <v>854</v>
      </c>
      <c r="AJ291" s="26"/>
    </row>
    <row r="292" spans="1:36" ht="11.15" customHeight="1" outlineLevel="2" x14ac:dyDescent="0.2">
      <c r="A292" s="69" t="s">
        <v>1638</v>
      </c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69"/>
      <c r="AJ292" s="69"/>
    </row>
    <row r="293" spans="1:36" ht="11.15" customHeight="1" outlineLevel="2" x14ac:dyDescent="0.2">
      <c r="A293" s="21">
        <v>1</v>
      </c>
      <c r="B293" s="68" t="s">
        <v>432</v>
      </c>
      <c r="C293" s="68"/>
      <c r="D293" s="68"/>
      <c r="E293" s="68"/>
      <c r="F293" s="68" t="s">
        <v>1639</v>
      </c>
      <c r="G293" s="68"/>
      <c r="H293" s="68"/>
      <c r="I293" s="68"/>
      <c r="J293" s="68"/>
      <c r="K293" s="68"/>
      <c r="L293" s="68"/>
      <c r="M293" s="68"/>
      <c r="N293" s="68"/>
      <c r="O293" s="68"/>
      <c r="P293" s="68" t="s">
        <v>74</v>
      </c>
      <c r="Q293" s="68"/>
      <c r="R293" s="68"/>
      <c r="S293" s="68"/>
      <c r="T293" s="68"/>
      <c r="U293" s="68"/>
      <c r="V293" s="68"/>
      <c r="W293" s="68"/>
      <c r="X293" s="68"/>
      <c r="Y293" s="22" t="s">
        <v>885</v>
      </c>
      <c r="Z293" s="22"/>
      <c r="AA293" s="24">
        <v>173</v>
      </c>
      <c r="AB293" s="24">
        <v>1</v>
      </c>
      <c r="AC293" s="22" t="s">
        <v>1640</v>
      </c>
      <c r="AD293" s="25">
        <v>3</v>
      </c>
      <c r="AE293" s="22" t="s">
        <v>852</v>
      </c>
      <c r="AF293" s="24">
        <v>250</v>
      </c>
      <c r="AG293" s="22" t="s">
        <v>1641</v>
      </c>
      <c r="AH293" s="22"/>
      <c r="AI293" s="22" t="s">
        <v>854</v>
      </c>
      <c r="AJ293" s="26"/>
    </row>
    <row r="294" spans="1:36" ht="11.15" customHeight="1" outlineLevel="2" x14ac:dyDescent="0.2">
      <c r="A294" s="21">
        <v>2</v>
      </c>
      <c r="B294" s="68" t="s">
        <v>436</v>
      </c>
      <c r="C294" s="68"/>
      <c r="D294" s="68"/>
      <c r="E294" s="68"/>
      <c r="F294" s="68" t="s">
        <v>1642</v>
      </c>
      <c r="G294" s="68"/>
      <c r="H294" s="68"/>
      <c r="I294" s="68"/>
      <c r="J294" s="68"/>
      <c r="K294" s="68"/>
      <c r="L294" s="68"/>
      <c r="M294" s="68"/>
      <c r="N294" s="68"/>
      <c r="O294" s="68"/>
      <c r="P294" s="68" t="s">
        <v>74</v>
      </c>
      <c r="Q294" s="68"/>
      <c r="R294" s="68"/>
      <c r="S294" s="68"/>
      <c r="T294" s="68"/>
      <c r="U294" s="68"/>
      <c r="V294" s="68"/>
      <c r="W294" s="68"/>
      <c r="X294" s="68"/>
      <c r="Y294" s="22" t="s">
        <v>885</v>
      </c>
      <c r="Z294" s="22"/>
      <c r="AA294" s="24">
        <v>173</v>
      </c>
      <c r="AB294" s="24">
        <v>1</v>
      </c>
      <c r="AC294" s="22" t="s">
        <v>1640</v>
      </c>
      <c r="AD294" s="25">
        <v>3</v>
      </c>
      <c r="AE294" s="22" t="s">
        <v>852</v>
      </c>
      <c r="AF294" s="24">
        <v>179</v>
      </c>
      <c r="AG294" s="22" t="s">
        <v>1643</v>
      </c>
      <c r="AH294" s="22"/>
      <c r="AI294" s="22" t="s">
        <v>854</v>
      </c>
      <c r="AJ294" s="26"/>
    </row>
    <row r="295" spans="1:36" ht="11.15" customHeight="1" outlineLevel="2" x14ac:dyDescent="0.2">
      <c r="A295" s="21">
        <v>3</v>
      </c>
      <c r="B295" s="68" t="s">
        <v>437</v>
      </c>
      <c r="C295" s="68"/>
      <c r="D295" s="68"/>
      <c r="E295" s="68"/>
      <c r="F295" s="68" t="s">
        <v>1644</v>
      </c>
      <c r="G295" s="68"/>
      <c r="H295" s="68"/>
      <c r="I295" s="68"/>
      <c r="J295" s="68"/>
      <c r="K295" s="68"/>
      <c r="L295" s="68"/>
      <c r="M295" s="68"/>
      <c r="N295" s="68"/>
      <c r="O295" s="68"/>
      <c r="P295" s="68" t="s">
        <v>74</v>
      </c>
      <c r="Q295" s="68"/>
      <c r="R295" s="68"/>
      <c r="S295" s="68"/>
      <c r="T295" s="68"/>
      <c r="U295" s="68"/>
      <c r="V295" s="68"/>
      <c r="W295" s="68"/>
      <c r="X295" s="68"/>
      <c r="Y295" s="22" t="s">
        <v>885</v>
      </c>
      <c r="Z295" s="22"/>
      <c r="AA295" s="24">
        <v>173</v>
      </c>
      <c r="AB295" s="24">
        <v>1</v>
      </c>
      <c r="AC295" s="22" t="s">
        <v>1640</v>
      </c>
      <c r="AD295" s="25">
        <v>3</v>
      </c>
      <c r="AE295" s="22" t="s">
        <v>852</v>
      </c>
      <c r="AF295" s="24">
        <v>226</v>
      </c>
      <c r="AG295" s="22" t="s">
        <v>1645</v>
      </c>
      <c r="AH295" s="22"/>
      <c r="AI295" s="22" t="s">
        <v>854</v>
      </c>
      <c r="AJ295" s="26"/>
    </row>
    <row r="296" spans="1:36" ht="11.15" customHeight="1" outlineLevel="2" x14ac:dyDescent="0.2">
      <c r="A296" s="21">
        <v>4</v>
      </c>
      <c r="B296" s="68" t="s">
        <v>438</v>
      </c>
      <c r="C296" s="68"/>
      <c r="D296" s="68"/>
      <c r="E296" s="68"/>
      <c r="F296" s="68" t="s">
        <v>1646</v>
      </c>
      <c r="G296" s="68"/>
      <c r="H296" s="68"/>
      <c r="I296" s="68"/>
      <c r="J296" s="68"/>
      <c r="K296" s="68"/>
      <c r="L296" s="68"/>
      <c r="M296" s="68"/>
      <c r="N296" s="68"/>
      <c r="O296" s="68"/>
      <c r="P296" s="68" t="s">
        <v>74</v>
      </c>
      <c r="Q296" s="68"/>
      <c r="R296" s="68"/>
      <c r="S296" s="68"/>
      <c r="T296" s="68"/>
      <c r="U296" s="68"/>
      <c r="V296" s="68"/>
      <c r="W296" s="68"/>
      <c r="X296" s="68"/>
      <c r="Y296" s="22" t="s">
        <v>885</v>
      </c>
      <c r="Z296" s="22"/>
      <c r="AA296" s="24">
        <v>173</v>
      </c>
      <c r="AB296" s="24">
        <v>1</v>
      </c>
      <c r="AC296" s="22" t="s">
        <v>1248</v>
      </c>
      <c r="AD296" s="22"/>
      <c r="AE296" s="22" t="s">
        <v>852</v>
      </c>
      <c r="AF296" s="24">
        <v>170</v>
      </c>
      <c r="AG296" s="22" t="s">
        <v>1647</v>
      </c>
      <c r="AH296" s="22"/>
      <c r="AI296" s="22" t="s">
        <v>854</v>
      </c>
      <c r="AJ296" s="24">
        <v>5</v>
      </c>
    </row>
    <row r="297" spans="1:36" ht="11.15" customHeight="1" outlineLevel="2" x14ac:dyDescent="0.2">
      <c r="A297" s="21">
        <v>5</v>
      </c>
      <c r="B297" s="68" t="s">
        <v>439</v>
      </c>
      <c r="C297" s="68"/>
      <c r="D297" s="68"/>
      <c r="E297" s="68"/>
      <c r="F297" s="68" t="s">
        <v>1648</v>
      </c>
      <c r="G297" s="68"/>
      <c r="H297" s="68"/>
      <c r="I297" s="68"/>
      <c r="J297" s="68"/>
      <c r="K297" s="68"/>
      <c r="L297" s="68"/>
      <c r="M297" s="68"/>
      <c r="N297" s="68"/>
      <c r="O297" s="68"/>
      <c r="P297" s="68" t="s">
        <v>74</v>
      </c>
      <c r="Q297" s="68"/>
      <c r="R297" s="68"/>
      <c r="S297" s="68"/>
      <c r="T297" s="68"/>
      <c r="U297" s="68"/>
      <c r="V297" s="68"/>
      <c r="W297" s="68"/>
      <c r="X297" s="68"/>
      <c r="Y297" s="22" t="s">
        <v>885</v>
      </c>
      <c r="Z297" s="22"/>
      <c r="AA297" s="24">
        <v>173</v>
      </c>
      <c r="AB297" s="24">
        <v>1</v>
      </c>
      <c r="AC297" s="22" t="s">
        <v>1649</v>
      </c>
      <c r="AD297" s="22"/>
      <c r="AE297" s="22" t="s">
        <v>852</v>
      </c>
      <c r="AF297" s="24">
        <v>359</v>
      </c>
      <c r="AG297" s="22" t="s">
        <v>1650</v>
      </c>
      <c r="AH297" s="22"/>
      <c r="AI297" s="22" t="s">
        <v>854</v>
      </c>
      <c r="AJ297" s="24">
        <v>8</v>
      </c>
    </row>
    <row r="298" spans="1:36" ht="11.15" customHeight="1" outlineLevel="2" x14ac:dyDescent="0.2">
      <c r="A298" s="21">
        <v>6</v>
      </c>
      <c r="B298" s="68" t="s">
        <v>443</v>
      </c>
      <c r="C298" s="68"/>
      <c r="D298" s="68"/>
      <c r="E298" s="68"/>
      <c r="F298" s="68" t="s">
        <v>1651</v>
      </c>
      <c r="G298" s="68"/>
      <c r="H298" s="68"/>
      <c r="I298" s="68"/>
      <c r="J298" s="68"/>
      <c r="K298" s="68"/>
      <c r="L298" s="68"/>
      <c r="M298" s="68"/>
      <c r="N298" s="68"/>
      <c r="O298" s="68"/>
      <c r="P298" s="68" t="s">
        <v>74</v>
      </c>
      <c r="Q298" s="68"/>
      <c r="R298" s="68"/>
      <c r="S298" s="68"/>
      <c r="T298" s="68"/>
      <c r="U298" s="68"/>
      <c r="V298" s="68"/>
      <c r="W298" s="68"/>
      <c r="X298" s="68"/>
      <c r="Y298" s="22" t="s">
        <v>885</v>
      </c>
      <c r="Z298" s="22"/>
      <c r="AA298" s="24">
        <v>173</v>
      </c>
      <c r="AB298" s="24">
        <v>1</v>
      </c>
      <c r="AC298" s="22" t="s">
        <v>1652</v>
      </c>
      <c r="AD298" s="25">
        <v>3</v>
      </c>
      <c r="AE298" s="22" t="s">
        <v>852</v>
      </c>
      <c r="AF298" s="24">
        <v>271</v>
      </c>
      <c r="AG298" s="22" t="s">
        <v>1653</v>
      </c>
      <c r="AH298" s="22"/>
      <c r="AI298" s="22" t="s">
        <v>854</v>
      </c>
      <c r="AJ298" s="24">
        <v>3</v>
      </c>
    </row>
    <row r="299" spans="1:36" ht="11.15" customHeight="1" outlineLevel="1" x14ac:dyDescent="0.2">
      <c r="A299" s="21">
        <v>7</v>
      </c>
      <c r="B299" s="68" t="s">
        <v>445</v>
      </c>
      <c r="C299" s="68"/>
      <c r="D299" s="68"/>
      <c r="E299" s="68"/>
      <c r="F299" s="68" t="s">
        <v>1654</v>
      </c>
      <c r="G299" s="68"/>
      <c r="H299" s="68"/>
      <c r="I299" s="68"/>
      <c r="J299" s="68"/>
      <c r="K299" s="68"/>
      <c r="L299" s="68"/>
      <c r="M299" s="68"/>
      <c r="N299" s="68"/>
      <c r="O299" s="68"/>
      <c r="P299" s="68" t="s">
        <v>74</v>
      </c>
      <c r="Q299" s="68"/>
      <c r="R299" s="68"/>
      <c r="S299" s="68"/>
      <c r="T299" s="68"/>
      <c r="U299" s="68"/>
      <c r="V299" s="68"/>
      <c r="W299" s="68"/>
      <c r="X299" s="68"/>
      <c r="Y299" s="22" t="s">
        <v>885</v>
      </c>
      <c r="Z299" s="22"/>
      <c r="AA299" s="24">
        <v>173</v>
      </c>
      <c r="AB299" s="24">
        <v>1</v>
      </c>
      <c r="AC299" s="22" t="s">
        <v>915</v>
      </c>
      <c r="AD299" s="25">
        <v>3</v>
      </c>
      <c r="AE299" s="22" t="s">
        <v>852</v>
      </c>
      <c r="AF299" s="24">
        <v>216</v>
      </c>
      <c r="AG299" s="22" t="s">
        <v>1655</v>
      </c>
      <c r="AH299" s="22"/>
      <c r="AI299" s="22" t="s">
        <v>854</v>
      </c>
      <c r="AJ299" s="24">
        <v>1</v>
      </c>
    </row>
    <row r="300" spans="1:36" ht="11.15" customHeight="1" outlineLevel="2" x14ac:dyDescent="0.2">
      <c r="A300" s="69" t="s">
        <v>1656</v>
      </c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69"/>
      <c r="AH300" s="69"/>
      <c r="AI300" s="69"/>
      <c r="AJ300" s="69"/>
    </row>
    <row r="301" spans="1:36" ht="11.15" customHeight="1" outlineLevel="2" x14ac:dyDescent="0.2">
      <c r="A301" s="21">
        <v>1</v>
      </c>
      <c r="B301" s="68" t="s">
        <v>645</v>
      </c>
      <c r="C301" s="68"/>
      <c r="D301" s="68"/>
      <c r="E301" s="68"/>
      <c r="F301" s="68" t="s">
        <v>1657</v>
      </c>
      <c r="G301" s="68"/>
      <c r="H301" s="68"/>
      <c r="I301" s="68"/>
      <c r="J301" s="68"/>
      <c r="K301" s="68"/>
      <c r="L301" s="68"/>
      <c r="M301" s="68"/>
      <c r="N301" s="68"/>
      <c r="O301" s="68"/>
      <c r="P301" s="68" t="s">
        <v>74</v>
      </c>
      <c r="Q301" s="68"/>
      <c r="R301" s="68"/>
      <c r="S301" s="68"/>
      <c r="T301" s="68"/>
      <c r="U301" s="68"/>
      <c r="V301" s="68"/>
      <c r="W301" s="68"/>
      <c r="X301" s="68"/>
      <c r="Y301" s="22" t="s">
        <v>1049</v>
      </c>
      <c r="Z301" s="22"/>
      <c r="AA301" s="24">
        <v>188</v>
      </c>
      <c r="AB301" s="24">
        <v>1</v>
      </c>
      <c r="AC301" s="22" t="s">
        <v>1050</v>
      </c>
      <c r="AD301" s="25">
        <v>3</v>
      </c>
      <c r="AE301" s="22" t="s">
        <v>852</v>
      </c>
      <c r="AF301" s="24">
        <v>264</v>
      </c>
      <c r="AG301" s="22" t="s">
        <v>1658</v>
      </c>
      <c r="AH301" s="22"/>
      <c r="AI301" s="22" t="s">
        <v>854</v>
      </c>
      <c r="AJ301" s="26"/>
    </row>
    <row r="302" spans="1:36" ht="11.15" customHeight="1" outlineLevel="2" x14ac:dyDescent="0.2">
      <c r="A302" s="21">
        <v>2</v>
      </c>
      <c r="B302" s="68" t="s">
        <v>434</v>
      </c>
      <c r="C302" s="68"/>
      <c r="D302" s="68"/>
      <c r="E302" s="68"/>
      <c r="F302" s="68" t="s">
        <v>1332</v>
      </c>
      <c r="G302" s="68"/>
      <c r="H302" s="68"/>
      <c r="I302" s="68"/>
      <c r="J302" s="68"/>
      <c r="K302" s="68"/>
      <c r="L302" s="68"/>
      <c r="M302" s="68"/>
      <c r="N302" s="68"/>
      <c r="O302" s="68"/>
      <c r="P302" s="68" t="s">
        <v>74</v>
      </c>
      <c r="Q302" s="68"/>
      <c r="R302" s="68"/>
      <c r="S302" s="68"/>
      <c r="T302" s="68"/>
      <c r="U302" s="68"/>
      <c r="V302" s="68"/>
      <c r="W302" s="68"/>
      <c r="X302" s="68"/>
      <c r="Y302" s="22" t="s">
        <v>885</v>
      </c>
      <c r="Z302" s="22"/>
      <c r="AA302" s="24">
        <v>188</v>
      </c>
      <c r="AB302" s="24">
        <v>1</v>
      </c>
      <c r="AC302" s="22" t="s">
        <v>1659</v>
      </c>
      <c r="AD302" s="25">
        <v>3</v>
      </c>
      <c r="AE302" s="22" t="s">
        <v>852</v>
      </c>
      <c r="AF302" s="24">
        <v>128</v>
      </c>
      <c r="AG302" s="22" t="s">
        <v>1660</v>
      </c>
      <c r="AH302" s="22"/>
      <c r="AI302" s="22" t="s">
        <v>854</v>
      </c>
      <c r="AJ302" s="24">
        <v>3</v>
      </c>
    </row>
    <row r="303" spans="1:36" ht="11.15" customHeight="1" outlineLevel="2" x14ac:dyDescent="0.2">
      <c r="A303" s="21">
        <v>3</v>
      </c>
      <c r="B303" s="68" t="s">
        <v>646</v>
      </c>
      <c r="C303" s="68"/>
      <c r="D303" s="68"/>
      <c r="E303" s="68"/>
      <c r="F303" s="68" t="s">
        <v>1661</v>
      </c>
      <c r="G303" s="68"/>
      <c r="H303" s="68"/>
      <c r="I303" s="68"/>
      <c r="J303" s="68"/>
      <c r="K303" s="68"/>
      <c r="L303" s="68"/>
      <c r="M303" s="68"/>
      <c r="N303" s="68"/>
      <c r="O303" s="68"/>
      <c r="P303" s="68" t="s">
        <v>74</v>
      </c>
      <c r="Q303" s="68"/>
      <c r="R303" s="68"/>
      <c r="S303" s="68"/>
      <c r="T303" s="68"/>
      <c r="U303" s="68"/>
      <c r="V303" s="68"/>
      <c r="W303" s="68"/>
      <c r="X303" s="68"/>
      <c r="Y303" s="22" t="s">
        <v>1049</v>
      </c>
      <c r="Z303" s="22"/>
      <c r="AA303" s="24">
        <v>188</v>
      </c>
      <c r="AB303" s="24">
        <v>1</v>
      </c>
      <c r="AC303" s="22" t="s">
        <v>1050</v>
      </c>
      <c r="AD303" s="25">
        <v>3</v>
      </c>
      <c r="AE303" s="22" t="s">
        <v>852</v>
      </c>
      <c r="AF303" s="24">
        <v>3</v>
      </c>
      <c r="AG303" s="20" t="s">
        <v>1662</v>
      </c>
      <c r="AH303" s="22"/>
      <c r="AI303" s="22" t="s">
        <v>854</v>
      </c>
      <c r="AJ303" s="26"/>
    </row>
    <row r="304" spans="1:36" ht="11.15" customHeight="1" outlineLevel="2" x14ac:dyDescent="0.2">
      <c r="A304" s="21">
        <v>4</v>
      </c>
      <c r="B304" s="68" t="s">
        <v>647</v>
      </c>
      <c r="C304" s="68"/>
      <c r="D304" s="68"/>
      <c r="E304" s="68"/>
      <c r="F304" s="68" t="s">
        <v>1663</v>
      </c>
      <c r="G304" s="68"/>
      <c r="H304" s="68"/>
      <c r="I304" s="68"/>
      <c r="J304" s="68"/>
      <c r="K304" s="68"/>
      <c r="L304" s="68"/>
      <c r="M304" s="68"/>
      <c r="N304" s="68"/>
      <c r="O304" s="68"/>
      <c r="P304" s="68" t="s">
        <v>74</v>
      </c>
      <c r="Q304" s="68"/>
      <c r="R304" s="68"/>
      <c r="S304" s="68"/>
      <c r="T304" s="68"/>
      <c r="U304" s="68"/>
      <c r="V304" s="68"/>
      <c r="W304" s="68"/>
      <c r="X304" s="68"/>
      <c r="Y304" s="22" t="s">
        <v>1049</v>
      </c>
      <c r="Z304" s="22"/>
      <c r="AA304" s="24">
        <v>188</v>
      </c>
      <c r="AB304" s="24">
        <v>1</v>
      </c>
      <c r="AC304" s="22" t="s">
        <v>1050</v>
      </c>
      <c r="AD304" s="25">
        <v>3</v>
      </c>
      <c r="AE304" s="22" t="s">
        <v>852</v>
      </c>
      <c r="AF304" s="24">
        <v>314</v>
      </c>
      <c r="AG304" s="22" t="s">
        <v>1664</v>
      </c>
      <c r="AH304" s="22"/>
      <c r="AI304" s="22" t="s">
        <v>854</v>
      </c>
      <c r="AJ304" s="26"/>
    </row>
    <row r="305" spans="1:36" ht="11.15" customHeight="1" outlineLevel="2" x14ac:dyDescent="0.2">
      <c r="A305" s="21">
        <v>5</v>
      </c>
      <c r="B305" s="68" t="s">
        <v>444</v>
      </c>
      <c r="C305" s="68"/>
      <c r="D305" s="68"/>
      <c r="E305" s="68"/>
      <c r="F305" s="68" t="s">
        <v>1665</v>
      </c>
      <c r="G305" s="68"/>
      <c r="H305" s="68"/>
      <c r="I305" s="68"/>
      <c r="J305" s="68"/>
      <c r="K305" s="68"/>
      <c r="L305" s="68"/>
      <c r="M305" s="68"/>
      <c r="N305" s="68"/>
      <c r="O305" s="68"/>
      <c r="P305" s="68" t="s">
        <v>74</v>
      </c>
      <c r="Q305" s="68"/>
      <c r="R305" s="68"/>
      <c r="S305" s="68"/>
      <c r="T305" s="68"/>
      <c r="U305" s="68"/>
      <c r="V305" s="68"/>
      <c r="W305" s="68"/>
      <c r="X305" s="68"/>
      <c r="Y305" s="22" t="s">
        <v>885</v>
      </c>
      <c r="Z305" s="22"/>
      <c r="AA305" s="24">
        <v>188</v>
      </c>
      <c r="AB305" s="24">
        <v>1</v>
      </c>
      <c r="AC305" s="22" t="s">
        <v>1666</v>
      </c>
      <c r="AD305" s="22"/>
      <c r="AE305" s="22" t="s">
        <v>852</v>
      </c>
      <c r="AF305" s="24">
        <v>239</v>
      </c>
      <c r="AG305" s="22" t="s">
        <v>1667</v>
      </c>
      <c r="AH305" s="22"/>
      <c r="AI305" s="22" t="s">
        <v>854</v>
      </c>
      <c r="AJ305" s="24">
        <v>5</v>
      </c>
    </row>
    <row r="306" spans="1:36" ht="11.15" customHeight="1" outlineLevel="2" x14ac:dyDescent="0.2">
      <c r="A306" s="21">
        <v>6</v>
      </c>
      <c r="B306" s="68" t="s">
        <v>440</v>
      </c>
      <c r="C306" s="68"/>
      <c r="D306" s="68"/>
      <c r="E306" s="68"/>
      <c r="F306" s="68" t="s">
        <v>1668</v>
      </c>
      <c r="G306" s="68"/>
      <c r="H306" s="68"/>
      <c r="I306" s="68"/>
      <c r="J306" s="68"/>
      <c r="K306" s="68"/>
      <c r="L306" s="68"/>
      <c r="M306" s="68"/>
      <c r="N306" s="68"/>
      <c r="O306" s="68"/>
      <c r="P306" s="68" t="s">
        <v>65</v>
      </c>
      <c r="Q306" s="68"/>
      <c r="R306" s="68"/>
      <c r="S306" s="68"/>
      <c r="T306" s="68"/>
      <c r="U306" s="68"/>
      <c r="V306" s="68"/>
      <c r="W306" s="68"/>
      <c r="X306" s="68"/>
      <c r="Y306" s="22" t="s">
        <v>885</v>
      </c>
      <c r="Z306" s="22"/>
      <c r="AA306" s="24">
        <v>198</v>
      </c>
      <c r="AB306" s="24">
        <v>1</v>
      </c>
      <c r="AC306" s="22" t="s">
        <v>1669</v>
      </c>
      <c r="AD306" s="22"/>
      <c r="AE306" s="22" t="s">
        <v>852</v>
      </c>
      <c r="AF306" s="24">
        <v>143</v>
      </c>
      <c r="AG306" s="22" t="s">
        <v>1670</v>
      </c>
      <c r="AH306" s="22"/>
      <c r="AI306" s="22" t="s">
        <v>854</v>
      </c>
      <c r="AJ306" s="24">
        <v>8</v>
      </c>
    </row>
    <row r="307" spans="1:36" ht="11.15" customHeight="1" outlineLevel="1" x14ac:dyDescent="0.2">
      <c r="A307" s="21">
        <v>7</v>
      </c>
      <c r="B307" s="68" t="s">
        <v>441</v>
      </c>
      <c r="C307" s="68"/>
      <c r="D307" s="68"/>
      <c r="E307" s="68"/>
      <c r="F307" s="68" t="s">
        <v>1671</v>
      </c>
      <c r="G307" s="68"/>
      <c r="H307" s="68"/>
      <c r="I307" s="68"/>
      <c r="J307" s="68"/>
      <c r="K307" s="68"/>
      <c r="L307" s="68"/>
      <c r="M307" s="68"/>
      <c r="N307" s="68"/>
      <c r="O307" s="68"/>
      <c r="P307" s="68" t="s">
        <v>65</v>
      </c>
      <c r="Q307" s="68"/>
      <c r="R307" s="68"/>
      <c r="S307" s="68"/>
      <c r="T307" s="68"/>
      <c r="U307" s="68"/>
      <c r="V307" s="68"/>
      <c r="W307" s="68"/>
      <c r="X307" s="68"/>
      <c r="Y307" s="22" t="s">
        <v>885</v>
      </c>
      <c r="Z307" s="22"/>
      <c r="AA307" s="24">
        <v>198</v>
      </c>
      <c r="AB307" s="24">
        <v>1</v>
      </c>
      <c r="AC307" s="22" t="s">
        <v>1672</v>
      </c>
      <c r="AD307" s="22"/>
      <c r="AE307" s="22" t="s">
        <v>852</v>
      </c>
      <c r="AF307" s="24">
        <v>87</v>
      </c>
      <c r="AG307" s="22" t="s">
        <v>1673</v>
      </c>
      <c r="AH307" s="22"/>
      <c r="AI307" s="22" t="s">
        <v>854</v>
      </c>
      <c r="AJ307" s="24">
        <v>9</v>
      </c>
    </row>
    <row r="308" spans="1:36" ht="11.15" customHeight="1" outlineLevel="2" x14ac:dyDescent="0.2">
      <c r="A308" s="21">
        <v>8</v>
      </c>
      <c r="B308" s="68" t="s">
        <v>442</v>
      </c>
      <c r="C308" s="68"/>
      <c r="D308" s="68"/>
      <c r="E308" s="68"/>
      <c r="F308" s="68" t="s">
        <v>1674</v>
      </c>
      <c r="G308" s="68"/>
      <c r="H308" s="68"/>
      <c r="I308" s="68"/>
      <c r="J308" s="68"/>
      <c r="K308" s="68"/>
      <c r="L308" s="68"/>
      <c r="M308" s="68"/>
      <c r="N308" s="68"/>
      <c r="O308" s="68"/>
      <c r="P308" s="68" t="s">
        <v>65</v>
      </c>
      <c r="Q308" s="68"/>
      <c r="R308" s="68"/>
      <c r="S308" s="68"/>
      <c r="T308" s="68"/>
      <c r="U308" s="68"/>
      <c r="V308" s="68"/>
      <c r="W308" s="68"/>
      <c r="X308" s="68"/>
      <c r="Y308" s="22" t="s">
        <v>885</v>
      </c>
      <c r="Z308" s="22"/>
      <c r="AA308" s="24">
        <v>198</v>
      </c>
      <c r="AB308" s="24">
        <v>1</v>
      </c>
      <c r="AC308" s="22" t="s">
        <v>1675</v>
      </c>
      <c r="AD308" s="22"/>
      <c r="AE308" s="22" t="s">
        <v>852</v>
      </c>
      <c r="AF308" s="24">
        <v>288</v>
      </c>
      <c r="AG308" s="22" t="s">
        <v>1676</v>
      </c>
      <c r="AH308" s="22"/>
      <c r="AI308" s="22" t="s">
        <v>854</v>
      </c>
      <c r="AJ308" s="24">
        <v>10</v>
      </c>
    </row>
    <row r="309" spans="1:36" ht="11.15" customHeight="1" outlineLevel="1" x14ac:dyDescent="0.2">
      <c r="A309" s="21">
        <v>9</v>
      </c>
      <c r="B309" s="68" t="s">
        <v>1677</v>
      </c>
      <c r="C309" s="68"/>
      <c r="D309" s="68"/>
      <c r="E309" s="68"/>
      <c r="F309" s="68" t="s">
        <v>1678</v>
      </c>
      <c r="G309" s="68"/>
      <c r="H309" s="68"/>
      <c r="I309" s="68"/>
      <c r="J309" s="68"/>
      <c r="K309" s="68"/>
      <c r="L309" s="68"/>
      <c r="M309" s="68"/>
      <c r="N309" s="68"/>
      <c r="O309" s="68"/>
      <c r="P309" s="68" t="s">
        <v>460</v>
      </c>
      <c r="Q309" s="68"/>
      <c r="R309" s="68"/>
      <c r="S309" s="68"/>
      <c r="T309" s="68"/>
      <c r="U309" s="68"/>
      <c r="V309" s="68"/>
      <c r="W309" s="68"/>
      <c r="X309" s="68"/>
      <c r="Y309" s="22" t="s">
        <v>857</v>
      </c>
      <c r="Z309" s="22"/>
      <c r="AA309" s="28">
        <v>36521.74</v>
      </c>
      <c r="AB309" s="24">
        <v>1</v>
      </c>
      <c r="AC309" s="22" t="s">
        <v>1679</v>
      </c>
      <c r="AD309" s="22"/>
      <c r="AE309" s="22" t="s">
        <v>852</v>
      </c>
      <c r="AF309" s="24">
        <v>187</v>
      </c>
      <c r="AG309" s="22" t="s">
        <v>1680</v>
      </c>
      <c r="AH309" s="22"/>
      <c r="AI309" s="22" t="s">
        <v>963</v>
      </c>
      <c r="AJ309" s="24">
        <v>7</v>
      </c>
    </row>
    <row r="310" spans="1:36" ht="11.15" customHeight="1" outlineLevel="2" x14ac:dyDescent="0.2">
      <c r="A310" s="21">
        <v>10</v>
      </c>
      <c r="B310" s="68" t="s">
        <v>459</v>
      </c>
      <c r="C310" s="68"/>
      <c r="D310" s="68"/>
      <c r="E310" s="68"/>
      <c r="F310" s="68" t="s">
        <v>1681</v>
      </c>
      <c r="G310" s="68"/>
      <c r="H310" s="68"/>
      <c r="I310" s="68"/>
      <c r="J310" s="68"/>
      <c r="K310" s="68"/>
      <c r="L310" s="68"/>
      <c r="M310" s="68"/>
      <c r="N310" s="68"/>
      <c r="O310" s="68"/>
      <c r="P310" s="68" t="s">
        <v>460</v>
      </c>
      <c r="Q310" s="68"/>
      <c r="R310" s="68"/>
      <c r="S310" s="68"/>
      <c r="T310" s="68"/>
      <c r="U310" s="68"/>
      <c r="V310" s="68"/>
      <c r="W310" s="68"/>
      <c r="X310" s="68"/>
      <c r="Y310" s="22" t="s">
        <v>857</v>
      </c>
      <c r="Z310" s="22"/>
      <c r="AA310" s="28">
        <v>36521.74</v>
      </c>
      <c r="AB310" s="24">
        <v>1</v>
      </c>
      <c r="AC310" s="22" t="s">
        <v>1175</v>
      </c>
      <c r="AD310" s="25">
        <v>3</v>
      </c>
      <c r="AE310" s="22" t="s">
        <v>852</v>
      </c>
      <c r="AF310" s="24">
        <v>253</v>
      </c>
      <c r="AG310" s="22" t="s">
        <v>1682</v>
      </c>
      <c r="AH310" s="22"/>
      <c r="AI310" s="22" t="s">
        <v>854</v>
      </c>
      <c r="AJ310" s="24">
        <v>1</v>
      </c>
    </row>
    <row r="311" spans="1:36" ht="11.15" customHeight="1" outlineLevel="2" x14ac:dyDescent="0.2">
      <c r="A311" s="69" t="s">
        <v>1683</v>
      </c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69"/>
      <c r="AJ311" s="69"/>
    </row>
    <row r="312" spans="1:36" ht="11.15" customHeight="1" outlineLevel="2" x14ac:dyDescent="0.2">
      <c r="A312" s="21">
        <v>1</v>
      </c>
      <c r="B312" s="68" t="s">
        <v>435</v>
      </c>
      <c r="C312" s="68"/>
      <c r="D312" s="68"/>
      <c r="E312" s="68"/>
      <c r="F312" s="68" t="s">
        <v>1684</v>
      </c>
      <c r="G312" s="68"/>
      <c r="H312" s="68"/>
      <c r="I312" s="68"/>
      <c r="J312" s="68"/>
      <c r="K312" s="68"/>
      <c r="L312" s="68"/>
      <c r="M312" s="68"/>
      <c r="N312" s="68"/>
      <c r="O312" s="68"/>
      <c r="P312" s="68" t="s">
        <v>55</v>
      </c>
      <c r="Q312" s="68"/>
      <c r="R312" s="68"/>
      <c r="S312" s="68"/>
      <c r="T312" s="68"/>
      <c r="U312" s="68"/>
      <c r="V312" s="68"/>
      <c r="W312" s="68"/>
      <c r="X312" s="68"/>
      <c r="Y312" s="22" t="s">
        <v>850</v>
      </c>
      <c r="Z312" s="22"/>
      <c r="AA312" s="28">
        <v>46218.49</v>
      </c>
      <c r="AB312" s="24">
        <v>1</v>
      </c>
      <c r="AC312" s="22" t="s">
        <v>1685</v>
      </c>
      <c r="AD312" s="25">
        <v>3</v>
      </c>
      <c r="AE312" s="22" t="s">
        <v>852</v>
      </c>
      <c r="AF312" s="24">
        <v>150</v>
      </c>
      <c r="AG312" s="22" t="s">
        <v>1686</v>
      </c>
      <c r="AH312" s="22"/>
      <c r="AI312" s="22" t="s">
        <v>854</v>
      </c>
      <c r="AJ312" s="24">
        <v>3</v>
      </c>
    </row>
    <row r="313" spans="1:36" ht="22.4" customHeight="1" outlineLevel="2" x14ac:dyDescent="0.2">
      <c r="A313" s="69" t="s">
        <v>1687</v>
      </c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69"/>
      <c r="AJ313" s="69"/>
    </row>
    <row r="314" spans="1:36" ht="22.4" customHeight="1" outlineLevel="2" x14ac:dyDescent="0.2">
      <c r="A314" s="21">
        <v>1</v>
      </c>
      <c r="B314" s="68" t="s">
        <v>458</v>
      </c>
      <c r="C314" s="68"/>
      <c r="D314" s="68"/>
      <c r="E314" s="68"/>
      <c r="F314" s="68" t="s">
        <v>1688</v>
      </c>
      <c r="G314" s="68"/>
      <c r="H314" s="68"/>
      <c r="I314" s="68"/>
      <c r="J314" s="68"/>
      <c r="K314" s="68"/>
      <c r="L314" s="68"/>
      <c r="M314" s="68"/>
      <c r="N314" s="68"/>
      <c r="O314" s="68"/>
      <c r="P314" s="68" t="s">
        <v>44</v>
      </c>
      <c r="Q314" s="68"/>
      <c r="R314" s="68"/>
      <c r="S314" s="68"/>
      <c r="T314" s="68"/>
      <c r="U314" s="68"/>
      <c r="V314" s="68"/>
      <c r="W314" s="68"/>
      <c r="X314" s="68"/>
      <c r="Y314" s="22" t="s">
        <v>850</v>
      </c>
      <c r="Z314" s="22"/>
      <c r="AA314" s="27">
        <v>73913.100000000006</v>
      </c>
      <c r="AB314" s="24">
        <v>1</v>
      </c>
      <c r="AC314" s="22" t="s">
        <v>1689</v>
      </c>
      <c r="AD314" s="25">
        <v>3</v>
      </c>
      <c r="AE314" s="22" t="s">
        <v>852</v>
      </c>
      <c r="AF314" s="24">
        <v>292</v>
      </c>
      <c r="AG314" s="22" t="s">
        <v>1690</v>
      </c>
      <c r="AH314" s="22"/>
      <c r="AI314" s="22" t="s">
        <v>854</v>
      </c>
      <c r="AJ314" s="24">
        <v>4</v>
      </c>
    </row>
    <row r="315" spans="1:36" ht="11.15" customHeight="1" outlineLevel="1" x14ac:dyDescent="0.2">
      <c r="A315" s="21">
        <v>2</v>
      </c>
      <c r="B315" s="68" t="s">
        <v>461</v>
      </c>
      <c r="C315" s="68"/>
      <c r="D315" s="68"/>
      <c r="E315" s="68"/>
      <c r="F315" s="68" t="s">
        <v>1691</v>
      </c>
      <c r="G315" s="68"/>
      <c r="H315" s="68"/>
      <c r="I315" s="68"/>
      <c r="J315" s="68"/>
      <c r="K315" s="68"/>
      <c r="L315" s="68"/>
      <c r="M315" s="68"/>
      <c r="N315" s="68"/>
      <c r="O315" s="68"/>
      <c r="P315" s="68" t="s">
        <v>1692</v>
      </c>
      <c r="Q315" s="68"/>
      <c r="R315" s="68"/>
      <c r="S315" s="68"/>
      <c r="T315" s="68"/>
      <c r="U315" s="68"/>
      <c r="V315" s="68"/>
      <c r="W315" s="68"/>
      <c r="X315" s="68"/>
      <c r="Y315" s="22" t="s">
        <v>850</v>
      </c>
      <c r="Z315" s="22"/>
      <c r="AA315" s="28">
        <v>40434.78</v>
      </c>
      <c r="AB315" s="24">
        <v>1</v>
      </c>
      <c r="AC315" s="22" t="s">
        <v>1693</v>
      </c>
      <c r="AD315" s="25">
        <v>3</v>
      </c>
      <c r="AE315" s="22" t="s">
        <v>852</v>
      </c>
      <c r="AF315" s="24">
        <v>23</v>
      </c>
      <c r="AG315" s="20" t="s">
        <v>1694</v>
      </c>
      <c r="AH315" s="22"/>
      <c r="AI315" s="22" t="s">
        <v>854</v>
      </c>
      <c r="AJ315" s="26"/>
    </row>
    <row r="316" spans="1:36" ht="11.15" customHeight="1" outlineLevel="2" x14ac:dyDescent="0.2">
      <c r="A316" s="21">
        <v>3</v>
      </c>
      <c r="B316" s="68" t="s">
        <v>466</v>
      </c>
      <c r="C316" s="68"/>
      <c r="D316" s="68"/>
      <c r="E316" s="68"/>
      <c r="F316" s="68" t="s">
        <v>1695</v>
      </c>
      <c r="G316" s="68"/>
      <c r="H316" s="68"/>
      <c r="I316" s="68"/>
      <c r="J316" s="68"/>
      <c r="K316" s="68"/>
      <c r="L316" s="68"/>
      <c r="M316" s="68"/>
      <c r="N316" s="68"/>
      <c r="O316" s="68"/>
      <c r="P316" s="68" t="s">
        <v>1692</v>
      </c>
      <c r="Q316" s="68"/>
      <c r="R316" s="68"/>
      <c r="S316" s="68"/>
      <c r="T316" s="68"/>
      <c r="U316" s="68"/>
      <c r="V316" s="68"/>
      <c r="W316" s="68"/>
      <c r="X316" s="68"/>
      <c r="Y316" s="22" t="s">
        <v>850</v>
      </c>
      <c r="Z316" s="22"/>
      <c r="AA316" s="28">
        <v>40434.78</v>
      </c>
      <c r="AB316" s="24">
        <v>1</v>
      </c>
      <c r="AC316" s="22" t="s">
        <v>908</v>
      </c>
      <c r="AD316" s="25">
        <v>3</v>
      </c>
      <c r="AE316" s="22" t="s">
        <v>852</v>
      </c>
      <c r="AF316" s="24">
        <v>103</v>
      </c>
      <c r="AG316" s="22" t="s">
        <v>1696</v>
      </c>
      <c r="AH316" s="22"/>
      <c r="AI316" s="22" t="s">
        <v>854</v>
      </c>
      <c r="AJ316" s="26"/>
    </row>
    <row r="317" spans="1:36" ht="11.15" customHeight="1" outlineLevel="2" x14ac:dyDescent="0.2">
      <c r="A317" s="21">
        <v>4</v>
      </c>
      <c r="B317" s="68" t="s">
        <v>452</v>
      </c>
      <c r="C317" s="68"/>
      <c r="D317" s="68"/>
      <c r="E317" s="68"/>
      <c r="F317" s="68" t="s">
        <v>867</v>
      </c>
      <c r="G317" s="68"/>
      <c r="H317" s="68"/>
      <c r="I317" s="68"/>
      <c r="J317" s="68"/>
      <c r="K317" s="68"/>
      <c r="L317" s="68"/>
      <c r="M317" s="68"/>
      <c r="N317" s="68"/>
      <c r="O317" s="68"/>
      <c r="P317" s="68" t="s">
        <v>86</v>
      </c>
      <c r="Q317" s="68"/>
      <c r="R317" s="68"/>
      <c r="S317" s="68"/>
      <c r="T317" s="68"/>
      <c r="U317" s="68"/>
      <c r="V317" s="68"/>
      <c r="W317" s="68"/>
      <c r="X317" s="68"/>
      <c r="Y317" s="22" t="s">
        <v>850</v>
      </c>
      <c r="Z317" s="22"/>
      <c r="AA317" s="27">
        <v>147826.1</v>
      </c>
      <c r="AB317" s="24">
        <v>1</v>
      </c>
      <c r="AC317" s="22" t="s">
        <v>1697</v>
      </c>
      <c r="AD317" s="25">
        <v>3</v>
      </c>
      <c r="AE317" s="22" t="s">
        <v>852</v>
      </c>
      <c r="AF317" s="24">
        <v>301</v>
      </c>
      <c r="AG317" s="22" t="s">
        <v>1698</v>
      </c>
      <c r="AH317" s="22"/>
      <c r="AI317" s="22" t="s">
        <v>854</v>
      </c>
      <c r="AJ317" s="24">
        <v>4</v>
      </c>
    </row>
    <row r="318" spans="1:36" ht="11.15" customHeight="1" outlineLevel="2" x14ac:dyDescent="0.2">
      <c r="A318" s="21">
        <v>5</v>
      </c>
      <c r="B318" s="68" t="s">
        <v>453</v>
      </c>
      <c r="C318" s="68"/>
      <c r="D318" s="68"/>
      <c r="E318" s="68"/>
      <c r="F318" s="68" t="s">
        <v>1699</v>
      </c>
      <c r="G318" s="68"/>
      <c r="H318" s="68"/>
      <c r="I318" s="68"/>
      <c r="J318" s="68"/>
      <c r="K318" s="68"/>
      <c r="L318" s="68"/>
      <c r="M318" s="68"/>
      <c r="N318" s="68"/>
      <c r="O318" s="68"/>
      <c r="P318" s="68" t="s">
        <v>81</v>
      </c>
      <c r="Q318" s="68"/>
      <c r="R318" s="68"/>
      <c r="S318" s="68"/>
      <c r="T318" s="68"/>
      <c r="U318" s="68"/>
      <c r="V318" s="68"/>
      <c r="W318" s="68"/>
      <c r="X318" s="68"/>
      <c r="Y318" s="22" t="s">
        <v>850</v>
      </c>
      <c r="Z318" s="22"/>
      <c r="AA318" s="28">
        <v>86956.52</v>
      </c>
      <c r="AB318" s="24">
        <v>1</v>
      </c>
      <c r="AC318" s="22" t="s">
        <v>1700</v>
      </c>
      <c r="AD318" s="22"/>
      <c r="AE318" s="22" t="s">
        <v>852</v>
      </c>
      <c r="AF318" s="24">
        <v>14</v>
      </c>
      <c r="AG318" s="20" t="s">
        <v>1701</v>
      </c>
      <c r="AH318" s="22"/>
      <c r="AI318" s="22" t="s">
        <v>854</v>
      </c>
      <c r="AJ318" s="24">
        <v>9</v>
      </c>
    </row>
    <row r="319" spans="1:36" ht="22.4" customHeight="1" outlineLevel="2" x14ac:dyDescent="0.2">
      <c r="A319" s="69" t="s">
        <v>1702</v>
      </c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69"/>
      <c r="AJ319" s="69"/>
    </row>
    <row r="320" spans="1:36" ht="11.15" customHeight="1" outlineLevel="2" x14ac:dyDescent="0.2">
      <c r="A320" s="21">
        <v>1</v>
      </c>
      <c r="B320" s="68" t="s">
        <v>1703</v>
      </c>
      <c r="C320" s="68"/>
      <c r="D320" s="68"/>
      <c r="E320" s="68"/>
      <c r="F320" s="68" t="s">
        <v>1704</v>
      </c>
      <c r="G320" s="68"/>
      <c r="H320" s="68"/>
      <c r="I320" s="68"/>
      <c r="J320" s="68"/>
      <c r="K320" s="68"/>
      <c r="L320" s="68"/>
      <c r="M320" s="68"/>
      <c r="N320" s="68"/>
      <c r="O320" s="68"/>
      <c r="P320" s="68" t="s">
        <v>90</v>
      </c>
      <c r="Q320" s="68"/>
      <c r="R320" s="68"/>
      <c r="S320" s="68"/>
      <c r="T320" s="68"/>
      <c r="U320" s="68"/>
      <c r="V320" s="68"/>
      <c r="W320" s="68"/>
      <c r="X320" s="68"/>
      <c r="Y320" s="22" t="s">
        <v>850</v>
      </c>
      <c r="Z320" s="22"/>
      <c r="AA320" s="28">
        <v>35652.17</v>
      </c>
      <c r="AB320" s="24">
        <v>1</v>
      </c>
      <c r="AC320" s="22" t="s">
        <v>1705</v>
      </c>
      <c r="AD320" s="22"/>
      <c r="AE320" s="22" t="s">
        <v>852</v>
      </c>
      <c r="AF320" s="24">
        <v>118</v>
      </c>
      <c r="AG320" s="22" t="s">
        <v>1706</v>
      </c>
      <c r="AH320" s="22"/>
      <c r="AI320" s="22" t="s">
        <v>963</v>
      </c>
      <c r="AJ320" s="24">
        <v>5</v>
      </c>
    </row>
    <row r="321" spans="1:36" ht="11.15" customHeight="1" outlineLevel="2" x14ac:dyDescent="0.2">
      <c r="A321" s="21">
        <v>2</v>
      </c>
      <c r="B321" s="68" t="s">
        <v>456</v>
      </c>
      <c r="C321" s="68"/>
      <c r="D321" s="68"/>
      <c r="E321" s="68"/>
      <c r="F321" s="68" t="s">
        <v>1707</v>
      </c>
      <c r="G321" s="68"/>
      <c r="H321" s="68"/>
      <c r="I321" s="68"/>
      <c r="J321" s="68"/>
      <c r="K321" s="68"/>
      <c r="L321" s="68"/>
      <c r="M321" s="68"/>
      <c r="N321" s="68"/>
      <c r="O321" s="68"/>
      <c r="P321" s="68" t="s">
        <v>90</v>
      </c>
      <c r="Q321" s="68"/>
      <c r="R321" s="68"/>
      <c r="S321" s="68"/>
      <c r="T321" s="68"/>
      <c r="U321" s="68"/>
      <c r="V321" s="68"/>
      <c r="W321" s="68"/>
      <c r="X321" s="68"/>
      <c r="Y321" s="22" t="s">
        <v>850</v>
      </c>
      <c r="Z321" s="22"/>
      <c r="AA321" s="28">
        <v>35652.17</v>
      </c>
      <c r="AB321" s="24">
        <v>1</v>
      </c>
      <c r="AC321" s="22" t="s">
        <v>1708</v>
      </c>
      <c r="AD321" s="25">
        <v>3</v>
      </c>
      <c r="AE321" s="22" t="s">
        <v>852</v>
      </c>
      <c r="AF321" s="24">
        <v>135</v>
      </c>
      <c r="AG321" s="22" t="s">
        <v>1709</v>
      </c>
      <c r="AH321" s="22"/>
      <c r="AI321" s="22" t="s">
        <v>854</v>
      </c>
      <c r="AJ321" s="26"/>
    </row>
    <row r="322" spans="1:36" ht="11.15" customHeight="1" outlineLevel="2" x14ac:dyDescent="0.2">
      <c r="A322" s="21">
        <v>3</v>
      </c>
      <c r="B322" s="68" t="s">
        <v>1710</v>
      </c>
      <c r="C322" s="68"/>
      <c r="D322" s="68"/>
      <c r="E322" s="68"/>
      <c r="F322" s="68" t="s">
        <v>1711</v>
      </c>
      <c r="G322" s="68"/>
      <c r="H322" s="68"/>
      <c r="I322" s="68"/>
      <c r="J322" s="68"/>
      <c r="K322" s="68"/>
      <c r="L322" s="68"/>
      <c r="M322" s="68"/>
      <c r="N322" s="68"/>
      <c r="O322" s="68"/>
      <c r="P322" s="68" t="s">
        <v>90</v>
      </c>
      <c r="Q322" s="68"/>
      <c r="R322" s="68"/>
      <c r="S322" s="68"/>
      <c r="T322" s="68"/>
      <c r="U322" s="68"/>
      <c r="V322" s="68"/>
      <c r="W322" s="68"/>
      <c r="X322" s="68"/>
      <c r="Y322" s="22" t="s">
        <v>850</v>
      </c>
      <c r="Z322" s="22"/>
      <c r="AA322" s="28">
        <v>35652.17</v>
      </c>
      <c r="AB322" s="24">
        <v>1</v>
      </c>
      <c r="AC322" s="22" t="s">
        <v>1712</v>
      </c>
      <c r="AD322" s="25">
        <v>3</v>
      </c>
      <c r="AE322" s="22" t="s">
        <v>852</v>
      </c>
      <c r="AF322" s="24">
        <v>96</v>
      </c>
      <c r="AG322" s="22" t="s">
        <v>1713</v>
      </c>
      <c r="AH322" s="22"/>
      <c r="AI322" s="22" t="s">
        <v>963</v>
      </c>
      <c r="AJ322" s="24">
        <v>3</v>
      </c>
    </row>
    <row r="323" spans="1:36" ht="11.15" customHeight="1" outlineLevel="2" x14ac:dyDescent="0.2">
      <c r="A323" s="21">
        <v>4</v>
      </c>
      <c r="B323" s="68" t="s">
        <v>1714</v>
      </c>
      <c r="C323" s="68"/>
      <c r="D323" s="68"/>
      <c r="E323" s="68"/>
      <c r="F323" s="68" t="s">
        <v>1715</v>
      </c>
      <c r="G323" s="68"/>
      <c r="H323" s="68"/>
      <c r="I323" s="68"/>
      <c r="J323" s="68"/>
      <c r="K323" s="68"/>
      <c r="L323" s="68"/>
      <c r="M323" s="68"/>
      <c r="N323" s="68"/>
      <c r="O323" s="68"/>
      <c r="P323" s="68" t="s">
        <v>90</v>
      </c>
      <c r="Q323" s="68"/>
      <c r="R323" s="68"/>
      <c r="S323" s="68"/>
      <c r="T323" s="68"/>
      <c r="U323" s="68"/>
      <c r="V323" s="68"/>
      <c r="W323" s="68"/>
      <c r="X323" s="68"/>
      <c r="Y323" s="22" t="s">
        <v>850</v>
      </c>
      <c r="Z323" s="22"/>
      <c r="AA323" s="28">
        <v>35652.17</v>
      </c>
      <c r="AB323" s="24">
        <v>1</v>
      </c>
      <c r="AC323" s="22" t="s">
        <v>1716</v>
      </c>
      <c r="AD323" s="25">
        <v>3</v>
      </c>
      <c r="AE323" s="22" t="s">
        <v>852</v>
      </c>
      <c r="AF323" s="24">
        <v>199</v>
      </c>
      <c r="AG323" s="22" t="s">
        <v>1717</v>
      </c>
      <c r="AH323" s="22"/>
      <c r="AI323" s="22" t="s">
        <v>1544</v>
      </c>
      <c r="AJ323" s="26"/>
    </row>
    <row r="324" spans="1:36" ht="22.4" customHeight="1" outlineLevel="2" x14ac:dyDescent="0.2">
      <c r="A324" s="21">
        <v>5</v>
      </c>
      <c r="B324" s="68" t="s">
        <v>462</v>
      </c>
      <c r="C324" s="68"/>
      <c r="D324" s="68"/>
      <c r="E324" s="68"/>
      <c r="F324" s="68" t="s">
        <v>1718</v>
      </c>
      <c r="G324" s="68"/>
      <c r="H324" s="68"/>
      <c r="I324" s="68"/>
      <c r="J324" s="68"/>
      <c r="K324" s="68"/>
      <c r="L324" s="68"/>
      <c r="M324" s="68"/>
      <c r="N324" s="68"/>
      <c r="O324" s="68"/>
      <c r="P324" s="68" t="s">
        <v>90</v>
      </c>
      <c r="Q324" s="68"/>
      <c r="R324" s="68"/>
      <c r="S324" s="68"/>
      <c r="T324" s="68"/>
      <c r="U324" s="68"/>
      <c r="V324" s="68"/>
      <c r="W324" s="68"/>
      <c r="X324" s="68"/>
      <c r="Y324" s="22" t="s">
        <v>850</v>
      </c>
      <c r="Z324" s="22"/>
      <c r="AA324" s="28">
        <v>35652.17</v>
      </c>
      <c r="AB324" s="24">
        <v>1</v>
      </c>
      <c r="AC324" s="22" t="s">
        <v>1719</v>
      </c>
      <c r="AD324" s="25">
        <v>3</v>
      </c>
      <c r="AE324" s="22" t="s">
        <v>852</v>
      </c>
      <c r="AF324" s="24">
        <v>340</v>
      </c>
      <c r="AG324" s="22" t="s">
        <v>1720</v>
      </c>
      <c r="AH324" s="22"/>
      <c r="AI324" s="22" t="s">
        <v>854</v>
      </c>
      <c r="AJ324" s="24">
        <v>1</v>
      </c>
    </row>
    <row r="325" spans="1:36" ht="22.4" customHeight="1" outlineLevel="2" x14ac:dyDescent="0.2">
      <c r="A325" s="21">
        <v>6</v>
      </c>
      <c r="B325" s="68" t="s">
        <v>463</v>
      </c>
      <c r="C325" s="68"/>
      <c r="D325" s="68"/>
      <c r="E325" s="68"/>
      <c r="F325" s="68" t="s">
        <v>1721</v>
      </c>
      <c r="G325" s="68"/>
      <c r="H325" s="68"/>
      <c r="I325" s="68"/>
      <c r="J325" s="68"/>
      <c r="K325" s="68"/>
      <c r="L325" s="68"/>
      <c r="M325" s="68"/>
      <c r="N325" s="68"/>
      <c r="O325" s="68"/>
      <c r="P325" s="68" t="s">
        <v>90</v>
      </c>
      <c r="Q325" s="68"/>
      <c r="R325" s="68"/>
      <c r="S325" s="68"/>
      <c r="T325" s="68"/>
      <c r="U325" s="68"/>
      <c r="V325" s="68"/>
      <c r="W325" s="68"/>
      <c r="X325" s="68"/>
      <c r="Y325" s="22" t="s">
        <v>850</v>
      </c>
      <c r="Z325" s="22"/>
      <c r="AA325" s="28">
        <v>35652.17</v>
      </c>
      <c r="AB325" s="24">
        <v>1</v>
      </c>
      <c r="AC325" s="22" t="s">
        <v>1722</v>
      </c>
      <c r="AD325" s="25">
        <v>3</v>
      </c>
      <c r="AE325" s="22" t="s">
        <v>852</v>
      </c>
      <c r="AF325" s="24">
        <v>21</v>
      </c>
      <c r="AG325" s="20" t="s">
        <v>1723</v>
      </c>
      <c r="AH325" s="22"/>
      <c r="AI325" s="22" t="s">
        <v>854</v>
      </c>
      <c r="AJ325" s="24">
        <v>2</v>
      </c>
    </row>
    <row r="326" spans="1:36" ht="22.4" customHeight="1" outlineLevel="2" x14ac:dyDescent="0.2">
      <c r="A326" s="21">
        <v>7</v>
      </c>
      <c r="B326" s="68" t="s">
        <v>464</v>
      </c>
      <c r="C326" s="68"/>
      <c r="D326" s="68"/>
      <c r="E326" s="68"/>
      <c r="F326" s="68" t="s">
        <v>1724</v>
      </c>
      <c r="G326" s="68"/>
      <c r="H326" s="68"/>
      <c r="I326" s="68"/>
      <c r="J326" s="68"/>
      <c r="K326" s="68"/>
      <c r="L326" s="68"/>
      <c r="M326" s="68"/>
      <c r="N326" s="68"/>
      <c r="O326" s="68"/>
      <c r="P326" s="68" t="s">
        <v>90</v>
      </c>
      <c r="Q326" s="68"/>
      <c r="R326" s="68"/>
      <c r="S326" s="68"/>
      <c r="T326" s="68"/>
      <c r="U326" s="68"/>
      <c r="V326" s="68"/>
      <c r="W326" s="68"/>
      <c r="X326" s="68"/>
      <c r="Y326" s="22" t="s">
        <v>850</v>
      </c>
      <c r="Z326" s="22"/>
      <c r="AA326" s="28">
        <v>35652.17</v>
      </c>
      <c r="AB326" s="24">
        <v>1</v>
      </c>
      <c r="AC326" s="22" t="s">
        <v>1395</v>
      </c>
      <c r="AD326" s="25">
        <v>3</v>
      </c>
      <c r="AE326" s="22" t="s">
        <v>852</v>
      </c>
      <c r="AF326" s="24">
        <v>222</v>
      </c>
      <c r="AG326" s="22" t="s">
        <v>1725</v>
      </c>
      <c r="AH326" s="22"/>
      <c r="AI326" s="22" t="s">
        <v>854</v>
      </c>
      <c r="AJ326" s="24">
        <v>1</v>
      </c>
    </row>
    <row r="327" spans="1:36" ht="22.4" customHeight="1" outlineLevel="2" x14ac:dyDescent="0.2">
      <c r="A327" s="21">
        <v>8</v>
      </c>
      <c r="B327" s="68" t="s">
        <v>465</v>
      </c>
      <c r="C327" s="68"/>
      <c r="D327" s="68"/>
      <c r="E327" s="68"/>
      <c r="F327" s="68" t="s">
        <v>1726</v>
      </c>
      <c r="G327" s="68"/>
      <c r="H327" s="68"/>
      <c r="I327" s="68"/>
      <c r="J327" s="68"/>
      <c r="K327" s="68"/>
      <c r="L327" s="68"/>
      <c r="M327" s="68"/>
      <c r="N327" s="68"/>
      <c r="O327" s="68"/>
      <c r="P327" s="68" t="s">
        <v>90</v>
      </c>
      <c r="Q327" s="68"/>
      <c r="R327" s="68"/>
      <c r="S327" s="68"/>
      <c r="T327" s="68"/>
      <c r="U327" s="68"/>
      <c r="V327" s="68"/>
      <c r="W327" s="68"/>
      <c r="X327" s="68"/>
      <c r="Y327" s="22" t="s">
        <v>850</v>
      </c>
      <c r="Z327" s="22"/>
      <c r="AA327" s="28">
        <v>35652.17</v>
      </c>
      <c r="AB327" s="24">
        <v>1</v>
      </c>
      <c r="AC327" s="22" t="s">
        <v>1727</v>
      </c>
      <c r="AD327" s="25">
        <v>3</v>
      </c>
      <c r="AE327" s="22" t="s">
        <v>852</v>
      </c>
      <c r="AF327" s="24">
        <v>132</v>
      </c>
      <c r="AG327" s="22" t="s">
        <v>1728</v>
      </c>
      <c r="AH327" s="22"/>
      <c r="AI327" s="22" t="s">
        <v>854</v>
      </c>
      <c r="AJ327" s="24">
        <v>2</v>
      </c>
    </row>
    <row r="328" spans="1:36" ht="22.4" customHeight="1" outlineLevel="2" x14ac:dyDescent="0.2">
      <c r="A328" s="21">
        <v>9</v>
      </c>
      <c r="B328" s="68" t="s">
        <v>477</v>
      </c>
      <c r="C328" s="68"/>
      <c r="D328" s="68"/>
      <c r="E328" s="68"/>
      <c r="F328" s="68" t="s">
        <v>1729</v>
      </c>
      <c r="G328" s="68"/>
      <c r="H328" s="68"/>
      <c r="I328" s="68"/>
      <c r="J328" s="68"/>
      <c r="K328" s="68"/>
      <c r="L328" s="68"/>
      <c r="M328" s="68"/>
      <c r="N328" s="68"/>
      <c r="O328" s="68"/>
      <c r="P328" s="68" t="s">
        <v>114</v>
      </c>
      <c r="Q328" s="68"/>
      <c r="R328" s="68"/>
      <c r="S328" s="68"/>
      <c r="T328" s="68"/>
      <c r="U328" s="68"/>
      <c r="V328" s="68"/>
      <c r="W328" s="68"/>
      <c r="X328" s="68"/>
      <c r="Y328" s="22" t="s">
        <v>850</v>
      </c>
      <c r="Z328" s="22"/>
      <c r="AA328" s="28">
        <v>43478.26</v>
      </c>
      <c r="AB328" s="24">
        <v>1</v>
      </c>
      <c r="AC328" s="22" t="s">
        <v>1722</v>
      </c>
      <c r="AD328" s="25">
        <v>3</v>
      </c>
      <c r="AE328" s="22" t="s">
        <v>852</v>
      </c>
      <c r="AF328" s="24">
        <v>117</v>
      </c>
      <c r="AG328" s="22" t="s">
        <v>1730</v>
      </c>
      <c r="AH328" s="22"/>
      <c r="AI328" s="22" t="s">
        <v>854</v>
      </c>
      <c r="AJ328" s="24">
        <v>2</v>
      </c>
    </row>
    <row r="329" spans="1:36" ht="11.15" customHeight="1" outlineLevel="1" x14ac:dyDescent="0.2">
      <c r="A329" s="21">
        <v>10</v>
      </c>
      <c r="B329" s="68" t="s">
        <v>446</v>
      </c>
      <c r="C329" s="68"/>
      <c r="D329" s="68"/>
      <c r="E329" s="68"/>
      <c r="F329" s="68" t="s">
        <v>1731</v>
      </c>
      <c r="G329" s="68"/>
      <c r="H329" s="68"/>
      <c r="I329" s="68"/>
      <c r="J329" s="68"/>
      <c r="K329" s="68"/>
      <c r="L329" s="68"/>
      <c r="M329" s="68"/>
      <c r="N329" s="68"/>
      <c r="O329" s="68"/>
      <c r="P329" s="68" t="s">
        <v>114</v>
      </c>
      <c r="Q329" s="68"/>
      <c r="R329" s="68"/>
      <c r="S329" s="68"/>
      <c r="T329" s="68"/>
      <c r="U329" s="68"/>
      <c r="V329" s="68"/>
      <c r="W329" s="68"/>
      <c r="X329" s="68"/>
      <c r="Y329" s="22" t="s">
        <v>850</v>
      </c>
      <c r="Z329" s="22"/>
      <c r="AA329" s="28">
        <v>43478.26</v>
      </c>
      <c r="AB329" s="24">
        <v>1</v>
      </c>
      <c r="AC329" s="22" t="s">
        <v>1732</v>
      </c>
      <c r="AD329" s="25">
        <v>3</v>
      </c>
      <c r="AE329" s="22" t="s">
        <v>852</v>
      </c>
      <c r="AF329" s="24">
        <v>40</v>
      </c>
      <c r="AG329" s="20" t="s">
        <v>1733</v>
      </c>
      <c r="AH329" s="22"/>
      <c r="AI329" s="22" t="s">
        <v>854</v>
      </c>
      <c r="AJ329" s="24">
        <v>4</v>
      </c>
    </row>
    <row r="330" spans="1:36" ht="11.15" customHeight="1" outlineLevel="2" x14ac:dyDescent="0.2">
      <c r="A330" s="21">
        <v>11</v>
      </c>
      <c r="B330" s="68" t="s">
        <v>1734</v>
      </c>
      <c r="C330" s="68"/>
      <c r="D330" s="68"/>
      <c r="E330" s="68"/>
      <c r="F330" s="68" t="s">
        <v>1735</v>
      </c>
      <c r="G330" s="68"/>
      <c r="H330" s="68"/>
      <c r="I330" s="68"/>
      <c r="J330" s="68"/>
      <c r="K330" s="68"/>
      <c r="L330" s="68"/>
      <c r="M330" s="68"/>
      <c r="N330" s="68"/>
      <c r="O330" s="68"/>
      <c r="P330" s="68" t="s">
        <v>114</v>
      </c>
      <c r="Q330" s="68"/>
      <c r="R330" s="68"/>
      <c r="S330" s="68"/>
      <c r="T330" s="68"/>
      <c r="U330" s="68"/>
      <c r="V330" s="68"/>
      <c r="W330" s="68"/>
      <c r="X330" s="68"/>
      <c r="Y330" s="22" t="s">
        <v>850</v>
      </c>
      <c r="Z330" s="22"/>
      <c r="AA330" s="28">
        <v>43478.26</v>
      </c>
      <c r="AB330" s="24">
        <v>1</v>
      </c>
      <c r="AC330" s="22" t="s">
        <v>1232</v>
      </c>
      <c r="AD330" s="25">
        <v>3</v>
      </c>
      <c r="AE330" s="22" t="s">
        <v>852</v>
      </c>
      <c r="AF330" s="24">
        <v>177</v>
      </c>
      <c r="AG330" s="22" t="s">
        <v>1736</v>
      </c>
      <c r="AH330" s="22"/>
      <c r="AI330" s="22" t="s">
        <v>854</v>
      </c>
      <c r="AJ330" s="26"/>
    </row>
    <row r="331" spans="1:36" ht="11.15" customHeight="1" outlineLevel="2" x14ac:dyDescent="0.2">
      <c r="A331" s="21">
        <v>12</v>
      </c>
      <c r="B331" s="68" t="s">
        <v>479</v>
      </c>
      <c r="C331" s="68"/>
      <c r="D331" s="68"/>
      <c r="E331" s="68"/>
      <c r="F331" s="68" t="s">
        <v>1737</v>
      </c>
      <c r="G331" s="68"/>
      <c r="H331" s="68"/>
      <c r="I331" s="68"/>
      <c r="J331" s="68"/>
      <c r="K331" s="68"/>
      <c r="L331" s="68"/>
      <c r="M331" s="68"/>
      <c r="N331" s="68"/>
      <c r="O331" s="68"/>
      <c r="P331" s="68" t="s">
        <v>114</v>
      </c>
      <c r="Q331" s="68"/>
      <c r="R331" s="68"/>
      <c r="S331" s="68"/>
      <c r="T331" s="68"/>
      <c r="U331" s="68"/>
      <c r="V331" s="68"/>
      <c r="W331" s="68"/>
      <c r="X331" s="68"/>
      <c r="Y331" s="22" t="s">
        <v>850</v>
      </c>
      <c r="Z331" s="22"/>
      <c r="AA331" s="28">
        <v>43478.26</v>
      </c>
      <c r="AB331" s="24">
        <v>1</v>
      </c>
      <c r="AC331" s="22" t="s">
        <v>1221</v>
      </c>
      <c r="AD331" s="25">
        <v>3</v>
      </c>
      <c r="AE331" s="22" t="s">
        <v>852</v>
      </c>
      <c r="AF331" s="24">
        <v>359</v>
      </c>
      <c r="AG331" s="22" t="s">
        <v>1738</v>
      </c>
      <c r="AH331" s="22"/>
      <c r="AI331" s="22" t="s">
        <v>854</v>
      </c>
      <c r="AJ331" s="26"/>
    </row>
    <row r="332" spans="1:36" ht="11.15" customHeight="1" outlineLevel="2" x14ac:dyDescent="0.2">
      <c r="A332" s="21">
        <v>13</v>
      </c>
      <c r="B332" s="68" t="s">
        <v>470</v>
      </c>
      <c r="C332" s="68"/>
      <c r="D332" s="68"/>
      <c r="E332" s="68"/>
      <c r="F332" s="68" t="s">
        <v>1739</v>
      </c>
      <c r="G332" s="68"/>
      <c r="H332" s="68"/>
      <c r="I332" s="68"/>
      <c r="J332" s="68"/>
      <c r="K332" s="68"/>
      <c r="L332" s="68"/>
      <c r="M332" s="68"/>
      <c r="N332" s="68"/>
      <c r="O332" s="68"/>
      <c r="P332" s="68" t="s">
        <v>114</v>
      </c>
      <c r="Q332" s="68"/>
      <c r="R332" s="68"/>
      <c r="S332" s="68"/>
      <c r="T332" s="68"/>
      <c r="U332" s="68"/>
      <c r="V332" s="68"/>
      <c r="W332" s="68"/>
      <c r="X332" s="68"/>
      <c r="Y332" s="22" t="s">
        <v>850</v>
      </c>
      <c r="Z332" s="22"/>
      <c r="AA332" s="28">
        <v>43478.26</v>
      </c>
      <c r="AB332" s="24">
        <v>1</v>
      </c>
      <c r="AC332" s="22" t="s">
        <v>1740</v>
      </c>
      <c r="AD332" s="25">
        <v>3</v>
      </c>
      <c r="AE332" s="22" t="s">
        <v>852</v>
      </c>
      <c r="AF332" s="24">
        <v>354</v>
      </c>
      <c r="AG332" s="22" t="s">
        <v>1741</v>
      </c>
      <c r="AH332" s="22"/>
      <c r="AI332" s="22" t="s">
        <v>854</v>
      </c>
      <c r="AJ332" s="24">
        <v>1</v>
      </c>
    </row>
    <row r="333" spans="1:36" ht="11.15" customHeight="1" outlineLevel="1" x14ac:dyDescent="0.2">
      <c r="A333" s="69" t="s">
        <v>1742</v>
      </c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  <c r="AE333" s="69"/>
      <c r="AF333" s="69"/>
      <c r="AG333" s="69"/>
      <c r="AH333" s="69"/>
      <c r="AI333" s="69"/>
      <c r="AJ333" s="69"/>
    </row>
    <row r="334" spans="1:36" ht="11.15" customHeight="1" outlineLevel="2" x14ac:dyDescent="0.2">
      <c r="A334" s="21">
        <v>1</v>
      </c>
      <c r="B334" s="68" t="s">
        <v>468</v>
      </c>
      <c r="C334" s="68"/>
      <c r="D334" s="68"/>
      <c r="E334" s="68"/>
      <c r="F334" s="68" t="s">
        <v>1743</v>
      </c>
      <c r="G334" s="68"/>
      <c r="H334" s="68"/>
      <c r="I334" s="68"/>
      <c r="J334" s="68"/>
      <c r="K334" s="68"/>
      <c r="L334" s="68"/>
      <c r="M334" s="68"/>
      <c r="N334" s="68"/>
      <c r="O334" s="68"/>
      <c r="P334" s="68" t="s">
        <v>21</v>
      </c>
      <c r="Q334" s="68"/>
      <c r="R334" s="68"/>
      <c r="S334" s="68"/>
      <c r="T334" s="68"/>
      <c r="U334" s="68"/>
      <c r="V334" s="68"/>
      <c r="W334" s="68"/>
      <c r="X334" s="68"/>
      <c r="Y334" s="22" t="s">
        <v>850</v>
      </c>
      <c r="Z334" s="22"/>
      <c r="AA334" s="27">
        <v>47826.5</v>
      </c>
      <c r="AB334" s="24">
        <v>1</v>
      </c>
      <c r="AC334" s="22" t="s">
        <v>1095</v>
      </c>
      <c r="AD334" s="25">
        <v>3</v>
      </c>
      <c r="AE334" s="22" t="s">
        <v>852</v>
      </c>
      <c r="AF334" s="24">
        <v>187</v>
      </c>
      <c r="AG334" s="22" t="s">
        <v>1744</v>
      </c>
      <c r="AH334" s="22"/>
      <c r="AI334" s="22" t="s">
        <v>854</v>
      </c>
      <c r="AJ334" s="26"/>
    </row>
    <row r="335" spans="1:36" ht="11.15" customHeight="1" outlineLevel="2" x14ac:dyDescent="0.2">
      <c r="A335" s="21">
        <v>2</v>
      </c>
      <c r="B335" s="68" t="s">
        <v>471</v>
      </c>
      <c r="C335" s="68"/>
      <c r="D335" s="68"/>
      <c r="E335" s="68"/>
      <c r="F335" s="68" t="s">
        <v>1745</v>
      </c>
      <c r="G335" s="68"/>
      <c r="H335" s="68"/>
      <c r="I335" s="68"/>
      <c r="J335" s="68"/>
      <c r="K335" s="68"/>
      <c r="L335" s="68"/>
      <c r="M335" s="68"/>
      <c r="N335" s="68"/>
      <c r="O335" s="68"/>
      <c r="P335" s="68" t="s">
        <v>21</v>
      </c>
      <c r="Q335" s="68"/>
      <c r="R335" s="68"/>
      <c r="S335" s="68"/>
      <c r="T335" s="68"/>
      <c r="U335" s="68"/>
      <c r="V335" s="68"/>
      <c r="W335" s="68"/>
      <c r="X335" s="68"/>
      <c r="Y335" s="22" t="s">
        <v>850</v>
      </c>
      <c r="Z335" s="22"/>
      <c r="AA335" s="27">
        <v>47826.5</v>
      </c>
      <c r="AB335" s="24">
        <v>1</v>
      </c>
      <c r="AC335" s="22" t="s">
        <v>1746</v>
      </c>
      <c r="AD335" s="25">
        <v>3</v>
      </c>
      <c r="AE335" s="22" t="s">
        <v>852</v>
      </c>
      <c r="AF335" s="24">
        <v>31</v>
      </c>
      <c r="AG335" s="20" t="s">
        <v>1747</v>
      </c>
      <c r="AH335" s="22"/>
      <c r="AI335" s="22" t="s">
        <v>854</v>
      </c>
      <c r="AJ335" s="26"/>
    </row>
    <row r="336" spans="1:36" ht="11.15" customHeight="1" outlineLevel="2" x14ac:dyDescent="0.2">
      <c r="A336" s="21">
        <v>3</v>
      </c>
      <c r="B336" s="68" t="s">
        <v>454</v>
      </c>
      <c r="C336" s="68"/>
      <c r="D336" s="68"/>
      <c r="E336" s="68"/>
      <c r="F336" s="68" t="s">
        <v>1748</v>
      </c>
      <c r="G336" s="68"/>
      <c r="H336" s="68"/>
      <c r="I336" s="68"/>
      <c r="J336" s="68"/>
      <c r="K336" s="68"/>
      <c r="L336" s="68"/>
      <c r="M336" s="68"/>
      <c r="N336" s="68"/>
      <c r="O336" s="68"/>
      <c r="P336" s="68" t="s">
        <v>231</v>
      </c>
      <c r="Q336" s="68"/>
      <c r="R336" s="68"/>
      <c r="S336" s="68"/>
      <c r="T336" s="68"/>
      <c r="U336" s="68"/>
      <c r="V336" s="68"/>
      <c r="W336" s="68"/>
      <c r="X336" s="68"/>
      <c r="Y336" s="22" t="s">
        <v>850</v>
      </c>
      <c r="Z336" s="22"/>
      <c r="AA336" s="27">
        <v>73913.100000000006</v>
      </c>
      <c r="AB336" s="24">
        <v>1</v>
      </c>
      <c r="AC336" s="22" t="s">
        <v>1263</v>
      </c>
      <c r="AD336" s="25">
        <v>3</v>
      </c>
      <c r="AE336" s="22" t="s">
        <v>852</v>
      </c>
      <c r="AF336" s="24">
        <v>218</v>
      </c>
      <c r="AG336" s="22" t="s">
        <v>1749</v>
      </c>
      <c r="AH336" s="22"/>
      <c r="AI336" s="22" t="s">
        <v>854</v>
      </c>
      <c r="AJ336" s="24">
        <v>4</v>
      </c>
    </row>
    <row r="337" spans="1:36" ht="11.15" customHeight="1" outlineLevel="1" x14ac:dyDescent="0.2">
      <c r="A337" s="69" t="s">
        <v>1750</v>
      </c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  <c r="AE337" s="69"/>
      <c r="AF337" s="69"/>
      <c r="AG337" s="69"/>
      <c r="AH337" s="69"/>
      <c r="AI337" s="69"/>
      <c r="AJ337" s="69"/>
    </row>
    <row r="338" spans="1:36" ht="11.15" customHeight="1" outlineLevel="2" x14ac:dyDescent="0.2">
      <c r="A338" s="21">
        <v>1</v>
      </c>
      <c r="B338" s="68" t="s">
        <v>1751</v>
      </c>
      <c r="C338" s="68"/>
      <c r="D338" s="68"/>
      <c r="E338" s="68"/>
      <c r="F338" s="68" t="s">
        <v>1752</v>
      </c>
      <c r="G338" s="68"/>
      <c r="H338" s="68"/>
      <c r="I338" s="68"/>
      <c r="J338" s="68"/>
      <c r="K338" s="68"/>
      <c r="L338" s="68"/>
      <c r="M338" s="68"/>
      <c r="N338" s="68"/>
      <c r="O338" s="68"/>
      <c r="P338" s="68" t="s">
        <v>21</v>
      </c>
      <c r="Q338" s="68"/>
      <c r="R338" s="68"/>
      <c r="S338" s="68"/>
      <c r="T338" s="68"/>
      <c r="U338" s="68"/>
      <c r="V338" s="68"/>
      <c r="W338" s="68"/>
      <c r="X338" s="68"/>
      <c r="Y338" s="22" t="s">
        <v>850</v>
      </c>
      <c r="Z338" s="22"/>
      <c r="AA338" s="27">
        <v>47826.5</v>
      </c>
      <c r="AB338" s="24">
        <v>1</v>
      </c>
      <c r="AC338" s="22" t="s">
        <v>1753</v>
      </c>
      <c r="AD338" s="25">
        <v>3</v>
      </c>
      <c r="AE338" s="22" t="s">
        <v>852</v>
      </c>
      <c r="AF338" s="24">
        <v>221</v>
      </c>
      <c r="AG338" s="22" t="s">
        <v>1754</v>
      </c>
      <c r="AH338" s="22"/>
      <c r="AI338" s="22" t="s">
        <v>854</v>
      </c>
      <c r="AJ338" s="24">
        <v>2</v>
      </c>
    </row>
    <row r="339" spans="1:36" ht="22.4" customHeight="1" outlineLevel="2" x14ac:dyDescent="0.2">
      <c r="A339" s="21">
        <v>2</v>
      </c>
      <c r="B339" s="68" t="s">
        <v>474</v>
      </c>
      <c r="C339" s="68"/>
      <c r="D339" s="68"/>
      <c r="E339" s="68"/>
      <c r="F339" s="68" t="s">
        <v>1755</v>
      </c>
      <c r="G339" s="68"/>
      <c r="H339" s="68"/>
      <c r="I339" s="68"/>
      <c r="J339" s="68"/>
      <c r="K339" s="68"/>
      <c r="L339" s="68"/>
      <c r="M339" s="68"/>
      <c r="N339" s="68"/>
      <c r="O339" s="68"/>
      <c r="P339" s="68" t="s">
        <v>21</v>
      </c>
      <c r="Q339" s="68"/>
      <c r="R339" s="68"/>
      <c r="S339" s="68"/>
      <c r="T339" s="68"/>
      <c r="U339" s="68"/>
      <c r="V339" s="68"/>
      <c r="W339" s="68"/>
      <c r="X339" s="68"/>
      <c r="Y339" s="22" t="s">
        <v>850</v>
      </c>
      <c r="Z339" s="22"/>
      <c r="AA339" s="27">
        <v>47826.5</v>
      </c>
      <c r="AB339" s="24">
        <v>1</v>
      </c>
      <c r="AC339" s="22" t="s">
        <v>871</v>
      </c>
      <c r="AD339" s="26"/>
      <c r="AE339" s="22" t="s">
        <v>852</v>
      </c>
      <c r="AF339" s="24">
        <v>271</v>
      </c>
      <c r="AG339" s="22" t="s">
        <v>1756</v>
      </c>
      <c r="AH339" s="22"/>
      <c r="AI339" s="22" t="s">
        <v>854</v>
      </c>
      <c r="AJ339" s="24">
        <v>1</v>
      </c>
    </row>
    <row r="340" spans="1:36" ht="11.15" customHeight="1" outlineLevel="2" x14ac:dyDescent="0.2">
      <c r="A340" s="21">
        <v>3</v>
      </c>
      <c r="B340" s="68" t="s">
        <v>481</v>
      </c>
      <c r="C340" s="68"/>
      <c r="D340" s="68"/>
      <c r="E340" s="68"/>
      <c r="F340" s="68" t="s">
        <v>1757</v>
      </c>
      <c r="G340" s="68"/>
      <c r="H340" s="68"/>
      <c r="I340" s="68"/>
      <c r="J340" s="68"/>
      <c r="K340" s="68"/>
      <c r="L340" s="68"/>
      <c r="M340" s="68"/>
      <c r="N340" s="68"/>
      <c r="O340" s="68"/>
      <c r="P340" s="68" t="s">
        <v>231</v>
      </c>
      <c r="Q340" s="68"/>
      <c r="R340" s="68"/>
      <c r="S340" s="68"/>
      <c r="T340" s="68"/>
      <c r="U340" s="68"/>
      <c r="V340" s="68"/>
      <c r="W340" s="68"/>
      <c r="X340" s="68"/>
      <c r="Y340" s="22" t="s">
        <v>850</v>
      </c>
      <c r="Z340" s="22"/>
      <c r="AA340" s="27">
        <v>73913.100000000006</v>
      </c>
      <c r="AB340" s="24">
        <v>1</v>
      </c>
      <c r="AC340" s="22" t="s">
        <v>1758</v>
      </c>
      <c r="AD340" s="25">
        <v>3</v>
      </c>
      <c r="AE340" s="22" t="s">
        <v>852</v>
      </c>
      <c r="AF340" s="24">
        <v>327</v>
      </c>
      <c r="AG340" s="22" t="s">
        <v>1759</v>
      </c>
      <c r="AH340" s="22"/>
      <c r="AI340" s="22" t="s">
        <v>854</v>
      </c>
      <c r="AJ340" s="24">
        <v>3</v>
      </c>
    </row>
    <row r="341" spans="1:36" ht="11.15" customHeight="1" outlineLevel="1" x14ac:dyDescent="0.2">
      <c r="A341" s="69" t="s">
        <v>1760</v>
      </c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  <c r="AE341" s="69"/>
      <c r="AF341" s="69"/>
      <c r="AG341" s="69"/>
      <c r="AH341" s="69"/>
      <c r="AI341" s="69"/>
      <c r="AJ341" s="69"/>
    </row>
    <row r="342" spans="1:36" ht="22.4" customHeight="1" outlineLevel="2" x14ac:dyDescent="0.2">
      <c r="A342" s="21">
        <v>1</v>
      </c>
      <c r="B342" s="68" t="s">
        <v>449</v>
      </c>
      <c r="C342" s="68"/>
      <c r="D342" s="68"/>
      <c r="E342" s="68"/>
      <c r="F342" s="68" t="s">
        <v>1761</v>
      </c>
      <c r="G342" s="68"/>
      <c r="H342" s="68"/>
      <c r="I342" s="68"/>
      <c r="J342" s="68"/>
      <c r="K342" s="68"/>
      <c r="L342" s="68"/>
      <c r="M342" s="68"/>
      <c r="N342" s="68"/>
      <c r="O342" s="68"/>
      <c r="P342" s="68" t="s">
        <v>21</v>
      </c>
      <c r="Q342" s="68"/>
      <c r="R342" s="68"/>
      <c r="S342" s="68"/>
      <c r="T342" s="68"/>
      <c r="U342" s="68"/>
      <c r="V342" s="68"/>
      <c r="W342" s="68"/>
      <c r="X342" s="68"/>
      <c r="Y342" s="22" t="s">
        <v>850</v>
      </c>
      <c r="Z342" s="22"/>
      <c r="AA342" s="27">
        <v>47826.5</v>
      </c>
      <c r="AB342" s="24">
        <v>1</v>
      </c>
      <c r="AC342" s="22" t="s">
        <v>871</v>
      </c>
      <c r="AD342" s="25">
        <v>3</v>
      </c>
      <c r="AE342" s="22" t="s">
        <v>852</v>
      </c>
      <c r="AF342" s="24">
        <v>69</v>
      </c>
      <c r="AG342" s="22" t="s">
        <v>1762</v>
      </c>
      <c r="AH342" s="22"/>
      <c r="AI342" s="22" t="s">
        <v>854</v>
      </c>
      <c r="AJ342" s="24">
        <v>1</v>
      </c>
    </row>
    <row r="343" spans="1:36" ht="11.15" customHeight="1" outlineLevel="1" x14ac:dyDescent="0.2">
      <c r="A343" s="21">
        <v>2</v>
      </c>
      <c r="B343" s="68" t="s">
        <v>448</v>
      </c>
      <c r="C343" s="68"/>
      <c r="D343" s="68"/>
      <c r="E343" s="68"/>
      <c r="F343" s="68" t="s">
        <v>1763</v>
      </c>
      <c r="G343" s="68"/>
      <c r="H343" s="68"/>
      <c r="I343" s="68"/>
      <c r="J343" s="68"/>
      <c r="K343" s="68"/>
      <c r="L343" s="68"/>
      <c r="M343" s="68"/>
      <c r="N343" s="68"/>
      <c r="O343" s="68"/>
      <c r="P343" s="68" t="s">
        <v>30</v>
      </c>
      <c r="Q343" s="68"/>
      <c r="R343" s="68"/>
      <c r="S343" s="68"/>
      <c r="T343" s="68"/>
      <c r="U343" s="68"/>
      <c r="V343" s="68"/>
      <c r="W343" s="68"/>
      <c r="X343" s="68"/>
      <c r="Y343" s="22" t="s">
        <v>850</v>
      </c>
      <c r="Z343" s="22"/>
      <c r="AA343" s="23">
        <v>60870</v>
      </c>
      <c r="AB343" s="24">
        <v>1</v>
      </c>
      <c r="AC343" s="22" t="s">
        <v>1764</v>
      </c>
      <c r="AD343" s="25">
        <v>3</v>
      </c>
      <c r="AE343" s="22" t="s">
        <v>852</v>
      </c>
      <c r="AF343" s="24">
        <v>48</v>
      </c>
      <c r="AG343" s="22" t="s">
        <v>1765</v>
      </c>
      <c r="AH343" s="22"/>
      <c r="AI343" s="22" t="s">
        <v>854</v>
      </c>
      <c r="AJ343" s="24">
        <v>3</v>
      </c>
    </row>
    <row r="344" spans="1:36" ht="11.15" customHeight="1" outlineLevel="2" x14ac:dyDescent="0.2">
      <c r="A344" s="21">
        <v>3</v>
      </c>
      <c r="B344" s="68" t="s">
        <v>450</v>
      </c>
      <c r="C344" s="68"/>
      <c r="D344" s="68"/>
      <c r="E344" s="68"/>
      <c r="F344" s="68" t="s">
        <v>1766</v>
      </c>
      <c r="G344" s="68"/>
      <c r="H344" s="68"/>
      <c r="I344" s="68"/>
      <c r="J344" s="68"/>
      <c r="K344" s="68"/>
      <c r="L344" s="68"/>
      <c r="M344" s="68"/>
      <c r="N344" s="68"/>
      <c r="O344" s="68"/>
      <c r="P344" s="68" t="s">
        <v>145</v>
      </c>
      <c r="Q344" s="68"/>
      <c r="R344" s="68"/>
      <c r="S344" s="68"/>
      <c r="T344" s="68"/>
      <c r="U344" s="68"/>
      <c r="V344" s="68"/>
      <c r="W344" s="68"/>
      <c r="X344" s="68"/>
      <c r="Y344" s="22" t="s">
        <v>850</v>
      </c>
      <c r="Z344" s="22"/>
      <c r="AA344" s="23">
        <v>82610</v>
      </c>
      <c r="AB344" s="24">
        <v>1</v>
      </c>
      <c r="AC344" s="22" t="s">
        <v>1263</v>
      </c>
      <c r="AD344" s="25">
        <v>3</v>
      </c>
      <c r="AE344" s="22" t="s">
        <v>852</v>
      </c>
      <c r="AF344" s="24">
        <v>363</v>
      </c>
      <c r="AG344" s="22" t="s">
        <v>1767</v>
      </c>
      <c r="AH344" s="22"/>
      <c r="AI344" s="22" t="s">
        <v>854</v>
      </c>
      <c r="AJ344" s="24">
        <v>4</v>
      </c>
    </row>
    <row r="345" spans="1:36" ht="11.15" customHeight="1" outlineLevel="1" x14ac:dyDescent="0.2">
      <c r="A345" s="69" t="s">
        <v>1768</v>
      </c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  <c r="AE345" s="69"/>
      <c r="AF345" s="69"/>
      <c r="AG345" s="69"/>
      <c r="AH345" s="69"/>
      <c r="AI345" s="69"/>
      <c r="AJ345" s="69"/>
    </row>
    <row r="346" spans="1:36" ht="11.15" customHeight="1" outlineLevel="2" x14ac:dyDescent="0.2">
      <c r="A346" s="21">
        <v>1</v>
      </c>
      <c r="B346" s="68" t="s">
        <v>482</v>
      </c>
      <c r="C346" s="68"/>
      <c r="D346" s="68"/>
      <c r="E346" s="68"/>
      <c r="F346" s="68" t="s">
        <v>1769</v>
      </c>
      <c r="G346" s="68"/>
      <c r="H346" s="68"/>
      <c r="I346" s="68"/>
      <c r="J346" s="68"/>
      <c r="K346" s="68"/>
      <c r="L346" s="68"/>
      <c r="M346" s="68"/>
      <c r="N346" s="68"/>
      <c r="O346" s="68"/>
      <c r="P346" s="68" t="s">
        <v>30</v>
      </c>
      <c r="Q346" s="68"/>
      <c r="R346" s="68"/>
      <c r="S346" s="68"/>
      <c r="T346" s="68"/>
      <c r="U346" s="68"/>
      <c r="V346" s="68"/>
      <c r="W346" s="68"/>
      <c r="X346" s="68"/>
      <c r="Y346" s="22" t="s">
        <v>850</v>
      </c>
      <c r="Z346" s="22"/>
      <c r="AA346" s="23">
        <v>60870</v>
      </c>
      <c r="AB346" s="24">
        <v>1</v>
      </c>
      <c r="AC346" s="22" t="s">
        <v>1333</v>
      </c>
      <c r="AD346" s="25">
        <v>3</v>
      </c>
      <c r="AE346" s="22" t="s">
        <v>852</v>
      </c>
      <c r="AF346" s="24">
        <v>119</v>
      </c>
      <c r="AG346" s="22" t="s">
        <v>1770</v>
      </c>
      <c r="AH346" s="22"/>
      <c r="AI346" s="22" t="s">
        <v>854</v>
      </c>
      <c r="AJ346" s="24">
        <v>4</v>
      </c>
    </row>
    <row r="347" spans="1:36" ht="11.15" customHeight="1" outlineLevel="1" x14ac:dyDescent="0.2">
      <c r="A347" s="69" t="s">
        <v>1771</v>
      </c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  <c r="AE347" s="69"/>
      <c r="AF347" s="69"/>
      <c r="AG347" s="69"/>
      <c r="AH347" s="69"/>
      <c r="AI347" s="69"/>
      <c r="AJ347" s="69"/>
    </row>
    <row r="348" spans="1:36" ht="11.15" customHeight="1" outlineLevel="2" x14ac:dyDescent="0.2">
      <c r="A348" s="21">
        <v>1</v>
      </c>
      <c r="B348" s="68" t="s">
        <v>475</v>
      </c>
      <c r="C348" s="68"/>
      <c r="D348" s="68"/>
      <c r="E348" s="68"/>
      <c r="F348" s="68" t="s">
        <v>1772</v>
      </c>
      <c r="G348" s="68"/>
      <c r="H348" s="68"/>
      <c r="I348" s="68"/>
      <c r="J348" s="68"/>
      <c r="K348" s="68"/>
      <c r="L348" s="68"/>
      <c r="M348" s="68"/>
      <c r="N348" s="68"/>
      <c r="O348" s="68"/>
      <c r="P348" s="68" t="s">
        <v>21</v>
      </c>
      <c r="Q348" s="68"/>
      <c r="R348" s="68"/>
      <c r="S348" s="68"/>
      <c r="T348" s="68"/>
      <c r="U348" s="68"/>
      <c r="V348" s="68"/>
      <c r="W348" s="68"/>
      <c r="X348" s="68"/>
      <c r="Y348" s="22" t="s">
        <v>850</v>
      </c>
      <c r="Z348" s="22"/>
      <c r="AA348" s="27">
        <v>47826.5</v>
      </c>
      <c r="AB348" s="24">
        <v>1</v>
      </c>
      <c r="AC348" s="22" t="s">
        <v>1746</v>
      </c>
      <c r="AD348" s="25">
        <v>3</v>
      </c>
      <c r="AE348" s="22" t="s">
        <v>852</v>
      </c>
      <c r="AF348" s="24">
        <v>139</v>
      </c>
      <c r="AG348" s="22" t="s">
        <v>1773</v>
      </c>
      <c r="AH348" s="22"/>
      <c r="AI348" s="22" t="s">
        <v>854</v>
      </c>
      <c r="AJ348" s="26"/>
    </row>
    <row r="349" spans="1:36" ht="11.15" customHeight="1" outlineLevel="1" x14ac:dyDescent="0.2">
      <c r="A349" s="69" t="s">
        <v>1774</v>
      </c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  <c r="AE349" s="69"/>
      <c r="AF349" s="69"/>
      <c r="AG349" s="69"/>
      <c r="AH349" s="69"/>
      <c r="AI349" s="69"/>
      <c r="AJ349" s="69"/>
    </row>
    <row r="350" spans="1:36" ht="11.15" customHeight="1" outlineLevel="2" x14ac:dyDescent="0.2">
      <c r="A350" s="21">
        <v>1</v>
      </c>
      <c r="B350" s="68" t="s">
        <v>630</v>
      </c>
      <c r="C350" s="68"/>
      <c r="D350" s="68"/>
      <c r="E350" s="68"/>
      <c r="F350" s="68" t="s">
        <v>1775</v>
      </c>
      <c r="G350" s="68"/>
      <c r="H350" s="68"/>
      <c r="I350" s="68"/>
      <c r="J350" s="68"/>
      <c r="K350" s="68"/>
      <c r="L350" s="68"/>
      <c r="M350" s="68"/>
      <c r="N350" s="68"/>
      <c r="O350" s="68"/>
      <c r="P350" s="68" t="s">
        <v>21</v>
      </c>
      <c r="Q350" s="68"/>
      <c r="R350" s="68"/>
      <c r="S350" s="68"/>
      <c r="T350" s="68"/>
      <c r="U350" s="68"/>
      <c r="V350" s="68"/>
      <c r="W350" s="68"/>
      <c r="X350" s="68"/>
      <c r="Y350" s="22" t="s">
        <v>850</v>
      </c>
      <c r="Z350" s="22"/>
      <c r="AA350" s="27">
        <v>47826.1</v>
      </c>
      <c r="AB350" s="24">
        <v>1</v>
      </c>
      <c r="AC350" s="22" t="s">
        <v>1171</v>
      </c>
      <c r="AD350" s="25">
        <v>3</v>
      </c>
      <c r="AE350" s="22" t="s">
        <v>852</v>
      </c>
      <c r="AF350" s="24">
        <v>51</v>
      </c>
      <c r="AG350" s="22" t="s">
        <v>1776</v>
      </c>
      <c r="AH350" s="22"/>
      <c r="AI350" s="22" t="s">
        <v>854</v>
      </c>
      <c r="AJ350" s="26"/>
    </row>
    <row r="351" spans="1:36" ht="11.15" customHeight="1" outlineLevel="1" x14ac:dyDescent="0.2">
      <c r="A351" s="21">
        <v>2</v>
      </c>
      <c r="B351" s="68" t="s">
        <v>1777</v>
      </c>
      <c r="C351" s="68"/>
      <c r="D351" s="68"/>
      <c r="E351" s="68"/>
      <c r="F351" s="68" t="s">
        <v>1778</v>
      </c>
      <c r="G351" s="68"/>
      <c r="H351" s="68"/>
      <c r="I351" s="68"/>
      <c r="J351" s="68"/>
      <c r="K351" s="68"/>
      <c r="L351" s="68"/>
      <c r="M351" s="68"/>
      <c r="N351" s="68"/>
      <c r="O351" s="68"/>
      <c r="P351" s="68" t="s">
        <v>21</v>
      </c>
      <c r="Q351" s="68"/>
      <c r="R351" s="68"/>
      <c r="S351" s="68"/>
      <c r="T351" s="68"/>
      <c r="U351" s="68"/>
      <c r="V351" s="68"/>
      <c r="W351" s="68"/>
      <c r="X351" s="68"/>
      <c r="Y351" s="22" t="s">
        <v>850</v>
      </c>
      <c r="Z351" s="22"/>
      <c r="AA351" s="28">
        <v>39130.44</v>
      </c>
      <c r="AB351" s="24">
        <v>1</v>
      </c>
      <c r="AC351" s="22" t="s">
        <v>1779</v>
      </c>
      <c r="AD351" s="22"/>
      <c r="AE351" s="22" t="s">
        <v>852</v>
      </c>
      <c r="AF351" s="24">
        <v>117</v>
      </c>
      <c r="AG351" s="22" t="s">
        <v>1780</v>
      </c>
      <c r="AH351" s="22"/>
      <c r="AI351" s="22" t="s">
        <v>1544</v>
      </c>
      <c r="AJ351" s="24">
        <v>10</v>
      </c>
    </row>
    <row r="352" spans="1:36" ht="11.15" customHeight="1" outlineLevel="2" x14ac:dyDescent="0.2">
      <c r="A352" s="69" t="s">
        <v>1781</v>
      </c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</row>
    <row r="353" spans="1:36" ht="11.15" customHeight="1" outlineLevel="1" x14ac:dyDescent="0.2">
      <c r="A353" s="21">
        <v>1</v>
      </c>
      <c r="B353" s="68" t="s">
        <v>478</v>
      </c>
      <c r="C353" s="68"/>
      <c r="D353" s="68"/>
      <c r="E353" s="68"/>
      <c r="F353" s="68" t="s">
        <v>1782</v>
      </c>
      <c r="G353" s="68"/>
      <c r="H353" s="68"/>
      <c r="I353" s="68"/>
      <c r="J353" s="68"/>
      <c r="K353" s="68"/>
      <c r="L353" s="68"/>
      <c r="M353" s="68"/>
      <c r="N353" s="68"/>
      <c r="O353" s="68"/>
      <c r="P353" s="68" t="s">
        <v>21</v>
      </c>
      <c r="Q353" s="68"/>
      <c r="R353" s="68"/>
      <c r="S353" s="68"/>
      <c r="T353" s="68"/>
      <c r="U353" s="68"/>
      <c r="V353" s="68"/>
      <c r="W353" s="68"/>
      <c r="X353" s="68"/>
      <c r="Y353" s="22" t="s">
        <v>850</v>
      </c>
      <c r="Z353" s="22"/>
      <c r="AA353" s="27">
        <v>47826.5</v>
      </c>
      <c r="AB353" s="24">
        <v>1</v>
      </c>
      <c r="AC353" s="22" t="s">
        <v>1279</v>
      </c>
      <c r="AD353" s="25">
        <v>3</v>
      </c>
      <c r="AE353" s="22" t="s">
        <v>852</v>
      </c>
      <c r="AF353" s="24">
        <v>329</v>
      </c>
      <c r="AG353" s="22" t="s">
        <v>1783</v>
      </c>
      <c r="AH353" s="22"/>
      <c r="AI353" s="22" t="s">
        <v>854</v>
      </c>
      <c r="AJ353" s="24">
        <v>2</v>
      </c>
    </row>
    <row r="354" spans="1:36" ht="11.15" customHeight="1" outlineLevel="2" x14ac:dyDescent="0.2">
      <c r="A354" s="69" t="s">
        <v>1784</v>
      </c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  <c r="AE354" s="69"/>
      <c r="AF354" s="69"/>
      <c r="AG354" s="69"/>
      <c r="AH354" s="69"/>
      <c r="AI354" s="69"/>
      <c r="AJ354" s="69"/>
    </row>
    <row r="355" spans="1:36" ht="11.15" customHeight="1" outlineLevel="2" x14ac:dyDescent="0.2">
      <c r="A355" s="21">
        <v>1</v>
      </c>
      <c r="B355" s="68" t="s">
        <v>480</v>
      </c>
      <c r="C355" s="68"/>
      <c r="D355" s="68"/>
      <c r="E355" s="68"/>
      <c r="F355" s="68" t="s">
        <v>1785</v>
      </c>
      <c r="G355" s="68"/>
      <c r="H355" s="68"/>
      <c r="I355" s="68"/>
      <c r="J355" s="68"/>
      <c r="K355" s="68"/>
      <c r="L355" s="68"/>
      <c r="M355" s="68"/>
      <c r="N355" s="68"/>
      <c r="O355" s="68"/>
      <c r="P355" s="68" t="s">
        <v>21</v>
      </c>
      <c r="Q355" s="68"/>
      <c r="R355" s="68"/>
      <c r="S355" s="68"/>
      <c r="T355" s="68"/>
      <c r="U355" s="68"/>
      <c r="V355" s="68"/>
      <c r="W355" s="68"/>
      <c r="X355" s="68"/>
      <c r="Y355" s="22" t="s">
        <v>850</v>
      </c>
      <c r="Z355" s="22"/>
      <c r="AA355" s="27">
        <v>47826.5</v>
      </c>
      <c r="AB355" s="24">
        <v>1</v>
      </c>
      <c r="AC355" s="22" t="s">
        <v>1786</v>
      </c>
      <c r="AD355" s="25">
        <v>3</v>
      </c>
      <c r="AE355" s="22" t="s">
        <v>852</v>
      </c>
      <c r="AF355" s="24">
        <v>34</v>
      </c>
      <c r="AG355" s="20" t="s">
        <v>1787</v>
      </c>
      <c r="AH355" s="22"/>
      <c r="AI355" s="22" t="s">
        <v>854</v>
      </c>
      <c r="AJ355" s="24">
        <v>3</v>
      </c>
    </row>
    <row r="356" spans="1:36" ht="11.15" customHeight="1" outlineLevel="2" x14ac:dyDescent="0.2">
      <c r="A356" s="69" t="s">
        <v>1788</v>
      </c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  <c r="AE356" s="69"/>
      <c r="AF356" s="69"/>
      <c r="AG356" s="69"/>
      <c r="AH356" s="69"/>
      <c r="AI356" s="69"/>
      <c r="AJ356" s="69"/>
    </row>
    <row r="357" spans="1:36" ht="11.15" customHeight="1" outlineLevel="2" x14ac:dyDescent="0.2">
      <c r="A357" s="21">
        <v>1</v>
      </c>
      <c r="B357" s="68" t="s">
        <v>455</v>
      </c>
      <c r="C357" s="68"/>
      <c r="D357" s="68"/>
      <c r="E357" s="68"/>
      <c r="F357" s="68" t="s">
        <v>1789</v>
      </c>
      <c r="G357" s="68"/>
      <c r="H357" s="68"/>
      <c r="I357" s="68"/>
      <c r="J357" s="68"/>
      <c r="K357" s="68"/>
      <c r="L357" s="68"/>
      <c r="M357" s="68"/>
      <c r="N357" s="68"/>
      <c r="O357" s="68"/>
      <c r="P357" s="68" t="s">
        <v>78</v>
      </c>
      <c r="Q357" s="68"/>
      <c r="R357" s="68"/>
      <c r="S357" s="68"/>
      <c r="T357" s="68"/>
      <c r="U357" s="68"/>
      <c r="V357" s="68"/>
      <c r="W357" s="68"/>
      <c r="X357" s="68"/>
      <c r="Y357" s="22" t="s">
        <v>850</v>
      </c>
      <c r="Z357" s="22"/>
      <c r="AA357" s="23">
        <v>100000</v>
      </c>
      <c r="AB357" s="24">
        <v>1</v>
      </c>
      <c r="AC357" s="22" t="s">
        <v>1790</v>
      </c>
      <c r="AD357" s="22"/>
      <c r="AE357" s="22" t="s">
        <v>852</v>
      </c>
      <c r="AF357" s="24">
        <v>326</v>
      </c>
      <c r="AG357" s="22" t="s">
        <v>1791</v>
      </c>
      <c r="AH357" s="22"/>
      <c r="AI357" s="22" t="s">
        <v>854</v>
      </c>
      <c r="AJ357" s="24">
        <v>5</v>
      </c>
    </row>
    <row r="358" spans="1:36" ht="11.15" customHeight="1" outlineLevel="2" x14ac:dyDescent="0.2">
      <c r="A358" s="69" t="s">
        <v>1792</v>
      </c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  <c r="AE358" s="69"/>
      <c r="AF358" s="69"/>
      <c r="AG358" s="69"/>
      <c r="AH358" s="69"/>
      <c r="AI358" s="69"/>
      <c r="AJ358" s="69"/>
    </row>
    <row r="359" spans="1:36" ht="11.15" customHeight="1" outlineLevel="1" x14ac:dyDescent="0.2">
      <c r="A359" s="21">
        <v>1</v>
      </c>
      <c r="B359" s="68" t="s">
        <v>127</v>
      </c>
      <c r="C359" s="68"/>
      <c r="D359" s="68"/>
      <c r="E359" s="68"/>
      <c r="F359" s="68" t="s">
        <v>1793</v>
      </c>
      <c r="G359" s="68"/>
      <c r="H359" s="68"/>
      <c r="I359" s="68"/>
      <c r="J359" s="68"/>
      <c r="K359" s="68"/>
      <c r="L359" s="68"/>
      <c r="M359" s="68"/>
      <c r="N359" s="68"/>
      <c r="O359" s="68"/>
      <c r="P359" s="68" t="s">
        <v>128</v>
      </c>
      <c r="Q359" s="68"/>
      <c r="R359" s="68"/>
      <c r="S359" s="68"/>
      <c r="T359" s="68"/>
      <c r="U359" s="68"/>
      <c r="V359" s="68"/>
      <c r="W359" s="68"/>
      <c r="X359" s="68"/>
      <c r="Y359" s="22" t="s">
        <v>850</v>
      </c>
      <c r="Z359" s="22"/>
      <c r="AA359" s="23">
        <v>100000</v>
      </c>
      <c r="AB359" s="24">
        <v>1</v>
      </c>
      <c r="AC359" s="22" t="s">
        <v>1794</v>
      </c>
      <c r="AD359" s="22"/>
      <c r="AE359" s="22" t="s">
        <v>852</v>
      </c>
      <c r="AF359" s="24">
        <v>62</v>
      </c>
      <c r="AG359" s="22" t="s">
        <v>1795</v>
      </c>
      <c r="AH359" s="22"/>
      <c r="AI359" s="22" t="s">
        <v>854</v>
      </c>
      <c r="AJ359" s="24">
        <v>9</v>
      </c>
    </row>
    <row r="360" spans="1:36" ht="22.4" customHeight="1" outlineLevel="2" x14ac:dyDescent="0.2">
      <c r="A360" s="21">
        <v>2</v>
      </c>
      <c r="B360" s="68" t="s">
        <v>193</v>
      </c>
      <c r="C360" s="68"/>
      <c r="D360" s="68"/>
      <c r="E360" s="68"/>
      <c r="F360" s="68" t="s">
        <v>1796</v>
      </c>
      <c r="G360" s="68"/>
      <c r="H360" s="68"/>
      <c r="I360" s="68"/>
      <c r="J360" s="68"/>
      <c r="K360" s="68"/>
      <c r="L360" s="68"/>
      <c r="M360" s="68"/>
      <c r="N360" s="68"/>
      <c r="O360" s="68"/>
      <c r="P360" s="68" t="s">
        <v>44</v>
      </c>
      <c r="Q360" s="68"/>
      <c r="R360" s="68"/>
      <c r="S360" s="68"/>
      <c r="T360" s="68"/>
      <c r="U360" s="68"/>
      <c r="V360" s="68"/>
      <c r="W360" s="68"/>
      <c r="X360" s="68"/>
      <c r="Y360" s="22" t="s">
        <v>857</v>
      </c>
      <c r="Z360" s="22"/>
      <c r="AA360" s="23">
        <v>133000</v>
      </c>
      <c r="AB360" s="24">
        <v>1</v>
      </c>
      <c r="AC360" s="22" t="s">
        <v>1797</v>
      </c>
      <c r="AD360" s="22"/>
      <c r="AE360" s="22" t="s">
        <v>852</v>
      </c>
      <c r="AF360" s="24">
        <v>177</v>
      </c>
      <c r="AG360" s="22" t="s">
        <v>1798</v>
      </c>
      <c r="AH360" s="22"/>
      <c r="AI360" s="22" t="s">
        <v>854</v>
      </c>
      <c r="AJ360" s="24">
        <v>8</v>
      </c>
    </row>
    <row r="361" spans="1:36" ht="22.4" customHeight="1" outlineLevel="2" x14ac:dyDescent="0.2">
      <c r="A361" s="21">
        <v>3</v>
      </c>
      <c r="B361" s="68" t="s">
        <v>222</v>
      </c>
      <c r="C361" s="68"/>
      <c r="D361" s="68"/>
      <c r="E361" s="68"/>
      <c r="F361" s="68" t="s">
        <v>1799</v>
      </c>
      <c r="G361" s="68"/>
      <c r="H361" s="68"/>
      <c r="I361" s="68"/>
      <c r="J361" s="68"/>
      <c r="K361" s="68"/>
      <c r="L361" s="68"/>
      <c r="M361" s="68"/>
      <c r="N361" s="68"/>
      <c r="O361" s="68"/>
      <c r="P361" s="68" t="s">
        <v>220</v>
      </c>
      <c r="Q361" s="68"/>
      <c r="R361" s="68"/>
      <c r="S361" s="68"/>
      <c r="T361" s="68"/>
      <c r="U361" s="68"/>
      <c r="V361" s="68"/>
      <c r="W361" s="68"/>
      <c r="X361" s="68"/>
      <c r="Y361" s="22" t="s">
        <v>850</v>
      </c>
      <c r="Z361" s="22"/>
      <c r="AA361" s="23">
        <v>87000</v>
      </c>
      <c r="AB361" s="24">
        <v>1</v>
      </c>
      <c r="AC361" s="22" t="s">
        <v>1270</v>
      </c>
      <c r="AD361" s="22"/>
      <c r="AE361" s="22" t="s">
        <v>852</v>
      </c>
      <c r="AF361" s="24">
        <v>288</v>
      </c>
      <c r="AG361" s="22" t="s">
        <v>1800</v>
      </c>
      <c r="AH361" s="22"/>
      <c r="AI361" s="22" t="s">
        <v>854</v>
      </c>
      <c r="AJ361" s="24">
        <v>5</v>
      </c>
    </row>
    <row r="362" spans="1:36" ht="11.15" customHeight="1" outlineLevel="1" x14ac:dyDescent="0.2">
      <c r="A362" s="21">
        <v>4</v>
      </c>
      <c r="B362" s="68" t="s">
        <v>217</v>
      </c>
      <c r="C362" s="68"/>
      <c r="D362" s="68"/>
      <c r="E362" s="68"/>
      <c r="F362" s="68" t="s">
        <v>1801</v>
      </c>
      <c r="G362" s="68"/>
      <c r="H362" s="68"/>
      <c r="I362" s="68"/>
      <c r="J362" s="68"/>
      <c r="K362" s="68"/>
      <c r="L362" s="68"/>
      <c r="M362" s="68"/>
      <c r="N362" s="68"/>
      <c r="O362" s="68"/>
      <c r="P362" s="68" t="s">
        <v>218</v>
      </c>
      <c r="Q362" s="68"/>
      <c r="R362" s="68"/>
      <c r="S362" s="68"/>
      <c r="T362" s="68"/>
      <c r="U362" s="68"/>
      <c r="V362" s="68"/>
      <c r="W362" s="68"/>
      <c r="X362" s="68"/>
      <c r="Y362" s="22" t="s">
        <v>850</v>
      </c>
      <c r="Z362" s="22"/>
      <c r="AA362" s="23">
        <v>310000</v>
      </c>
      <c r="AB362" s="24">
        <v>1</v>
      </c>
      <c r="AC362" s="22" t="s">
        <v>1802</v>
      </c>
      <c r="AD362" s="22"/>
      <c r="AE362" s="22" t="s">
        <v>852</v>
      </c>
      <c r="AF362" s="24">
        <v>351</v>
      </c>
      <c r="AG362" s="22" t="s">
        <v>1803</v>
      </c>
      <c r="AH362" s="22"/>
      <c r="AI362" s="22" t="s">
        <v>854</v>
      </c>
      <c r="AJ362" s="24">
        <v>5</v>
      </c>
    </row>
    <row r="363" spans="1:36" ht="11.15" customHeight="1" outlineLevel="2" x14ac:dyDescent="0.2">
      <c r="A363" s="21">
        <v>5</v>
      </c>
      <c r="B363" s="68" t="s">
        <v>115</v>
      </c>
      <c r="C363" s="68"/>
      <c r="D363" s="68"/>
      <c r="E363" s="68"/>
      <c r="F363" s="68" t="s">
        <v>1804</v>
      </c>
      <c r="G363" s="68"/>
      <c r="H363" s="68"/>
      <c r="I363" s="68"/>
      <c r="J363" s="68"/>
      <c r="K363" s="68"/>
      <c r="L363" s="68"/>
      <c r="M363" s="68"/>
      <c r="N363" s="68"/>
      <c r="O363" s="68"/>
      <c r="P363" s="68" t="s">
        <v>116</v>
      </c>
      <c r="Q363" s="68"/>
      <c r="R363" s="68"/>
      <c r="S363" s="68"/>
      <c r="T363" s="68"/>
      <c r="U363" s="68"/>
      <c r="V363" s="68"/>
      <c r="W363" s="68"/>
      <c r="X363" s="68"/>
      <c r="Y363" s="22" t="s">
        <v>857</v>
      </c>
      <c r="Z363" s="22"/>
      <c r="AA363" s="23">
        <v>145000</v>
      </c>
      <c r="AB363" s="24">
        <v>1</v>
      </c>
      <c r="AC363" s="22" t="s">
        <v>1805</v>
      </c>
      <c r="AD363" s="22"/>
      <c r="AE363" s="22" t="s">
        <v>852</v>
      </c>
      <c r="AF363" s="24">
        <v>46</v>
      </c>
      <c r="AG363" s="22" t="s">
        <v>1806</v>
      </c>
      <c r="AH363" s="22"/>
      <c r="AI363" s="22" t="s">
        <v>854</v>
      </c>
      <c r="AJ363" s="24">
        <v>8</v>
      </c>
    </row>
    <row r="364" spans="1:36" ht="11.15" customHeight="1" outlineLevel="2" x14ac:dyDescent="0.2">
      <c r="A364" s="69" t="s">
        <v>1807</v>
      </c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  <c r="AE364" s="69"/>
      <c r="AF364" s="69"/>
      <c r="AG364" s="69"/>
      <c r="AH364" s="69"/>
      <c r="AI364" s="69"/>
      <c r="AJ364" s="69"/>
    </row>
    <row r="365" spans="1:36" ht="11.15" customHeight="1" outlineLevel="1" x14ac:dyDescent="0.2">
      <c r="A365" s="21">
        <v>1</v>
      </c>
      <c r="B365" s="68" t="s">
        <v>22</v>
      </c>
      <c r="C365" s="68"/>
      <c r="D365" s="68"/>
      <c r="E365" s="68"/>
      <c r="F365" s="68" t="s">
        <v>1808</v>
      </c>
      <c r="G365" s="68"/>
      <c r="H365" s="68"/>
      <c r="I365" s="68"/>
      <c r="J365" s="68"/>
      <c r="K365" s="68"/>
      <c r="L365" s="68"/>
      <c r="M365" s="68"/>
      <c r="N365" s="68"/>
      <c r="O365" s="68"/>
      <c r="P365" s="68" t="s">
        <v>23</v>
      </c>
      <c r="Q365" s="68"/>
      <c r="R365" s="68"/>
      <c r="S365" s="68"/>
      <c r="T365" s="68"/>
      <c r="U365" s="68"/>
      <c r="V365" s="68"/>
      <c r="W365" s="68"/>
      <c r="X365" s="68"/>
      <c r="Y365" s="22" t="s">
        <v>850</v>
      </c>
      <c r="Z365" s="22"/>
      <c r="AA365" s="23">
        <v>80000</v>
      </c>
      <c r="AB365" s="24">
        <v>1</v>
      </c>
      <c r="AC365" s="22" t="s">
        <v>1809</v>
      </c>
      <c r="AD365" s="22"/>
      <c r="AE365" s="22" t="s">
        <v>852</v>
      </c>
      <c r="AF365" s="24">
        <v>47</v>
      </c>
      <c r="AG365" s="22" t="s">
        <v>1810</v>
      </c>
      <c r="AH365" s="22" t="s">
        <v>1811</v>
      </c>
      <c r="AI365" s="22" t="s">
        <v>854</v>
      </c>
      <c r="AJ365" s="24">
        <v>4</v>
      </c>
    </row>
    <row r="366" spans="1:36" ht="11.15" customHeight="1" outlineLevel="2" x14ac:dyDescent="0.2">
      <c r="A366" s="21">
        <v>2</v>
      </c>
      <c r="B366" s="68" t="s">
        <v>520</v>
      </c>
      <c r="C366" s="68"/>
      <c r="D366" s="68"/>
      <c r="E366" s="68"/>
      <c r="F366" s="68" t="s">
        <v>1812</v>
      </c>
      <c r="G366" s="68"/>
      <c r="H366" s="68"/>
      <c r="I366" s="68"/>
      <c r="J366" s="68"/>
      <c r="K366" s="68"/>
      <c r="L366" s="68"/>
      <c r="M366" s="68"/>
      <c r="N366" s="68"/>
      <c r="O366" s="68"/>
      <c r="P366" s="68" t="s">
        <v>521</v>
      </c>
      <c r="Q366" s="68"/>
      <c r="R366" s="68"/>
      <c r="S366" s="68"/>
      <c r="T366" s="68"/>
      <c r="U366" s="68"/>
      <c r="V366" s="68"/>
      <c r="W366" s="68"/>
      <c r="X366" s="68"/>
      <c r="Y366" s="22" t="s">
        <v>850</v>
      </c>
      <c r="Z366" s="22"/>
      <c r="AA366" s="23">
        <v>90000</v>
      </c>
      <c r="AB366" s="24">
        <v>1</v>
      </c>
      <c r="AC366" s="22" t="s">
        <v>1813</v>
      </c>
      <c r="AD366" s="25">
        <v>1</v>
      </c>
      <c r="AE366" s="22" t="s">
        <v>852</v>
      </c>
      <c r="AF366" s="24">
        <v>230</v>
      </c>
      <c r="AG366" s="22" t="s">
        <v>1814</v>
      </c>
      <c r="AH366" s="22"/>
      <c r="AI366" s="22" t="s">
        <v>854</v>
      </c>
      <c r="AJ366" s="24">
        <v>1</v>
      </c>
    </row>
    <row r="367" spans="1:36" ht="11.15" customHeight="1" outlineLevel="1" x14ac:dyDescent="0.2">
      <c r="A367" s="69" t="s">
        <v>1815</v>
      </c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  <c r="AE367" s="69"/>
      <c r="AF367" s="69"/>
      <c r="AG367" s="69"/>
      <c r="AH367" s="69"/>
      <c r="AI367" s="69"/>
      <c r="AJ367" s="69"/>
    </row>
    <row r="368" spans="1:36" ht="11.15" customHeight="1" outlineLevel="2" x14ac:dyDescent="0.2">
      <c r="A368" s="21">
        <v>1</v>
      </c>
      <c r="B368" s="68" t="s">
        <v>174</v>
      </c>
      <c r="C368" s="68"/>
      <c r="D368" s="68"/>
      <c r="E368" s="68"/>
      <c r="F368" s="68" t="s">
        <v>1816</v>
      </c>
      <c r="G368" s="68"/>
      <c r="H368" s="68"/>
      <c r="I368" s="68"/>
      <c r="J368" s="68"/>
      <c r="K368" s="68"/>
      <c r="L368" s="68"/>
      <c r="M368" s="68"/>
      <c r="N368" s="68"/>
      <c r="O368" s="68"/>
      <c r="P368" s="68" t="s">
        <v>175</v>
      </c>
      <c r="Q368" s="68"/>
      <c r="R368" s="68"/>
      <c r="S368" s="68"/>
      <c r="T368" s="68"/>
      <c r="U368" s="68"/>
      <c r="V368" s="68"/>
      <c r="W368" s="68"/>
      <c r="X368" s="68"/>
      <c r="Y368" s="22" t="s">
        <v>850</v>
      </c>
      <c r="Z368" s="22"/>
      <c r="AA368" s="23">
        <v>62000</v>
      </c>
      <c r="AB368" s="24">
        <v>1</v>
      </c>
      <c r="AC368" s="22" t="s">
        <v>1652</v>
      </c>
      <c r="AD368" s="22"/>
      <c r="AE368" s="22" t="s">
        <v>852</v>
      </c>
      <c r="AF368" s="24">
        <v>48</v>
      </c>
      <c r="AG368" s="22" t="s">
        <v>1817</v>
      </c>
      <c r="AH368" s="22"/>
      <c r="AI368" s="22" t="s">
        <v>854</v>
      </c>
      <c r="AJ368" s="24">
        <v>3</v>
      </c>
    </row>
    <row r="369" spans="1:36" ht="11.15" customHeight="1" outlineLevel="2" x14ac:dyDescent="0.2">
      <c r="A369" s="21">
        <v>2</v>
      </c>
      <c r="B369" s="68" t="s">
        <v>204</v>
      </c>
      <c r="C369" s="68"/>
      <c r="D369" s="68"/>
      <c r="E369" s="68"/>
      <c r="F369" s="68" t="s">
        <v>1818</v>
      </c>
      <c r="G369" s="68"/>
      <c r="H369" s="68"/>
      <c r="I369" s="68"/>
      <c r="J369" s="68"/>
      <c r="K369" s="68"/>
      <c r="L369" s="68"/>
      <c r="M369" s="68"/>
      <c r="N369" s="68"/>
      <c r="O369" s="68"/>
      <c r="P369" s="68" t="s">
        <v>1819</v>
      </c>
      <c r="Q369" s="68"/>
      <c r="R369" s="68"/>
      <c r="S369" s="68"/>
      <c r="T369" s="68"/>
      <c r="U369" s="68"/>
      <c r="V369" s="68"/>
      <c r="W369" s="68"/>
      <c r="X369" s="68"/>
      <c r="Y369" s="22" t="s">
        <v>850</v>
      </c>
      <c r="Z369" s="22"/>
      <c r="AA369" s="23">
        <v>53000</v>
      </c>
      <c r="AB369" s="24">
        <v>1</v>
      </c>
      <c r="AC369" s="22" t="s">
        <v>1820</v>
      </c>
      <c r="AD369" s="26"/>
      <c r="AE369" s="22" t="s">
        <v>852</v>
      </c>
      <c r="AF369" s="24">
        <v>280</v>
      </c>
      <c r="AG369" s="22" t="s">
        <v>1821</v>
      </c>
      <c r="AH369" s="22"/>
      <c r="AI369" s="22" t="s">
        <v>854</v>
      </c>
      <c r="AJ369" s="24">
        <v>3</v>
      </c>
    </row>
    <row r="370" spans="1:36" ht="11.15" customHeight="1" outlineLevel="2" x14ac:dyDescent="0.2">
      <c r="A370" s="69" t="s">
        <v>1822</v>
      </c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  <c r="AE370" s="69"/>
      <c r="AF370" s="69"/>
      <c r="AG370" s="69"/>
      <c r="AH370" s="69"/>
      <c r="AI370" s="69"/>
      <c r="AJ370" s="69"/>
    </row>
    <row r="371" spans="1:36" ht="11.15" customHeight="1" outlineLevel="2" x14ac:dyDescent="0.2">
      <c r="A371" s="21">
        <v>1</v>
      </c>
      <c r="B371" s="68" t="s">
        <v>173</v>
      </c>
      <c r="C371" s="68"/>
      <c r="D371" s="68"/>
      <c r="E371" s="68"/>
      <c r="F371" s="68" t="s">
        <v>1823</v>
      </c>
      <c r="G371" s="68"/>
      <c r="H371" s="68"/>
      <c r="I371" s="68"/>
      <c r="J371" s="68"/>
      <c r="K371" s="68"/>
      <c r="L371" s="68"/>
      <c r="M371" s="68"/>
      <c r="N371" s="68"/>
      <c r="O371" s="68"/>
      <c r="P371" s="68" t="s">
        <v>55</v>
      </c>
      <c r="Q371" s="68"/>
      <c r="R371" s="68"/>
      <c r="S371" s="68"/>
      <c r="T371" s="68"/>
      <c r="U371" s="68"/>
      <c r="V371" s="68"/>
      <c r="W371" s="68"/>
      <c r="X371" s="68"/>
      <c r="Y371" s="22" t="s">
        <v>850</v>
      </c>
      <c r="Z371" s="22"/>
      <c r="AA371" s="23">
        <v>53000</v>
      </c>
      <c r="AB371" s="24">
        <v>1</v>
      </c>
      <c r="AC371" s="22" t="s">
        <v>1824</v>
      </c>
      <c r="AD371" s="25">
        <v>3</v>
      </c>
      <c r="AE371" s="22" t="s">
        <v>852</v>
      </c>
      <c r="AF371" s="24">
        <v>135</v>
      </c>
      <c r="AG371" s="22" t="s">
        <v>1825</v>
      </c>
      <c r="AH371" s="22"/>
      <c r="AI371" s="22" t="s">
        <v>854</v>
      </c>
      <c r="AJ371" s="24">
        <v>3</v>
      </c>
    </row>
    <row r="372" spans="1:36" ht="11.15" customHeight="1" outlineLevel="2" x14ac:dyDescent="0.2">
      <c r="A372" s="69" t="s">
        <v>1826</v>
      </c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69"/>
      <c r="AF372" s="69"/>
      <c r="AG372" s="69"/>
      <c r="AH372" s="69"/>
      <c r="AI372" s="69"/>
      <c r="AJ372" s="69"/>
    </row>
    <row r="373" spans="1:36" ht="11.15" customHeight="1" outlineLevel="2" x14ac:dyDescent="0.2">
      <c r="A373" s="21">
        <v>1</v>
      </c>
      <c r="B373" s="68" t="s">
        <v>1827</v>
      </c>
      <c r="C373" s="68"/>
      <c r="D373" s="68"/>
      <c r="E373" s="68"/>
      <c r="F373" s="68" t="s">
        <v>1828</v>
      </c>
      <c r="G373" s="68"/>
      <c r="H373" s="68"/>
      <c r="I373" s="68"/>
      <c r="J373" s="68"/>
      <c r="K373" s="68"/>
      <c r="L373" s="68"/>
      <c r="M373" s="68"/>
      <c r="N373" s="68"/>
      <c r="O373" s="68"/>
      <c r="P373" s="68" t="s">
        <v>35</v>
      </c>
      <c r="Q373" s="68"/>
      <c r="R373" s="68"/>
      <c r="S373" s="68"/>
      <c r="T373" s="68"/>
      <c r="U373" s="68"/>
      <c r="V373" s="68"/>
      <c r="W373" s="68"/>
      <c r="X373" s="68"/>
      <c r="Y373" s="22" t="s">
        <v>850</v>
      </c>
      <c r="Z373" s="22"/>
      <c r="AA373" s="26"/>
      <c r="AB373" s="24">
        <v>1</v>
      </c>
      <c r="AC373" s="22" t="s">
        <v>1829</v>
      </c>
      <c r="AD373" s="22"/>
      <c r="AE373" s="22" t="s">
        <v>852</v>
      </c>
      <c r="AF373" s="24">
        <v>326</v>
      </c>
      <c r="AG373" s="22" t="s">
        <v>1830</v>
      </c>
      <c r="AH373" s="22"/>
      <c r="AI373" s="22" t="s">
        <v>963</v>
      </c>
      <c r="AJ373" s="24">
        <v>7</v>
      </c>
    </row>
    <row r="374" spans="1:36" ht="11.15" customHeight="1" outlineLevel="2" x14ac:dyDescent="0.2">
      <c r="A374" s="21">
        <v>2</v>
      </c>
      <c r="B374" s="68" t="s">
        <v>146</v>
      </c>
      <c r="C374" s="68"/>
      <c r="D374" s="68"/>
      <c r="E374" s="68"/>
      <c r="F374" s="68" t="s">
        <v>1831</v>
      </c>
      <c r="G374" s="68"/>
      <c r="H374" s="68"/>
      <c r="I374" s="68"/>
      <c r="J374" s="68"/>
      <c r="K374" s="68"/>
      <c r="L374" s="68"/>
      <c r="M374" s="68"/>
      <c r="N374" s="68"/>
      <c r="O374" s="68"/>
      <c r="P374" s="68" t="s">
        <v>35</v>
      </c>
      <c r="Q374" s="68"/>
      <c r="R374" s="68"/>
      <c r="S374" s="68"/>
      <c r="T374" s="68"/>
      <c r="U374" s="68"/>
      <c r="V374" s="68"/>
      <c r="W374" s="68"/>
      <c r="X374" s="68"/>
      <c r="Y374" s="22" t="s">
        <v>850</v>
      </c>
      <c r="Z374" s="22"/>
      <c r="AA374" s="23">
        <v>60000</v>
      </c>
      <c r="AB374" s="24">
        <v>1</v>
      </c>
      <c r="AC374" s="22" t="s">
        <v>1832</v>
      </c>
      <c r="AD374" s="22"/>
      <c r="AE374" s="22" t="s">
        <v>852</v>
      </c>
      <c r="AF374" s="24">
        <v>181</v>
      </c>
      <c r="AG374" s="22" t="s">
        <v>1833</v>
      </c>
      <c r="AH374" s="22"/>
      <c r="AI374" s="22" t="s">
        <v>854</v>
      </c>
      <c r="AJ374" s="24">
        <v>4</v>
      </c>
    </row>
    <row r="375" spans="1:36" ht="22.4" customHeight="1" outlineLevel="2" x14ac:dyDescent="0.2">
      <c r="A375" s="21">
        <v>3</v>
      </c>
      <c r="B375" s="68" t="s">
        <v>149</v>
      </c>
      <c r="C375" s="68"/>
      <c r="D375" s="68"/>
      <c r="E375" s="68"/>
      <c r="F375" s="68" t="s">
        <v>1834</v>
      </c>
      <c r="G375" s="68"/>
      <c r="H375" s="68"/>
      <c r="I375" s="68"/>
      <c r="J375" s="68"/>
      <c r="K375" s="68"/>
      <c r="L375" s="68"/>
      <c r="M375" s="68"/>
      <c r="N375" s="68"/>
      <c r="O375" s="68"/>
      <c r="P375" s="68" t="s">
        <v>35</v>
      </c>
      <c r="Q375" s="68"/>
      <c r="R375" s="68"/>
      <c r="S375" s="68"/>
      <c r="T375" s="68"/>
      <c r="U375" s="68"/>
      <c r="V375" s="68"/>
      <c r="W375" s="68"/>
      <c r="X375" s="68"/>
      <c r="Y375" s="22" t="s">
        <v>850</v>
      </c>
      <c r="Z375" s="22"/>
      <c r="AA375" s="23">
        <v>60000</v>
      </c>
      <c r="AB375" s="24">
        <v>1</v>
      </c>
      <c r="AC375" s="22" t="s">
        <v>1835</v>
      </c>
      <c r="AD375" s="25">
        <v>3</v>
      </c>
      <c r="AE375" s="22" t="s">
        <v>852</v>
      </c>
      <c r="AF375" s="24">
        <v>62</v>
      </c>
      <c r="AG375" s="22" t="s">
        <v>1836</v>
      </c>
      <c r="AH375" s="22"/>
      <c r="AI375" s="22" t="s">
        <v>854</v>
      </c>
      <c r="AJ375" s="24">
        <v>2</v>
      </c>
    </row>
    <row r="376" spans="1:36" ht="11.15" customHeight="1" outlineLevel="2" x14ac:dyDescent="0.2">
      <c r="A376" s="21">
        <v>4</v>
      </c>
      <c r="B376" s="68" t="s">
        <v>150</v>
      </c>
      <c r="C376" s="68"/>
      <c r="D376" s="68"/>
      <c r="E376" s="68"/>
      <c r="F376" s="68" t="s">
        <v>1837</v>
      </c>
      <c r="G376" s="68"/>
      <c r="H376" s="68"/>
      <c r="I376" s="68"/>
      <c r="J376" s="68"/>
      <c r="K376" s="68"/>
      <c r="L376" s="68"/>
      <c r="M376" s="68"/>
      <c r="N376" s="68"/>
      <c r="O376" s="68"/>
      <c r="P376" s="68" t="s">
        <v>35</v>
      </c>
      <c r="Q376" s="68"/>
      <c r="R376" s="68"/>
      <c r="S376" s="68"/>
      <c r="T376" s="68"/>
      <c r="U376" s="68"/>
      <c r="V376" s="68"/>
      <c r="W376" s="68"/>
      <c r="X376" s="68"/>
      <c r="Y376" s="22" t="s">
        <v>850</v>
      </c>
      <c r="Z376" s="22"/>
      <c r="AA376" s="23">
        <v>60000</v>
      </c>
      <c r="AB376" s="24">
        <v>1</v>
      </c>
      <c r="AC376" s="22" t="s">
        <v>1838</v>
      </c>
      <c r="AD376" s="25">
        <v>3</v>
      </c>
      <c r="AE376" s="22" t="s">
        <v>852</v>
      </c>
      <c r="AF376" s="24">
        <v>196</v>
      </c>
      <c r="AG376" s="22" t="s">
        <v>1839</v>
      </c>
      <c r="AH376" s="22"/>
      <c r="AI376" s="22" t="s">
        <v>854</v>
      </c>
      <c r="AJ376" s="24">
        <v>2</v>
      </c>
    </row>
    <row r="377" spans="1:36" ht="11.15" customHeight="1" outlineLevel="1" x14ac:dyDescent="0.2">
      <c r="A377" s="21">
        <v>5</v>
      </c>
      <c r="B377" s="68" t="s">
        <v>157</v>
      </c>
      <c r="C377" s="68"/>
      <c r="D377" s="68"/>
      <c r="E377" s="68"/>
      <c r="F377" s="68" t="s">
        <v>1840</v>
      </c>
      <c r="G377" s="68"/>
      <c r="H377" s="68"/>
      <c r="I377" s="68"/>
      <c r="J377" s="68"/>
      <c r="K377" s="68"/>
      <c r="L377" s="68"/>
      <c r="M377" s="68"/>
      <c r="N377" s="68"/>
      <c r="O377" s="68"/>
      <c r="P377" s="68" t="s">
        <v>35</v>
      </c>
      <c r="Q377" s="68"/>
      <c r="R377" s="68"/>
      <c r="S377" s="68"/>
      <c r="T377" s="68"/>
      <c r="U377" s="68"/>
      <c r="V377" s="68"/>
      <c r="W377" s="68"/>
      <c r="X377" s="68"/>
      <c r="Y377" s="22" t="s">
        <v>850</v>
      </c>
      <c r="Z377" s="22"/>
      <c r="AA377" s="23">
        <v>60000</v>
      </c>
      <c r="AB377" s="24">
        <v>1</v>
      </c>
      <c r="AC377" s="22" t="s">
        <v>1841</v>
      </c>
      <c r="AD377" s="25">
        <v>3</v>
      </c>
      <c r="AE377" s="22" t="s">
        <v>852</v>
      </c>
      <c r="AF377" s="24">
        <v>117</v>
      </c>
      <c r="AG377" s="22" t="s">
        <v>1842</v>
      </c>
      <c r="AH377" s="22"/>
      <c r="AI377" s="22" t="s">
        <v>854</v>
      </c>
      <c r="AJ377" s="24">
        <v>3</v>
      </c>
    </row>
    <row r="378" spans="1:36" ht="11.15" customHeight="1" outlineLevel="2" x14ac:dyDescent="0.2">
      <c r="A378" s="21">
        <v>6</v>
      </c>
      <c r="B378" s="68" t="s">
        <v>158</v>
      </c>
      <c r="C378" s="68"/>
      <c r="D378" s="68"/>
      <c r="E378" s="68"/>
      <c r="F378" s="68" t="s">
        <v>1843</v>
      </c>
      <c r="G378" s="68"/>
      <c r="H378" s="68"/>
      <c r="I378" s="68"/>
      <c r="J378" s="68"/>
      <c r="K378" s="68"/>
      <c r="L378" s="68"/>
      <c r="M378" s="68"/>
      <c r="N378" s="68"/>
      <c r="O378" s="68"/>
      <c r="P378" s="68" t="s">
        <v>35</v>
      </c>
      <c r="Q378" s="68"/>
      <c r="R378" s="68"/>
      <c r="S378" s="68"/>
      <c r="T378" s="68"/>
      <c r="U378" s="68"/>
      <c r="V378" s="68"/>
      <c r="W378" s="68"/>
      <c r="X378" s="68"/>
      <c r="Y378" s="22" t="s">
        <v>850</v>
      </c>
      <c r="Z378" s="22"/>
      <c r="AA378" s="23">
        <v>60000</v>
      </c>
      <c r="AB378" s="24">
        <v>1</v>
      </c>
      <c r="AC378" s="22" t="s">
        <v>1844</v>
      </c>
      <c r="AD378" s="25">
        <v>3</v>
      </c>
      <c r="AE378" s="22" t="s">
        <v>852</v>
      </c>
      <c r="AF378" s="24">
        <v>142</v>
      </c>
      <c r="AG378" s="22" t="s">
        <v>1845</v>
      </c>
      <c r="AH378" s="22"/>
      <c r="AI378" s="22" t="s">
        <v>854</v>
      </c>
      <c r="AJ378" s="24">
        <v>2</v>
      </c>
    </row>
    <row r="379" spans="1:36" ht="11.15" customHeight="1" outlineLevel="2" x14ac:dyDescent="0.2">
      <c r="A379" s="21">
        <v>7</v>
      </c>
      <c r="B379" s="68" t="s">
        <v>122</v>
      </c>
      <c r="C379" s="68"/>
      <c r="D379" s="68"/>
      <c r="E379" s="68"/>
      <c r="F379" s="68" t="s">
        <v>1846</v>
      </c>
      <c r="G379" s="68"/>
      <c r="H379" s="68"/>
      <c r="I379" s="68"/>
      <c r="J379" s="68"/>
      <c r="K379" s="68"/>
      <c r="L379" s="68"/>
      <c r="M379" s="68"/>
      <c r="N379" s="68"/>
      <c r="O379" s="68"/>
      <c r="P379" s="68" t="s">
        <v>123</v>
      </c>
      <c r="Q379" s="68"/>
      <c r="R379" s="68"/>
      <c r="S379" s="68"/>
      <c r="T379" s="68"/>
      <c r="U379" s="68"/>
      <c r="V379" s="68"/>
      <c r="W379" s="68"/>
      <c r="X379" s="68"/>
      <c r="Y379" s="22" t="s">
        <v>850</v>
      </c>
      <c r="Z379" s="22"/>
      <c r="AA379" s="23">
        <v>117000</v>
      </c>
      <c r="AB379" s="24">
        <v>1</v>
      </c>
      <c r="AC379" s="22" t="s">
        <v>1847</v>
      </c>
      <c r="AD379" s="22"/>
      <c r="AE379" s="22" t="s">
        <v>852</v>
      </c>
      <c r="AF379" s="24">
        <v>251</v>
      </c>
      <c r="AG379" s="22" t="s">
        <v>1848</v>
      </c>
      <c r="AH379" s="22"/>
      <c r="AI379" s="22" t="s">
        <v>854</v>
      </c>
      <c r="AJ379" s="24">
        <v>5</v>
      </c>
    </row>
    <row r="380" spans="1:36" ht="11.15" customHeight="1" outlineLevel="2" x14ac:dyDescent="0.2">
      <c r="A380" s="21">
        <v>8</v>
      </c>
      <c r="B380" s="68" t="s">
        <v>152</v>
      </c>
      <c r="C380" s="68"/>
      <c r="D380" s="68"/>
      <c r="E380" s="68"/>
      <c r="F380" s="68" t="s">
        <v>1849</v>
      </c>
      <c r="G380" s="68"/>
      <c r="H380" s="68"/>
      <c r="I380" s="68"/>
      <c r="J380" s="68"/>
      <c r="K380" s="68"/>
      <c r="L380" s="68"/>
      <c r="M380" s="68"/>
      <c r="N380" s="68"/>
      <c r="O380" s="68"/>
      <c r="P380" s="68" t="s">
        <v>153</v>
      </c>
      <c r="Q380" s="68"/>
      <c r="R380" s="68"/>
      <c r="S380" s="68"/>
      <c r="T380" s="68"/>
      <c r="U380" s="68"/>
      <c r="V380" s="68"/>
      <c r="W380" s="68"/>
      <c r="X380" s="68"/>
      <c r="Y380" s="22" t="s">
        <v>850</v>
      </c>
      <c r="Z380" s="22"/>
      <c r="AA380" s="23">
        <v>65000</v>
      </c>
      <c r="AB380" s="24">
        <v>1</v>
      </c>
      <c r="AC380" s="22" t="s">
        <v>1850</v>
      </c>
      <c r="AD380" s="22"/>
      <c r="AE380" s="22" t="s">
        <v>852</v>
      </c>
      <c r="AF380" s="24">
        <v>160</v>
      </c>
      <c r="AG380" s="22" t="s">
        <v>1851</v>
      </c>
      <c r="AH380" s="22"/>
      <c r="AI380" s="22" t="s">
        <v>854</v>
      </c>
      <c r="AJ380" s="24">
        <v>5</v>
      </c>
    </row>
    <row r="381" spans="1:36" ht="11.15" customHeight="1" outlineLevel="2" x14ac:dyDescent="0.2">
      <c r="A381" s="69" t="s">
        <v>1852</v>
      </c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  <c r="AE381" s="69"/>
      <c r="AF381" s="69"/>
      <c r="AG381" s="69"/>
      <c r="AH381" s="69"/>
      <c r="AI381" s="69"/>
      <c r="AJ381" s="69"/>
    </row>
    <row r="382" spans="1:36" ht="11.15" customHeight="1" outlineLevel="2" x14ac:dyDescent="0.2">
      <c r="A382" s="21">
        <v>1</v>
      </c>
      <c r="B382" s="68" t="s">
        <v>631</v>
      </c>
      <c r="C382" s="68"/>
      <c r="D382" s="68"/>
      <c r="E382" s="68"/>
      <c r="F382" s="68" t="s">
        <v>1853</v>
      </c>
      <c r="G382" s="68"/>
      <c r="H382" s="68"/>
      <c r="I382" s="68"/>
      <c r="J382" s="68"/>
      <c r="K382" s="68"/>
      <c r="L382" s="68"/>
      <c r="M382" s="68"/>
      <c r="N382" s="68"/>
      <c r="O382" s="68"/>
      <c r="P382" s="68" t="s">
        <v>35</v>
      </c>
      <c r="Q382" s="68"/>
      <c r="R382" s="68"/>
      <c r="S382" s="68"/>
      <c r="T382" s="68"/>
      <c r="U382" s="68"/>
      <c r="V382" s="68"/>
      <c r="W382" s="68"/>
      <c r="X382" s="68"/>
      <c r="Y382" s="22" t="s">
        <v>850</v>
      </c>
      <c r="Z382" s="22"/>
      <c r="AA382" s="23">
        <v>60000</v>
      </c>
      <c r="AB382" s="24">
        <v>1</v>
      </c>
      <c r="AC382" s="22" t="s">
        <v>1224</v>
      </c>
      <c r="AD382" s="25">
        <v>3</v>
      </c>
      <c r="AE382" s="22" t="s">
        <v>852</v>
      </c>
      <c r="AF382" s="24">
        <v>61</v>
      </c>
      <c r="AG382" s="22" t="s">
        <v>1854</v>
      </c>
      <c r="AH382" s="22"/>
      <c r="AI382" s="22" t="s">
        <v>854</v>
      </c>
      <c r="AJ382" s="26"/>
    </row>
    <row r="383" spans="1:36" ht="11.15" customHeight="1" outlineLevel="1" x14ac:dyDescent="0.2">
      <c r="A383" s="21">
        <v>2</v>
      </c>
      <c r="B383" s="68" t="s">
        <v>148</v>
      </c>
      <c r="C383" s="68"/>
      <c r="D383" s="68"/>
      <c r="E383" s="68"/>
      <c r="F383" s="68" t="s">
        <v>1855</v>
      </c>
      <c r="G383" s="68"/>
      <c r="H383" s="68"/>
      <c r="I383" s="68"/>
      <c r="J383" s="68"/>
      <c r="K383" s="68"/>
      <c r="L383" s="68"/>
      <c r="M383" s="68"/>
      <c r="N383" s="68"/>
      <c r="O383" s="68"/>
      <c r="P383" s="68" t="s">
        <v>35</v>
      </c>
      <c r="Q383" s="68"/>
      <c r="R383" s="68"/>
      <c r="S383" s="68"/>
      <c r="T383" s="68"/>
      <c r="U383" s="68"/>
      <c r="V383" s="68"/>
      <c r="W383" s="68"/>
      <c r="X383" s="68"/>
      <c r="Y383" s="22" t="s">
        <v>850</v>
      </c>
      <c r="Z383" s="22"/>
      <c r="AA383" s="23">
        <v>60000</v>
      </c>
      <c r="AB383" s="24">
        <v>1</v>
      </c>
      <c r="AC383" s="22" t="s">
        <v>1856</v>
      </c>
      <c r="AD383" s="25">
        <v>3</v>
      </c>
      <c r="AE383" s="22" t="s">
        <v>852</v>
      </c>
      <c r="AF383" s="24">
        <v>90</v>
      </c>
      <c r="AG383" s="22" t="s">
        <v>1857</v>
      </c>
      <c r="AH383" s="22"/>
      <c r="AI383" s="22" t="s">
        <v>943</v>
      </c>
      <c r="AJ383" s="24">
        <v>2</v>
      </c>
    </row>
    <row r="384" spans="1:36" ht="22.4" customHeight="1" outlineLevel="2" x14ac:dyDescent="0.2">
      <c r="A384" s="21">
        <v>3</v>
      </c>
      <c r="B384" s="68" t="s">
        <v>154</v>
      </c>
      <c r="C384" s="68"/>
      <c r="D384" s="68"/>
      <c r="E384" s="68"/>
      <c r="F384" s="68" t="s">
        <v>1858</v>
      </c>
      <c r="G384" s="68"/>
      <c r="H384" s="68"/>
      <c r="I384" s="68"/>
      <c r="J384" s="68"/>
      <c r="K384" s="68"/>
      <c r="L384" s="68"/>
      <c r="M384" s="68"/>
      <c r="N384" s="68"/>
      <c r="O384" s="68"/>
      <c r="P384" s="68" t="s">
        <v>35</v>
      </c>
      <c r="Q384" s="68"/>
      <c r="R384" s="68"/>
      <c r="S384" s="68"/>
      <c r="T384" s="68"/>
      <c r="U384" s="68"/>
      <c r="V384" s="68"/>
      <c r="W384" s="68"/>
      <c r="X384" s="68"/>
      <c r="Y384" s="22" t="s">
        <v>850</v>
      </c>
      <c r="Z384" s="22"/>
      <c r="AA384" s="23">
        <v>60000</v>
      </c>
      <c r="AB384" s="24">
        <v>1</v>
      </c>
      <c r="AC384" s="22" t="s">
        <v>1859</v>
      </c>
      <c r="AD384" s="22"/>
      <c r="AE384" s="22" t="s">
        <v>852</v>
      </c>
      <c r="AF384" s="24">
        <v>160</v>
      </c>
      <c r="AG384" s="22" t="s">
        <v>1860</v>
      </c>
      <c r="AH384" s="22"/>
      <c r="AI384" s="22" t="s">
        <v>854</v>
      </c>
      <c r="AJ384" s="24">
        <v>3</v>
      </c>
    </row>
    <row r="385" spans="1:36" ht="22.4" customHeight="1" outlineLevel="2" x14ac:dyDescent="0.2">
      <c r="A385" s="21">
        <v>4</v>
      </c>
      <c r="B385" s="68" t="s">
        <v>155</v>
      </c>
      <c r="C385" s="68"/>
      <c r="D385" s="68"/>
      <c r="E385" s="68"/>
      <c r="F385" s="68" t="s">
        <v>1861</v>
      </c>
      <c r="G385" s="68"/>
      <c r="H385" s="68"/>
      <c r="I385" s="68"/>
      <c r="J385" s="68"/>
      <c r="K385" s="68"/>
      <c r="L385" s="68"/>
      <c r="M385" s="68"/>
      <c r="N385" s="68"/>
      <c r="O385" s="68"/>
      <c r="P385" s="68" t="s">
        <v>35</v>
      </c>
      <c r="Q385" s="68"/>
      <c r="R385" s="68"/>
      <c r="S385" s="68"/>
      <c r="T385" s="68"/>
      <c r="U385" s="68"/>
      <c r="V385" s="68"/>
      <c r="W385" s="68"/>
      <c r="X385" s="68"/>
      <c r="Y385" s="22" t="s">
        <v>850</v>
      </c>
      <c r="Z385" s="22"/>
      <c r="AA385" s="23">
        <v>60000</v>
      </c>
      <c r="AB385" s="24">
        <v>1</v>
      </c>
      <c r="AC385" s="22" t="s">
        <v>1862</v>
      </c>
      <c r="AD385" s="22"/>
      <c r="AE385" s="22" t="s">
        <v>852</v>
      </c>
      <c r="AF385" s="24">
        <v>104</v>
      </c>
      <c r="AG385" s="22" t="s">
        <v>1863</v>
      </c>
      <c r="AH385" s="22"/>
      <c r="AI385" s="22" t="s">
        <v>854</v>
      </c>
      <c r="AJ385" s="24">
        <v>6</v>
      </c>
    </row>
    <row r="386" spans="1:36" ht="22.4" customHeight="1" outlineLevel="2" x14ac:dyDescent="0.2">
      <c r="A386" s="21">
        <v>5</v>
      </c>
      <c r="B386" s="68" t="s">
        <v>1864</v>
      </c>
      <c r="C386" s="68"/>
      <c r="D386" s="68"/>
      <c r="E386" s="68"/>
      <c r="F386" s="68" t="s">
        <v>1865</v>
      </c>
      <c r="G386" s="68"/>
      <c r="H386" s="68"/>
      <c r="I386" s="68"/>
      <c r="J386" s="68"/>
      <c r="K386" s="68"/>
      <c r="L386" s="68"/>
      <c r="M386" s="68"/>
      <c r="N386" s="68"/>
      <c r="O386" s="68"/>
      <c r="P386" s="68" t="s">
        <v>35</v>
      </c>
      <c r="Q386" s="68"/>
      <c r="R386" s="68"/>
      <c r="S386" s="68"/>
      <c r="T386" s="68"/>
      <c r="U386" s="68"/>
      <c r="V386" s="68"/>
      <c r="W386" s="68"/>
      <c r="X386" s="68"/>
      <c r="Y386" s="22" t="s">
        <v>850</v>
      </c>
      <c r="Z386" s="22"/>
      <c r="AA386" s="23">
        <v>60000</v>
      </c>
      <c r="AB386" s="24">
        <v>1</v>
      </c>
      <c r="AC386" s="22" t="s">
        <v>1866</v>
      </c>
      <c r="AD386" s="22"/>
      <c r="AE386" s="22" t="s">
        <v>852</v>
      </c>
      <c r="AF386" s="24">
        <v>215</v>
      </c>
      <c r="AG386" s="22" t="s">
        <v>1867</v>
      </c>
      <c r="AH386" s="22"/>
      <c r="AI386" s="22" t="s">
        <v>854</v>
      </c>
      <c r="AJ386" s="24">
        <v>16</v>
      </c>
    </row>
    <row r="387" spans="1:36" ht="22.4" customHeight="1" outlineLevel="2" x14ac:dyDescent="0.2">
      <c r="A387" s="69" t="s">
        <v>1868</v>
      </c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  <c r="AE387" s="69"/>
      <c r="AF387" s="69"/>
      <c r="AG387" s="69"/>
      <c r="AH387" s="69"/>
      <c r="AI387" s="69"/>
      <c r="AJ387" s="69"/>
    </row>
    <row r="388" spans="1:36" ht="11.15" customHeight="1" outlineLevel="1" x14ac:dyDescent="0.2">
      <c r="A388" s="21">
        <v>1</v>
      </c>
      <c r="B388" s="68" t="s">
        <v>113</v>
      </c>
      <c r="C388" s="68"/>
      <c r="D388" s="68"/>
      <c r="E388" s="68"/>
      <c r="F388" s="68" t="s">
        <v>1869</v>
      </c>
      <c r="G388" s="68"/>
      <c r="H388" s="68"/>
      <c r="I388" s="68"/>
      <c r="J388" s="68"/>
      <c r="K388" s="68"/>
      <c r="L388" s="68"/>
      <c r="M388" s="68"/>
      <c r="N388" s="68"/>
      <c r="O388" s="68"/>
      <c r="P388" s="68" t="s">
        <v>114</v>
      </c>
      <c r="Q388" s="68"/>
      <c r="R388" s="68"/>
      <c r="S388" s="68"/>
      <c r="T388" s="68"/>
      <c r="U388" s="68"/>
      <c r="V388" s="68"/>
      <c r="W388" s="68"/>
      <c r="X388" s="68"/>
      <c r="Y388" s="22" t="s">
        <v>850</v>
      </c>
      <c r="Z388" s="22"/>
      <c r="AA388" s="23">
        <v>70000</v>
      </c>
      <c r="AB388" s="24">
        <v>1</v>
      </c>
      <c r="AC388" s="22" t="s">
        <v>1870</v>
      </c>
      <c r="AD388" s="22"/>
      <c r="AE388" s="22" t="s">
        <v>852</v>
      </c>
      <c r="AF388" s="24">
        <v>228</v>
      </c>
      <c r="AG388" s="22" t="s">
        <v>1871</v>
      </c>
      <c r="AH388" s="22"/>
      <c r="AI388" s="22" t="s">
        <v>854</v>
      </c>
      <c r="AJ388" s="24">
        <v>9</v>
      </c>
    </row>
    <row r="389" spans="1:36" ht="22.4" customHeight="1" outlineLevel="2" x14ac:dyDescent="0.2">
      <c r="A389" s="21">
        <v>2</v>
      </c>
      <c r="B389" s="68" t="s">
        <v>1872</v>
      </c>
      <c r="C389" s="68"/>
      <c r="D389" s="68"/>
      <c r="E389" s="68"/>
      <c r="F389" s="68" t="s">
        <v>1873</v>
      </c>
      <c r="G389" s="68"/>
      <c r="H389" s="68"/>
      <c r="I389" s="68"/>
      <c r="J389" s="68"/>
      <c r="K389" s="68"/>
      <c r="L389" s="68"/>
      <c r="M389" s="68"/>
      <c r="N389" s="68"/>
      <c r="O389" s="68"/>
      <c r="P389" s="68" t="s">
        <v>114</v>
      </c>
      <c r="Q389" s="68"/>
      <c r="R389" s="68"/>
      <c r="S389" s="68"/>
      <c r="T389" s="68"/>
      <c r="U389" s="68"/>
      <c r="V389" s="68"/>
      <c r="W389" s="68"/>
      <c r="X389" s="68"/>
      <c r="Y389" s="22" t="s">
        <v>850</v>
      </c>
      <c r="Z389" s="22"/>
      <c r="AA389" s="23">
        <v>70000</v>
      </c>
      <c r="AB389" s="24">
        <v>1</v>
      </c>
      <c r="AC389" s="22" t="s">
        <v>1874</v>
      </c>
      <c r="AD389" s="22"/>
      <c r="AE389" s="22" t="s">
        <v>852</v>
      </c>
      <c r="AF389" s="24">
        <v>271</v>
      </c>
      <c r="AG389" s="22" t="s">
        <v>1875</v>
      </c>
      <c r="AH389" s="22"/>
      <c r="AI389" s="22" t="s">
        <v>963</v>
      </c>
      <c r="AJ389" s="24">
        <v>8</v>
      </c>
    </row>
    <row r="390" spans="1:36" ht="22.4" customHeight="1" outlineLevel="2" x14ac:dyDescent="0.2">
      <c r="A390" s="21">
        <v>3</v>
      </c>
      <c r="B390" s="68" t="s">
        <v>129</v>
      </c>
      <c r="C390" s="68"/>
      <c r="D390" s="68"/>
      <c r="E390" s="68"/>
      <c r="F390" s="68" t="s">
        <v>1876</v>
      </c>
      <c r="G390" s="68"/>
      <c r="H390" s="68"/>
      <c r="I390" s="68"/>
      <c r="J390" s="68"/>
      <c r="K390" s="68"/>
      <c r="L390" s="68"/>
      <c r="M390" s="68"/>
      <c r="N390" s="68"/>
      <c r="O390" s="68"/>
      <c r="P390" s="68" t="s">
        <v>114</v>
      </c>
      <c r="Q390" s="68"/>
      <c r="R390" s="68"/>
      <c r="S390" s="68"/>
      <c r="T390" s="68"/>
      <c r="U390" s="68"/>
      <c r="V390" s="68"/>
      <c r="W390" s="68"/>
      <c r="X390" s="68"/>
      <c r="Y390" s="22" t="s">
        <v>850</v>
      </c>
      <c r="Z390" s="22"/>
      <c r="AA390" s="23">
        <v>70000</v>
      </c>
      <c r="AB390" s="24">
        <v>1</v>
      </c>
      <c r="AC390" s="22" t="s">
        <v>1877</v>
      </c>
      <c r="AD390" s="22"/>
      <c r="AE390" s="22" t="s">
        <v>852</v>
      </c>
      <c r="AF390" s="24">
        <v>77</v>
      </c>
      <c r="AG390" s="22" t="s">
        <v>1878</v>
      </c>
      <c r="AH390" s="22"/>
      <c r="AI390" s="22" t="s">
        <v>854</v>
      </c>
      <c r="AJ390" s="24">
        <v>7</v>
      </c>
    </row>
    <row r="391" spans="1:36" ht="22.4" customHeight="1" outlineLevel="2" x14ac:dyDescent="0.2">
      <c r="A391" s="21">
        <v>4</v>
      </c>
      <c r="B391" s="68" t="s">
        <v>111</v>
      </c>
      <c r="C391" s="68"/>
      <c r="D391" s="68"/>
      <c r="E391" s="68"/>
      <c r="F391" s="68" t="s">
        <v>1879</v>
      </c>
      <c r="G391" s="68"/>
      <c r="H391" s="68"/>
      <c r="I391" s="68"/>
      <c r="J391" s="68"/>
      <c r="K391" s="68"/>
      <c r="L391" s="68"/>
      <c r="M391" s="68"/>
      <c r="N391" s="68"/>
      <c r="O391" s="68"/>
      <c r="P391" s="68" t="s">
        <v>101</v>
      </c>
      <c r="Q391" s="68"/>
      <c r="R391" s="68"/>
      <c r="S391" s="68"/>
      <c r="T391" s="68"/>
      <c r="U391" s="68"/>
      <c r="V391" s="68"/>
      <c r="W391" s="68"/>
      <c r="X391" s="68"/>
      <c r="Y391" s="22" t="s">
        <v>850</v>
      </c>
      <c r="Z391" s="22"/>
      <c r="AA391" s="23">
        <v>90000</v>
      </c>
      <c r="AB391" s="24">
        <v>1</v>
      </c>
      <c r="AC391" s="22" t="s">
        <v>1880</v>
      </c>
      <c r="AD391" s="22"/>
      <c r="AE391" s="22" t="s">
        <v>852</v>
      </c>
      <c r="AF391" s="24">
        <v>149</v>
      </c>
      <c r="AG391" s="22" t="s">
        <v>1881</v>
      </c>
      <c r="AH391" s="22"/>
      <c r="AI391" s="22" t="s">
        <v>854</v>
      </c>
      <c r="AJ391" s="24">
        <v>13</v>
      </c>
    </row>
    <row r="392" spans="1:36" ht="22.4" customHeight="1" outlineLevel="2" x14ac:dyDescent="0.2">
      <c r="A392" s="69" t="s">
        <v>1882</v>
      </c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  <c r="AE392" s="69"/>
      <c r="AF392" s="69"/>
      <c r="AG392" s="69"/>
      <c r="AH392" s="69"/>
      <c r="AI392" s="69"/>
      <c r="AJ392" s="69"/>
    </row>
    <row r="393" spans="1:36" ht="22.4" customHeight="1" outlineLevel="2" x14ac:dyDescent="0.2">
      <c r="A393" s="21">
        <v>1</v>
      </c>
      <c r="B393" s="68" t="s">
        <v>666</v>
      </c>
      <c r="C393" s="68"/>
      <c r="D393" s="68"/>
      <c r="E393" s="68"/>
      <c r="F393" s="68" t="s">
        <v>1883</v>
      </c>
      <c r="G393" s="68"/>
      <c r="H393" s="68"/>
      <c r="I393" s="68"/>
      <c r="J393" s="68"/>
      <c r="K393" s="68"/>
      <c r="L393" s="68"/>
      <c r="M393" s="68"/>
      <c r="N393" s="68"/>
      <c r="O393" s="68"/>
      <c r="P393" s="68" t="s">
        <v>114</v>
      </c>
      <c r="Q393" s="68"/>
      <c r="R393" s="68"/>
      <c r="S393" s="68"/>
      <c r="T393" s="68"/>
      <c r="U393" s="68"/>
      <c r="V393" s="68"/>
      <c r="W393" s="68"/>
      <c r="X393" s="68"/>
      <c r="Y393" s="22" t="s">
        <v>850</v>
      </c>
      <c r="Z393" s="22"/>
      <c r="AA393" s="23">
        <v>70000</v>
      </c>
      <c r="AB393" s="24">
        <v>1</v>
      </c>
      <c r="AC393" s="22" t="s">
        <v>1884</v>
      </c>
      <c r="AD393" s="22"/>
      <c r="AE393" s="22" t="s">
        <v>852</v>
      </c>
      <c r="AF393" s="24">
        <v>109</v>
      </c>
      <c r="AG393" s="22" t="s">
        <v>1885</v>
      </c>
      <c r="AH393" s="22"/>
      <c r="AI393" s="22" t="s">
        <v>854</v>
      </c>
      <c r="AJ393" s="24">
        <v>6</v>
      </c>
    </row>
    <row r="394" spans="1:36" ht="11.15" customHeight="1" outlineLevel="1" x14ac:dyDescent="0.2">
      <c r="A394" s="21">
        <v>2</v>
      </c>
      <c r="B394" s="68" t="s">
        <v>118</v>
      </c>
      <c r="C394" s="68"/>
      <c r="D394" s="68"/>
      <c r="E394" s="68"/>
      <c r="F394" s="68" t="s">
        <v>1886</v>
      </c>
      <c r="G394" s="68"/>
      <c r="H394" s="68"/>
      <c r="I394" s="68"/>
      <c r="J394" s="68"/>
      <c r="K394" s="68"/>
      <c r="L394" s="68"/>
      <c r="M394" s="68"/>
      <c r="N394" s="68"/>
      <c r="O394" s="68"/>
      <c r="P394" s="68" t="s">
        <v>114</v>
      </c>
      <c r="Q394" s="68"/>
      <c r="R394" s="68"/>
      <c r="S394" s="68"/>
      <c r="T394" s="68"/>
      <c r="U394" s="68"/>
      <c r="V394" s="68"/>
      <c r="W394" s="68"/>
      <c r="X394" s="68"/>
      <c r="Y394" s="22" t="s">
        <v>850</v>
      </c>
      <c r="Z394" s="22"/>
      <c r="AA394" s="23">
        <v>70000</v>
      </c>
      <c r="AB394" s="24">
        <v>1</v>
      </c>
      <c r="AC394" s="22" t="s">
        <v>1887</v>
      </c>
      <c r="AD394" s="22"/>
      <c r="AE394" s="22" t="s">
        <v>852</v>
      </c>
      <c r="AF394" s="24">
        <v>46</v>
      </c>
      <c r="AG394" s="22" t="s">
        <v>1888</v>
      </c>
      <c r="AH394" s="22"/>
      <c r="AI394" s="22" t="s">
        <v>854</v>
      </c>
      <c r="AJ394" s="24">
        <v>14</v>
      </c>
    </row>
    <row r="395" spans="1:36" ht="11.15" customHeight="1" outlineLevel="2" x14ac:dyDescent="0.2">
      <c r="A395" s="21">
        <v>3</v>
      </c>
      <c r="B395" s="68" t="s">
        <v>121</v>
      </c>
      <c r="C395" s="68"/>
      <c r="D395" s="68"/>
      <c r="E395" s="68"/>
      <c r="F395" s="68" t="s">
        <v>1889</v>
      </c>
      <c r="G395" s="68"/>
      <c r="H395" s="68"/>
      <c r="I395" s="68"/>
      <c r="J395" s="68"/>
      <c r="K395" s="68"/>
      <c r="L395" s="68"/>
      <c r="M395" s="68"/>
      <c r="N395" s="68"/>
      <c r="O395" s="68"/>
      <c r="P395" s="68" t="s">
        <v>114</v>
      </c>
      <c r="Q395" s="68"/>
      <c r="R395" s="68"/>
      <c r="S395" s="68"/>
      <c r="T395" s="68"/>
      <c r="U395" s="68"/>
      <c r="V395" s="68"/>
      <c r="W395" s="68"/>
      <c r="X395" s="68"/>
      <c r="Y395" s="22" t="s">
        <v>850</v>
      </c>
      <c r="Z395" s="22"/>
      <c r="AA395" s="23">
        <v>70000</v>
      </c>
      <c r="AB395" s="24">
        <v>1</v>
      </c>
      <c r="AC395" s="22" t="s">
        <v>1890</v>
      </c>
      <c r="AD395" s="22"/>
      <c r="AE395" s="22" t="s">
        <v>852</v>
      </c>
      <c r="AF395" s="24">
        <v>253</v>
      </c>
      <c r="AG395" s="22" t="s">
        <v>1891</v>
      </c>
      <c r="AH395" s="22"/>
      <c r="AI395" s="22" t="s">
        <v>854</v>
      </c>
      <c r="AJ395" s="24">
        <v>14</v>
      </c>
    </row>
    <row r="396" spans="1:36" ht="22.4" customHeight="1" outlineLevel="2" x14ac:dyDescent="0.2">
      <c r="A396" s="21">
        <v>4</v>
      </c>
      <c r="B396" s="68" t="s">
        <v>126</v>
      </c>
      <c r="C396" s="68"/>
      <c r="D396" s="68"/>
      <c r="E396" s="68"/>
      <c r="F396" s="68" t="s">
        <v>1892</v>
      </c>
      <c r="G396" s="68"/>
      <c r="H396" s="68"/>
      <c r="I396" s="68"/>
      <c r="J396" s="68"/>
      <c r="K396" s="68"/>
      <c r="L396" s="68"/>
      <c r="M396" s="68"/>
      <c r="N396" s="68"/>
      <c r="O396" s="68"/>
      <c r="P396" s="68" t="s">
        <v>114</v>
      </c>
      <c r="Q396" s="68"/>
      <c r="R396" s="68"/>
      <c r="S396" s="68"/>
      <c r="T396" s="68"/>
      <c r="U396" s="68"/>
      <c r="V396" s="68"/>
      <c r="W396" s="68"/>
      <c r="X396" s="68"/>
      <c r="Y396" s="22" t="s">
        <v>850</v>
      </c>
      <c r="Z396" s="22"/>
      <c r="AA396" s="23">
        <v>70000</v>
      </c>
      <c r="AB396" s="24">
        <v>1</v>
      </c>
      <c r="AC396" s="22" t="s">
        <v>1893</v>
      </c>
      <c r="AD396" s="22"/>
      <c r="AE396" s="22" t="s">
        <v>852</v>
      </c>
      <c r="AF396" s="24">
        <v>251</v>
      </c>
      <c r="AG396" s="22" t="s">
        <v>1894</v>
      </c>
      <c r="AH396" s="22"/>
      <c r="AI396" s="22" t="s">
        <v>854</v>
      </c>
      <c r="AJ396" s="24">
        <v>19</v>
      </c>
    </row>
    <row r="397" spans="1:36" ht="11.15" customHeight="1" outlineLevel="2" x14ac:dyDescent="0.2">
      <c r="A397" s="21">
        <v>5</v>
      </c>
      <c r="B397" s="68" t="s">
        <v>124</v>
      </c>
      <c r="C397" s="68"/>
      <c r="D397" s="68"/>
      <c r="E397" s="68"/>
      <c r="F397" s="68" t="s">
        <v>1895</v>
      </c>
      <c r="G397" s="68"/>
      <c r="H397" s="68"/>
      <c r="I397" s="68"/>
      <c r="J397" s="68"/>
      <c r="K397" s="68"/>
      <c r="L397" s="68"/>
      <c r="M397" s="68"/>
      <c r="N397" s="68"/>
      <c r="O397" s="68"/>
      <c r="P397" s="68" t="s">
        <v>125</v>
      </c>
      <c r="Q397" s="68"/>
      <c r="R397" s="68"/>
      <c r="S397" s="68"/>
      <c r="T397" s="68"/>
      <c r="U397" s="68"/>
      <c r="V397" s="68"/>
      <c r="W397" s="68"/>
      <c r="X397" s="68"/>
      <c r="Y397" s="22" t="s">
        <v>850</v>
      </c>
      <c r="Z397" s="22"/>
      <c r="AA397" s="23">
        <v>95000</v>
      </c>
      <c r="AB397" s="24">
        <v>1</v>
      </c>
      <c r="AC397" s="22" t="s">
        <v>1896</v>
      </c>
      <c r="AD397" s="22"/>
      <c r="AE397" s="22" t="s">
        <v>852</v>
      </c>
      <c r="AF397" s="24">
        <v>7</v>
      </c>
      <c r="AG397" s="20" t="s">
        <v>1897</v>
      </c>
      <c r="AH397" s="22"/>
      <c r="AI397" s="22" t="s">
        <v>854</v>
      </c>
      <c r="AJ397" s="24">
        <v>7</v>
      </c>
    </row>
    <row r="398" spans="1:36" ht="11.15" customHeight="1" outlineLevel="2" x14ac:dyDescent="0.2">
      <c r="A398" s="21">
        <v>6</v>
      </c>
      <c r="B398" s="68" t="s">
        <v>211</v>
      </c>
      <c r="C398" s="68"/>
      <c r="D398" s="68"/>
      <c r="E398" s="68"/>
      <c r="F398" s="68" t="s">
        <v>1898</v>
      </c>
      <c r="G398" s="68"/>
      <c r="H398" s="68"/>
      <c r="I398" s="68"/>
      <c r="J398" s="68"/>
      <c r="K398" s="68"/>
      <c r="L398" s="68"/>
      <c r="M398" s="68"/>
      <c r="N398" s="68"/>
      <c r="O398" s="68"/>
      <c r="P398" s="68" t="s">
        <v>84</v>
      </c>
      <c r="Q398" s="68"/>
      <c r="R398" s="68"/>
      <c r="S398" s="68"/>
      <c r="T398" s="68"/>
      <c r="U398" s="68"/>
      <c r="V398" s="68"/>
      <c r="W398" s="68"/>
      <c r="X398" s="68"/>
      <c r="Y398" s="22" t="s">
        <v>850</v>
      </c>
      <c r="Z398" s="22"/>
      <c r="AA398" s="23">
        <v>125000</v>
      </c>
      <c r="AB398" s="24">
        <v>1</v>
      </c>
      <c r="AC398" s="22" t="s">
        <v>1899</v>
      </c>
      <c r="AD398" s="22"/>
      <c r="AE398" s="22" t="s">
        <v>852</v>
      </c>
      <c r="AF398" s="24">
        <v>217</v>
      </c>
      <c r="AG398" s="22" t="s">
        <v>1138</v>
      </c>
      <c r="AH398" s="22"/>
      <c r="AI398" s="22" t="s">
        <v>854</v>
      </c>
      <c r="AJ398" s="24">
        <v>19</v>
      </c>
    </row>
    <row r="399" spans="1:36" ht="11.15" customHeight="1" outlineLevel="2" x14ac:dyDescent="0.2">
      <c r="A399" s="69" t="s">
        <v>1900</v>
      </c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  <c r="AE399" s="69"/>
      <c r="AF399" s="69"/>
      <c r="AG399" s="69"/>
      <c r="AH399" s="69"/>
      <c r="AI399" s="69"/>
      <c r="AJ399" s="69"/>
    </row>
    <row r="400" spans="1:36" ht="11.15" customHeight="1" outlineLevel="2" x14ac:dyDescent="0.2">
      <c r="A400" s="21">
        <v>1</v>
      </c>
      <c r="B400" s="68" t="s">
        <v>104</v>
      </c>
      <c r="C400" s="68"/>
      <c r="D400" s="68"/>
      <c r="E400" s="68"/>
      <c r="F400" s="68" t="s">
        <v>1901</v>
      </c>
      <c r="G400" s="68"/>
      <c r="H400" s="68"/>
      <c r="I400" s="68"/>
      <c r="J400" s="68"/>
      <c r="K400" s="68"/>
      <c r="L400" s="68"/>
      <c r="M400" s="68"/>
      <c r="N400" s="68"/>
      <c r="O400" s="68"/>
      <c r="P400" s="68" t="s">
        <v>21</v>
      </c>
      <c r="Q400" s="68"/>
      <c r="R400" s="68"/>
      <c r="S400" s="68"/>
      <c r="T400" s="68"/>
      <c r="U400" s="68"/>
      <c r="V400" s="68"/>
      <c r="W400" s="68"/>
      <c r="X400" s="68"/>
      <c r="Y400" s="22" t="s">
        <v>850</v>
      </c>
      <c r="Z400" s="22"/>
      <c r="AA400" s="23">
        <v>70000</v>
      </c>
      <c r="AB400" s="24">
        <v>1</v>
      </c>
      <c r="AC400" s="22" t="s">
        <v>871</v>
      </c>
      <c r="AD400" s="26"/>
      <c r="AE400" s="22" t="s">
        <v>852</v>
      </c>
      <c r="AF400" s="24">
        <v>162</v>
      </c>
      <c r="AG400" s="22" t="s">
        <v>1902</v>
      </c>
      <c r="AH400" s="22"/>
      <c r="AI400" s="22" t="s">
        <v>854</v>
      </c>
      <c r="AJ400" s="24">
        <v>1</v>
      </c>
    </row>
    <row r="401" spans="1:36" ht="11.15" customHeight="1" outlineLevel="2" x14ac:dyDescent="0.2">
      <c r="A401" s="21">
        <v>2</v>
      </c>
      <c r="B401" s="68" t="s">
        <v>142</v>
      </c>
      <c r="C401" s="68"/>
      <c r="D401" s="68"/>
      <c r="E401" s="68"/>
      <c r="F401" s="68" t="s">
        <v>1903</v>
      </c>
      <c r="G401" s="68"/>
      <c r="H401" s="68"/>
      <c r="I401" s="68"/>
      <c r="J401" s="68"/>
      <c r="K401" s="68"/>
      <c r="L401" s="68"/>
      <c r="M401" s="68"/>
      <c r="N401" s="68"/>
      <c r="O401" s="68"/>
      <c r="P401" s="68" t="s">
        <v>824</v>
      </c>
      <c r="Q401" s="68"/>
      <c r="R401" s="68"/>
      <c r="S401" s="68"/>
      <c r="T401" s="68"/>
      <c r="U401" s="68"/>
      <c r="V401" s="68"/>
      <c r="W401" s="68"/>
      <c r="X401" s="68"/>
      <c r="Y401" s="22" t="s">
        <v>850</v>
      </c>
      <c r="Z401" s="22"/>
      <c r="AA401" s="23">
        <v>240000</v>
      </c>
      <c r="AB401" s="24">
        <v>1</v>
      </c>
      <c r="AC401" s="22" t="s">
        <v>1904</v>
      </c>
      <c r="AD401" s="22"/>
      <c r="AE401" s="22" t="s">
        <v>852</v>
      </c>
      <c r="AF401" s="24">
        <v>63</v>
      </c>
      <c r="AG401" s="22" t="s">
        <v>1905</v>
      </c>
      <c r="AH401" s="22"/>
      <c r="AI401" s="22" t="s">
        <v>854</v>
      </c>
      <c r="AJ401" s="24">
        <v>9</v>
      </c>
    </row>
    <row r="402" spans="1:36" ht="11.15" customHeight="1" outlineLevel="2" x14ac:dyDescent="0.2">
      <c r="A402" s="21">
        <v>3</v>
      </c>
      <c r="B402" s="68" t="s">
        <v>105</v>
      </c>
      <c r="C402" s="68"/>
      <c r="D402" s="68"/>
      <c r="E402" s="68"/>
      <c r="F402" s="68" t="s">
        <v>1906</v>
      </c>
      <c r="G402" s="68"/>
      <c r="H402" s="68"/>
      <c r="I402" s="68"/>
      <c r="J402" s="68"/>
      <c r="K402" s="68"/>
      <c r="L402" s="68"/>
      <c r="M402" s="68"/>
      <c r="N402" s="68"/>
      <c r="O402" s="68"/>
      <c r="P402" s="68" t="s">
        <v>21</v>
      </c>
      <c r="Q402" s="68"/>
      <c r="R402" s="68"/>
      <c r="S402" s="68"/>
      <c r="T402" s="68"/>
      <c r="U402" s="68"/>
      <c r="V402" s="68"/>
      <c r="W402" s="68"/>
      <c r="X402" s="68"/>
      <c r="Y402" s="22" t="s">
        <v>850</v>
      </c>
      <c r="Z402" s="22"/>
      <c r="AA402" s="23">
        <v>70000</v>
      </c>
      <c r="AB402" s="24">
        <v>1</v>
      </c>
      <c r="AC402" s="22" t="s">
        <v>1907</v>
      </c>
      <c r="AD402" s="25">
        <v>3</v>
      </c>
      <c r="AE402" s="22" t="s">
        <v>852</v>
      </c>
      <c r="AF402" s="24">
        <v>76</v>
      </c>
      <c r="AG402" s="22" t="s">
        <v>1908</v>
      </c>
      <c r="AH402" s="22"/>
      <c r="AI402" s="22" t="s">
        <v>854</v>
      </c>
      <c r="AJ402" s="26"/>
    </row>
    <row r="403" spans="1:36" ht="11.15" customHeight="1" outlineLevel="1" x14ac:dyDescent="0.2">
      <c r="A403" s="21">
        <v>4</v>
      </c>
      <c r="B403" s="68" t="s">
        <v>107</v>
      </c>
      <c r="C403" s="68"/>
      <c r="D403" s="68"/>
      <c r="E403" s="68"/>
      <c r="F403" s="68" t="s">
        <v>1909</v>
      </c>
      <c r="G403" s="68"/>
      <c r="H403" s="68"/>
      <c r="I403" s="68"/>
      <c r="J403" s="68"/>
      <c r="K403" s="68"/>
      <c r="L403" s="68"/>
      <c r="M403" s="68"/>
      <c r="N403" s="68"/>
      <c r="O403" s="68"/>
      <c r="P403" s="68" t="s">
        <v>21</v>
      </c>
      <c r="Q403" s="68"/>
      <c r="R403" s="68"/>
      <c r="S403" s="68"/>
      <c r="T403" s="68"/>
      <c r="U403" s="68"/>
      <c r="V403" s="68"/>
      <c r="W403" s="68"/>
      <c r="X403" s="68"/>
      <c r="Y403" s="22" t="s">
        <v>850</v>
      </c>
      <c r="Z403" s="22"/>
      <c r="AA403" s="23">
        <v>70000</v>
      </c>
      <c r="AB403" s="24">
        <v>1</v>
      </c>
      <c r="AC403" s="22" t="s">
        <v>1910</v>
      </c>
      <c r="AD403" s="22"/>
      <c r="AE403" s="22" t="s">
        <v>852</v>
      </c>
      <c r="AF403" s="24">
        <v>183</v>
      </c>
      <c r="AG403" s="22" t="s">
        <v>1911</v>
      </c>
      <c r="AH403" s="22"/>
      <c r="AI403" s="22" t="s">
        <v>854</v>
      </c>
      <c r="AJ403" s="24">
        <v>9</v>
      </c>
    </row>
    <row r="404" spans="1:36" ht="22.4" customHeight="1" outlineLevel="2" x14ac:dyDescent="0.2">
      <c r="A404" s="21">
        <v>5</v>
      </c>
      <c r="B404" s="68" t="s">
        <v>108</v>
      </c>
      <c r="C404" s="68"/>
      <c r="D404" s="68"/>
      <c r="E404" s="68"/>
      <c r="F404" s="68" t="s">
        <v>1912</v>
      </c>
      <c r="G404" s="68"/>
      <c r="H404" s="68"/>
      <c r="I404" s="68"/>
      <c r="J404" s="68"/>
      <c r="K404" s="68"/>
      <c r="L404" s="68"/>
      <c r="M404" s="68"/>
      <c r="N404" s="68"/>
      <c r="O404" s="68"/>
      <c r="P404" s="68" t="s">
        <v>21</v>
      </c>
      <c r="Q404" s="68"/>
      <c r="R404" s="68"/>
      <c r="S404" s="68"/>
      <c r="T404" s="68"/>
      <c r="U404" s="68"/>
      <c r="V404" s="68"/>
      <c r="W404" s="68"/>
      <c r="X404" s="68"/>
      <c r="Y404" s="22" t="s">
        <v>850</v>
      </c>
      <c r="Z404" s="22"/>
      <c r="AA404" s="23">
        <v>70000</v>
      </c>
      <c r="AB404" s="24">
        <v>1</v>
      </c>
      <c r="AC404" s="22" t="s">
        <v>1913</v>
      </c>
      <c r="AD404" s="25">
        <v>3</v>
      </c>
      <c r="AE404" s="22" t="s">
        <v>852</v>
      </c>
      <c r="AF404" s="24">
        <v>191</v>
      </c>
      <c r="AG404" s="22" t="s">
        <v>1914</v>
      </c>
      <c r="AH404" s="22"/>
      <c r="AI404" s="22" t="s">
        <v>854</v>
      </c>
      <c r="AJ404" s="26"/>
    </row>
    <row r="405" spans="1:36" ht="11.15" customHeight="1" outlineLevel="2" x14ac:dyDescent="0.2">
      <c r="A405" s="21">
        <v>6</v>
      </c>
      <c r="B405" s="68" t="s">
        <v>632</v>
      </c>
      <c r="C405" s="68"/>
      <c r="D405" s="68"/>
      <c r="E405" s="68"/>
      <c r="F405" s="68" t="s">
        <v>1915</v>
      </c>
      <c r="G405" s="68"/>
      <c r="H405" s="68"/>
      <c r="I405" s="68"/>
      <c r="J405" s="68"/>
      <c r="K405" s="68"/>
      <c r="L405" s="68"/>
      <c r="M405" s="68"/>
      <c r="N405" s="68"/>
      <c r="O405" s="68"/>
      <c r="P405" s="68" t="s">
        <v>21</v>
      </c>
      <c r="Q405" s="68"/>
      <c r="R405" s="68"/>
      <c r="S405" s="68"/>
      <c r="T405" s="68"/>
      <c r="U405" s="68"/>
      <c r="V405" s="68"/>
      <c r="W405" s="68"/>
      <c r="X405" s="68"/>
      <c r="Y405" s="22" t="s">
        <v>850</v>
      </c>
      <c r="Z405" s="22"/>
      <c r="AA405" s="23">
        <v>70000</v>
      </c>
      <c r="AB405" s="24">
        <v>1</v>
      </c>
      <c r="AC405" s="22" t="s">
        <v>1916</v>
      </c>
      <c r="AD405" s="25">
        <v>3</v>
      </c>
      <c r="AE405" s="22" t="s">
        <v>852</v>
      </c>
      <c r="AF405" s="24">
        <v>294</v>
      </c>
      <c r="AG405" s="22" t="s">
        <v>1917</v>
      </c>
      <c r="AH405" s="22"/>
      <c r="AI405" s="22" t="s">
        <v>854</v>
      </c>
      <c r="AJ405" s="26"/>
    </row>
    <row r="406" spans="1:36" ht="11.15" customHeight="1" outlineLevel="2" x14ac:dyDescent="0.2">
      <c r="A406" s="21">
        <v>7</v>
      </c>
      <c r="B406" s="68" t="s">
        <v>144</v>
      </c>
      <c r="C406" s="68"/>
      <c r="D406" s="68"/>
      <c r="E406" s="68"/>
      <c r="F406" s="68" t="s">
        <v>1918</v>
      </c>
      <c r="G406" s="68"/>
      <c r="H406" s="68"/>
      <c r="I406" s="68"/>
      <c r="J406" s="68"/>
      <c r="K406" s="68"/>
      <c r="L406" s="68"/>
      <c r="M406" s="68"/>
      <c r="N406" s="68"/>
      <c r="O406" s="68"/>
      <c r="P406" s="68" t="s">
        <v>145</v>
      </c>
      <c r="Q406" s="68"/>
      <c r="R406" s="68"/>
      <c r="S406" s="68"/>
      <c r="T406" s="68"/>
      <c r="U406" s="68"/>
      <c r="V406" s="68"/>
      <c r="W406" s="68"/>
      <c r="X406" s="68"/>
      <c r="Y406" s="22" t="s">
        <v>850</v>
      </c>
      <c r="Z406" s="22"/>
      <c r="AA406" s="23">
        <v>135000</v>
      </c>
      <c r="AB406" s="24">
        <v>1</v>
      </c>
      <c r="AC406" s="22" t="s">
        <v>1123</v>
      </c>
      <c r="AD406" s="22"/>
      <c r="AE406" s="22" t="s">
        <v>852</v>
      </c>
      <c r="AF406" s="24">
        <v>346</v>
      </c>
      <c r="AG406" s="22" t="s">
        <v>1919</v>
      </c>
      <c r="AH406" s="22"/>
      <c r="AI406" s="22" t="s">
        <v>854</v>
      </c>
      <c r="AJ406" s="24">
        <v>4</v>
      </c>
    </row>
    <row r="407" spans="1:36" ht="22.4" customHeight="1" outlineLevel="2" x14ac:dyDescent="0.2">
      <c r="A407" s="21">
        <v>8</v>
      </c>
      <c r="B407" s="68" t="s">
        <v>141</v>
      </c>
      <c r="C407" s="68"/>
      <c r="D407" s="68"/>
      <c r="E407" s="68"/>
      <c r="F407" s="68" t="s">
        <v>1920</v>
      </c>
      <c r="G407" s="68"/>
      <c r="H407" s="68"/>
      <c r="I407" s="68"/>
      <c r="J407" s="68"/>
      <c r="K407" s="68"/>
      <c r="L407" s="68"/>
      <c r="M407" s="68"/>
      <c r="N407" s="68"/>
      <c r="O407" s="68"/>
      <c r="P407" s="68" t="s">
        <v>78</v>
      </c>
      <c r="Q407" s="68"/>
      <c r="R407" s="68"/>
      <c r="S407" s="68"/>
      <c r="T407" s="68"/>
      <c r="U407" s="68"/>
      <c r="V407" s="68"/>
      <c r="W407" s="68"/>
      <c r="X407" s="68"/>
      <c r="Y407" s="22" t="s">
        <v>850</v>
      </c>
      <c r="Z407" s="22"/>
      <c r="AA407" s="23">
        <v>135000</v>
      </c>
      <c r="AB407" s="24">
        <v>1</v>
      </c>
      <c r="AC407" s="22" t="s">
        <v>1921</v>
      </c>
      <c r="AD407" s="22"/>
      <c r="AE407" s="22" t="s">
        <v>852</v>
      </c>
      <c r="AF407" s="24">
        <v>313</v>
      </c>
      <c r="AG407" s="22" t="s">
        <v>1922</v>
      </c>
      <c r="AH407" s="22"/>
      <c r="AI407" s="22" t="s">
        <v>854</v>
      </c>
      <c r="AJ407" s="24">
        <v>5</v>
      </c>
    </row>
    <row r="408" spans="1:36" ht="11.15" customHeight="1" outlineLevel="1" x14ac:dyDescent="0.2">
      <c r="A408" s="69" t="s">
        <v>1923</v>
      </c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  <c r="AE408" s="69"/>
      <c r="AF408" s="69"/>
      <c r="AG408" s="69"/>
      <c r="AH408" s="69"/>
      <c r="AI408" s="69"/>
      <c r="AJ408" s="69"/>
    </row>
    <row r="409" spans="1:36" ht="11.15" customHeight="1" outlineLevel="2" x14ac:dyDescent="0.2">
      <c r="A409" s="21">
        <v>1</v>
      </c>
      <c r="B409" s="68" t="s">
        <v>140</v>
      </c>
      <c r="C409" s="68"/>
      <c r="D409" s="68"/>
      <c r="E409" s="68"/>
      <c r="F409" s="68" t="s">
        <v>1924</v>
      </c>
      <c r="G409" s="68"/>
      <c r="H409" s="68"/>
      <c r="I409" s="68"/>
      <c r="J409" s="68"/>
      <c r="K409" s="68"/>
      <c r="L409" s="68"/>
      <c r="M409" s="68"/>
      <c r="N409" s="68"/>
      <c r="O409" s="68"/>
      <c r="P409" s="68" t="s">
        <v>137</v>
      </c>
      <c r="Q409" s="68"/>
      <c r="R409" s="68"/>
      <c r="S409" s="68"/>
      <c r="T409" s="68"/>
      <c r="U409" s="68"/>
      <c r="V409" s="68"/>
      <c r="W409" s="68"/>
      <c r="X409" s="68"/>
      <c r="Y409" s="22" t="s">
        <v>850</v>
      </c>
      <c r="Z409" s="22"/>
      <c r="AA409" s="23">
        <v>95000</v>
      </c>
      <c r="AB409" s="24">
        <v>1</v>
      </c>
      <c r="AC409" s="22" t="s">
        <v>1925</v>
      </c>
      <c r="AD409" s="22"/>
      <c r="AE409" s="22" t="s">
        <v>852</v>
      </c>
      <c r="AF409" s="24">
        <v>63</v>
      </c>
      <c r="AG409" s="22" t="s">
        <v>1926</v>
      </c>
      <c r="AH409" s="22"/>
      <c r="AI409" s="22" t="s">
        <v>854</v>
      </c>
      <c r="AJ409" s="24">
        <v>7</v>
      </c>
    </row>
    <row r="410" spans="1:36" ht="22.4" customHeight="1" outlineLevel="2" x14ac:dyDescent="0.2">
      <c r="A410" s="21">
        <v>2</v>
      </c>
      <c r="B410" s="68" t="s">
        <v>139</v>
      </c>
      <c r="C410" s="68"/>
      <c r="D410" s="68"/>
      <c r="E410" s="68"/>
      <c r="F410" s="68" t="s">
        <v>1927</v>
      </c>
      <c r="G410" s="68"/>
      <c r="H410" s="68"/>
      <c r="I410" s="68"/>
      <c r="J410" s="68"/>
      <c r="K410" s="68"/>
      <c r="L410" s="68"/>
      <c r="M410" s="68"/>
      <c r="N410" s="68"/>
      <c r="O410" s="68"/>
      <c r="P410" s="68" t="s">
        <v>21</v>
      </c>
      <c r="Q410" s="68"/>
      <c r="R410" s="68"/>
      <c r="S410" s="68"/>
      <c r="T410" s="68"/>
      <c r="U410" s="68"/>
      <c r="V410" s="68"/>
      <c r="W410" s="68"/>
      <c r="X410" s="68"/>
      <c r="Y410" s="22" t="s">
        <v>850</v>
      </c>
      <c r="Z410" s="22"/>
      <c r="AA410" s="23">
        <v>70000</v>
      </c>
      <c r="AB410" s="24">
        <v>1</v>
      </c>
      <c r="AC410" s="22" t="s">
        <v>871</v>
      </c>
      <c r="AD410" s="26"/>
      <c r="AE410" s="22" t="s">
        <v>852</v>
      </c>
      <c r="AF410" s="24">
        <v>281</v>
      </c>
      <c r="AG410" s="22" t="s">
        <v>1928</v>
      </c>
      <c r="AH410" s="22"/>
      <c r="AI410" s="22" t="s">
        <v>854</v>
      </c>
      <c r="AJ410" s="24">
        <v>1</v>
      </c>
    </row>
    <row r="411" spans="1:36" ht="11.15" customHeight="1" outlineLevel="2" x14ac:dyDescent="0.2">
      <c r="A411" s="21">
        <v>3</v>
      </c>
      <c r="B411" s="68" t="s">
        <v>133</v>
      </c>
      <c r="C411" s="68"/>
      <c r="D411" s="68"/>
      <c r="E411" s="68"/>
      <c r="F411" s="68" t="s">
        <v>1929</v>
      </c>
      <c r="G411" s="68"/>
      <c r="H411" s="68"/>
      <c r="I411" s="68"/>
      <c r="J411" s="68"/>
      <c r="K411" s="68"/>
      <c r="L411" s="68"/>
      <c r="M411" s="68"/>
      <c r="N411" s="68"/>
      <c r="O411" s="68"/>
      <c r="P411" s="68" t="s">
        <v>30</v>
      </c>
      <c r="Q411" s="68"/>
      <c r="R411" s="68"/>
      <c r="S411" s="68"/>
      <c r="T411" s="68"/>
      <c r="U411" s="68"/>
      <c r="V411" s="68"/>
      <c r="W411" s="68"/>
      <c r="X411" s="68"/>
      <c r="Y411" s="22" t="s">
        <v>850</v>
      </c>
      <c r="Z411" s="22"/>
      <c r="AA411" s="23">
        <v>77250</v>
      </c>
      <c r="AB411" s="24">
        <v>1</v>
      </c>
      <c r="AC411" s="22" t="s">
        <v>1930</v>
      </c>
      <c r="AD411" s="22"/>
      <c r="AE411" s="22" t="s">
        <v>852</v>
      </c>
      <c r="AF411" s="24">
        <v>14</v>
      </c>
      <c r="AG411" s="20" t="s">
        <v>1931</v>
      </c>
      <c r="AH411" s="22"/>
      <c r="AI411" s="22" t="s">
        <v>854</v>
      </c>
      <c r="AJ411" s="24">
        <v>5</v>
      </c>
    </row>
    <row r="412" spans="1:36" ht="11.15" customHeight="1" outlineLevel="1" x14ac:dyDescent="0.2">
      <c r="A412" s="21">
        <v>4</v>
      </c>
      <c r="B412" s="68" t="s">
        <v>138</v>
      </c>
      <c r="C412" s="68"/>
      <c r="D412" s="68"/>
      <c r="E412" s="68"/>
      <c r="F412" s="68" t="s">
        <v>1932</v>
      </c>
      <c r="G412" s="68"/>
      <c r="H412" s="68"/>
      <c r="I412" s="68"/>
      <c r="J412" s="68"/>
      <c r="K412" s="68"/>
      <c r="L412" s="68"/>
      <c r="M412" s="68"/>
      <c r="N412" s="68"/>
      <c r="O412" s="68"/>
      <c r="P412" s="68" t="s">
        <v>30</v>
      </c>
      <c r="Q412" s="68"/>
      <c r="R412" s="68"/>
      <c r="S412" s="68"/>
      <c r="T412" s="68"/>
      <c r="U412" s="68"/>
      <c r="V412" s="68"/>
      <c r="W412" s="68"/>
      <c r="X412" s="68"/>
      <c r="Y412" s="22" t="s">
        <v>850</v>
      </c>
      <c r="Z412" s="22"/>
      <c r="AA412" s="23">
        <v>77250</v>
      </c>
      <c r="AB412" s="24">
        <v>1</v>
      </c>
      <c r="AC412" s="22" t="s">
        <v>1933</v>
      </c>
      <c r="AD412" s="25">
        <v>3</v>
      </c>
      <c r="AE412" s="22" t="s">
        <v>852</v>
      </c>
      <c r="AF412" s="24">
        <v>357</v>
      </c>
      <c r="AG412" s="22" t="s">
        <v>1934</v>
      </c>
      <c r="AH412" s="22"/>
      <c r="AI412" s="22" t="s">
        <v>854</v>
      </c>
      <c r="AJ412" s="24">
        <v>1</v>
      </c>
    </row>
    <row r="413" spans="1:36" ht="11.15" customHeight="1" outlineLevel="2" x14ac:dyDescent="0.2">
      <c r="A413" s="69" t="s">
        <v>1935</v>
      </c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  <c r="AE413" s="69"/>
      <c r="AF413" s="69"/>
      <c r="AG413" s="69"/>
      <c r="AH413" s="69"/>
      <c r="AI413" s="69"/>
      <c r="AJ413" s="69"/>
    </row>
    <row r="414" spans="1:36" ht="11.15" customHeight="1" outlineLevel="2" x14ac:dyDescent="0.2">
      <c r="A414" s="21">
        <v>1</v>
      </c>
      <c r="B414" s="68" t="s">
        <v>135</v>
      </c>
      <c r="C414" s="68"/>
      <c r="D414" s="68"/>
      <c r="E414" s="68"/>
      <c r="F414" s="68" t="s">
        <v>1936</v>
      </c>
      <c r="G414" s="68"/>
      <c r="H414" s="68"/>
      <c r="I414" s="68"/>
      <c r="J414" s="68"/>
      <c r="K414" s="68"/>
      <c r="L414" s="68"/>
      <c r="M414" s="68"/>
      <c r="N414" s="68"/>
      <c r="O414" s="68"/>
      <c r="P414" s="68" t="s">
        <v>21</v>
      </c>
      <c r="Q414" s="68"/>
      <c r="R414" s="68"/>
      <c r="S414" s="68"/>
      <c r="T414" s="68"/>
      <c r="U414" s="68"/>
      <c r="V414" s="68"/>
      <c r="W414" s="68"/>
      <c r="X414" s="68"/>
      <c r="Y414" s="22" t="s">
        <v>850</v>
      </c>
      <c r="Z414" s="22"/>
      <c r="AA414" s="23">
        <v>70000</v>
      </c>
      <c r="AB414" s="24">
        <v>1</v>
      </c>
      <c r="AC414" s="22" t="s">
        <v>1937</v>
      </c>
      <c r="AD414" s="22"/>
      <c r="AE414" s="22" t="s">
        <v>852</v>
      </c>
      <c r="AF414" s="24">
        <v>125</v>
      </c>
      <c r="AG414" s="22" t="s">
        <v>1938</v>
      </c>
      <c r="AH414" s="22"/>
      <c r="AI414" s="22" t="s">
        <v>854</v>
      </c>
      <c r="AJ414" s="24">
        <v>9</v>
      </c>
    </row>
    <row r="415" spans="1:36" ht="11.15" customHeight="1" outlineLevel="2" x14ac:dyDescent="0.2">
      <c r="A415" s="21">
        <v>2</v>
      </c>
      <c r="B415" s="68" t="s">
        <v>136</v>
      </c>
      <c r="C415" s="68"/>
      <c r="D415" s="68"/>
      <c r="E415" s="68"/>
      <c r="F415" s="68" t="s">
        <v>1939</v>
      </c>
      <c r="G415" s="68"/>
      <c r="H415" s="68"/>
      <c r="I415" s="68"/>
      <c r="J415" s="68"/>
      <c r="K415" s="68"/>
      <c r="L415" s="68"/>
      <c r="M415" s="68"/>
      <c r="N415" s="68"/>
      <c r="O415" s="68"/>
      <c r="P415" s="68" t="s">
        <v>137</v>
      </c>
      <c r="Q415" s="68"/>
      <c r="R415" s="68"/>
      <c r="S415" s="68"/>
      <c r="T415" s="68"/>
      <c r="U415" s="68"/>
      <c r="V415" s="68"/>
      <c r="W415" s="68"/>
      <c r="X415" s="68"/>
      <c r="Y415" s="22" t="s">
        <v>850</v>
      </c>
      <c r="Z415" s="22"/>
      <c r="AA415" s="23">
        <v>94250</v>
      </c>
      <c r="AB415" s="24">
        <v>1</v>
      </c>
      <c r="AC415" s="22" t="s">
        <v>1940</v>
      </c>
      <c r="AD415" s="22"/>
      <c r="AE415" s="22" t="s">
        <v>852</v>
      </c>
      <c r="AF415" s="24">
        <v>288</v>
      </c>
      <c r="AG415" s="22" t="s">
        <v>1676</v>
      </c>
      <c r="AH415" s="22"/>
      <c r="AI415" s="22" t="s">
        <v>854</v>
      </c>
      <c r="AJ415" s="24">
        <v>13</v>
      </c>
    </row>
    <row r="416" spans="1:36" ht="11.15" customHeight="1" outlineLevel="2" x14ac:dyDescent="0.2">
      <c r="A416" s="21">
        <v>3</v>
      </c>
      <c r="B416" s="68" t="s">
        <v>130</v>
      </c>
      <c r="C416" s="68"/>
      <c r="D416" s="68"/>
      <c r="E416" s="68"/>
      <c r="F416" s="68" t="s">
        <v>1941</v>
      </c>
      <c r="G416" s="68"/>
      <c r="H416" s="68"/>
      <c r="I416" s="68"/>
      <c r="J416" s="68"/>
      <c r="K416" s="68"/>
      <c r="L416" s="68"/>
      <c r="M416" s="68"/>
      <c r="N416" s="68"/>
      <c r="O416" s="68"/>
      <c r="P416" s="68" t="s">
        <v>131</v>
      </c>
      <c r="Q416" s="68"/>
      <c r="R416" s="68"/>
      <c r="S416" s="68"/>
      <c r="T416" s="68"/>
      <c r="U416" s="68"/>
      <c r="V416" s="68"/>
      <c r="W416" s="68"/>
      <c r="X416" s="68"/>
      <c r="Y416" s="22" t="s">
        <v>850</v>
      </c>
      <c r="Z416" s="22"/>
      <c r="AA416" s="23">
        <v>135000</v>
      </c>
      <c r="AB416" s="24">
        <v>1</v>
      </c>
      <c r="AC416" s="22" t="s">
        <v>1942</v>
      </c>
      <c r="AD416" s="22"/>
      <c r="AE416" s="22" t="s">
        <v>852</v>
      </c>
      <c r="AF416" s="24">
        <v>52</v>
      </c>
      <c r="AG416" s="22" t="s">
        <v>1943</v>
      </c>
      <c r="AH416" s="22"/>
      <c r="AI416" s="22" t="s">
        <v>854</v>
      </c>
      <c r="AJ416" s="24">
        <v>8</v>
      </c>
    </row>
    <row r="417" spans="1:36" ht="11.15" customHeight="1" outlineLevel="2" x14ac:dyDescent="0.2">
      <c r="A417" s="69" t="s">
        <v>1944</v>
      </c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  <c r="AE417" s="69"/>
      <c r="AF417" s="69"/>
      <c r="AG417" s="69"/>
      <c r="AH417" s="69"/>
      <c r="AI417" s="69"/>
      <c r="AJ417" s="69"/>
    </row>
    <row r="418" spans="1:36" ht="11.15" customHeight="1" outlineLevel="2" x14ac:dyDescent="0.2">
      <c r="A418" s="21">
        <v>1</v>
      </c>
      <c r="B418" s="68" t="s">
        <v>181</v>
      </c>
      <c r="C418" s="68"/>
      <c r="D418" s="68"/>
      <c r="E418" s="68"/>
      <c r="F418" s="68" t="s">
        <v>1945</v>
      </c>
      <c r="G418" s="68"/>
      <c r="H418" s="68"/>
      <c r="I418" s="68"/>
      <c r="J418" s="68"/>
      <c r="K418" s="68"/>
      <c r="L418" s="68"/>
      <c r="M418" s="68"/>
      <c r="N418" s="68"/>
      <c r="O418" s="68"/>
      <c r="P418" s="68" t="s">
        <v>182</v>
      </c>
      <c r="Q418" s="68"/>
      <c r="R418" s="68"/>
      <c r="S418" s="68"/>
      <c r="T418" s="68"/>
      <c r="U418" s="68"/>
      <c r="V418" s="68"/>
      <c r="W418" s="68"/>
      <c r="X418" s="68"/>
      <c r="Y418" s="22" t="s">
        <v>885</v>
      </c>
      <c r="Z418" s="22"/>
      <c r="AA418" s="23">
        <v>31200</v>
      </c>
      <c r="AB418" s="24">
        <v>1</v>
      </c>
      <c r="AC418" s="22" t="s">
        <v>1946</v>
      </c>
      <c r="AD418" s="25">
        <v>3</v>
      </c>
      <c r="AE418" s="22" t="s">
        <v>852</v>
      </c>
      <c r="AF418" s="24">
        <v>17</v>
      </c>
      <c r="AG418" s="20" t="s">
        <v>1947</v>
      </c>
      <c r="AH418" s="22"/>
      <c r="AI418" s="22" t="s">
        <v>854</v>
      </c>
      <c r="AJ418" s="24">
        <v>2</v>
      </c>
    </row>
    <row r="419" spans="1:36" ht="11.15" customHeight="1" outlineLevel="2" x14ac:dyDescent="0.2">
      <c r="A419" s="21">
        <v>2</v>
      </c>
      <c r="B419" s="68" t="s">
        <v>200</v>
      </c>
      <c r="C419" s="68"/>
      <c r="D419" s="68"/>
      <c r="E419" s="68"/>
      <c r="F419" s="68" t="s">
        <v>1948</v>
      </c>
      <c r="G419" s="68"/>
      <c r="H419" s="68"/>
      <c r="I419" s="68"/>
      <c r="J419" s="68"/>
      <c r="K419" s="68"/>
      <c r="L419" s="68"/>
      <c r="M419" s="68"/>
      <c r="N419" s="68"/>
      <c r="O419" s="68"/>
      <c r="P419" s="68" t="s">
        <v>182</v>
      </c>
      <c r="Q419" s="68"/>
      <c r="R419" s="68"/>
      <c r="S419" s="68"/>
      <c r="T419" s="68"/>
      <c r="U419" s="68"/>
      <c r="V419" s="68"/>
      <c r="W419" s="68"/>
      <c r="X419" s="68"/>
      <c r="Y419" s="22" t="s">
        <v>885</v>
      </c>
      <c r="Z419" s="22"/>
      <c r="AA419" s="23">
        <v>31200</v>
      </c>
      <c r="AB419" s="24">
        <v>1</v>
      </c>
      <c r="AC419" s="22" t="s">
        <v>1946</v>
      </c>
      <c r="AD419" s="25">
        <v>3</v>
      </c>
      <c r="AE419" s="22" t="s">
        <v>852</v>
      </c>
      <c r="AF419" s="24">
        <v>223</v>
      </c>
      <c r="AG419" s="22" t="s">
        <v>1949</v>
      </c>
      <c r="AH419" s="22"/>
      <c r="AI419" s="22" t="s">
        <v>854</v>
      </c>
      <c r="AJ419" s="24">
        <v>2</v>
      </c>
    </row>
    <row r="420" spans="1:36" ht="11.15" customHeight="1" outlineLevel="2" x14ac:dyDescent="0.2">
      <c r="A420" s="21">
        <v>3</v>
      </c>
      <c r="B420" s="68" t="s">
        <v>159</v>
      </c>
      <c r="C420" s="68"/>
      <c r="D420" s="68"/>
      <c r="E420" s="68"/>
      <c r="F420" s="68" t="s">
        <v>1950</v>
      </c>
      <c r="G420" s="68"/>
      <c r="H420" s="68"/>
      <c r="I420" s="68"/>
      <c r="J420" s="68"/>
      <c r="K420" s="68"/>
      <c r="L420" s="68"/>
      <c r="M420" s="68"/>
      <c r="N420" s="68"/>
      <c r="O420" s="68"/>
      <c r="P420" s="68" t="s">
        <v>1951</v>
      </c>
      <c r="Q420" s="68"/>
      <c r="R420" s="68"/>
      <c r="S420" s="68"/>
      <c r="T420" s="68"/>
      <c r="U420" s="68"/>
      <c r="V420" s="68"/>
      <c r="W420" s="68"/>
      <c r="X420" s="68"/>
      <c r="Y420" s="22" t="s">
        <v>885</v>
      </c>
      <c r="Z420" s="22"/>
      <c r="AA420" s="29">
        <v>292.31</v>
      </c>
      <c r="AB420" s="24">
        <v>1</v>
      </c>
      <c r="AC420" s="22" t="s">
        <v>901</v>
      </c>
      <c r="AD420" s="25">
        <v>3</v>
      </c>
      <c r="AE420" s="22" t="s">
        <v>852</v>
      </c>
      <c r="AF420" s="24">
        <v>263</v>
      </c>
      <c r="AG420" s="22" t="s">
        <v>1952</v>
      </c>
      <c r="AH420" s="22"/>
      <c r="AI420" s="22" t="s">
        <v>854</v>
      </c>
      <c r="AJ420" s="24">
        <v>1</v>
      </c>
    </row>
    <row r="421" spans="1:36" ht="11.15" customHeight="1" outlineLevel="2" x14ac:dyDescent="0.2">
      <c r="A421" s="21">
        <v>4</v>
      </c>
      <c r="B421" s="68" t="s">
        <v>633</v>
      </c>
      <c r="C421" s="68"/>
      <c r="D421" s="68"/>
      <c r="E421" s="68"/>
      <c r="F421" s="68" t="s">
        <v>1953</v>
      </c>
      <c r="G421" s="68"/>
      <c r="H421" s="68"/>
      <c r="I421" s="68"/>
      <c r="J421" s="68"/>
      <c r="K421" s="68"/>
      <c r="L421" s="68"/>
      <c r="M421" s="68"/>
      <c r="N421" s="68"/>
      <c r="O421" s="68"/>
      <c r="P421" s="68" t="s">
        <v>1951</v>
      </c>
      <c r="Q421" s="68"/>
      <c r="R421" s="68"/>
      <c r="S421" s="68"/>
      <c r="T421" s="68"/>
      <c r="U421" s="68"/>
      <c r="V421" s="68"/>
      <c r="W421" s="68"/>
      <c r="X421" s="68"/>
      <c r="Y421" s="22" t="s">
        <v>1049</v>
      </c>
      <c r="Z421" s="22"/>
      <c r="AA421" s="29">
        <v>292.31</v>
      </c>
      <c r="AB421" s="24">
        <v>1</v>
      </c>
      <c r="AC421" s="22" t="s">
        <v>1954</v>
      </c>
      <c r="AD421" s="25">
        <v>3</v>
      </c>
      <c r="AE421" s="22" t="s">
        <v>852</v>
      </c>
      <c r="AF421" s="24">
        <v>303</v>
      </c>
      <c r="AG421" s="22" t="s">
        <v>1955</v>
      </c>
      <c r="AH421" s="22"/>
      <c r="AI421" s="22" t="s">
        <v>854</v>
      </c>
      <c r="AJ421" s="26"/>
    </row>
    <row r="422" spans="1:36" ht="11.15" customHeight="1" outlineLevel="2" x14ac:dyDescent="0.2">
      <c r="A422" s="21">
        <v>5</v>
      </c>
      <c r="B422" s="68" t="s">
        <v>194</v>
      </c>
      <c r="C422" s="68"/>
      <c r="D422" s="68"/>
      <c r="E422" s="68"/>
      <c r="F422" s="68" t="s">
        <v>1956</v>
      </c>
      <c r="G422" s="68"/>
      <c r="H422" s="68"/>
      <c r="I422" s="68"/>
      <c r="J422" s="68"/>
      <c r="K422" s="68"/>
      <c r="L422" s="68"/>
      <c r="M422" s="68"/>
      <c r="N422" s="68"/>
      <c r="O422" s="68"/>
      <c r="P422" s="68" t="s">
        <v>1951</v>
      </c>
      <c r="Q422" s="68"/>
      <c r="R422" s="68"/>
      <c r="S422" s="68"/>
      <c r="T422" s="68"/>
      <c r="U422" s="68"/>
      <c r="V422" s="68"/>
      <c r="W422" s="68"/>
      <c r="X422" s="68"/>
      <c r="Y422" s="22" t="s">
        <v>885</v>
      </c>
      <c r="Z422" s="22"/>
      <c r="AA422" s="29">
        <v>292.31</v>
      </c>
      <c r="AB422" s="24">
        <v>1</v>
      </c>
      <c r="AC422" s="22" t="s">
        <v>983</v>
      </c>
      <c r="AD422" s="25">
        <v>3</v>
      </c>
      <c r="AE422" s="22" t="s">
        <v>852</v>
      </c>
      <c r="AF422" s="24">
        <v>291</v>
      </c>
      <c r="AG422" s="22" t="s">
        <v>1957</v>
      </c>
      <c r="AH422" s="22"/>
      <c r="AI422" s="22" t="s">
        <v>854</v>
      </c>
      <c r="AJ422" s="26"/>
    </row>
    <row r="423" spans="1:36" ht="11.15" customHeight="1" outlineLevel="2" x14ac:dyDescent="0.2">
      <c r="A423" s="21">
        <v>6</v>
      </c>
      <c r="B423" s="68" t="s">
        <v>634</v>
      </c>
      <c r="C423" s="68"/>
      <c r="D423" s="68"/>
      <c r="E423" s="68"/>
      <c r="F423" s="68" t="s">
        <v>1958</v>
      </c>
      <c r="G423" s="68"/>
      <c r="H423" s="68"/>
      <c r="I423" s="68"/>
      <c r="J423" s="68"/>
      <c r="K423" s="68"/>
      <c r="L423" s="68"/>
      <c r="M423" s="68"/>
      <c r="N423" s="68"/>
      <c r="O423" s="68"/>
      <c r="P423" s="68" t="s">
        <v>1951</v>
      </c>
      <c r="Q423" s="68"/>
      <c r="R423" s="68"/>
      <c r="S423" s="68"/>
      <c r="T423" s="68"/>
      <c r="U423" s="68"/>
      <c r="V423" s="68"/>
      <c r="W423" s="68"/>
      <c r="X423" s="68"/>
      <c r="Y423" s="22" t="s">
        <v>1049</v>
      </c>
      <c r="Z423" s="22"/>
      <c r="AA423" s="29">
        <v>292.31</v>
      </c>
      <c r="AB423" s="24">
        <v>1</v>
      </c>
      <c r="AC423" s="22" t="s">
        <v>1954</v>
      </c>
      <c r="AD423" s="25">
        <v>3</v>
      </c>
      <c r="AE423" s="22" t="s">
        <v>852</v>
      </c>
      <c r="AF423" s="24">
        <v>119</v>
      </c>
      <c r="AG423" s="22" t="s">
        <v>1959</v>
      </c>
      <c r="AH423" s="22"/>
      <c r="AI423" s="22" t="s">
        <v>854</v>
      </c>
      <c r="AJ423" s="26"/>
    </row>
    <row r="424" spans="1:36" ht="11.15" customHeight="1" outlineLevel="2" x14ac:dyDescent="0.2">
      <c r="A424" s="21">
        <v>7</v>
      </c>
      <c r="B424" s="68" t="s">
        <v>635</v>
      </c>
      <c r="C424" s="68"/>
      <c r="D424" s="68"/>
      <c r="E424" s="68"/>
      <c r="F424" s="68" t="s">
        <v>1960</v>
      </c>
      <c r="G424" s="68"/>
      <c r="H424" s="68"/>
      <c r="I424" s="68"/>
      <c r="J424" s="68"/>
      <c r="K424" s="68"/>
      <c r="L424" s="68"/>
      <c r="M424" s="68"/>
      <c r="N424" s="68"/>
      <c r="O424" s="68"/>
      <c r="P424" s="68" t="s">
        <v>1951</v>
      </c>
      <c r="Q424" s="68"/>
      <c r="R424" s="68"/>
      <c r="S424" s="68"/>
      <c r="T424" s="68"/>
      <c r="U424" s="68"/>
      <c r="V424" s="68"/>
      <c r="W424" s="68"/>
      <c r="X424" s="68"/>
      <c r="Y424" s="22" t="s">
        <v>1049</v>
      </c>
      <c r="Z424" s="22"/>
      <c r="AA424" s="29">
        <v>292.31</v>
      </c>
      <c r="AB424" s="24">
        <v>1</v>
      </c>
      <c r="AC424" s="22" t="s">
        <v>1954</v>
      </c>
      <c r="AD424" s="25">
        <v>3</v>
      </c>
      <c r="AE424" s="22" t="s">
        <v>852</v>
      </c>
      <c r="AF424" s="24">
        <v>298</v>
      </c>
      <c r="AG424" s="22" t="s">
        <v>1961</v>
      </c>
      <c r="AH424" s="22"/>
      <c r="AI424" s="22" t="s">
        <v>854</v>
      </c>
      <c r="AJ424" s="26"/>
    </row>
    <row r="425" spans="1:36" ht="11.15" customHeight="1" outlineLevel="1" x14ac:dyDescent="0.2">
      <c r="A425" s="21">
        <v>8</v>
      </c>
      <c r="B425" s="68" t="s">
        <v>161</v>
      </c>
      <c r="C425" s="68"/>
      <c r="D425" s="68"/>
      <c r="E425" s="68"/>
      <c r="F425" s="68" t="s">
        <v>1962</v>
      </c>
      <c r="G425" s="68"/>
      <c r="H425" s="68"/>
      <c r="I425" s="68"/>
      <c r="J425" s="68"/>
      <c r="K425" s="68"/>
      <c r="L425" s="68"/>
      <c r="M425" s="68"/>
      <c r="N425" s="68"/>
      <c r="O425" s="68"/>
      <c r="P425" s="68" t="s">
        <v>1963</v>
      </c>
      <c r="Q425" s="68"/>
      <c r="R425" s="68"/>
      <c r="S425" s="68"/>
      <c r="T425" s="68"/>
      <c r="U425" s="68"/>
      <c r="V425" s="68"/>
      <c r="W425" s="68"/>
      <c r="X425" s="68"/>
      <c r="Y425" s="22" t="s">
        <v>1964</v>
      </c>
      <c r="Z425" s="22"/>
      <c r="AA425" s="29">
        <v>356.73</v>
      </c>
      <c r="AB425" s="24">
        <v>1</v>
      </c>
      <c r="AC425" s="22" t="s">
        <v>1965</v>
      </c>
      <c r="AD425" s="22"/>
      <c r="AE425" s="22" t="s">
        <v>852</v>
      </c>
      <c r="AF425" s="24">
        <v>151</v>
      </c>
      <c r="AG425" s="22" t="s">
        <v>1966</v>
      </c>
      <c r="AH425" s="22"/>
      <c r="AI425" s="22" t="s">
        <v>854</v>
      </c>
      <c r="AJ425" s="24">
        <v>7</v>
      </c>
    </row>
    <row r="426" spans="1:36" ht="11.15" customHeight="1" outlineLevel="2" x14ac:dyDescent="0.2">
      <c r="A426" s="21">
        <v>9</v>
      </c>
      <c r="B426" s="68" t="s">
        <v>188</v>
      </c>
      <c r="C426" s="68"/>
      <c r="D426" s="68"/>
      <c r="E426" s="68"/>
      <c r="F426" s="68" t="s">
        <v>1967</v>
      </c>
      <c r="G426" s="68"/>
      <c r="H426" s="68"/>
      <c r="I426" s="68"/>
      <c r="J426" s="68"/>
      <c r="K426" s="68"/>
      <c r="L426" s="68"/>
      <c r="M426" s="68"/>
      <c r="N426" s="68"/>
      <c r="O426" s="68"/>
      <c r="P426" s="68" t="s">
        <v>1963</v>
      </c>
      <c r="Q426" s="68"/>
      <c r="R426" s="68"/>
      <c r="S426" s="68"/>
      <c r="T426" s="68"/>
      <c r="U426" s="68"/>
      <c r="V426" s="68"/>
      <c r="W426" s="68"/>
      <c r="X426" s="68"/>
      <c r="Y426" s="22" t="s">
        <v>1036</v>
      </c>
      <c r="Z426" s="22"/>
      <c r="AA426" s="29">
        <v>356.73</v>
      </c>
      <c r="AB426" s="24">
        <v>1</v>
      </c>
      <c r="AC426" s="22" t="s">
        <v>1968</v>
      </c>
      <c r="AD426" s="25">
        <v>3</v>
      </c>
      <c r="AE426" s="22" t="s">
        <v>852</v>
      </c>
      <c r="AF426" s="24">
        <v>103</v>
      </c>
      <c r="AG426" s="22" t="s">
        <v>1969</v>
      </c>
      <c r="AH426" s="22"/>
      <c r="AI426" s="22" t="s">
        <v>854</v>
      </c>
      <c r="AJ426" s="24">
        <v>2</v>
      </c>
    </row>
    <row r="427" spans="1:36" ht="11.15" customHeight="1" outlineLevel="2" x14ac:dyDescent="0.2">
      <c r="A427" s="21">
        <v>10</v>
      </c>
      <c r="B427" s="68" t="s">
        <v>189</v>
      </c>
      <c r="C427" s="68"/>
      <c r="D427" s="68"/>
      <c r="E427" s="68"/>
      <c r="F427" s="68" t="s">
        <v>1970</v>
      </c>
      <c r="G427" s="68"/>
      <c r="H427" s="68"/>
      <c r="I427" s="68"/>
      <c r="J427" s="68"/>
      <c r="K427" s="68"/>
      <c r="L427" s="68"/>
      <c r="M427" s="68"/>
      <c r="N427" s="68"/>
      <c r="O427" s="68"/>
      <c r="P427" s="68" t="s">
        <v>1963</v>
      </c>
      <c r="Q427" s="68"/>
      <c r="R427" s="68"/>
      <c r="S427" s="68"/>
      <c r="T427" s="68"/>
      <c r="U427" s="68"/>
      <c r="V427" s="68"/>
      <c r="W427" s="68"/>
      <c r="X427" s="68"/>
      <c r="Y427" s="22" t="s">
        <v>1049</v>
      </c>
      <c r="Z427" s="22"/>
      <c r="AA427" s="29">
        <v>356.73</v>
      </c>
      <c r="AB427" s="24">
        <v>1</v>
      </c>
      <c r="AC427" s="22" t="s">
        <v>1971</v>
      </c>
      <c r="AD427" s="22"/>
      <c r="AE427" s="22" t="s">
        <v>852</v>
      </c>
      <c r="AF427" s="24">
        <v>262</v>
      </c>
      <c r="AG427" s="22" t="s">
        <v>1972</v>
      </c>
      <c r="AH427" s="22"/>
      <c r="AI427" s="22" t="s">
        <v>854</v>
      </c>
      <c r="AJ427" s="24">
        <v>7</v>
      </c>
    </row>
    <row r="428" spans="1:36" ht="11.15" customHeight="1" outlineLevel="2" x14ac:dyDescent="0.2">
      <c r="A428" s="21">
        <v>11</v>
      </c>
      <c r="B428" s="68" t="s">
        <v>197</v>
      </c>
      <c r="C428" s="68"/>
      <c r="D428" s="68"/>
      <c r="E428" s="68"/>
      <c r="F428" s="68" t="s">
        <v>1973</v>
      </c>
      <c r="G428" s="68"/>
      <c r="H428" s="68"/>
      <c r="I428" s="68"/>
      <c r="J428" s="68"/>
      <c r="K428" s="68"/>
      <c r="L428" s="68"/>
      <c r="M428" s="68"/>
      <c r="N428" s="68"/>
      <c r="O428" s="68"/>
      <c r="P428" s="68" t="s">
        <v>1963</v>
      </c>
      <c r="Q428" s="68"/>
      <c r="R428" s="68"/>
      <c r="S428" s="68"/>
      <c r="T428" s="68"/>
      <c r="U428" s="68"/>
      <c r="V428" s="68"/>
      <c r="W428" s="68"/>
      <c r="X428" s="68"/>
      <c r="Y428" s="22" t="s">
        <v>1049</v>
      </c>
      <c r="Z428" s="22"/>
      <c r="AA428" s="29">
        <v>356.73</v>
      </c>
      <c r="AB428" s="24">
        <v>1</v>
      </c>
      <c r="AC428" s="22" t="s">
        <v>1611</v>
      </c>
      <c r="AD428" s="22"/>
      <c r="AE428" s="22" t="s">
        <v>852</v>
      </c>
      <c r="AF428" s="24">
        <v>8</v>
      </c>
      <c r="AG428" s="20" t="s">
        <v>1974</v>
      </c>
      <c r="AH428" s="22"/>
      <c r="AI428" s="22" t="s">
        <v>854</v>
      </c>
      <c r="AJ428" s="24">
        <v>4</v>
      </c>
    </row>
    <row r="429" spans="1:36" ht="11.15" customHeight="1" outlineLevel="2" x14ac:dyDescent="0.2">
      <c r="A429" s="21">
        <v>12</v>
      </c>
      <c r="B429" s="68" t="s">
        <v>636</v>
      </c>
      <c r="C429" s="68"/>
      <c r="D429" s="68"/>
      <c r="E429" s="68"/>
      <c r="F429" s="68" t="s">
        <v>1975</v>
      </c>
      <c r="G429" s="68"/>
      <c r="H429" s="68"/>
      <c r="I429" s="68"/>
      <c r="J429" s="68"/>
      <c r="K429" s="68"/>
      <c r="L429" s="68"/>
      <c r="M429" s="68"/>
      <c r="N429" s="68"/>
      <c r="O429" s="68"/>
      <c r="P429" s="68" t="s">
        <v>1963</v>
      </c>
      <c r="Q429" s="68"/>
      <c r="R429" s="68"/>
      <c r="S429" s="68"/>
      <c r="T429" s="68"/>
      <c r="U429" s="68"/>
      <c r="V429" s="68"/>
      <c r="W429" s="68"/>
      <c r="X429" s="68"/>
      <c r="Y429" s="22" t="s">
        <v>1049</v>
      </c>
      <c r="Z429" s="22"/>
      <c r="AA429" s="29">
        <v>356.73</v>
      </c>
      <c r="AB429" s="24">
        <v>1</v>
      </c>
      <c r="AC429" s="22" t="s">
        <v>1954</v>
      </c>
      <c r="AD429" s="25">
        <v>3</v>
      </c>
      <c r="AE429" s="22" t="s">
        <v>852</v>
      </c>
      <c r="AF429" s="24">
        <v>120</v>
      </c>
      <c r="AG429" s="22" t="s">
        <v>1976</v>
      </c>
      <c r="AH429" s="22"/>
      <c r="AI429" s="22" t="s">
        <v>854</v>
      </c>
      <c r="AJ429" s="26"/>
    </row>
    <row r="430" spans="1:36" ht="11.15" customHeight="1" outlineLevel="2" x14ac:dyDescent="0.2">
      <c r="A430" s="21">
        <v>13</v>
      </c>
      <c r="B430" s="68" t="s">
        <v>206</v>
      </c>
      <c r="C430" s="68"/>
      <c r="D430" s="68"/>
      <c r="E430" s="68"/>
      <c r="F430" s="68" t="s">
        <v>1977</v>
      </c>
      <c r="G430" s="68"/>
      <c r="H430" s="68"/>
      <c r="I430" s="68"/>
      <c r="J430" s="68"/>
      <c r="K430" s="68"/>
      <c r="L430" s="68"/>
      <c r="M430" s="68"/>
      <c r="N430" s="68"/>
      <c r="O430" s="68"/>
      <c r="P430" s="68" t="s">
        <v>1963</v>
      </c>
      <c r="Q430" s="68"/>
      <c r="R430" s="68"/>
      <c r="S430" s="68"/>
      <c r="T430" s="68"/>
      <c r="U430" s="68"/>
      <c r="V430" s="68"/>
      <c r="W430" s="68"/>
      <c r="X430" s="68"/>
      <c r="Y430" s="22" t="s">
        <v>1036</v>
      </c>
      <c r="Z430" s="22"/>
      <c r="AA430" s="29">
        <v>356.73</v>
      </c>
      <c r="AB430" s="24">
        <v>1</v>
      </c>
      <c r="AC430" s="22" t="s">
        <v>1978</v>
      </c>
      <c r="AD430" s="22"/>
      <c r="AE430" s="22" t="s">
        <v>852</v>
      </c>
      <c r="AF430" s="24">
        <v>287</v>
      </c>
      <c r="AG430" s="22" t="s">
        <v>1979</v>
      </c>
      <c r="AH430" s="22"/>
      <c r="AI430" s="22" t="s">
        <v>854</v>
      </c>
      <c r="AJ430" s="24">
        <v>8</v>
      </c>
    </row>
    <row r="431" spans="1:36" ht="11.15" customHeight="1" outlineLevel="2" x14ac:dyDescent="0.2">
      <c r="A431" s="21">
        <v>14</v>
      </c>
      <c r="B431" s="68" t="s">
        <v>171</v>
      </c>
      <c r="C431" s="68"/>
      <c r="D431" s="68"/>
      <c r="E431" s="68"/>
      <c r="F431" s="68" t="s">
        <v>1980</v>
      </c>
      <c r="G431" s="68"/>
      <c r="H431" s="68"/>
      <c r="I431" s="68"/>
      <c r="J431" s="68"/>
      <c r="K431" s="68"/>
      <c r="L431" s="68"/>
      <c r="M431" s="68"/>
      <c r="N431" s="68"/>
      <c r="O431" s="68"/>
      <c r="P431" s="68" t="s">
        <v>172</v>
      </c>
      <c r="Q431" s="68"/>
      <c r="R431" s="68"/>
      <c r="S431" s="68"/>
      <c r="T431" s="68"/>
      <c r="U431" s="68"/>
      <c r="V431" s="68"/>
      <c r="W431" s="68"/>
      <c r="X431" s="68"/>
      <c r="Y431" s="22" t="s">
        <v>885</v>
      </c>
      <c r="Z431" s="22"/>
      <c r="AA431" s="23">
        <v>37000</v>
      </c>
      <c r="AB431" s="24">
        <v>1</v>
      </c>
      <c r="AC431" s="22" t="s">
        <v>1981</v>
      </c>
      <c r="AD431" s="25">
        <v>3</v>
      </c>
      <c r="AE431" s="22" t="s">
        <v>852</v>
      </c>
      <c r="AF431" s="24">
        <v>312</v>
      </c>
      <c r="AG431" s="22" t="s">
        <v>1982</v>
      </c>
      <c r="AH431" s="22"/>
      <c r="AI431" s="22" t="s">
        <v>854</v>
      </c>
      <c r="AJ431" s="24">
        <v>2</v>
      </c>
    </row>
    <row r="432" spans="1:36" ht="11.15" customHeight="1" outlineLevel="2" x14ac:dyDescent="0.2">
      <c r="A432" s="21">
        <v>15</v>
      </c>
      <c r="B432" s="68" t="s">
        <v>196</v>
      </c>
      <c r="C432" s="68"/>
      <c r="D432" s="68"/>
      <c r="E432" s="68"/>
      <c r="F432" s="68" t="s">
        <v>1983</v>
      </c>
      <c r="G432" s="68"/>
      <c r="H432" s="68"/>
      <c r="I432" s="68"/>
      <c r="J432" s="68"/>
      <c r="K432" s="68"/>
      <c r="L432" s="68"/>
      <c r="M432" s="68"/>
      <c r="N432" s="68"/>
      <c r="O432" s="68"/>
      <c r="P432" s="68" t="s">
        <v>172</v>
      </c>
      <c r="Q432" s="68"/>
      <c r="R432" s="68"/>
      <c r="S432" s="68"/>
      <c r="T432" s="68"/>
      <c r="U432" s="68"/>
      <c r="V432" s="68"/>
      <c r="W432" s="68"/>
      <c r="X432" s="68"/>
      <c r="Y432" s="22" t="s">
        <v>885</v>
      </c>
      <c r="Z432" s="22"/>
      <c r="AA432" s="23">
        <v>37000</v>
      </c>
      <c r="AB432" s="24">
        <v>1</v>
      </c>
      <c r="AC432" s="22" t="s">
        <v>1984</v>
      </c>
      <c r="AD432" s="25">
        <v>3</v>
      </c>
      <c r="AE432" s="22" t="s">
        <v>852</v>
      </c>
      <c r="AF432" s="24">
        <v>187</v>
      </c>
      <c r="AG432" s="22" t="s">
        <v>1680</v>
      </c>
      <c r="AH432" s="22"/>
      <c r="AI432" s="22" t="s">
        <v>854</v>
      </c>
      <c r="AJ432" s="24">
        <v>2</v>
      </c>
    </row>
    <row r="433" spans="1:36" ht="11.15" customHeight="1" outlineLevel="2" x14ac:dyDescent="0.2">
      <c r="A433" s="69" t="s">
        <v>1985</v>
      </c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  <c r="AE433" s="69"/>
      <c r="AF433" s="69"/>
      <c r="AG433" s="69"/>
      <c r="AH433" s="69"/>
      <c r="AI433" s="69"/>
      <c r="AJ433" s="69"/>
    </row>
    <row r="434" spans="1:36" ht="11.15" customHeight="1" outlineLevel="2" x14ac:dyDescent="0.2">
      <c r="A434" s="21">
        <v>1</v>
      </c>
      <c r="B434" s="68" t="s">
        <v>1986</v>
      </c>
      <c r="C434" s="68"/>
      <c r="D434" s="68"/>
      <c r="E434" s="68"/>
      <c r="F434" s="68" t="s">
        <v>1987</v>
      </c>
      <c r="G434" s="68"/>
      <c r="H434" s="68"/>
      <c r="I434" s="68"/>
      <c r="J434" s="68"/>
      <c r="K434" s="68"/>
      <c r="L434" s="68"/>
      <c r="M434" s="68"/>
      <c r="N434" s="68"/>
      <c r="O434" s="68"/>
      <c r="P434" s="68" t="s">
        <v>1951</v>
      </c>
      <c r="Q434" s="68"/>
      <c r="R434" s="68"/>
      <c r="S434" s="68"/>
      <c r="T434" s="68"/>
      <c r="U434" s="68"/>
      <c r="V434" s="68"/>
      <c r="W434" s="68"/>
      <c r="X434" s="68"/>
      <c r="Y434" s="22" t="s">
        <v>885</v>
      </c>
      <c r="Z434" s="22"/>
      <c r="AA434" s="29">
        <v>316.35000000000002</v>
      </c>
      <c r="AB434" s="24">
        <v>1</v>
      </c>
      <c r="AC434" s="22" t="s">
        <v>1988</v>
      </c>
      <c r="AD434" s="22"/>
      <c r="AE434" s="22" t="s">
        <v>852</v>
      </c>
      <c r="AF434" s="24">
        <v>290</v>
      </c>
      <c r="AG434" s="22" t="s">
        <v>1989</v>
      </c>
      <c r="AH434" s="22"/>
      <c r="AI434" s="22" t="s">
        <v>854</v>
      </c>
      <c r="AJ434" s="24">
        <v>8</v>
      </c>
    </row>
    <row r="435" spans="1:36" ht="11.15" customHeight="1" outlineLevel="2" x14ac:dyDescent="0.2">
      <c r="A435" s="21">
        <v>2</v>
      </c>
      <c r="B435" s="68" t="s">
        <v>167</v>
      </c>
      <c r="C435" s="68"/>
      <c r="D435" s="68"/>
      <c r="E435" s="68"/>
      <c r="F435" s="68" t="s">
        <v>1990</v>
      </c>
      <c r="G435" s="68"/>
      <c r="H435" s="68"/>
      <c r="I435" s="68"/>
      <c r="J435" s="68"/>
      <c r="K435" s="68"/>
      <c r="L435" s="68"/>
      <c r="M435" s="68"/>
      <c r="N435" s="68"/>
      <c r="O435" s="68"/>
      <c r="P435" s="68" t="s">
        <v>1951</v>
      </c>
      <c r="Q435" s="68"/>
      <c r="R435" s="68"/>
      <c r="S435" s="68"/>
      <c r="T435" s="68"/>
      <c r="U435" s="68"/>
      <c r="V435" s="68"/>
      <c r="W435" s="68"/>
      <c r="X435" s="68"/>
      <c r="Y435" s="22" t="s">
        <v>885</v>
      </c>
      <c r="Z435" s="22"/>
      <c r="AA435" s="29">
        <v>316.35000000000002</v>
      </c>
      <c r="AB435" s="24">
        <v>1</v>
      </c>
      <c r="AC435" s="22" t="s">
        <v>1832</v>
      </c>
      <c r="AD435" s="22"/>
      <c r="AE435" s="22" t="s">
        <v>852</v>
      </c>
      <c r="AF435" s="24">
        <v>49</v>
      </c>
      <c r="AG435" s="22" t="s">
        <v>1991</v>
      </c>
      <c r="AH435" s="22"/>
      <c r="AI435" s="22" t="s">
        <v>854</v>
      </c>
      <c r="AJ435" s="24">
        <v>4</v>
      </c>
    </row>
    <row r="436" spans="1:36" ht="11.15" customHeight="1" outlineLevel="2" x14ac:dyDescent="0.2">
      <c r="A436" s="21">
        <v>3</v>
      </c>
      <c r="B436" s="68" t="s">
        <v>179</v>
      </c>
      <c r="C436" s="68"/>
      <c r="D436" s="68"/>
      <c r="E436" s="68"/>
      <c r="F436" s="68" t="s">
        <v>1992</v>
      </c>
      <c r="G436" s="68"/>
      <c r="H436" s="68"/>
      <c r="I436" s="68"/>
      <c r="J436" s="68"/>
      <c r="K436" s="68"/>
      <c r="L436" s="68"/>
      <c r="M436" s="68"/>
      <c r="N436" s="68"/>
      <c r="O436" s="68"/>
      <c r="P436" s="68" t="s">
        <v>1951</v>
      </c>
      <c r="Q436" s="68"/>
      <c r="R436" s="68"/>
      <c r="S436" s="68"/>
      <c r="T436" s="68"/>
      <c r="U436" s="68"/>
      <c r="V436" s="68"/>
      <c r="W436" s="68"/>
      <c r="X436" s="68"/>
      <c r="Y436" s="22" t="s">
        <v>1362</v>
      </c>
      <c r="Z436" s="22"/>
      <c r="AA436" s="29">
        <v>316.35000000000002</v>
      </c>
      <c r="AB436" s="24">
        <v>1</v>
      </c>
      <c r="AC436" s="22" t="s">
        <v>1993</v>
      </c>
      <c r="AD436" s="25">
        <v>3</v>
      </c>
      <c r="AE436" s="22" t="s">
        <v>852</v>
      </c>
      <c r="AF436" s="24">
        <v>308</v>
      </c>
      <c r="AG436" s="22" t="s">
        <v>1994</v>
      </c>
      <c r="AH436" s="22"/>
      <c r="AI436" s="22" t="s">
        <v>854</v>
      </c>
      <c r="AJ436" s="24">
        <v>3</v>
      </c>
    </row>
    <row r="437" spans="1:36" ht="11.15" customHeight="1" outlineLevel="2" x14ac:dyDescent="0.2">
      <c r="A437" s="21">
        <v>4</v>
      </c>
      <c r="B437" s="68" t="s">
        <v>183</v>
      </c>
      <c r="C437" s="68"/>
      <c r="D437" s="68"/>
      <c r="E437" s="68"/>
      <c r="F437" s="68" t="s">
        <v>1995</v>
      </c>
      <c r="G437" s="68"/>
      <c r="H437" s="68"/>
      <c r="I437" s="68"/>
      <c r="J437" s="68"/>
      <c r="K437" s="68"/>
      <c r="L437" s="68"/>
      <c r="M437" s="68"/>
      <c r="N437" s="68"/>
      <c r="O437" s="68"/>
      <c r="P437" s="68" t="s">
        <v>1951</v>
      </c>
      <c r="Q437" s="68"/>
      <c r="R437" s="68"/>
      <c r="S437" s="68"/>
      <c r="T437" s="68"/>
      <c r="U437" s="68"/>
      <c r="V437" s="68"/>
      <c r="W437" s="68"/>
      <c r="X437" s="68"/>
      <c r="Y437" s="22" t="s">
        <v>1366</v>
      </c>
      <c r="Z437" s="22"/>
      <c r="AA437" s="29">
        <v>316.35000000000002</v>
      </c>
      <c r="AB437" s="24">
        <v>1</v>
      </c>
      <c r="AC437" s="22" t="s">
        <v>1996</v>
      </c>
      <c r="AD437" s="22"/>
      <c r="AE437" s="22" t="s">
        <v>852</v>
      </c>
      <c r="AF437" s="24">
        <v>202</v>
      </c>
      <c r="AG437" s="22" t="s">
        <v>1997</v>
      </c>
      <c r="AH437" s="22"/>
      <c r="AI437" s="22" t="s">
        <v>854</v>
      </c>
      <c r="AJ437" s="24">
        <v>15</v>
      </c>
    </row>
    <row r="438" spans="1:36" ht="11.15" customHeight="1" outlineLevel="2" x14ac:dyDescent="0.2">
      <c r="A438" s="21">
        <v>5</v>
      </c>
      <c r="B438" s="68" t="s">
        <v>1998</v>
      </c>
      <c r="C438" s="68"/>
      <c r="D438" s="68"/>
      <c r="E438" s="68"/>
      <c r="F438" s="68" t="s">
        <v>1999</v>
      </c>
      <c r="G438" s="68"/>
      <c r="H438" s="68"/>
      <c r="I438" s="68"/>
      <c r="J438" s="68"/>
      <c r="K438" s="68"/>
      <c r="L438" s="68"/>
      <c r="M438" s="68"/>
      <c r="N438" s="68"/>
      <c r="O438" s="68"/>
      <c r="P438" s="68" t="s">
        <v>1951</v>
      </c>
      <c r="Q438" s="68"/>
      <c r="R438" s="68"/>
      <c r="S438" s="68"/>
      <c r="T438" s="68"/>
      <c r="U438" s="68"/>
      <c r="V438" s="68"/>
      <c r="W438" s="68"/>
      <c r="X438" s="68"/>
      <c r="Y438" s="22" t="s">
        <v>885</v>
      </c>
      <c r="Z438" s="22"/>
      <c r="AA438" s="29">
        <v>316.35000000000002</v>
      </c>
      <c r="AB438" s="24">
        <v>1</v>
      </c>
      <c r="AC438" s="22" t="s">
        <v>1996</v>
      </c>
      <c r="AD438" s="22"/>
      <c r="AE438" s="22" t="s">
        <v>852</v>
      </c>
      <c r="AF438" s="24">
        <v>156</v>
      </c>
      <c r="AG438" s="22" t="s">
        <v>2000</v>
      </c>
      <c r="AH438" s="22"/>
      <c r="AI438" s="22" t="s">
        <v>917</v>
      </c>
      <c r="AJ438" s="24">
        <v>15</v>
      </c>
    </row>
    <row r="439" spans="1:36" ht="11.15" customHeight="1" outlineLevel="2" x14ac:dyDescent="0.2">
      <c r="A439" s="21">
        <v>6</v>
      </c>
      <c r="B439" s="68" t="s">
        <v>654</v>
      </c>
      <c r="C439" s="68"/>
      <c r="D439" s="68"/>
      <c r="E439" s="68"/>
      <c r="F439" s="68" t="s">
        <v>2001</v>
      </c>
      <c r="G439" s="68"/>
      <c r="H439" s="68"/>
      <c r="I439" s="68"/>
      <c r="J439" s="68"/>
      <c r="K439" s="68"/>
      <c r="L439" s="68"/>
      <c r="M439" s="68"/>
      <c r="N439" s="68"/>
      <c r="O439" s="68"/>
      <c r="P439" s="68" t="s">
        <v>1951</v>
      </c>
      <c r="Q439" s="68"/>
      <c r="R439" s="68"/>
      <c r="S439" s="68"/>
      <c r="T439" s="68"/>
      <c r="U439" s="68"/>
      <c r="V439" s="68"/>
      <c r="W439" s="68"/>
      <c r="X439" s="68"/>
      <c r="Y439" s="22" t="s">
        <v>885</v>
      </c>
      <c r="Z439" s="22"/>
      <c r="AA439" s="29">
        <v>316.35000000000002</v>
      </c>
      <c r="AB439" s="24">
        <v>1</v>
      </c>
      <c r="AC439" s="22" t="s">
        <v>889</v>
      </c>
      <c r="AD439" s="22"/>
      <c r="AE439" s="22" t="s">
        <v>852</v>
      </c>
      <c r="AF439" s="24">
        <v>352</v>
      </c>
      <c r="AG439" s="22" t="s">
        <v>2002</v>
      </c>
      <c r="AH439" s="22"/>
      <c r="AI439" s="22" t="s">
        <v>854</v>
      </c>
      <c r="AJ439" s="24">
        <v>4</v>
      </c>
    </row>
    <row r="440" spans="1:36" ht="11.15" customHeight="1" outlineLevel="2" x14ac:dyDescent="0.2">
      <c r="A440" s="21">
        <v>7</v>
      </c>
      <c r="B440" s="68" t="s">
        <v>199</v>
      </c>
      <c r="C440" s="68"/>
      <c r="D440" s="68"/>
      <c r="E440" s="68"/>
      <c r="F440" s="68" t="s">
        <v>2003</v>
      </c>
      <c r="G440" s="68"/>
      <c r="H440" s="68"/>
      <c r="I440" s="68"/>
      <c r="J440" s="68"/>
      <c r="K440" s="68"/>
      <c r="L440" s="68"/>
      <c r="M440" s="68"/>
      <c r="N440" s="68"/>
      <c r="O440" s="68"/>
      <c r="P440" s="68" t="s">
        <v>1951</v>
      </c>
      <c r="Q440" s="68"/>
      <c r="R440" s="68"/>
      <c r="S440" s="68"/>
      <c r="T440" s="68"/>
      <c r="U440" s="68"/>
      <c r="V440" s="68"/>
      <c r="W440" s="68"/>
      <c r="X440" s="68"/>
      <c r="Y440" s="22" t="s">
        <v>885</v>
      </c>
      <c r="Z440" s="22"/>
      <c r="AA440" s="29">
        <v>316.35000000000002</v>
      </c>
      <c r="AB440" s="24">
        <v>1</v>
      </c>
      <c r="AC440" s="22" t="s">
        <v>1430</v>
      </c>
      <c r="AD440" s="25">
        <v>3</v>
      </c>
      <c r="AE440" s="22" t="s">
        <v>852</v>
      </c>
      <c r="AF440" s="24">
        <v>341</v>
      </c>
      <c r="AG440" s="22" t="s">
        <v>2004</v>
      </c>
      <c r="AH440" s="22"/>
      <c r="AI440" s="22" t="s">
        <v>854</v>
      </c>
      <c r="AJ440" s="24">
        <v>1</v>
      </c>
    </row>
    <row r="441" spans="1:36" ht="11.15" customHeight="1" outlineLevel="2" x14ac:dyDescent="0.2">
      <c r="A441" s="21">
        <v>8</v>
      </c>
      <c r="B441" s="68" t="s">
        <v>637</v>
      </c>
      <c r="C441" s="68"/>
      <c r="D441" s="68"/>
      <c r="E441" s="68"/>
      <c r="F441" s="68" t="s">
        <v>2005</v>
      </c>
      <c r="G441" s="68"/>
      <c r="H441" s="68"/>
      <c r="I441" s="68"/>
      <c r="J441" s="68"/>
      <c r="K441" s="68"/>
      <c r="L441" s="68"/>
      <c r="M441" s="68"/>
      <c r="N441" s="68"/>
      <c r="O441" s="68"/>
      <c r="P441" s="68" t="s">
        <v>1951</v>
      </c>
      <c r="Q441" s="68"/>
      <c r="R441" s="68"/>
      <c r="S441" s="68"/>
      <c r="T441" s="68"/>
      <c r="U441" s="68"/>
      <c r="V441" s="68"/>
      <c r="W441" s="68"/>
      <c r="X441" s="68"/>
      <c r="Y441" s="22" t="s">
        <v>1049</v>
      </c>
      <c r="Z441" s="22"/>
      <c r="AA441" s="29">
        <v>316.35000000000002</v>
      </c>
      <c r="AB441" s="24">
        <v>1</v>
      </c>
      <c r="AC441" s="22" t="s">
        <v>2006</v>
      </c>
      <c r="AD441" s="25">
        <v>3</v>
      </c>
      <c r="AE441" s="22" t="s">
        <v>852</v>
      </c>
      <c r="AF441" s="24">
        <v>310</v>
      </c>
      <c r="AG441" s="22" t="s">
        <v>2007</v>
      </c>
      <c r="AH441" s="22"/>
      <c r="AI441" s="22" t="s">
        <v>854</v>
      </c>
      <c r="AJ441" s="26"/>
    </row>
    <row r="442" spans="1:36" ht="11.15" customHeight="1" outlineLevel="2" x14ac:dyDescent="0.2">
      <c r="A442" s="21">
        <v>9</v>
      </c>
      <c r="B442" s="68" t="s">
        <v>207</v>
      </c>
      <c r="C442" s="68"/>
      <c r="D442" s="68"/>
      <c r="E442" s="68"/>
      <c r="F442" s="68" t="s">
        <v>2008</v>
      </c>
      <c r="G442" s="68"/>
      <c r="H442" s="68"/>
      <c r="I442" s="68"/>
      <c r="J442" s="68"/>
      <c r="K442" s="68"/>
      <c r="L442" s="68"/>
      <c r="M442" s="68"/>
      <c r="N442" s="68"/>
      <c r="O442" s="68"/>
      <c r="P442" s="68" t="s">
        <v>1951</v>
      </c>
      <c r="Q442" s="68"/>
      <c r="R442" s="68"/>
      <c r="S442" s="68"/>
      <c r="T442" s="68"/>
      <c r="U442" s="68"/>
      <c r="V442" s="68"/>
      <c r="W442" s="68"/>
      <c r="X442" s="68"/>
      <c r="Y442" s="22" t="s">
        <v>1370</v>
      </c>
      <c r="Z442" s="22"/>
      <c r="AA442" s="29">
        <v>316.35000000000002</v>
      </c>
      <c r="AB442" s="24">
        <v>1</v>
      </c>
      <c r="AC442" s="22" t="s">
        <v>1527</v>
      </c>
      <c r="AD442" s="25">
        <v>3</v>
      </c>
      <c r="AE442" s="22" t="s">
        <v>852</v>
      </c>
      <c r="AF442" s="24">
        <v>281</v>
      </c>
      <c r="AG442" s="22" t="s">
        <v>2009</v>
      </c>
      <c r="AH442" s="22"/>
      <c r="AI442" s="22" t="s">
        <v>854</v>
      </c>
      <c r="AJ442" s="24">
        <v>3</v>
      </c>
    </row>
    <row r="443" spans="1:36" ht="11.15" customHeight="1" outlineLevel="2" x14ac:dyDescent="0.2">
      <c r="A443" s="21">
        <v>10</v>
      </c>
      <c r="B443" s="68" t="s">
        <v>168</v>
      </c>
      <c r="C443" s="68"/>
      <c r="D443" s="68"/>
      <c r="E443" s="68"/>
      <c r="F443" s="68" t="s">
        <v>2010</v>
      </c>
      <c r="G443" s="68"/>
      <c r="H443" s="68"/>
      <c r="I443" s="68"/>
      <c r="J443" s="68"/>
      <c r="K443" s="68"/>
      <c r="L443" s="68"/>
      <c r="M443" s="68"/>
      <c r="N443" s="68"/>
      <c r="O443" s="68"/>
      <c r="P443" s="68" t="s">
        <v>169</v>
      </c>
      <c r="Q443" s="68"/>
      <c r="R443" s="68"/>
      <c r="S443" s="68"/>
      <c r="T443" s="68"/>
      <c r="U443" s="68"/>
      <c r="V443" s="68"/>
      <c r="W443" s="68"/>
      <c r="X443" s="68"/>
      <c r="Y443" s="22" t="s">
        <v>885</v>
      </c>
      <c r="Z443" s="22"/>
      <c r="AA443" s="23">
        <v>57000</v>
      </c>
      <c r="AB443" s="24">
        <v>1</v>
      </c>
      <c r="AC443" s="22" t="s">
        <v>2011</v>
      </c>
      <c r="AD443" s="22"/>
      <c r="AE443" s="22" t="s">
        <v>852</v>
      </c>
      <c r="AF443" s="24">
        <v>59</v>
      </c>
      <c r="AG443" s="22" t="s">
        <v>2012</v>
      </c>
      <c r="AH443" s="22"/>
      <c r="AI443" s="22" t="s">
        <v>854</v>
      </c>
      <c r="AJ443" s="24">
        <v>7</v>
      </c>
    </row>
    <row r="444" spans="1:36" ht="11.15" customHeight="1" outlineLevel="2" x14ac:dyDescent="0.2">
      <c r="A444" s="21">
        <v>11</v>
      </c>
      <c r="B444" s="68" t="s">
        <v>170</v>
      </c>
      <c r="C444" s="68"/>
      <c r="D444" s="68"/>
      <c r="E444" s="68"/>
      <c r="F444" s="68" t="s">
        <v>2013</v>
      </c>
      <c r="G444" s="68"/>
      <c r="H444" s="68"/>
      <c r="I444" s="68"/>
      <c r="J444" s="68"/>
      <c r="K444" s="68"/>
      <c r="L444" s="68"/>
      <c r="M444" s="68"/>
      <c r="N444" s="68"/>
      <c r="O444" s="68"/>
      <c r="P444" s="68" t="s">
        <v>1963</v>
      </c>
      <c r="Q444" s="68"/>
      <c r="R444" s="68"/>
      <c r="S444" s="68"/>
      <c r="T444" s="68"/>
      <c r="U444" s="68"/>
      <c r="V444" s="68"/>
      <c r="W444" s="68"/>
      <c r="X444" s="68"/>
      <c r="Y444" s="22" t="s">
        <v>1366</v>
      </c>
      <c r="Z444" s="22"/>
      <c r="AA444" s="29">
        <v>333.65</v>
      </c>
      <c r="AB444" s="24">
        <v>1</v>
      </c>
      <c r="AC444" s="22" t="s">
        <v>2014</v>
      </c>
      <c r="AD444" s="22"/>
      <c r="AE444" s="22" t="s">
        <v>852</v>
      </c>
      <c r="AF444" s="24">
        <v>43</v>
      </c>
      <c r="AG444" s="20" t="s">
        <v>2015</v>
      </c>
      <c r="AH444" s="22"/>
      <c r="AI444" s="22" t="s">
        <v>854</v>
      </c>
      <c r="AJ444" s="24">
        <v>16</v>
      </c>
    </row>
    <row r="445" spans="1:36" ht="11.15" customHeight="1" outlineLevel="2" x14ac:dyDescent="0.2">
      <c r="A445" s="21">
        <v>12</v>
      </c>
      <c r="B445" s="68" t="s">
        <v>177</v>
      </c>
      <c r="C445" s="68"/>
      <c r="D445" s="68"/>
      <c r="E445" s="68"/>
      <c r="F445" s="68" t="s">
        <v>2016</v>
      </c>
      <c r="G445" s="68"/>
      <c r="H445" s="68"/>
      <c r="I445" s="68"/>
      <c r="J445" s="68"/>
      <c r="K445" s="68"/>
      <c r="L445" s="68"/>
      <c r="M445" s="68"/>
      <c r="N445" s="68"/>
      <c r="O445" s="68"/>
      <c r="P445" s="68" t="s">
        <v>1963</v>
      </c>
      <c r="Q445" s="68"/>
      <c r="R445" s="68"/>
      <c r="S445" s="68"/>
      <c r="T445" s="68"/>
      <c r="U445" s="68"/>
      <c r="V445" s="68"/>
      <c r="W445" s="68"/>
      <c r="X445" s="68"/>
      <c r="Y445" s="22" t="s">
        <v>1366</v>
      </c>
      <c r="Z445" s="22"/>
      <c r="AA445" s="29">
        <v>333.65</v>
      </c>
      <c r="AB445" s="24">
        <v>1</v>
      </c>
      <c r="AC445" s="22" t="s">
        <v>1910</v>
      </c>
      <c r="AD445" s="22"/>
      <c r="AE445" s="22" t="s">
        <v>852</v>
      </c>
      <c r="AF445" s="24">
        <v>204</v>
      </c>
      <c r="AG445" s="22" t="s">
        <v>2017</v>
      </c>
      <c r="AH445" s="22"/>
      <c r="AI445" s="22" t="s">
        <v>854</v>
      </c>
      <c r="AJ445" s="24">
        <v>9</v>
      </c>
    </row>
    <row r="446" spans="1:36" ht="11.15" customHeight="1" outlineLevel="2" x14ac:dyDescent="0.2">
      <c r="A446" s="21">
        <v>13</v>
      </c>
      <c r="B446" s="68" t="s">
        <v>185</v>
      </c>
      <c r="C446" s="68"/>
      <c r="D446" s="68"/>
      <c r="E446" s="68"/>
      <c r="F446" s="68" t="s">
        <v>2018</v>
      </c>
      <c r="G446" s="68"/>
      <c r="H446" s="68"/>
      <c r="I446" s="68"/>
      <c r="J446" s="68"/>
      <c r="K446" s="68"/>
      <c r="L446" s="68"/>
      <c r="M446" s="68"/>
      <c r="N446" s="68"/>
      <c r="O446" s="68"/>
      <c r="P446" s="68" t="s">
        <v>1963</v>
      </c>
      <c r="Q446" s="68"/>
      <c r="R446" s="68"/>
      <c r="S446" s="68"/>
      <c r="T446" s="68"/>
      <c r="U446" s="68"/>
      <c r="V446" s="68"/>
      <c r="W446" s="68"/>
      <c r="X446" s="68"/>
      <c r="Y446" s="22" t="s">
        <v>2019</v>
      </c>
      <c r="Z446" s="22"/>
      <c r="AA446" s="29">
        <v>333.65</v>
      </c>
      <c r="AB446" s="24">
        <v>1</v>
      </c>
      <c r="AC446" s="22" t="s">
        <v>2020</v>
      </c>
      <c r="AD446" s="22"/>
      <c r="AE446" s="22" t="s">
        <v>852</v>
      </c>
      <c r="AF446" s="24">
        <v>69</v>
      </c>
      <c r="AG446" s="22" t="s">
        <v>2021</v>
      </c>
      <c r="AH446" s="22"/>
      <c r="AI446" s="22" t="s">
        <v>854</v>
      </c>
      <c r="AJ446" s="24">
        <v>7</v>
      </c>
    </row>
    <row r="447" spans="1:36" ht="11.15" customHeight="1" outlineLevel="2" x14ac:dyDescent="0.2">
      <c r="A447" s="21">
        <v>14</v>
      </c>
      <c r="B447" s="68" t="s">
        <v>201</v>
      </c>
      <c r="C447" s="68"/>
      <c r="D447" s="68"/>
      <c r="E447" s="68"/>
      <c r="F447" s="68" t="s">
        <v>2022</v>
      </c>
      <c r="G447" s="68"/>
      <c r="H447" s="68"/>
      <c r="I447" s="68"/>
      <c r="J447" s="68"/>
      <c r="K447" s="68"/>
      <c r="L447" s="68"/>
      <c r="M447" s="68"/>
      <c r="N447" s="68"/>
      <c r="O447" s="68"/>
      <c r="P447" s="68" t="s">
        <v>1963</v>
      </c>
      <c r="Q447" s="68"/>
      <c r="R447" s="68"/>
      <c r="S447" s="68"/>
      <c r="T447" s="68"/>
      <c r="U447" s="68"/>
      <c r="V447" s="68"/>
      <c r="W447" s="68"/>
      <c r="X447" s="68"/>
      <c r="Y447" s="22" t="s">
        <v>1366</v>
      </c>
      <c r="Z447" s="22"/>
      <c r="AA447" s="29">
        <v>333.65</v>
      </c>
      <c r="AB447" s="24">
        <v>1</v>
      </c>
      <c r="AC447" s="22" t="s">
        <v>2023</v>
      </c>
      <c r="AD447" s="22"/>
      <c r="AE447" s="22" t="s">
        <v>852</v>
      </c>
      <c r="AF447" s="24">
        <v>7</v>
      </c>
      <c r="AG447" s="20" t="s">
        <v>2024</v>
      </c>
      <c r="AH447" s="22"/>
      <c r="AI447" s="22" t="s">
        <v>854</v>
      </c>
      <c r="AJ447" s="24">
        <v>11</v>
      </c>
    </row>
    <row r="448" spans="1:36" ht="11.15" customHeight="1" outlineLevel="2" x14ac:dyDescent="0.2">
      <c r="A448" s="21">
        <v>15</v>
      </c>
      <c r="B448" s="68" t="s">
        <v>163</v>
      </c>
      <c r="C448" s="68"/>
      <c r="D448" s="68"/>
      <c r="E448" s="68"/>
      <c r="F448" s="68" t="s">
        <v>2025</v>
      </c>
      <c r="G448" s="68"/>
      <c r="H448" s="68"/>
      <c r="I448" s="68"/>
      <c r="J448" s="68"/>
      <c r="K448" s="68"/>
      <c r="L448" s="68"/>
      <c r="M448" s="68"/>
      <c r="N448" s="68"/>
      <c r="O448" s="68"/>
      <c r="P448" s="68" t="s">
        <v>1048</v>
      </c>
      <c r="Q448" s="68"/>
      <c r="R448" s="68"/>
      <c r="S448" s="68"/>
      <c r="T448" s="68"/>
      <c r="U448" s="68"/>
      <c r="V448" s="68"/>
      <c r="W448" s="68"/>
      <c r="X448" s="68"/>
      <c r="Y448" s="22" t="s">
        <v>885</v>
      </c>
      <c r="Z448" s="22"/>
      <c r="AA448" s="25">
        <v>292.3</v>
      </c>
      <c r="AB448" s="24">
        <v>1</v>
      </c>
      <c r="AC448" s="22" t="s">
        <v>2026</v>
      </c>
      <c r="AD448" s="25">
        <v>3</v>
      </c>
      <c r="AE448" s="22" t="s">
        <v>852</v>
      </c>
      <c r="AF448" s="24">
        <v>275</v>
      </c>
      <c r="AG448" s="22" t="s">
        <v>2027</v>
      </c>
      <c r="AH448" s="22"/>
      <c r="AI448" s="22" t="s">
        <v>854</v>
      </c>
      <c r="AJ448" s="24">
        <v>1</v>
      </c>
    </row>
    <row r="449" spans="1:36" ht="11.15" customHeight="1" outlineLevel="2" x14ac:dyDescent="0.2">
      <c r="A449" s="21">
        <v>16</v>
      </c>
      <c r="B449" s="68" t="s">
        <v>166</v>
      </c>
      <c r="C449" s="68"/>
      <c r="D449" s="68"/>
      <c r="E449" s="68"/>
      <c r="F449" s="68" t="s">
        <v>2028</v>
      </c>
      <c r="G449" s="68"/>
      <c r="H449" s="68"/>
      <c r="I449" s="68"/>
      <c r="J449" s="68"/>
      <c r="K449" s="68"/>
      <c r="L449" s="68"/>
      <c r="M449" s="68"/>
      <c r="N449" s="68"/>
      <c r="O449" s="68"/>
      <c r="P449" s="68" t="s">
        <v>1048</v>
      </c>
      <c r="Q449" s="68"/>
      <c r="R449" s="68"/>
      <c r="S449" s="68"/>
      <c r="T449" s="68"/>
      <c r="U449" s="68"/>
      <c r="V449" s="68"/>
      <c r="W449" s="68"/>
      <c r="X449" s="68"/>
      <c r="Y449" s="22" t="s">
        <v>885</v>
      </c>
      <c r="Z449" s="22"/>
      <c r="AA449" s="25">
        <v>292.3</v>
      </c>
      <c r="AB449" s="24">
        <v>1</v>
      </c>
      <c r="AC449" s="22" t="s">
        <v>2029</v>
      </c>
      <c r="AD449" s="25">
        <v>3</v>
      </c>
      <c r="AE449" s="22" t="s">
        <v>852</v>
      </c>
      <c r="AF449" s="24">
        <v>276</v>
      </c>
      <c r="AG449" s="22" t="s">
        <v>2030</v>
      </c>
      <c r="AH449" s="22"/>
      <c r="AI449" s="22" t="s">
        <v>854</v>
      </c>
      <c r="AJ449" s="24">
        <v>2</v>
      </c>
    </row>
    <row r="450" spans="1:36" ht="11.15" customHeight="1" outlineLevel="2" x14ac:dyDescent="0.2">
      <c r="A450" s="21">
        <v>17</v>
      </c>
      <c r="B450" s="68" t="s">
        <v>2031</v>
      </c>
      <c r="C450" s="68"/>
      <c r="D450" s="68"/>
      <c r="E450" s="68"/>
      <c r="F450" s="68" t="s">
        <v>2032</v>
      </c>
      <c r="G450" s="68"/>
      <c r="H450" s="68"/>
      <c r="I450" s="68"/>
      <c r="J450" s="68"/>
      <c r="K450" s="68"/>
      <c r="L450" s="68"/>
      <c r="M450" s="68"/>
      <c r="N450" s="68"/>
      <c r="O450" s="68"/>
      <c r="P450" s="68" t="s">
        <v>1048</v>
      </c>
      <c r="Q450" s="68"/>
      <c r="R450" s="68"/>
      <c r="S450" s="68"/>
      <c r="T450" s="68"/>
      <c r="U450" s="68"/>
      <c r="V450" s="68"/>
      <c r="W450" s="68"/>
      <c r="X450" s="68"/>
      <c r="Y450" s="22" t="s">
        <v>885</v>
      </c>
      <c r="Z450" s="22"/>
      <c r="AA450" s="25">
        <v>292.3</v>
      </c>
      <c r="AB450" s="24">
        <v>1</v>
      </c>
      <c r="AC450" s="22" t="s">
        <v>2033</v>
      </c>
      <c r="AD450" s="25">
        <v>3</v>
      </c>
      <c r="AE450" s="22" t="s">
        <v>852</v>
      </c>
      <c r="AF450" s="24">
        <v>22</v>
      </c>
      <c r="AG450" s="20" t="s">
        <v>2034</v>
      </c>
      <c r="AH450" s="22"/>
      <c r="AI450" s="22" t="s">
        <v>917</v>
      </c>
      <c r="AJ450" s="26"/>
    </row>
    <row r="451" spans="1:36" ht="11.15" customHeight="1" outlineLevel="2" x14ac:dyDescent="0.2">
      <c r="A451" s="21">
        <v>18</v>
      </c>
      <c r="B451" s="68" t="s">
        <v>2035</v>
      </c>
      <c r="C451" s="68"/>
      <c r="D451" s="68"/>
      <c r="E451" s="68"/>
      <c r="F451" s="68" t="s">
        <v>2036</v>
      </c>
      <c r="G451" s="68"/>
      <c r="H451" s="68"/>
      <c r="I451" s="68"/>
      <c r="J451" s="68"/>
      <c r="K451" s="68"/>
      <c r="L451" s="68"/>
      <c r="M451" s="68"/>
      <c r="N451" s="68"/>
      <c r="O451" s="68"/>
      <c r="P451" s="68" t="s">
        <v>1048</v>
      </c>
      <c r="Q451" s="68"/>
      <c r="R451" s="68"/>
      <c r="S451" s="68"/>
      <c r="T451" s="68"/>
      <c r="U451" s="68"/>
      <c r="V451" s="68"/>
      <c r="W451" s="68"/>
      <c r="X451" s="68"/>
      <c r="Y451" s="22" t="s">
        <v>885</v>
      </c>
      <c r="Z451" s="22"/>
      <c r="AA451" s="25">
        <v>292.3</v>
      </c>
      <c r="AB451" s="24">
        <v>1</v>
      </c>
      <c r="AC451" s="22" t="s">
        <v>2037</v>
      </c>
      <c r="AD451" s="25">
        <v>3</v>
      </c>
      <c r="AE451" s="22" t="s">
        <v>852</v>
      </c>
      <c r="AF451" s="24">
        <v>92</v>
      </c>
      <c r="AG451" s="22" t="s">
        <v>2038</v>
      </c>
      <c r="AH451" s="22"/>
      <c r="AI451" s="22" t="s">
        <v>854</v>
      </c>
      <c r="AJ451" s="26"/>
    </row>
    <row r="452" spans="1:36" ht="11.15" customHeight="1" outlineLevel="2" x14ac:dyDescent="0.2">
      <c r="A452" s="21">
        <v>19</v>
      </c>
      <c r="B452" s="68" t="s">
        <v>178</v>
      </c>
      <c r="C452" s="68"/>
      <c r="D452" s="68"/>
      <c r="E452" s="68"/>
      <c r="F452" s="68" t="s">
        <v>2039</v>
      </c>
      <c r="G452" s="68"/>
      <c r="H452" s="68"/>
      <c r="I452" s="68"/>
      <c r="J452" s="68"/>
      <c r="K452" s="68"/>
      <c r="L452" s="68"/>
      <c r="M452" s="68"/>
      <c r="N452" s="68"/>
      <c r="O452" s="68"/>
      <c r="P452" s="68" t="s">
        <v>1048</v>
      </c>
      <c r="Q452" s="68"/>
      <c r="R452" s="68"/>
      <c r="S452" s="68"/>
      <c r="T452" s="68"/>
      <c r="U452" s="68"/>
      <c r="V452" s="68"/>
      <c r="W452" s="68"/>
      <c r="X452" s="68"/>
      <c r="Y452" s="22" t="s">
        <v>885</v>
      </c>
      <c r="Z452" s="22"/>
      <c r="AA452" s="25">
        <v>292.3</v>
      </c>
      <c r="AB452" s="24">
        <v>1</v>
      </c>
      <c r="AC452" s="22" t="s">
        <v>2026</v>
      </c>
      <c r="AD452" s="25">
        <v>3</v>
      </c>
      <c r="AE452" s="22" t="s">
        <v>852</v>
      </c>
      <c r="AF452" s="24">
        <v>25</v>
      </c>
      <c r="AG452" s="20" t="s">
        <v>2040</v>
      </c>
      <c r="AH452" s="22"/>
      <c r="AI452" s="22" t="s">
        <v>854</v>
      </c>
      <c r="AJ452" s="24">
        <v>1</v>
      </c>
    </row>
    <row r="453" spans="1:36" ht="11.15" customHeight="1" outlineLevel="2" x14ac:dyDescent="0.2">
      <c r="A453" s="21">
        <v>20</v>
      </c>
      <c r="B453" s="68" t="s">
        <v>180</v>
      </c>
      <c r="C453" s="68"/>
      <c r="D453" s="68"/>
      <c r="E453" s="68"/>
      <c r="F453" s="68" t="s">
        <v>2041</v>
      </c>
      <c r="G453" s="68"/>
      <c r="H453" s="68"/>
      <c r="I453" s="68"/>
      <c r="J453" s="68"/>
      <c r="K453" s="68"/>
      <c r="L453" s="68"/>
      <c r="M453" s="68"/>
      <c r="N453" s="68"/>
      <c r="O453" s="68"/>
      <c r="P453" s="68" t="s">
        <v>1048</v>
      </c>
      <c r="Q453" s="68"/>
      <c r="R453" s="68"/>
      <c r="S453" s="68"/>
      <c r="T453" s="68"/>
      <c r="U453" s="68"/>
      <c r="V453" s="68"/>
      <c r="W453" s="68"/>
      <c r="X453" s="68"/>
      <c r="Y453" s="22" t="s">
        <v>885</v>
      </c>
      <c r="Z453" s="22"/>
      <c r="AA453" s="25">
        <v>292.3</v>
      </c>
      <c r="AB453" s="24">
        <v>1</v>
      </c>
      <c r="AC453" s="22" t="s">
        <v>2042</v>
      </c>
      <c r="AD453" s="25">
        <v>3</v>
      </c>
      <c r="AE453" s="22" t="s">
        <v>852</v>
      </c>
      <c r="AF453" s="24">
        <v>362</v>
      </c>
      <c r="AG453" s="22" t="s">
        <v>2043</v>
      </c>
      <c r="AH453" s="22"/>
      <c r="AI453" s="22" t="s">
        <v>854</v>
      </c>
      <c r="AJ453" s="24">
        <v>2</v>
      </c>
    </row>
    <row r="454" spans="1:36" ht="11.15" customHeight="1" outlineLevel="2" x14ac:dyDescent="0.2">
      <c r="A454" s="21">
        <v>21</v>
      </c>
      <c r="B454" s="68" t="s">
        <v>184</v>
      </c>
      <c r="C454" s="68"/>
      <c r="D454" s="68"/>
      <c r="E454" s="68"/>
      <c r="F454" s="68" t="s">
        <v>2044</v>
      </c>
      <c r="G454" s="68"/>
      <c r="H454" s="68"/>
      <c r="I454" s="68"/>
      <c r="J454" s="68"/>
      <c r="K454" s="68"/>
      <c r="L454" s="68"/>
      <c r="M454" s="68"/>
      <c r="N454" s="68"/>
      <c r="O454" s="68"/>
      <c r="P454" s="68" t="s">
        <v>1048</v>
      </c>
      <c r="Q454" s="68"/>
      <c r="R454" s="68"/>
      <c r="S454" s="68"/>
      <c r="T454" s="68"/>
      <c r="U454" s="68"/>
      <c r="V454" s="68"/>
      <c r="W454" s="68"/>
      <c r="X454" s="68"/>
      <c r="Y454" s="22" t="s">
        <v>2045</v>
      </c>
      <c r="Z454" s="22"/>
      <c r="AA454" s="25">
        <v>292.3</v>
      </c>
      <c r="AB454" s="24">
        <v>1</v>
      </c>
      <c r="AC454" s="22" t="s">
        <v>1522</v>
      </c>
      <c r="AD454" s="25">
        <v>3</v>
      </c>
      <c r="AE454" s="22" t="s">
        <v>852</v>
      </c>
      <c r="AF454" s="24">
        <v>217</v>
      </c>
      <c r="AG454" s="22" t="s">
        <v>1138</v>
      </c>
      <c r="AH454" s="22"/>
      <c r="AI454" s="22" t="s">
        <v>854</v>
      </c>
      <c r="AJ454" s="26"/>
    </row>
    <row r="455" spans="1:36" ht="11.15" customHeight="1" outlineLevel="2" x14ac:dyDescent="0.2">
      <c r="A455" s="21">
        <v>22</v>
      </c>
      <c r="B455" s="68" t="s">
        <v>186</v>
      </c>
      <c r="C455" s="68"/>
      <c r="D455" s="68"/>
      <c r="E455" s="68"/>
      <c r="F455" s="68" t="s">
        <v>2046</v>
      </c>
      <c r="G455" s="68"/>
      <c r="H455" s="68"/>
      <c r="I455" s="68"/>
      <c r="J455" s="68"/>
      <c r="K455" s="68"/>
      <c r="L455" s="68"/>
      <c r="M455" s="68"/>
      <c r="N455" s="68"/>
      <c r="O455" s="68"/>
      <c r="P455" s="68" t="s">
        <v>1048</v>
      </c>
      <c r="Q455" s="68"/>
      <c r="R455" s="68"/>
      <c r="S455" s="68"/>
      <c r="T455" s="68"/>
      <c r="U455" s="68"/>
      <c r="V455" s="68"/>
      <c r="W455" s="68"/>
      <c r="X455" s="68"/>
      <c r="Y455" s="22" t="s">
        <v>885</v>
      </c>
      <c r="Z455" s="22"/>
      <c r="AA455" s="25">
        <v>292.3</v>
      </c>
      <c r="AB455" s="24">
        <v>1</v>
      </c>
      <c r="AC455" s="22" t="s">
        <v>1913</v>
      </c>
      <c r="AD455" s="25">
        <v>3</v>
      </c>
      <c r="AE455" s="22" t="s">
        <v>852</v>
      </c>
      <c r="AF455" s="24">
        <v>339</v>
      </c>
      <c r="AG455" s="22" t="s">
        <v>2047</v>
      </c>
      <c r="AH455" s="22"/>
      <c r="AI455" s="22" t="s">
        <v>854</v>
      </c>
      <c r="AJ455" s="26"/>
    </row>
    <row r="456" spans="1:36" ht="11.15" customHeight="1" outlineLevel="1" x14ac:dyDescent="0.2">
      <c r="A456" s="21">
        <v>23</v>
      </c>
      <c r="B456" s="68" t="s">
        <v>187</v>
      </c>
      <c r="C456" s="68"/>
      <c r="D456" s="68"/>
      <c r="E456" s="68"/>
      <c r="F456" s="68" t="s">
        <v>2048</v>
      </c>
      <c r="G456" s="68"/>
      <c r="H456" s="68"/>
      <c r="I456" s="68"/>
      <c r="J456" s="68"/>
      <c r="K456" s="68"/>
      <c r="L456" s="68"/>
      <c r="M456" s="68"/>
      <c r="N456" s="68"/>
      <c r="O456" s="68"/>
      <c r="P456" s="68" t="s">
        <v>1048</v>
      </c>
      <c r="Q456" s="68"/>
      <c r="R456" s="68"/>
      <c r="S456" s="68"/>
      <c r="T456" s="68"/>
      <c r="U456" s="68"/>
      <c r="V456" s="68"/>
      <c r="W456" s="68"/>
      <c r="X456" s="68"/>
      <c r="Y456" s="22" t="s">
        <v>885</v>
      </c>
      <c r="Z456" s="22"/>
      <c r="AA456" s="25">
        <v>292.3</v>
      </c>
      <c r="AB456" s="24">
        <v>1</v>
      </c>
      <c r="AC456" s="22" t="s">
        <v>2049</v>
      </c>
      <c r="AD456" s="25">
        <v>3</v>
      </c>
      <c r="AE456" s="22" t="s">
        <v>852</v>
      </c>
      <c r="AF456" s="24">
        <v>157</v>
      </c>
      <c r="AG456" s="22" t="s">
        <v>2050</v>
      </c>
      <c r="AH456" s="22"/>
      <c r="AI456" s="22" t="s">
        <v>854</v>
      </c>
      <c r="AJ456" s="26"/>
    </row>
    <row r="457" spans="1:36" ht="11.15" customHeight="1" outlineLevel="2" x14ac:dyDescent="0.2">
      <c r="A457" s="21">
        <v>24</v>
      </c>
      <c r="B457" s="68" t="s">
        <v>2051</v>
      </c>
      <c r="C457" s="68"/>
      <c r="D457" s="68"/>
      <c r="E457" s="68"/>
      <c r="F457" s="68" t="s">
        <v>2052</v>
      </c>
      <c r="G457" s="68"/>
      <c r="H457" s="68"/>
      <c r="I457" s="68"/>
      <c r="J457" s="68"/>
      <c r="K457" s="68"/>
      <c r="L457" s="68"/>
      <c r="M457" s="68"/>
      <c r="N457" s="68"/>
      <c r="O457" s="68"/>
      <c r="P457" s="68" t="s">
        <v>1048</v>
      </c>
      <c r="Q457" s="68"/>
      <c r="R457" s="68"/>
      <c r="S457" s="68"/>
      <c r="T457" s="68"/>
      <c r="U457" s="68"/>
      <c r="V457" s="68"/>
      <c r="W457" s="68"/>
      <c r="X457" s="68"/>
      <c r="Y457" s="22" t="s">
        <v>885</v>
      </c>
      <c r="Z457" s="22"/>
      <c r="AA457" s="25">
        <v>292.3</v>
      </c>
      <c r="AB457" s="24">
        <v>1</v>
      </c>
      <c r="AC457" s="22" t="s">
        <v>2053</v>
      </c>
      <c r="AD457" s="25">
        <v>3</v>
      </c>
      <c r="AE457" s="22" t="s">
        <v>852</v>
      </c>
      <c r="AF457" s="24">
        <v>319</v>
      </c>
      <c r="AG457" s="22" t="s">
        <v>2054</v>
      </c>
      <c r="AH457" s="22"/>
      <c r="AI457" s="22" t="s">
        <v>854</v>
      </c>
      <c r="AJ457" s="26"/>
    </row>
    <row r="458" spans="1:36" ht="11.15" customHeight="1" outlineLevel="1" x14ac:dyDescent="0.2">
      <c r="A458" s="21">
        <v>25</v>
      </c>
      <c r="B458" s="68" t="s">
        <v>2055</v>
      </c>
      <c r="C458" s="68"/>
      <c r="D458" s="68"/>
      <c r="E458" s="68"/>
      <c r="F458" s="68" t="s">
        <v>2056</v>
      </c>
      <c r="G458" s="68"/>
      <c r="H458" s="68"/>
      <c r="I458" s="68"/>
      <c r="J458" s="68"/>
      <c r="K458" s="68"/>
      <c r="L458" s="68"/>
      <c r="M458" s="68"/>
      <c r="N458" s="68"/>
      <c r="O458" s="68"/>
      <c r="P458" s="68" t="s">
        <v>1048</v>
      </c>
      <c r="Q458" s="68"/>
      <c r="R458" s="68"/>
      <c r="S458" s="68"/>
      <c r="T458" s="68"/>
      <c r="U458" s="68"/>
      <c r="V458" s="68"/>
      <c r="W458" s="68"/>
      <c r="X458" s="68"/>
      <c r="Y458" s="22" t="s">
        <v>885</v>
      </c>
      <c r="Z458" s="22"/>
      <c r="AA458" s="25">
        <v>292.3</v>
      </c>
      <c r="AB458" s="24">
        <v>1</v>
      </c>
      <c r="AC458" s="22" t="s">
        <v>2037</v>
      </c>
      <c r="AD458" s="25">
        <v>3</v>
      </c>
      <c r="AE458" s="22" t="s">
        <v>852</v>
      </c>
      <c r="AF458" s="24">
        <v>265</v>
      </c>
      <c r="AG458" s="22" t="s">
        <v>1076</v>
      </c>
      <c r="AH458" s="22"/>
      <c r="AI458" s="22" t="s">
        <v>917</v>
      </c>
      <c r="AJ458" s="26"/>
    </row>
    <row r="459" spans="1:36" ht="22.4" customHeight="1" outlineLevel="2" x14ac:dyDescent="0.2">
      <c r="A459" s="21">
        <v>26</v>
      </c>
      <c r="B459" s="68" t="s">
        <v>192</v>
      </c>
      <c r="C459" s="68"/>
      <c r="D459" s="68"/>
      <c r="E459" s="68"/>
      <c r="F459" s="68" t="s">
        <v>2057</v>
      </c>
      <c r="G459" s="68"/>
      <c r="H459" s="68"/>
      <c r="I459" s="68"/>
      <c r="J459" s="68"/>
      <c r="K459" s="68"/>
      <c r="L459" s="68"/>
      <c r="M459" s="68"/>
      <c r="N459" s="68"/>
      <c r="O459" s="68"/>
      <c r="P459" s="68" t="s">
        <v>1048</v>
      </c>
      <c r="Q459" s="68"/>
      <c r="R459" s="68"/>
      <c r="S459" s="68"/>
      <c r="T459" s="68"/>
      <c r="U459" s="68"/>
      <c r="V459" s="68"/>
      <c r="W459" s="68"/>
      <c r="X459" s="68"/>
      <c r="Y459" s="22" t="s">
        <v>885</v>
      </c>
      <c r="Z459" s="22"/>
      <c r="AA459" s="25">
        <v>292.3</v>
      </c>
      <c r="AB459" s="24">
        <v>1</v>
      </c>
      <c r="AC459" s="22" t="s">
        <v>2042</v>
      </c>
      <c r="AD459" s="25">
        <v>3</v>
      </c>
      <c r="AE459" s="22" t="s">
        <v>852</v>
      </c>
      <c r="AF459" s="24">
        <v>33</v>
      </c>
      <c r="AG459" s="20" t="s">
        <v>2058</v>
      </c>
      <c r="AH459" s="22"/>
      <c r="AI459" s="22" t="s">
        <v>854</v>
      </c>
      <c r="AJ459" s="24">
        <v>2</v>
      </c>
    </row>
    <row r="460" spans="1:36" ht="11.15" customHeight="1" outlineLevel="1" x14ac:dyDescent="0.2">
      <c r="A460" s="21">
        <v>27</v>
      </c>
      <c r="B460" s="68" t="s">
        <v>195</v>
      </c>
      <c r="C460" s="68"/>
      <c r="D460" s="68"/>
      <c r="E460" s="68"/>
      <c r="F460" s="68" t="s">
        <v>2059</v>
      </c>
      <c r="G460" s="68"/>
      <c r="H460" s="68"/>
      <c r="I460" s="68"/>
      <c r="J460" s="68"/>
      <c r="K460" s="68"/>
      <c r="L460" s="68"/>
      <c r="M460" s="68"/>
      <c r="N460" s="68"/>
      <c r="O460" s="68"/>
      <c r="P460" s="68" t="s">
        <v>1048</v>
      </c>
      <c r="Q460" s="68"/>
      <c r="R460" s="68"/>
      <c r="S460" s="68"/>
      <c r="T460" s="68"/>
      <c r="U460" s="68"/>
      <c r="V460" s="68"/>
      <c r="W460" s="68"/>
      <c r="X460" s="68"/>
      <c r="Y460" s="22" t="s">
        <v>885</v>
      </c>
      <c r="Z460" s="22"/>
      <c r="AA460" s="25">
        <v>292.3</v>
      </c>
      <c r="AB460" s="24">
        <v>1</v>
      </c>
      <c r="AC460" s="22" t="s">
        <v>2060</v>
      </c>
      <c r="AD460" s="25">
        <v>3</v>
      </c>
      <c r="AE460" s="22" t="s">
        <v>852</v>
      </c>
      <c r="AF460" s="24">
        <v>275</v>
      </c>
      <c r="AG460" s="22" t="s">
        <v>2061</v>
      </c>
      <c r="AH460" s="22"/>
      <c r="AI460" s="22" t="s">
        <v>854</v>
      </c>
      <c r="AJ460" s="26"/>
    </row>
    <row r="461" spans="1:36" ht="22.4" customHeight="1" outlineLevel="2" x14ac:dyDescent="0.2">
      <c r="A461" s="21">
        <v>28</v>
      </c>
      <c r="B461" s="68" t="s">
        <v>202</v>
      </c>
      <c r="C461" s="68"/>
      <c r="D461" s="68"/>
      <c r="E461" s="68"/>
      <c r="F461" s="68" t="s">
        <v>2062</v>
      </c>
      <c r="G461" s="68"/>
      <c r="H461" s="68"/>
      <c r="I461" s="68"/>
      <c r="J461" s="68"/>
      <c r="K461" s="68"/>
      <c r="L461" s="68"/>
      <c r="M461" s="68"/>
      <c r="N461" s="68"/>
      <c r="O461" s="68"/>
      <c r="P461" s="68" t="s">
        <v>1048</v>
      </c>
      <c r="Q461" s="68"/>
      <c r="R461" s="68"/>
      <c r="S461" s="68"/>
      <c r="T461" s="68"/>
      <c r="U461" s="68"/>
      <c r="V461" s="68"/>
      <c r="W461" s="68"/>
      <c r="X461" s="68"/>
      <c r="Y461" s="22" t="s">
        <v>885</v>
      </c>
      <c r="Z461" s="22"/>
      <c r="AA461" s="25">
        <v>292.3</v>
      </c>
      <c r="AB461" s="24">
        <v>1</v>
      </c>
      <c r="AC461" s="22" t="s">
        <v>2026</v>
      </c>
      <c r="AD461" s="25">
        <v>3</v>
      </c>
      <c r="AE461" s="22" t="s">
        <v>852</v>
      </c>
      <c r="AF461" s="24">
        <v>62</v>
      </c>
      <c r="AG461" s="22" t="s">
        <v>2063</v>
      </c>
      <c r="AH461" s="22"/>
      <c r="AI461" s="22" t="s">
        <v>854</v>
      </c>
      <c r="AJ461" s="24">
        <v>1</v>
      </c>
    </row>
    <row r="462" spans="1:36" ht="11.15" customHeight="1" outlineLevel="1" x14ac:dyDescent="0.2">
      <c r="A462" s="21">
        <v>29</v>
      </c>
      <c r="B462" s="68" t="s">
        <v>203</v>
      </c>
      <c r="C462" s="68"/>
      <c r="D462" s="68"/>
      <c r="E462" s="68"/>
      <c r="F462" s="68" t="s">
        <v>2064</v>
      </c>
      <c r="G462" s="68"/>
      <c r="H462" s="68"/>
      <c r="I462" s="68"/>
      <c r="J462" s="68"/>
      <c r="K462" s="68"/>
      <c r="L462" s="68"/>
      <c r="M462" s="68"/>
      <c r="N462" s="68"/>
      <c r="O462" s="68"/>
      <c r="P462" s="68" t="s">
        <v>1048</v>
      </c>
      <c r="Q462" s="68"/>
      <c r="R462" s="68"/>
      <c r="S462" s="68"/>
      <c r="T462" s="68"/>
      <c r="U462" s="68"/>
      <c r="V462" s="68"/>
      <c r="W462" s="68"/>
      <c r="X462" s="68"/>
      <c r="Y462" s="22" t="s">
        <v>885</v>
      </c>
      <c r="Z462" s="22"/>
      <c r="AA462" s="25">
        <v>292.3</v>
      </c>
      <c r="AB462" s="24">
        <v>1</v>
      </c>
      <c r="AC462" s="22" t="s">
        <v>2029</v>
      </c>
      <c r="AD462" s="25">
        <v>3</v>
      </c>
      <c r="AE462" s="22" t="s">
        <v>852</v>
      </c>
      <c r="AF462" s="24">
        <v>11</v>
      </c>
      <c r="AG462" s="20" t="s">
        <v>2065</v>
      </c>
      <c r="AH462" s="22"/>
      <c r="AI462" s="22" t="s">
        <v>854</v>
      </c>
      <c r="AJ462" s="24">
        <v>2</v>
      </c>
    </row>
    <row r="463" spans="1:36" ht="11.15" customHeight="1" outlineLevel="2" x14ac:dyDescent="0.2">
      <c r="A463" s="21">
        <v>30</v>
      </c>
      <c r="B463" s="68" t="s">
        <v>205</v>
      </c>
      <c r="C463" s="68"/>
      <c r="D463" s="68"/>
      <c r="E463" s="68"/>
      <c r="F463" s="68" t="s">
        <v>2066</v>
      </c>
      <c r="G463" s="68"/>
      <c r="H463" s="68"/>
      <c r="I463" s="68"/>
      <c r="J463" s="68"/>
      <c r="K463" s="68"/>
      <c r="L463" s="68"/>
      <c r="M463" s="68"/>
      <c r="N463" s="68"/>
      <c r="O463" s="68"/>
      <c r="P463" s="68" t="s">
        <v>1048</v>
      </c>
      <c r="Q463" s="68"/>
      <c r="R463" s="68"/>
      <c r="S463" s="68"/>
      <c r="T463" s="68"/>
      <c r="U463" s="68"/>
      <c r="V463" s="68"/>
      <c r="W463" s="68"/>
      <c r="X463" s="68"/>
      <c r="Y463" s="22" t="s">
        <v>885</v>
      </c>
      <c r="Z463" s="22"/>
      <c r="AA463" s="25">
        <v>292.3</v>
      </c>
      <c r="AB463" s="24">
        <v>1</v>
      </c>
      <c r="AC463" s="22" t="s">
        <v>2067</v>
      </c>
      <c r="AD463" s="25">
        <v>3</v>
      </c>
      <c r="AE463" s="22" t="s">
        <v>852</v>
      </c>
      <c r="AF463" s="24">
        <v>24</v>
      </c>
      <c r="AG463" s="20" t="s">
        <v>2068</v>
      </c>
      <c r="AH463" s="22"/>
      <c r="AI463" s="22" t="s">
        <v>854</v>
      </c>
      <c r="AJ463" s="24">
        <v>3</v>
      </c>
    </row>
    <row r="464" spans="1:36" ht="11.15" customHeight="1" outlineLevel="1" x14ac:dyDescent="0.2">
      <c r="A464" s="21">
        <v>31</v>
      </c>
      <c r="B464" s="68" t="s">
        <v>2069</v>
      </c>
      <c r="C464" s="68"/>
      <c r="D464" s="68"/>
      <c r="E464" s="68"/>
      <c r="F464" s="68" t="s">
        <v>2070</v>
      </c>
      <c r="G464" s="68"/>
      <c r="H464" s="68"/>
      <c r="I464" s="68"/>
      <c r="J464" s="68"/>
      <c r="K464" s="68"/>
      <c r="L464" s="68"/>
      <c r="M464" s="68"/>
      <c r="N464" s="68"/>
      <c r="O464" s="68"/>
      <c r="P464" s="68" t="s">
        <v>1048</v>
      </c>
      <c r="Q464" s="68"/>
      <c r="R464" s="68"/>
      <c r="S464" s="68"/>
      <c r="T464" s="68"/>
      <c r="U464" s="68"/>
      <c r="V464" s="68"/>
      <c r="W464" s="68"/>
      <c r="X464" s="68"/>
      <c r="Y464" s="22" t="s">
        <v>885</v>
      </c>
      <c r="Z464" s="22"/>
      <c r="AA464" s="25">
        <v>292.3</v>
      </c>
      <c r="AB464" s="24">
        <v>1</v>
      </c>
      <c r="AC464" s="22" t="s">
        <v>2033</v>
      </c>
      <c r="AD464" s="25">
        <v>3</v>
      </c>
      <c r="AE464" s="22" t="s">
        <v>852</v>
      </c>
      <c r="AF464" s="24">
        <v>259</v>
      </c>
      <c r="AG464" s="22" t="s">
        <v>2071</v>
      </c>
      <c r="AH464" s="22"/>
      <c r="AI464" s="22" t="s">
        <v>917</v>
      </c>
      <c r="AJ464" s="26"/>
    </row>
    <row r="465" spans="1:36" ht="11.15" customHeight="1" outlineLevel="2" x14ac:dyDescent="0.2">
      <c r="A465" s="69" t="s">
        <v>2072</v>
      </c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</row>
    <row r="466" spans="1:36" ht="11.15" customHeight="1" outlineLevel="2" x14ac:dyDescent="0.2">
      <c r="A466" s="21">
        <v>1</v>
      </c>
      <c r="B466" s="68" t="s">
        <v>534</v>
      </c>
      <c r="C466" s="68"/>
      <c r="D466" s="68"/>
      <c r="E466" s="68"/>
      <c r="F466" s="68" t="s">
        <v>2073</v>
      </c>
      <c r="G466" s="68"/>
      <c r="H466" s="68"/>
      <c r="I466" s="68"/>
      <c r="J466" s="68"/>
      <c r="K466" s="68"/>
      <c r="L466" s="68"/>
      <c r="M466" s="68"/>
      <c r="N466" s="68"/>
      <c r="O466" s="68"/>
      <c r="P466" s="68" t="s">
        <v>535</v>
      </c>
      <c r="Q466" s="68"/>
      <c r="R466" s="68"/>
      <c r="S466" s="68"/>
      <c r="T466" s="68"/>
      <c r="U466" s="68"/>
      <c r="V466" s="68"/>
      <c r="W466" s="68"/>
      <c r="X466" s="68"/>
      <c r="Y466" s="22" t="s">
        <v>850</v>
      </c>
      <c r="Z466" s="22"/>
      <c r="AA466" s="23">
        <v>575000</v>
      </c>
      <c r="AB466" s="24">
        <v>1</v>
      </c>
      <c r="AC466" s="22" t="s">
        <v>1611</v>
      </c>
      <c r="AD466" s="22"/>
      <c r="AE466" s="22" t="s">
        <v>852</v>
      </c>
      <c r="AF466" s="24">
        <v>61</v>
      </c>
      <c r="AG466" s="22" t="s">
        <v>2074</v>
      </c>
      <c r="AH466" s="22"/>
      <c r="AI466" s="22" t="s">
        <v>854</v>
      </c>
      <c r="AJ466" s="24">
        <v>4</v>
      </c>
    </row>
    <row r="467" spans="1:36" ht="22.4" customHeight="1" outlineLevel="2" x14ac:dyDescent="0.2">
      <c r="A467" s="69" t="s">
        <v>2075</v>
      </c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</row>
    <row r="468" spans="1:36" ht="11.15" customHeight="1" outlineLevel="1" x14ac:dyDescent="0.2">
      <c r="A468" s="21">
        <v>1</v>
      </c>
      <c r="B468" s="68" t="s">
        <v>212</v>
      </c>
      <c r="C468" s="68"/>
      <c r="D468" s="68"/>
      <c r="E468" s="68"/>
      <c r="F468" s="68" t="s">
        <v>2076</v>
      </c>
      <c r="G468" s="68"/>
      <c r="H468" s="68"/>
      <c r="I468" s="68"/>
      <c r="J468" s="68"/>
      <c r="K468" s="68"/>
      <c r="L468" s="68"/>
      <c r="M468" s="68"/>
      <c r="N468" s="68"/>
      <c r="O468" s="68"/>
      <c r="P468" s="68" t="s">
        <v>213</v>
      </c>
      <c r="Q468" s="68"/>
      <c r="R468" s="68"/>
      <c r="S468" s="68"/>
      <c r="T468" s="68"/>
      <c r="U468" s="68"/>
      <c r="V468" s="68"/>
      <c r="W468" s="68"/>
      <c r="X468" s="68"/>
      <c r="Y468" s="22" t="s">
        <v>850</v>
      </c>
      <c r="Z468" s="22"/>
      <c r="AA468" s="23">
        <v>95000</v>
      </c>
      <c r="AB468" s="24">
        <v>1</v>
      </c>
      <c r="AC468" s="22" t="s">
        <v>2077</v>
      </c>
      <c r="AD468" s="25">
        <v>3</v>
      </c>
      <c r="AE468" s="22" t="s">
        <v>852</v>
      </c>
      <c r="AF468" s="24">
        <v>329</v>
      </c>
      <c r="AG468" s="22" t="s">
        <v>2078</v>
      </c>
      <c r="AH468" s="22"/>
      <c r="AI468" s="22" t="s">
        <v>854</v>
      </c>
      <c r="AJ468" s="24">
        <v>3</v>
      </c>
    </row>
    <row r="469" spans="1:36" ht="22.4" customHeight="1" outlineLevel="2" x14ac:dyDescent="0.2">
      <c r="A469" s="69" t="s">
        <v>1135</v>
      </c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</row>
    <row r="470" spans="1:36" ht="22.4" customHeight="1" outlineLevel="2" x14ac:dyDescent="0.2">
      <c r="A470" s="21">
        <v>1</v>
      </c>
      <c r="B470" s="68" t="s">
        <v>486</v>
      </c>
      <c r="C470" s="68"/>
      <c r="D470" s="68"/>
      <c r="E470" s="68"/>
      <c r="F470" s="68" t="s">
        <v>2079</v>
      </c>
      <c r="G470" s="68"/>
      <c r="H470" s="68"/>
      <c r="I470" s="68"/>
      <c r="J470" s="68"/>
      <c r="K470" s="68"/>
      <c r="L470" s="68"/>
      <c r="M470" s="68"/>
      <c r="N470" s="68"/>
      <c r="O470" s="68"/>
      <c r="P470" s="68" t="s">
        <v>487</v>
      </c>
      <c r="Q470" s="68"/>
      <c r="R470" s="68"/>
      <c r="S470" s="68"/>
      <c r="T470" s="68"/>
      <c r="U470" s="68"/>
      <c r="V470" s="68"/>
      <c r="W470" s="68"/>
      <c r="X470" s="68"/>
      <c r="Y470" s="22" t="s">
        <v>850</v>
      </c>
      <c r="Z470" s="22"/>
      <c r="AA470" s="23">
        <v>135000</v>
      </c>
      <c r="AB470" s="24">
        <v>1</v>
      </c>
      <c r="AC470" s="22" t="s">
        <v>1640</v>
      </c>
      <c r="AD470" s="25">
        <v>3</v>
      </c>
      <c r="AE470" s="22" t="s">
        <v>852</v>
      </c>
      <c r="AF470" s="24">
        <v>138</v>
      </c>
      <c r="AG470" s="22" t="s">
        <v>2080</v>
      </c>
      <c r="AH470" s="22"/>
      <c r="AI470" s="22" t="s">
        <v>854</v>
      </c>
      <c r="AJ470" s="26"/>
    </row>
    <row r="471" spans="1:36" ht="11.15" customHeight="1" outlineLevel="1" x14ac:dyDescent="0.2">
      <c r="A471" s="69" t="s">
        <v>2081</v>
      </c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  <c r="AG471" s="69"/>
      <c r="AH471" s="69"/>
      <c r="AI471" s="69"/>
      <c r="AJ471" s="69"/>
    </row>
    <row r="472" spans="1:36" ht="11.15" customHeight="1" outlineLevel="2" x14ac:dyDescent="0.2">
      <c r="A472" s="21">
        <v>1</v>
      </c>
      <c r="B472" s="68" t="s">
        <v>109</v>
      </c>
      <c r="C472" s="68"/>
      <c r="D472" s="68"/>
      <c r="E472" s="68"/>
      <c r="F472" s="68" t="s">
        <v>2082</v>
      </c>
      <c r="G472" s="68"/>
      <c r="H472" s="68"/>
      <c r="I472" s="68"/>
      <c r="J472" s="68"/>
      <c r="K472" s="68"/>
      <c r="L472" s="68"/>
      <c r="M472" s="68"/>
      <c r="N472" s="68"/>
      <c r="O472" s="68"/>
      <c r="P472" s="68" t="s">
        <v>21</v>
      </c>
      <c r="Q472" s="68"/>
      <c r="R472" s="68"/>
      <c r="S472" s="68"/>
      <c r="T472" s="68"/>
      <c r="U472" s="68"/>
      <c r="V472" s="68"/>
      <c r="W472" s="68"/>
      <c r="X472" s="68"/>
      <c r="Y472" s="22" t="s">
        <v>857</v>
      </c>
      <c r="Z472" s="22"/>
      <c r="AA472" s="23">
        <v>46400</v>
      </c>
      <c r="AB472" s="24">
        <v>1</v>
      </c>
      <c r="AC472" s="22" t="s">
        <v>2083</v>
      </c>
      <c r="AD472" s="22"/>
      <c r="AE472" s="22" t="s">
        <v>852</v>
      </c>
      <c r="AF472" s="24">
        <v>91</v>
      </c>
      <c r="AG472" s="22" t="s">
        <v>2084</v>
      </c>
      <c r="AH472" s="22"/>
      <c r="AI472" s="22" t="s">
        <v>854</v>
      </c>
      <c r="AJ472" s="24">
        <v>3</v>
      </c>
    </row>
    <row r="473" spans="1:36" ht="11.15" customHeight="1" outlineLevel="1" x14ac:dyDescent="0.2">
      <c r="A473" s="21">
        <v>2</v>
      </c>
      <c r="B473" s="68" t="s">
        <v>110</v>
      </c>
      <c r="C473" s="68"/>
      <c r="D473" s="68"/>
      <c r="E473" s="68"/>
      <c r="F473" s="68" t="s">
        <v>2085</v>
      </c>
      <c r="G473" s="68"/>
      <c r="H473" s="68"/>
      <c r="I473" s="68"/>
      <c r="J473" s="68"/>
      <c r="K473" s="68"/>
      <c r="L473" s="68"/>
      <c r="M473" s="68"/>
      <c r="N473" s="68"/>
      <c r="O473" s="68"/>
      <c r="P473" s="68" t="s">
        <v>30</v>
      </c>
      <c r="Q473" s="68"/>
      <c r="R473" s="68"/>
      <c r="S473" s="68"/>
      <c r="T473" s="68"/>
      <c r="U473" s="68"/>
      <c r="V473" s="68"/>
      <c r="W473" s="68"/>
      <c r="X473" s="68"/>
      <c r="Y473" s="22" t="s">
        <v>850</v>
      </c>
      <c r="Z473" s="22"/>
      <c r="AA473" s="23">
        <v>66950</v>
      </c>
      <c r="AB473" s="24">
        <v>1</v>
      </c>
      <c r="AC473" s="22" t="s">
        <v>2086</v>
      </c>
      <c r="AD473" s="22"/>
      <c r="AE473" s="22" t="s">
        <v>852</v>
      </c>
      <c r="AF473" s="24">
        <v>42</v>
      </c>
      <c r="AG473" s="20" t="s">
        <v>2087</v>
      </c>
      <c r="AH473" s="22"/>
      <c r="AI473" s="22" t="s">
        <v>854</v>
      </c>
      <c r="AJ473" s="24">
        <v>9</v>
      </c>
    </row>
    <row r="474" spans="1:36" ht="11.15" customHeight="1" outlineLevel="2" x14ac:dyDescent="0.2">
      <c r="A474" s="69" t="s">
        <v>2088</v>
      </c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  <c r="AE474" s="69"/>
      <c r="AF474" s="69"/>
      <c r="AG474" s="69"/>
      <c r="AH474" s="69"/>
      <c r="AI474" s="69"/>
      <c r="AJ474" s="69"/>
    </row>
    <row r="475" spans="1:36" ht="11.15" customHeight="1" outlineLevel="1" x14ac:dyDescent="0.2">
      <c r="A475" s="21">
        <v>1</v>
      </c>
      <c r="B475" s="68" t="s">
        <v>119</v>
      </c>
      <c r="C475" s="68"/>
      <c r="D475" s="68"/>
      <c r="E475" s="68"/>
      <c r="F475" s="68" t="s">
        <v>2089</v>
      </c>
      <c r="G475" s="68"/>
      <c r="H475" s="68"/>
      <c r="I475" s="68"/>
      <c r="J475" s="68"/>
      <c r="K475" s="68"/>
      <c r="L475" s="68"/>
      <c r="M475" s="68"/>
      <c r="N475" s="68"/>
      <c r="O475" s="68"/>
      <c r="P475" s="68" t="s">
        <v>114</v>
      </c>
      <c r="Q475" s="68"/>
      <c r="R475" s="68"/>
      <c r="S475" s="68"/>
      <c r="T475" s="68"/>
      <c r="U475" s="68"/>
      <c r="V475" s="68"/>
      <c r="W475" s="68"/>
      <c r="X475" s="68"/>
      <c r="Y475" s="22" t="s">
        <v>857</v>
      </c>
      <c r="Z475" s="22"/>
      <c r="AA475" s="23">
        <v>50000</v>
      </c>
      <c r="AB475" s="24">
        <v>1</v>
      </c>
      <c r="AC475" s="22" t="s">
        <v>2077</v>
      </c>
      <c r="AD475" s="25">
        <v>3</v>
      </c>
      <c r="AE475" s="22" t="s">
        <v>852</v>
      </c>
      <c r="AF475" s="24">
        <v>208</v>
      </c>
      <c r="AG475" s="22" t="s">
        <v>2090</v>
      </c>
      <c r="AH475" s="22"/>
      <c r="AI475" s="22" t="s">
        <v>854</v>
      </c>
      <c r="AJ475" s="24">
        <v>3</v>
      </c>
    </row>
    <row r="476" spans="1:36" ht="11.15" customHeight="1" outlineLevel="2" x14ac:dyDescent="0.2">
      <c r="A476" s="21">
        <v>2</v>
      </c>
      <c r="B476" s="68" t="s">
        <v>120</v>
      </c>
      <c r="C476" s="68"/>
      <c r="D476" s="68"/>
      <c r="E476" s="68"/>
      <c r="F476" s="68" t="s">
        <v>2091</v>
      </c>
      <c r="G476" s="68"/>
      <c r="H476" s="68"/>
      <c r="I476" s="68"/>
      <c r="J476" s="68"/>
      <c r="K476" s="68"/>
      <c r="L476" s="68"/>
      <c r="M476" s="68"/>
      <c r="N476" s="68"/>
      <c r="O476" s="68"/>
      <c r="P476" s="68" t="s">
        <v>114</v>
      </c>
      <c r="Q476" s="68"/>
      <c r="R476" s="68"/>
      <c r="S476" s="68"/>
      <c r="T476" s="68"/>
      <c r="U476" s="68"/>
      <c r="V476" s="68"/>
      <c r="W476" s="68"/>
      <c r="X476" s="68"/>
      <c r="Y476" s="22" t="s">
        <v>857</v>
      </c>
      <c r="Z476" s="22"/>
      <c r="AA476" s="23">
        <v>50000</v>
      </c>
      <c r="AB476" s="24">
        <v>1</v>
      </c>
      <c r="AC476" s="22" t="s">
        <v>1193</v>
      </c>
      <c r="AD476" s="25">
        <v>3</v>
      </c>
      <c r="AE476" s="22" t="s">
        <v>852</v>
      </c>
      <c r="AF476" s="24">
        <v>126</v>
      </c>
      <c r="AG476" s="22" t="s">
        <v>2092</v>
      </c>
      <c r="AH476" s="22"/>
      <c r="AI476" s="22" t="s">
        <v>854</v>
      </c>
      <c r="AJ476" s="26"/>
    </row>
    <row r="477" spans="1:36" ht="11.15" customHeight="1" outlineLevel="2" x14ac:dyDescent="0.2">
      <c r="A477" s="69" t="s">
        <v>2093</v>
      </c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</row>
    <row r="478" spans="1:36" ht="22.4" customHeight="1" outlineLevel="2" x14ac:dyDescent="0.2">
      <c r="A478" s="21">
        <v>1</v>
      </c>
      <c r="B478" s="68" t="s">
        <v>151</v>
      </c>
      <c r="C478" s="68"/>
      <c r="D478" s="68"/>
      <c r="E478" s="68"/>
      <c r="F478" s="68" t="s">
        <v>2094</v>
      </c>
      <c r="G478" s="68"/>
      <c r="H478" s="68"/>
      <c r="I478" s="68"/>
      <c r="J478" s="68"/>
      <c r="K478" s="68"/>
      <c r="L478" s="68"/>
      <c r="M478" s="68"/>
      <c r="N478" s="68"/>
      <c r="O478" s="68"/>
      <c r="P478" s="68" t="s">
        <v>90</v>
      </c>
      <c r="Q478" s="68"/>
      <c r="R478" s="68"/>
      <c r="S478" s="68"/>
      <c r="T478" s="68"/>
      <c r="U478" s="68"/>
      <c r="V478" s="68"/>
      <c r="W478" s="68"/>
      <c r="X478" s="68"/>
      <c r="Y478" s="22" t="s">
        <v>857</v>
      </c>
      <c r="Z478" s="22"/>
      <c r="AA478" s="23">
        <v>39000</v>
      </c>
      <c r="AB478" s="24">
        <v>1</v>
      </c>
      <c r="AC478" s="22" t="s">
        <v>2095</v>
      </c>
      <c r="AD478" s="25">
        <v>3</v>
      </c>
      <c r="AE478" s="22" t="s">
        <v>852</v>
      </c>
      <c r="AF478" s="24">
        <v>25</v>
      </c>
      <c r="AG478" s="20" t="s">
        <v>2096</v>
      </c>
      <c r="AH478" s="22"/>
      <c r="AI478" s="22" t="s">
        <v>854</v>
      </c>
      <c r="AJ478" s="24">
        <v>3</v>
      </c>
    </row>
    <row r="479" spans="1:36" ht="22.4" customHeight="1" outlineLevel="2" x14ac:dyDescent="0.2">
      <c r="A479" s="69" t="s">
        <v>2097</v>
      </c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  <c r="AE479" s="69"/>
      <c r="AF479" s="69"/>
      <c r="AG479" s="69"/>
      <c r="AH479" s="69"/>
      <c r="AI479" s="69"/>
      <c r="AJ479" s="69"/>
    </row>
    <row r="480" spans="1:36" ht="11.15" customHeight="1" outlineLevel="1" x14ac:dyDescent="0.2">
      <c r="A480" s="21">
        <v>1</v>
      </c>
      <c r="B480" s="68" t="s">
        <v>219</v>
      </c>
      <c r="C480" s="68"/>
      <c r="D480" s="68"/>
      <c r="E480" s="68"/>
      <c r="F480" s="68" t="s">
        <v>2098</v>
      </c>
      <c r="G480" s="68"/>
      <c r="H480" s="68"/>
      <c r="I480" s="68"/>
      <c r="J480" s="68"/>
      <c r="K480" s="68"/>
      <c r="L480" s="68"/>
      <c r="M480" s="68"/>
      <c r="N480" s="68"/>
      <c r="O480" s="68"/>
      <c r="P480" s="68" t="s">
        <v>220</v>
      </c>
      <c r="Q480" s="68"/>
      <c r="R480" s="68"/>
      <c r="S480" s="68"/>
      <c r="T480" s="68"/>
      <c r="U480" s="68"/>
      <c r="V480" s="68"/>
      <c r="W480" s="68"/>
      <c r="X480" s="68"/>
      <c r="Y480" s="22" t="s">
        <v>850</v>
      </c>
      <c r="Z480" s="22"/>
      <c r="AA480" s="23">
        <v>70000</v>
      </c>
      <c r="AB480" s="24">
        <v>1</v>
      </c>
      <c r="AC480" s="22" t="s">
        <v>2099</v>
      </c>
      <c r="AD480" s="25">
        <v>3</v>
      </c>
      <c r="AE480" s="22" t="s">
        <v>852</v>
      </c>
      <c r="AF480" s="24">
        <v>353</v>
      </c>
      <c r="AG480" s="22" t="s">
        <v>2100</v>
      </c>
      <c r="AH480" s="22"/>
      <c r="AI480" s="22" t="s">
        <v>854</v>
      </c>
      <c r="AJ480" s="26"/>
    </row>
    <row r="481" spans="1:36" ht="11.15" customHeight="1" outlineLevel="2" x14ac:dyDescent="0.2">
      <c r="A481" s="69" t="s">
        <v>2101</v>
      </c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  <c r="AE481" s="69"/>
      <c r="AF481" s="69"/>
      <c r="AG481" s="69"/>
      <c r="AH481" s="69"/>
      <c r="AI481" s="69"/>
      <c r="AJ481" s="69"/>
    </row>
    <row r="482" spans="1:36" ht="11.15" customHeight="1" outlineLevel="2" x14ac:dyDescent="0.2">
      <c r="A482" s="21">
        <v>1</v>
      </c>
      <c r="B482" s="68" t="s">
        <v>43</v>
      </c>
      <c r="C482" s="68"/>
      <c r="D482" s="68"/>
      <c r="E482" s="68"/>
      <c r="F482" s="68" t="s">
        <v>2102</v>
      </c>
      <c r="G482" s="68"/>
      <c r="H482" s="68"/>
      <c r="I482" s="68"/>
      <c r="J482" s="68"/>
      <c r="K482" s="68"/>
      <c r="L482" s="68"/>
      <c r="M482" s="68"/>
      <c r="N482" s="68"/>
      <c r="O482" s="68"/>
      <c r="P482" s="68" t="s">
        <v>44</v>
      </c>
      <c r="Q482" s="68"/>
      <c r="R482" s="68"/>
      <c r="S482" s="68"/>
      <c r="T482" s="68"/>
      <c r="U482" s="68"/>
      <c r="V482" s="68"/>
      <c r="W482" s="68"/>
      <c r="X482" s="68"/>
      <c r="Y482" s="22" t="s">
        <v>857</v>
      </c>
      <c r="Z482" s="22"/>
      <c r="AA482" s="23">
        <v>85000</v>
      </c>
      <c r="AB482" s="24">
        <v>1</v>
      </c>
      <c r="AC482" s="22" t="s">
        <v>2103</v>
      </c>
      <c r="AD482" s="25">
        <v>3</v>
      </c>
      <c r="AE482" s="22" t="s">
        <v>852</v>
      </c>
      <c r="AF482" s="24">
        <v>279</v>
      </c>
      <c r="AG482" s="22" t="s">
        <v>2104</v>
      </c>
      <c r="AH482" s="22"/>
      <c r="AI482" s="22" t="s">
        <v>854</v>
      </c>
      <c r="AJ482" s="24">
        <v>2</v>
      </c>
    </row>
    <row r="483" spans="1:36" ht="11.15" customHeight="1" outlineLevel="2" x14ac:dyDescent="0.2">
      <c r="A483" s="21">
        <v>2</v>
      </c>
      <c r="B483" s="68" t="s">
        <v>31</v>
      </c>
      <c r="C483" s="68"/>
      <c r="D483" s="68"/>
      <c r="E483" s="68"/>
      <c r="F483" s="68" t="s">
        <v>2105</v>
      </c>
      <c r="G483" s="68"/>
      <c r="H483" s="68"/>
      <c r="I483" s="68"/>
      <c r="J483" s="68"/>
      <c r="K483" s="68"/>
      <c r="L483" s="68"/>
      <c r="M483" s="68"/>
      <c r="N483" s="68"/>
      <c r="O483" s="68"/>
      <c r="P483" s="68" t="s">
        <v>1692</v>
      </c>
      <c r="Q483" s="68"/>
      <c r="R483" s="68"/>
      <c r="S483" s="68"/>
      <c r="T483" s="68"/>
      <c r="U483" s="68"/>
      <c r="V483" s="68"/>
      <c r="W483" s="68"/>
      <c r="X483" s="68"/>
      <c r="Y483" s="22" t="s">
        <v>850</v>
      </c>
      <c r="Z483" s="22"/>
      <c r="AA483" s="23">
        <v>41000</v>
      </c>
      <c r="AB483" s="24">
        <v>1</v>
      </c>
      <c r="AC483" s="22" t="s">
        <v>2106</v>
      </c>
      <c r="AD483" s="22"/>
      <c r="AE483" s="22" t="s">
        <v>852</v>
      </c>
      <c r="AF483" s="24">
        <v>237</v>
      </c>
      <c r="AG483" s="22" t="s">
        <v>2107</v>
      </c>
      <c r="AH483" s="22"/>
      <c r="AI483" s="22" t="s">
        <v>854</v>
      </c>
      <c r="AJ483" s="24">
        <v>4</v>
      </c>
    </row>
    <row r="484" spans="1:36" ht="11.15" customHeight="1" outlineLevel="2" x14ac:dyDescent="0.2">
      <c r="A484" s="21">
        <v>3</v>
      </c>
      <c r="B484" s="68" t="s">
        <v>85</v>
      </c>
      <c r="C484" s="68"/>
      <c r="D484" s="68"/>
      <c r="E484" s="68"/>
      <c r="F484" s="68" t="s">
        <v>2108</v>
      </c>
      <c r="G484" s="68"/>
      <c r="H484" s="68"/>
      <c r="I484" s="68"/>
      <c r="J484" s="68"/>
      <c r="K484" s="68"/>
      <c r="L484" s="68"/>
      <c r="M484" s="68"/>
      <c r="N484" s="68"/>
      <c r="O484" s="68"/>
      <c r="P484" s="68" t="s">
        <v>86</v>
      </c>
      <c r="Q484" s="68"/>
      <c r="R484" s="68"/>
      <c r="S484" s="68"/>
      <c r="T484" s="68"/>
      <c r="U484" s="68"/>
      <c r="V484" s="68"/>
      <c r="W484" s="68"/>
      <c r="X484" s="68"/>
      <c r="Y484" s="22" t="s">
        <v>850</v>
      </c>
      <c r="Z484" s="22"/>
      <c r="AA484" s="23">
        <v>170000</v>
      </c>
      <c r="AB484" s="24">
        <v>1</v>
      </c>
      <c r="AC484" s="22" t="s">
        <v>2109</v>
      </c>
      <c r="AD484" s="22"/>
      <c r="AE484" s="22" t="s">
        <v>852</v>
      </c>
      <c r="AF484" s="24">
        <v>322</v>
      </c>
      <c r="AG484" s="22" t="s">
        <v>2110</v>
      </c>
      <c r="AH484" s="22"/>
      <c r="AI484" s="22" t="s">
        <v>854</v>
      </c>
      <c r="AJ484" s="24">
        <v>7</v>
      </c>
    </row>
    <row r="485" spans="1:36" ht="11.15" customHeight="1" outlineLevel="1" x14ac:dyDescent="0.2">
      <c r="A485" s="21">
        <v>4</v>
      </c>
      <c r="B485" s="68" t="s">
        <v>80</v>
      </c>
      <c r="C485" s="68"/>
      <c r="D485" s="68"/>
      <c r="E485" s="68"/>
      <c r="F485" s="68" t="s">
        <v>2111</v>
      </c>
      <c r="G485" s="68"/>
      <c r="H485" s="68"/>
      <c r="I485" s="68"/>
      <c r="J485" s="68"/>
      <c r="K485" s="68"/>
      <c r="L485" s="68"/>
      <c r="M485" s="68"/>
      <c r="N485" s="68"/>
      <c r="O485" s="68"/>
      <c r="P485" s="68" t="s">
        <v>81</v>
      </c>
      <c r="Q485" s="68"/>
      <c r="R485" s="68"/>
      <c r="S485" s="68"/>
      <c r="T485" s="68"/>
      <c r="U485" s="68"/>
      <c r="V485" s="68"/>
      <c r="W485" s="68"/>
      <c r="X485" s="68"/>
      <c r="Y485" s="22" t="s">
        <v>850</v>
      </c>
      <c r="Z485" s="22"/>
      <c r="AA485" s="23">
        <v>100000</v>
      </c>
      <c r="AB485" s="24">
        <v>1</v>
      </c>
      <c r="AC485" s="22" t="s">
        <v>2112</v>
      </c>
      <c r="AD485" s="22"/>
      <c r="AE485" s="22" t="s">
        <v>852</v>
      </c>
      <c r="AF485" s="24">
        <v>182</v>
      </c>
      <c r="AG485" s="22" t="s">
        <v>2113</v>
      </c>
      <c r="AH485" s="22"/>
      <c r="AI485" s="22" t="s">
        <v>939</v>
      </c>
      <c r="AJ485" s="24">
        <v>11</v>
      </c>
    </row>
    <row r="486" spans="1:36" ht="11.15" customHeight="1" outlineLevel="2" x14ac:dyDescent="0.2">
      <c r="A486" s="69" t="s">
        <v>2114</v>
      </c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</row>
    <row r="487" spans="1:36" ht="11.15" customHeight="1" outlineLevel="2" x14ac:dyDescent="0.2">
      <c r="A487" s="21">
        <v>1</v>
      </c>
      <c r="B487" s="68" t="s">
        <v>38</v>
      </c>
      <c r="C487" s="68"/>
      <c r="D487" s="68"/>
      <c r="E487" s="68"/>
      <c r="F487" s="68" t="s">
        <v>2115</v>
      </c>
      <c r="G487" s="68"/>
      <c r="H487" s="68"/>
      <c r="I487" s="68"/>
      <c r="J487" s="68"/>
      <c r="K487" s="68"/>
      <c r="L487" s="68"/>
      <c r="M487" s="68"/>
      <c r="N487" s="68"/>
      <c r="O487" s="68"/>
      <c r="P487" s="68" t="s">
        <v>35</v>
      </c>
      <c r="Q487" s="68"/>
      <c r="R487" s="68"/>
      <c r="S487" s="68"/>
      <c r="T487" s="68"/>
      <c r="U487" s="68"/>
      <c r="V487" s="68"/>
      <c r="W487" s="68"/>
      <c r="X487" s="68"/>
      <c r="Y487" s="22" t="s">
        <v>850</v>
      </c>
      <c r="Z487" s="22"/>
      <c r="AA487" s="23">
        <v>41000</v>
      </c>
      <c r="AB487" s="24">
        <v>1</v>
      </c>
      <c r="AC487" s="22" t="s">
        <v>2116</v>
      </c>
      <c r="AD487" s="25">
        <v>3</v>
      </c>
      <c r="AE487" s="22" t="s">
        <v>852</v>
      </c>
      <c r="AF487" s="24">
        <v>218</v>
      </c>
      <c r="AG487" s="22" t="s">
        <v>2117</v>
      </c>
      <c r="AH487" s="22"/>
      <c r="AI487" s="22" t="s">
        <v>854</v>
      </c>
      <c r="AJ487" s="24">
        <v>1</v>
      </c>
    </row>
    <row r="488" spans="1:36" ht="22.4" customHeight="1" outlineLevel="2" x14ac:dyDescent="0.2">
      <c r="A488" s="21">
        <v>2</v>
      </c>
      <c r="B488" s="68" t="s">
        <v>2118</v>
      </c>
      <c r="C488" s="68"/>
      <c r="D488" s="68"/>
      <c r="E488" s="68"/>
      <c r="F488" s="68" t="s">
        <v>2119</v>
      </c>
      <c r="G488" s="68"/>
      <c r="H488" s="68"/>
      <c r="I488" s="68"/>
      <c r="J488" s="68"/>
      <c r="K488" s="68"/>
      <c r="L488" s="68"/>
      <c r="M488" s="68"/>
      <c r="N488" s="68"/>
      <c r="O488" s="68"/>
      <c r="P488" s="68" t="s">
        <v>35</v>
      </c>
      <c r="Q488" s="68"/>
      <c r="R488" s="68"/>
      <c r="S488" s="68"/>
      <c r="T488" s="68"/>
      <c r="U488" s="68"/>
      <c r="V488" s="68"/>
      <c r="W488" s="68"/>
      <c r="X488" s="68"/>
      <c r="Y488" s="22" t="s">
        <v>850</v>
      </c>
      <c r="Z488" s="22"/>
      <c r="AA488" s="23">
        <v>41000</v>
      </c>
      <c r="AB488" s="26" t="s">
        <v>2120</v>
      </c>
      <c r="AC488" s="22" t="s">
        <v>2121</v>
      </c>
      <c r="AD488" s="22"/>
      <c r="AE488" s="22" t="s">
        <v>852</v>
      </c>
      <c r="AF488" s="24">
        <v>241</v>
      </c>
      <c r="AG488" s="22" t="s">
        <v>2122</v>
      </c>
      <c r="AH488" s="22"/>
      <c r="AI488" s="22" t="s">
        <v>963</v>
      </c>
      <c r="AJ488" s="24">
        <v>3</v>
      </c>
    </row>
    <row r="489" spans="1:36" ht="22.4" customHeight="1" outlineLevel="2" x14ac:dyDescent="0.2">
      <c r="A489" s="21">
        <v>3</v>
      </c>
      <c r="B489" s="68" t="s">
        <v>2123</v>
      </c>
      <c r="C489" s="68"/>
      <c r="D489" s="68"/>
      <c r="E489" s="68"/>
      <c r="F489" s="68" t="s">
        <v>2124</v>
      </c>
      <c r="G489" s="68"/>
      <c r="H489" s="68"/>
      <c r="I489" s="68"/>
      <c r="J489" s="68"/>
      <c r="K489" s="68"/>
      <c r="L489" s="68"/>
      <c r="M489" s="68"/>
      <c r="N489" s="68"/>
      <c r="O489" s="68"/>
      <c r="P489" s="68" t="s">
        <v>37</v>
      </c>
      <c r="Q489" s="68"/>
      <c r="R489" s="68"/>
      <c r="S489" s="68"/>
      <c r="T489" s="68"/>
      <c r="U489" s="68"/>
      <c r="V489" s="68"/>
      <c r="W489" s="68"/>
      <c r="X489" s="68"/>
      <c r="Y489" s="22" t="s">
        <v>850</v>
      </c>
      <c r="Z489" s="22"/>
      <c r="AA489" s="23">
        <v>45500</v>
      </c>
      <c r="AB489" s="24">
        <v>1</v>
      </c>
      <c r="AC489" s="22" t="s">
        <v>2125</v>
      </c>
      <c r="AD489" s="22"/>
      <c r="AE489" s="22" t="s">
        <v>852</v>
      </c>
      <c r="AF489" s="24">
        <v>182</v>
      </c>
      <c r="AG489" s="22" t="s">
        <v>2126</v>
      </c>
      <c r="AH489" s="22"/>
      <c r="AI489" s="22" t="s">
        <v>854</v>
      </c>
      <c r="AJ489" s="24">
        <v>6</v>
      </c>
    </row>
    <row r="490" spans="1:36" ht="22.4" customHeight="1" outlineLevel="2" x14ac:dyDescent="0.2">
      <c r="A490" s="69" t="s">
        <v>2127</v>
      </c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</row>
    <row r="491" spans="1:36" ht="11.15" customHeight="1" outlineLevel="1" x14ac:dyDescent="0.2">
      <c r="A491" s="21">
        <v>1</v>
      </c>
      <c r="B491" s="68" t="s">
        <v>34</v>
      </c>
      <c r="C491" s="68"/>
      <c r="D491" s="68"/>
      <c r="E491" s="68"/>
      <c r="F491" s="68" t="s">
        <v>2128</v>
      </c>
      <c r="G491" s="68"/>
      <c r="H491" s="68"/>
      <c r="I491" s="68"/>
      <c r="J491" s="68"/>
      <c r="K491" s="68"/>
      <c r="L491" s="68"/>
      <c r="M491" s="68"/>
      <c r="N491" s="68"/>
      <c r="O491" s="68"/>
      <c r="P491" s="68" t="s">
        <v>35</v>
      </c>
      <c r="Q491" s="68"/>
      <c r="R491" s="68"/>
      <c r="S491" s="68"/>
      <c r="T491" s="68"/>
      <c r="U491" s="68"/>
      <c r="V491" s="68"/>
      <c r="W491" s="68"/>
      <c r="X491" s="68"/>
      <c r="Y491" s="22" t="s">
        <v>850</v>
      </c>
      <c r="Z491" s="22"/>
      <c r="AA491" s="23">
        <v>41000</v>
      </c>
      <c r="AB491" s="24">
        <v>1</v>
      </c>
      <c r="AC491" s="22" t="s">
        <v>2129</v>
      </c>
      <c r="AD491" s="22"/>
      <c r="AE491" s="22" t="s">
        <v>852</v>
      </c>
      <c r="AF491" s="24">
        <v>282</v>
      </c>
      <c r="AG491" s="22" t="s">
        <v>2130</v>
      </c>
      <c r="AH491" s="22" t="s">
        <v>2131</v>
      </c>
      <c r="AI491" s="22" t="s">
        <v>854</v>
      </c>
      <c r="AJ491" s="24">
        <v>3</v>
      </c>
    </row>
    <row r="492" spans="1:36" ht="11.15" customHeight="1" outlineLevel="2" x14ac:dyDescent="0.2">
      <c r="A492" s="21">
        <v>2</v>
      </c>
      <c r="B492" s="68" t="s">
        <v>45</v>
      </c>
      <c r="C492" s="68"/>
      <c r="D492" s="68"/>
      <c r="E492" s="68"/>
      <c r="F492" s="68" t="s">
        <v>2132</v>
      </c>
      <c r="G492" s="68"/>
      <c r="H492" s="68"/>
      <c r="I492" s="68"/>
      <c r="J492" s="68"/>
      <c r="K492" s="68"/>
      <c r="L492" s="68"/>
      <c r="M492" s="68"/>
      <c r="N492" s="68"/>
      <c r="O492" s="68"/>
      <c r="P492" s="68" t="s">
        <v>35</v>
      </c>
      <c r="Q492" s="68"/>
      <c r="R492" s="68"/>
      <c r="S492" s="68"/>
      <c r="T492" s="68"/>
      <c r="U492" s="68"/>
      <c r="V492" s="68"/>
      <c r="W492" s="68"/>
      <c r="X492" s="68"/>
      <c r="Y492" s="22" t="s">
        <v>850</v>
      </c>
      <c r="Z492" s="22"/>
      <c r="AA492" s="23">
        <v>41000</v>
      </c>
      <c r="AB492" s="24">
        <v>1</v>
      </c>
      <c r="AC492" s="22" t="s">
        <v>2133</v>
      </c>
      <c r="AD492" s="22"/>
      <c r="AE492" s="22" t="s">
        <v>852</v>
      </c>
      <c r="AF492" s="24">
        <v>162</v>
      </c>
      <c r="AG492" s="22" t="s">
        <v>2134</v>
      </c>
      <c r="AH492" s="22"/>
      <c r="AI492" s="22" t="s">
        <v>854</v>
      </c>
      <c r="AJ492" s="24">
        <v>10</v>
      </c>
    </row>
    <row r="493" spans="1:36" ht="11.15" customHeight="1" outlineLevel="2" x14ac:dyDescent="0.2">
      <c r="A493" s="21">
        <v>3</v>
      </c>
      <c r="B493" s="68" t="s">
        <v>41</v>
      </c>
      <c r="C493" s="68"/>
      <c r="D493" s="68"/>
      <c r="E493" s="68"/>
      <c r="F493" s="68" t="s">
        <v>2135</v>
      </c>
      <c r="G493" s="68"/>
      <c r="H493" s="68"/>
      <c r="I493" s="68"/>
      <c r="J493" s="68"/>
      <c r="K493" s="68"/>
      <c r="L493" s="68"/>
      <c r="M493" s="68"/>
      <c r="N493" s="68"/>
      <c r="O493" s="68"/>
      <c r="P493" s="68" t="s">
        <v>42</v>
      </c>
      <c r="Q493" s="68"/>
      <c r="R493" s="68"/>
      <c r="S493" s="68"/>
      <c r="T493" s="68"/>
      <c r="U493" s="68"/>
      <c r="V493" s="68"/>
      <c r="W493" s="68"/>
      <c r="X493" s="68"/>
      <c r="Y493" s="22" t="s">
        <v>850</v>
      </c>
      <c r="Z493" s="22"/>
      <c r="AA493" s="23">
        <v>68495</v>
      </c>
      <c r="AB493" s="24">
        <v>1</v>
      </c>
      <c r="AC493" s="22" t="s">
        <v>2136</v>
      </c>
      <c r="AD493" s="22"/>
      <c r="AE493" s="22" t="s">
        <v>852</v>
      </c>
      <c r="AF493" s="24">
        <v>144</v>
      </c>
      <c r="AG493" s="22" t="s">
        <v>1100</v>
      </c>
      <c r="AH493" s="22"/>
      <c r="AI493" s="22" t="s">
        <v>854</v>
      </c>
      <c r="AJ493" s="24">
        <v>9</v>
      </c>
    </row>
    <row r="494" spans="1:36" ht="11.15" customHeight="1" outlineLevel="2" x14ac:dyDescent="0.2">
      <c r="A494" s="21">
        <v>4</v>
      </c>
      <c r="B494" s="68" t="s">
        <v>83</v>
      </c>
      <c r="C494" s="68"/>
      <c r="D494" s="68"/>
      <c r="E494" s="68"/>
      <c r="F494" s="68" t="s">
        <v>2137</v>
      </c>
      <c r="G494" s="68"/>
      <c r="H494" s="68"/>
      <c r="I494" s="68"/>
      <c r="J494" s="68"/>
      <c r="K494" s="68"/>
      <c r="L494" s="68"/>
      <c r="M494" s="68"/>
      <c r="N494" s="68"/>
      <c r="O494" s="68"/>
      <c r="P494" s="68" t="s">
        <v>84</v>
      </c>
      <c r="Q494" s="68"/>
      <c r="R494" s="68"/>
      <c r="S494" s="68"/>
      <c r="T494" s="68"/>
      <c r="U494" s="68"/>
      <c r="V494" s="68"/>
      <c r="W494" s="68"/>
      <c r="X494" s="68"/>
      <c r="Y494" s="22" t="s">
        <v>850</v>
      </c>
      <c r="Z494" s="22"/>
      <c r="AA494" s="23">
        <v>65000</v>
      </c>
      <c r="AB494" s="24">
        <v>1</v>
      </c>
      <c r="AC494" s="22" t="s">
        <v>2138</v>
      </c>
      <c r="AD494" s="22"/>
      <c r="AE494" s="22" t="s">
        <v>852</v>
      </c>
      <c r="AF494" s="24">
        <v>352</v>
      </c>
      <c r="AG494" s="22" t="s">
        <v>2139</v>
      </c>
      <c r="AH494" s="22"/>
      <c r="AI494" s="22" t="s">
        <v>943</v>
      </c>
      <c r="AJ494" s="24">
        <v>11</v>
      </c>
    </row>
    <row r="495" spans="1:36" ht="11.15" customHeight="1" outlineLevel="1" x14ac:dyDescent="0.2">
      <c r="A495" s="21">
        <v>5</v>
      </c>
      <c r="B495" s="68" t="s">
        <v>17</v>
      </c>
      <c r="C495" s="68"/>
      <c r="D495" s="68"/>
      <c r="E495" s="68"/>
      <c r="F495" s="68" t="s">
        <v>2140</v>
      </c>
      <c r="G495" s="68"/>
      <c r="H495" s="68"/>
      <c r="I495" s="68"/>
      <c r="J495" s="68"/>
      <c r="K495" s="68"/>
      <c r="L495" s="68"/>
      <c r="M495" s="68"/>
      <c r="N495" s="68"/>
      <c r="O495" s="68"/>
      <c r="P495" s="68" t="s">
        <v>18</v>
      </c>
      <c r="Q495" s="68"/>
      <c r="R495" s="68"/>
      <c r="S495" s="68"/>
      <c r="T495" s="68"/>
      <c r="U495" s="68"/>
      <c r="V495" s="68"/>
      <c r="W495" s="68"/>
      <c r="X495" s="68"/>
      <c r="Y495" s="22" t="s">
        <v>850</v>
      </c>
      <c r="Z495" s="22"/>
      <c r="AA495" s="23">
        <v>53000</v>
      </c>
      <c r="AB495" s="24">
        <v>1</v>
      </c>
      <c r="AC495" s="22" t="s">
        <v>1809</v>
      </c>
      <c r="AD495" s="22"/>
      <c r="AE495" s="22" t="s">
        <v>852</v>
      </c>
      <c r="AF495" s="24">
        <v>356</v>
      </c>
      <c r="AG495" s="22" t="s">
        <v>2141</v>
      </c>
      <c r="AH495" s="22"/>
      <c r="AI495" s="22" t="s">
        <v>854</v>
      </c>
      <c r="AJ495" s="24">
        <v>4</v>
      </c>
    </row>
    <row r="496" spans="1:36" ht="11.15" customHeight="1" outlineLevel="2" x14ac:dyDescent="0.2">
      <c r="A496" s="69" t="s">
        <v>2142</v>
      </c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  <c r="AE496" s="69"/>
      <c r="AF496" s="69"/>
      <c r="AG496" s="69"/>
      <c r="AH496" s="69"/>
      <c r="AI496" s="69"/>
      <c r="AJ496" s="69"/>
    </row>
    <row r="497" spans="1:36" ht="11.15" customHeight="1" outlineLevel="2" x14ac:dyDescent="0.2">
      <c r="A497" s="21">
        <v>1</v>
      </c>
      <c r="B497" s="68" t="s">
        <v>2143</v>
      </c>
      <c r="C497" s="68"/>
      <c r="D497" s="68"/>
      <c r="E497" s="68"/>
      <c r="F497" s="68" t="s">
        <v>2144</v>
      </c>
      <c r="G497" s="68"/>
      <c r="H497" s="68"/>
      <c r="I497" s="68"/>
      <c r="J497" s="68"/>
      <c r="K497" s="68"/>
      <c r="L497" s="68"/>
      <c r="M497" s="68"/>
      <c r="N497" s="68"/>
      <c r="O497" s="68"/>
      <c r="P497" s="68" t="s">
        <v>21</v>
      </c>
      <c r="Q497" s="68"/>
      <c r="R497" s="68"/>
      <c r="S497" s="68"/>
      <c r="T497" s="68"/>
      <c r="U497" s="68"/>
      <c r="V497" s="68"/>
      <c r="W497" s="68"/>
      <c r="X497" s="68"/>
      <c r="Y497" s="22" t="s">
        <v>850</v>
      </c>
      <c r="Z497" s="22"/>
      <c r="AA497" s="23">
        <v>45000</v>
      </c>
      <c r="AB497" s="24">
        <v>1</v>
      </c>
      <c r="AC497" s="22" t="s">
        <v>1841</v>
      </c>
      <c r="AD497" s="25">
        <v>3</v>
      </c>
      <c r="AE497" s="22" t="s">
        <v>852</v>
      </c>
      <c r="AF497" s="24">
        <v>291</v>
      </c>
      <c r="AG497" s="22" t="s">
        <v>2145</v>
      </c>
      <c r="AH497" s="22"/>
      <c r="AI497" s="22" t="s">
        <v>963</v>
      </c>
      <c r="AJ497" s="24">
        <v>3</v>
      </c>
    </row>
    <row r="498" spans="1:36" ht="11.15" customHeight="1" outlineLevel="2" x14ac:dyDescent="0.2">
      <c r="A498" s="21">
        <v>2</v>
      </c>
      <c r="B498" s="68" t="s">
        <v>638</v>
      </c>
      <c r="C498" s="68"/>
      <c r="D498" s="68"/>
      <c r="E498" s="68"/>
      <c r="F498" s="68" t="s">
        <v>2146</v>
      </c>
      <c r="G498" s="68"/>
      <c r="H498" s="68"/>
      <c r="I498" s="68"/>
      <c r="J498" s="68"/>
      <c r="K498" s="68"/>
      <c r="L498" s="68"/>
      <c r="M498" s="68"/>
      <c r="N498" s="68"/>
      <c r="O498" s="68"/>
      <c r="P498" s="68" t="s">
        <v>21</v>
      </c>
      <c r="Q498" s="68"/>
      <c r="R498" s="68"/>
      <c r="S498" s="68"/>
      <c r="T498" s="68"/>
      <c r="U498" s="68"/>
      <c r="V498" s="68"/>
      <c r="W498" s="68"/>
      <c r="X498" s="68"/>
      <c r="Y498" s="22" t="s">
        <v>850</v>
      </c>
      <c r="Z498" s="22"/>
      <c r="AA498" s="23">
        <v>55000</v>
      </c>
      <c r="AB498" s="24">
        <v>1</v>
      </c>
      <c r="AC498" s="22" t="s">
        <v>1954</v>
      </c>
      <c r="AD498" s="25">
        <v>3</v>
      </c>
      <c r="AE498" s="22" t="s">
        <v>852</v>
      </c>
      <c r="AF498" s="24">
        <v>88</v>
      </c>
      <c r="AG498" s="22" t="s">
        <v>2147</v>
      </c>
      <c r="AH498" s="22"/>
      <c r="AI498" s="22" t="s">
        <v>854</v>
      </c>
      <c r="AJ498" s="26"/>
    </row>
    <row r="499" spans="1:36" ht="11.15" customHeight="1" outlineLevel="2" x14ac:dyDescent="0.2">
      <c r="A499" s="21">
        <v>3</v>
      </c>
      <c r="B499" s="68" t="s">
        <v>2148</v>
      </c>
      <c r="C499" s="68"/>
      <c r="D499" s="68"/>
      <c r="E499" s="68"/>
      <c r="F499" s="68" t="s">
        <v>2149</v>
      </c>
      <c r="G499" s="68"/>
      <c r="H499" s="68"/>
      <c r="I499" s="68"/>
      <c r="J499" s="68"/>
      <c r="K499" s="68"/>
      <c r="L499" s="68"/>
      <c r="M499" s="68"/>
      <c r="N499" s="68"/>
      <c r="O499" s="68"/>
      <c r="P499" s="68" t="s">
        <v>21</v>
      </c>
      <c r="Q499" s="68"/>
      <c r="R499" s="68"/>
      <c r="S499" s="68"/>
      <c r="T499" s="68"/>
      <c r="U499" s="68"/>
      <c r="V499" s="68"/>
      <c r="W499" s="68"/>
      <c r="X499" s="68"/>
      <c r="Y499" s="22" t="s">
        <v>850</v>
      </c>
      <c r="Z499" s="22"/>
      <c r="AA499" s="23">
        <v>55000</v>
      </c>
      <c r="AB499" s="24">
        <v>1</v>
      </c>
      <c r="AC499" s="22" t="s">
        <v>1712</v>
      </c>
      <c r="AD499" s="25">
        <v>3</v>
      </c>
      <c r="AE499" s="22" t="s">
        <v>852</v>
      </c>
      <c r="AF499" s="24">
        <v>220</v>
      </c>
      <c r="AG499" s="22" t="s">
        <v>2150</v>
      </c>
      <c r="AH499" s="22"/>
      <c r="AI499" s="22" t="s">
        <v>854</v>
      </c>
      <c r="AJ499" s="24">
        <v>3</v>
      </c>
    </row>
    <row r="500" spans="1:36" ht="11.15" customHeight="1" outlineLevel="1" x14ac:dyDescent="0.2">
      <c r="A500" s="21">
        <v>4</v>
      </c>
      <c r="B500" s="68" t="s">
        <v>2151</v>
      </c>
      <c r="C500" s="68"/>
      <c r="D500" s="68"/>
      <c r="E500" s="68"/>
      <c r="F500" s="68" t="s">
        <v>2152</v>
      </c>
      <c r="G500" s="68"/>
      <c r="H500" s="68"/>
      <c r="I500" s="68"/>
      <c r="J500" s="68"/>
      <c r="K500" s="68"/>
      <c r="L500" s="68"/>
      <c r="M500" s="68"/>
      <c r="N500" s="68"/>
      <c r="O500" s="68"/>
      <c r="P500" s="68" t="s">
        <v>21</v>
      </c>
      <c r="Q500" s="68"/>
      <c r="R500" s="68"/>
      <c r="S500" s="68"/>
      <c r="T500" s="68"/>
      <c r="U500" s="68"/>
      <c r="V500" s="68"/>
      <c r="W500" s="68"/>
      <c r="X500" s="68"/>
      <c r="Y500" s="22" t="s">
        <v>850</v>
      </c>
      <c r="Z500" s="22"/>
      <c r="AA500" s="23">
        <v>55000</v>
      </c>
      <c r="AB500" s="24">
        <v>1</v>
      </c>
      <c r="AC500" s="22" t="s">
        <v>1712</v>
      </c>
      <c r="AD500" s="25">
        <v>3</v>
      </c>
      <c r="AE500" s="22" t="s">
        <v>852</v>
      </c>
      <c r="AF500" s="24">
        <v>248</v>
      </c>
      <c r="AG500" s="22" t="s">
        <v>2153</v>
      </c>
      <c r="AH500" s="22"/>
      <c r="AI500" s="22" t="s">
        <v>854</v>
      </c>
      <c r="AJ500" s="24">
        <v>3</v>
      </c>
    </row>
    <row r="501" spans="1:36" ht="11.15" customHeight="1" outlineLevel="2" x14ac:dyDescent="0.2">
      <c r="A501" s="69" t="s">
        <v>2154</v>
      </c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  <c r="AE501" s="69"/>
      <c r="AF501" s="69"/>
      <c r="AG501" s="69"/>
      <c r="AH501" s="69"/>
      <c r="AI501" s="69"/>
      <c r="AJ501" s="69"/>
    </row>
    <row r="502" spans="1:36" ht="11.15" customHeight="1" outlineLevel="2" x14ac:dyDescent="0.2">
      <c r="A502" s="21">
        <v>1</v>
      </c>
      <c r="B502" s="68" t="s">
        <v>46</v>
      </c>
      <c r="C502" s="68"/>
      <c r="D502" s="68"/>
      <c r="E502" s="68"/>
      <c r="F502" s="68" t="s">
        <v>2155</v>
      </c>
      <c r="G502" s="68"/>
      <c r="H502" s="68"/>
      <c r="I502" s="68"/>
      <c r="J502" s="68"/>
      <c r="K502" s="68"/>
      <c r="L502" s="68"/>
      <c r="M502" s="68"/>
      <c r="N502" s="68"/>
      <c r="O502" s="68"/>
      <c r="P502" s="68" t="s">
        <v>21</v>
      </c>
      <c r="Q502" s="68"/>
      <c r="R502" s="68"/>
      <c r="S502" s="68"/>
      <c r="T502" s="68"/>
      <c r="U502" s="68"/>
      <c r="V502" s="68"/>
      <c r="W502" s="68"/>
      <c r="X502" s="68"/>
      <c r="Y502" s="22" t="s">
        <v>850</v>
      </c>
      <c r="Z502" s="22"/>
      <c r="AA502" s="23">
        <v>55000</v>
      </c>
      <c r="AB502" s="24">
        <v>1</v>
      </c>
      <c r="AC502" s="22" t="s">
        <v>1168</v>
      </c>
      <c r="AD502" s="25">
        <v>3</v>
      </c>
      <c r="AE502" s="22" t="s">
        <v>852</v>
      </c>
      <c r="AF502" s="24">
        <v>43</v>
      </c>
      <c r="AG502" s="20" t="s">
        <v>2156</v>
      </c>
      <c r="AH502" s="22"/>
      <c r="AI502" s="22" t="s">
        <v>854</v>
      </c>
      <c r="AJ502" s="26"/>
    </row>
    <row r="503" spans="1:36" ht="11.15" customHeight="1" outlineLevel="2" x14ac:dyDescent="0.2">
      <c r="A503" s="21">
        <v>2</v>
      </c>
      <c r="B503" s="68" t="s">
        <v>49</v>
      </c>
      <c r="C503" s="68"/>
      <c r="D503" s="68"/>
      <c r="E503" s="68"/>
      <c r="F503" s="68" t="s">
        <v>2157</v>
      </c>
      <c r="G503" s="68"/>
      <c r="H503" s="68"/>
      <c r="I503" s="68"/>
      <c r="J503" s="68"/>
      <c r="K503" s="68"/>
      <c r="L503" s="68"/>
      <c r="M503" s="68"/>
      <c r="N503" s="68"/>
      <c r="O503" s="68"/>
      <c r="P503" s="68" t="s">
        <v>21</v>
      </c>
      <c r="Q503" s="68"/>
      <c r="R503" s="68"/>
      <c r="S503" s="68"/>
      <c r="T503" s="68"/>
      <c r="U503" s="68"/>
      <c r="V503" s="68"/>
      <c r="W503" s="68"/>
      <c r="X503" s="68"/>
      <c r="Y503" s="22" t="s">
        <v>850</v>
      </c>
      <c r="Z503" s="22"/>
      <c r="AA503" s="23">
        <v>55000</v>
      </c>
      <c r="AB503" s="24">
        <v>1</v>
      </c>
      <c r="AC503" s="22" t="s">
        <v>2158</v>
      </c>
      <c r="AD503" s="25">
        <v>3</v>
      </c>
      <c r="AE503" s="22" t="s">
        <v>852</v>
      </c>
      <c r="AF503" s="24">
        <v>104</v>
      </c>
      <c r="AG503" s="22" t="s">
        <v>2159</v>
      </c>
      <c r="AH503" s="22"/>
      <c r="AI503" s="22" t="s">
        <v>854</v>
      </c>
      <c r="AJ503" s="24">
        <v>1</v>
      </c>
    </row>
    <row r="504" spans="1:36" ht="11.15" customHeight="1" outlineLevel="1" x14ac:dyDescent="0.2">
      <c r="A504" s="21">
        <v>3</v>
      </c>
      <c r="B504" s="68" t="s">
        <v>53</v>
      </c>
      <c r="C504" s="68"/>
      <c r="D504" s="68"/>
      <c r="E504" s="68"/>
      <c r="F504" s="68" t="s">
        <v>2160</v>
      </c>
      <c r="G504" s="68"/>
      <c r="H504" s="68"/>
      <c r="I504" s="68"/>
      <c r="J504" s="68"/>
      <c r="K504" s="68"/>
      <c r="L504" s="68"/>
      <c r="M504" s="68"/>
      <c r="N504" s="68"/>
      <c r="O504" s="68"/>
      <c r="P504" s="68" t="s">
        <v>21</v>
      </c>
      <c r="Q504" s="68"/>
      <c r="R504" s="68"/>
      <c r="S504" s="68"/>
      <c r="T504" s="68"/>
      <c r="U504" s="68"/>
      <c r="V504" s="68"/>
      <c r="W504" s="68"/>
      <c r="X504" s="68"/>
      <c r="Y504" s="22" t="s">
        <v>850</v>
      </c>
      <c r="Z504" s="22"/>
      <c r="AA504" s="23">
        <v>55000</v>
      </c>
      <c r="AB504" s="24">
        <v>1</v>
      </c>
      <c r="AC504" s="22" t="s">
        <v>871</v>
      </c>
      <c r="AD504" s="26"/>
      <c r="AE504" s="22" t="s">
        <v>852</v>
      </c>
      <c r="AF504" s="24">
        <v>230</v>
      </c>
      <c r="AG504" s="22" t="s">
        <v>2161</v>
      </c>
      <c r="AH504" s="22"/>
      <c r="AI504" s="22" t="s">
        <v>854</v>
      </c>
      <c r="AJ504" s="24">
        <v>1</v>
      </c>
    </row>
    <row r="505" spans="1:36" ht="22.4" customHeight="1" outlineLevel="2" x14ac:dyDescent="0.2">
      <c r="A505" s="21">
        <v>4</v>
      </c>
      <c r="B505" s="68" t="s">
        <v>639</v>
      </c>
      <c r="C505" s="68"/>
      <c r="D505" s="68"/>
      <c r="E505" s="68"/>
      <c r="F505" s="68" t="s">
        <v>2162</v>
      </c>
      <c r="G505" s="68"/>
      <c r="H505" s="68"/>
      <c r="I505" s="68"/>
      <c r="J505" s="68"/>
      <c r="K505" s="68"/>
      <c r="L505" s="68"/>
      <c r="M505" s="68"/>
      <c r="N505" s="68"/>
      <c r="O505" s="68"/>
      <c r="P505" s="68" t="s">
        <v>21</v>
      </c>
      <c r="Q505" s="68"/>
      <c r="R505" s="68"/>
      <c r="S505" s="68"/>
      <c r="T505" s="68"/>
      <c r="U505" s="68"/>
      <c r="V505" s="68"/>
      <c r="W505" s="68"/>
      <c r="X505" s="68"/>
      <c r="Y505" s="22" t="s">
        <v>857</v>
      </c>
      <c r="Z505" s="22"/>
      <c r="AA505" s="23">
        <v>55000</v>
      </c>
      <c r="AB505" s="24">
        <v>1</v>
      </c>
      <c r="AC505" s="22" t="s">
        <v>2163</v>
      </c>
      <c r="AD505" s="25">
        <v>3</v>
      </c>
      <c r="AE505" s="22" t="s">
        <v>852</v>
      </c>
      <c r="AF505" s="24">
        <v>243</v>
      </c>
      <c r="AG505" s="22" t="s">
        <v>2164</v>
      </c>
      <c r="AH505" s="22"/>
      <c r="AI505" s="22" t="s">
        <v>854</v>
      </c>
      <c r="AJ505" s="26"/>
    </row>
    <row r="506" spans="1:36" ht="22.4" customHeight="1" outlineLevel="2" x14ac:dyDescent="0.2">
      <c r="A506" s="21">
        <v>5</v>
      </c>
      <c r="B506" s="68" t="s">
        <v>2165</v>
      </c>
      <c r="C506" s="68"/>
      <c r="D506" s="68"/>
      <c r="E506" s="68"/>
      <c r="F506" s="68" t="s">
        <v>2166</v>
      </c>
      <c r="G506" s="68"/>
      <c r="H506" s="68"/>
      <c r="I506" s="68"/>
      <c r="J506" s="68"/>
      <c r="K506" s="68"/>
      <c r="L506" s="68"/>
      <c r="M506" s="68"/>
      <c r="N506" s="68"/>
      <c r="O506" s="68"/>
      <c r="P506" s="68" t="s">
        <v>21</v>
      </c>
      <c r="Q506" s="68"/>
      <c r="R506" s="68"/>
      <c r="S506" s="68"/>
      <c r="T506" s="68"/>
      <c r="U506" s="68"/>
      <c r="V506" s="68"/>
      <c r="W506" s="68"/>
      <c r="X506" s="68"/>
      <c r="Y506" s="22" t="s">
        <v>850</v>
      </c>
      <c r="Z506" s="22"/>
      <c r="AA506" s="23">
        <v>45000</v>
      </c>
      <c r="AB506" s="24">
        <v>1</v>
      </c>
      <c r="AC506" s="22" t="s">
        <v>2167</v>
      </c>
      <c r="AD506" s="25">
        <v>3</v>
      </c>
      <c r="AE506" s="22" t="s">
        <v>852</v>
      </c>
      <c r="AF506" s="24">
        <v>41</v>
      </c>
      <c r="AG506" s="20" t="s">
        <v>2168</v>
      </c>
      <c r="AH506" s="22"/>
      <c r="AI506" s="22" t="s">
        <v>963</v>
      </c>
      <c r="AJ506" s="24">
        <v>2</v>
      </c>
    </row>
    <row r="507" spans="1:36" ht="11.15" customHeight="1" outlineLevel="2" x14ac:dyDescent="0.2">
      <c r="A507" s="69" t="s">
        <v>2169</v>
      </c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  <c r="AE507" s="69"/>
      <c r="AF507" s="69"/>
      <c r="AG507" s="69"/>
      <c r="AH507" s="69"/>
      <c r="AI507" s="69"/>
      <c r="AJ507" s="69"/>
    </row>
    <row r="508" spans="1:36" ht="11.15" customHeight="1" outlineLevel="2" x14ac:dyDescent="0.2">
      <c r="A508" s="21">
        <v>1</v>
      </c>
      <c r="B508" s="68" t="s">
        <v>73</v>
      </c>
      <c r="C508" s="68"/>
      <c r="D508" s="68"/>
      <c r="E508" s="68"/>
      <c r="F508" s="68" t="s">
        <v>2170</v>
      </c>
      <c r="G508" s="68"/>
      <c r="H508" s="68"/>
      <c r="I508" s="68"/>
      <c r="J508" s="68"/>
      <c r="K508" s="68"/>
      <c r="L508" s="68"/>
      <c r="M508" s="68"/>
      <c r="N508" s="68"/>
      <c r="O508" s="68"/>
      <c r="P508" s="68" t="s">
        <v>74</v>
      </c>
      <c r="Q508" s="68"/>
      <c r="R508" s="68"/>
      <c r="S508" s="68"/>
      <c r="T508" s="68"/>
      <c r="U508" s="68"/>
      <c r="V508" s="68"/>
      <c r="W508" s="68"/>
      <c r="X508" s="68"/>
      <c r="Y508" s="22" t="s">
        <v>1964</v>
      </c>
      <c r="Z508" s="22"/>
      <c r="AA508" s="24">
        <v>176</v>
      </c>
      <c r="AB508" s="24">
        <v>1</v>
      </c>
      <c r="AC508" s="22" t="s">
        <v>919</v>
      </c>
      <c r="AD508" s="25">
        <v>3</v>
      </c>
      <c r="AE508" s="22" t="s">
        <v>852</v>
      </c>
      <c r="AF508" s="24">
        <v>32</v>
      </c>
      <c r="AG508" s="20" t="s">
        <v>1150</v>
      </c>
      <c r="AH508" s="22"/>
      <c r="AI508" s="22" t="s">
        <v>854</v>
      </c>
      <c r="AJ508" s="26"/>
    </row>
    <row r="509" spans="1:36" ht="11.15" customHeight="1" outlineLevel="2" x14ac:dyDescent="0.2">
      <c r="A509" s="21">
        <v>2</v>
      </c>
      <c r="B509" s="68" t="s">
        <v>60</v>
      </c>
      <c r="C509" s="68"/>
      <c r="D509" s="68"/>
      <c r="E509" s="68"/>
      <c r="F509" s="68" t="s">
        <v>2171</v>
      </c>
      <c r="G509" s="68"/>
      <c r="H509" s="68"/>
      <c r="I509" s="68"/>
      <c r="J509" s="68"/>
      <c r="K509" s="68"/>
      <c r="L509" s="68"/>
      <c r="M509" s="68"/>
      <c r="N509" s="68"/>
      <c r="O509" s="68"/>
      <c r="P509" s="68" t="s">
        <v>1963</v>
      </c>
      <c r="Q509" s="68"/>
      <c r="R509" s="68"/>
      <c r="S509" s="68"/>
      <c r="T509" s="68"/>
      <c r="U509" s="68"/>
      <c r="V509" s="68"/>
      <c r="W509" s="68"/>
      <c r="X509" s="68"/>
      <c r="Y509" s="22" t="s">
        <v>885</v>
      </c>
      <c r="Z509" s="22"/>
      <c r="AA509" s="25">
        <v>204.8</v>
      </c>
      <c r="AB509" s="24">
        <v>1</v>
      </c>
      <c r="AC509" s="22" t="s">
        <v>2172</v>
      </c>
      <c r="AD509" s="22"/>
      <c r="AE509" s="22" t="s">
        <v>852</v>
      </c>
      <c r="AF509" s="24">
        <v>186</v>
      </c>
      <c r="AG509" s="22" t="s">
        <v>2173</v>
      </c>
      <c r="AH509" s="22"/>
      <c r="AI509" s="22" t="s">
        <v>854</v>
      </c>
      <c r="AJ509" s="24">
        <v>7</v>
      </c>
    </row>
    <row r="510" spans="1:36" ht="11.15" customHeight="1" outlineLevel="2" x14ac:dyDescent="0.2">
      <c r="A510" s="21">
        <v>3</v>
      </c>
      <c r="B510" s="68" t="s">
        <v>67</v>
      </c>
      <c r="C510" s="68"/>
      <c r="D510" s="68"/>
      <c r="E510" s="68"/>
      <c r="F510" s="68" t="s">
        <v>2174</v>
      </c>
      <c r="G510" s="68"/>
      <c r="H510" s="68"/>
      <c r="I510" s="68"/>
      <c r="J510" s="68"/>
      <c r="K510" s="68"/>
      <c r="L510" s="68"/>
      <c r="M510" s="68"/>
      <c r="N510" s="68"/>
      <c r="O510" s="68"/>
      <c r="P510" s="68" t="s">
        <v>1963</v>
      </c>
      <c r="Q510" s="68"/>
      <c r="R510" s="68"/>
      <c r="S510" s="68"/>
      <c r="T510" s="68"/>
      <c r="U510" s="68"/>
      <c r="V510" s="68"/>
      <c r="W510" s="68"/>
      <c r="X510" s="68"/>
      <c r="Y510" s="22" t="s">
        <v>885</v>
      </c>
      <c r="Z510" s="22"/>
      <c r="AA510" s="25">
        <v>204.8</v>
      </c>
      <c r="AB510" s="24">
        <v>1</v>
      </c>
      <c r="AC510" s="22" t="s">
        <v>999</v>
      </c>
      <c r="AD510" s="25">
        <v>3</v>
      </c>
      <c r="AE510" s="22" t="s">
        <v>852</v>
      </c>
      <c r="AF510" s="24">
        <v>78</v>
      </c>
      <c r="AG510" s="22" t="s">
        <v>2175</v>
      </c>
      <c r="AH510" s="22"/>
      <c r="AI510" s="22" t="s">
        <v>854</v>
      </c>
      <c r="AJ510" s="24">
        <v>2</v>
      </c>
    </row>
    <row r="511" spans="1:36" ht="11.15" customHeight="1" outlineLevel="2" x14ac:dyDescent="0.2">
      <c r="A511" s="69" t="s">
        <v>2176</v>
      </c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  <c r="AF511" s="69"/>
      <c r="AG511" s="69"/>
      <c r="AH511" s="69"/>
      <c r="AI511" s="69"/>
      <c r="AJ511" s="69"/>
    </row>
    <row r="512" spans="1:36" ht="11.15" customHeight="1" outlineLevel="2" x14ac:dyDescent="0.2">
      <c r="A512" s="21">
        <v>1</v>
      </c>
      <c r="B512" s="68" t="s">
        <v>71</v>
      </c>
      <c r="C512" s="68"/>
      <c r="D512" s="68"/>
      <c r="E512" s="68"/>
      <c r="F512" s="68" t="s">
        <v>2177</v>
      </c>
      <c r="G512" s="68"/>
      <c r="H512" s="68"/>
      <c r="I512" s="68"/>
      <c r="J512" s="68"/>
      <c r="K512" s="68"/>
      <c r="L512" s="68"/>
      <c r="M512" s="68"/>
      <c r="N512" s="68"/>
      <c r="O512" s="68"/>
      <c r="P512" s="68" t="s">
        <v>72</v>
      </c>
      <c r="Q512" s="68"/>
      <c r="R512" s="68"/>
      <c r="S512" s="68"/>
      <c r="T512" s="68"/>
      <c r="U512" s="68"/>
      <c r="V512" s="68"/>
      <c r="W512" s="68"/>
      <c r="X512" s="68"/>
      <c r="Y512" s="22" t="s">
        <v>885</v>
      </c>
      <c r="Z512" s="22"/>
      <c r="AA512" s="29">
        <v>193.26</v>
      </c>
      <c r="AB512" s="24">
        <v>1</v>
      </c>
      <c r="AC512" s="22" t="s">
        <v>2178</v>
      </c>
      <c r="AD512" s="25">
        <v>3</v>
      </c>
      <c r="AE512" s="22" t="s">
        <v>852</v>
      </c>
      <c r="AF512" s="24">
        <v>316</v>
      </c>
      <c r="AG512" s="22" t="s">
        <v>2179</v>
      </c>
      <c r="AH512" s="22"/>
      <c r="AI512" s="22" t="s">
        <v>854</v>
      </c>
      <c r="AJ512" s="26"/>
    </row>
    <row r="513" spans="1:36" ht="11.15" customHeight="1" outlineLevel="2" x14ac:dyDescent="0.2">
      <c r="A513" s="21">
        <v>2</v>
      </c>
      <c r="B513" s="68" t="s">
        <v>75</v>
      </c>
      <c r="C513" s="68"/>
      <c r="D513" s="68"/>
      <c r="E513" s="68"/>
      <c r="F513" s="68" t="s">
        <v>2180</v>
      </c>
      <c r="G513" s="68"/>
      <c r="H513" s="68"/>
      <c r="I513" s="68"/>
      <c r="J513" s="68"/>
      <c r="K513" s="68"/>
      <c r="L513" s="68"/>
      <c r="M513" s="68"/>
      <c r="N513" s="68"/>
      <c r="O513" s="68"/>
      <c r="P513" s="68" t="s">
        <v>72</v>
      </c>
      <c r="Q513" s="68"/>
      <c r="R513" s="68"/>
      <c r="S513" s="68"/>
      <c r="T513" s="68"/>
      <c r="U513" s="68"/>
      <c r="V513" s="68"/>
      <c r="W513" s="68"/>
      <c r="X513" s="68"/>
      <c r="Y513" s="22" t="s">
        <v>885</v>
      </c>
      <c r="Z513" s="22"/>
      <c r="AA513" s="29">
        <v>193.26</v>
      </c>
      <c r="AB513" s="24">
        <v>1</v>
      </c>
      <c r="AC513" s="22" t="s">
        <v>1522</v>
      </c>
      <c r="AD513" s="25">
        <v>3</v>
      </c>
      <c r="AE513" s="22" t="s">
        <v>852</v>
      </c>
      <c r="AF513" s="24">
        <v>79</v>
      </c>
      <c r="AG513" s="22" t="s">
        <v>2181</v>
      </c>
      <c r="AH513" s="22"/>
      <c r="AI513" s="22" t="s">
        <v>854</v>
      </c>
      <c r="AJ513" s="26"/>
    </row>
    <row r="514" spans="1:36" ht="11.15" customHeight="1" outlineLevel="2" x14ac:dyDescent="0.2">
      <c r="A514" s="21">
        <v>3</v>
      </c>
      <c r="B514" s="68" t="s">
        <v>64</v>
      </c>
      <c r="C514" s="68"/>
      <c r="D514" s="68"/>
      <c r="E514" s="68"/>
      <c r="F514" s="68" t="s">
        <v>2182</v>
      </c>
      <c r="G514" s="68"/>
      <c r="H514" s="68"/>
      <c r="I514" s="68"/>
      <c r="J514" s="68"/>
      <c r="K514" s="68"/>
      <c r="L514" s="68"/>
      <c r="M514" s="68"/>
      <c r="N514" s="68"/>
      <c r="O514" s="68"/>
      <c r="P514" s="68" t="s">
        <v>65</v>
      </c>
      <c r="Q514" s="68"/>
      <c r="R514" s="68"/>
      <c r="S514" s="68"/>
      <c r="T514" s="68"/>
      <c r="U514" s="68"/>
      <c r="V514" s="68"/>
      <c r="W514" s="68"/>
      <c r="X514" s="68"/>
      <c r="Y514" s="22" t="s">
        <v>885</v>
      </c>
      <c r="Z514" s="22"/>
      <c r="AA514" s="29">
        <v>233.65</v>
      </c>
      <c r="AB514" s="24">
        <v>1</v>
      </c>
      <c r="AC514" s="22" t="s">
        <v>2183</v>
      </c>
      <c r="AD514" s="22"/>
      <c r="AE514" s="22" t="s">
        <v>852</v>
      </c>
      <c r="AF514" s="24">
        <v>60</v>
      </c>
      <c r="AG514" s="22" t="s">
        <v>2184</v>
      </c>
      <c r="AH514" s="22"/>
      <c r="AI514" s="22" t="s">
        <v>854</v>
      </c>
      <c r="AJ514" s="24">
        <v>5</v>
      </c>
    </row>
    <row r="515" spans="1:36" ht="11.15" customHeight="1" outlineLevel="2" x14ac:dyDescent="0.2">
      <c r="A515" s="21">
        <v>4</v>
      </c>
      <c r="B515" s="68" t="s">
        <v>70</v>
      </c>
      <c r="C515" s="68"/>
      <c r="D515" s="68"/>
      <c r="E515" s="68"/>
      <c r="F515" s="68" t="s">
        <v>2185</v>
      </c>
      <c r="G515" s="68"/>
      <c r="H515" s="68"/>
      <c r="I515" s="68"/>
      <c r="J515" s="68"/>
      <c r="K515" s="68"/>
      <c r="L515" s="68"/>
      <c r="M515" s="68"/>
      <c r="N515" s="68"/>
      <c r="O515" s="68"/>
      <c r="P515" s="68" t="s">
        <v>65</v>
      </c>
      <c r="Q515" s="68"/>
      <c r="R515" s="68"/>
      <c r="S515" s="68"/>
      <c r="T515" s="68"/>
      <c r="U515" s="68"/>
      <c r="V515" s="68"/>
      <c r="W515" s="68"/>
      <c r="X515" s="68"/>
      <c r="Y515" s="22" t="s">
        <v>885</v>
      </c>
      <c r="Z515" s="22"/>
      <c r="AA515" s="29">
        <v>233.65</v>
      </c>
      <c r="AB515" s="24">
        <v>1</v>
      </c>
      <c r="AC515" s="22" t="s">
        <v>2186</v>
      </c>
      <c r="AD515" s="22"/>
      <c r="AE515" s="22" t="s">
        <v>852</v>
      </c>
      <c r="AF515" s="24">
        <v>83</v>
      </c>
      <c r="AG515" s="22" t="s">
        <v>2187</v>
      </c>
      <c r="AH515" s="22"/>
      <c r="AI515" s="22" t="s">
        <v>854</v>
      </c>
      <c r="AJ515" s="24">
        <v>9</v>
      </c>
    </row>
    <row r="516" spans="1:36" ht="11.15" customHeight="1" outlineLevel="2" x14ac:dyDescent="0.2">
      <c r="A516" s="21">
        <v>5</v>
      </c>
      <c r="B516" s="68" t="s">
        <v>57</v>
      </c>
      <c r="C516" s="68"/>
      <c r="D516" s="68"/>
      <c r="E516" s="68"/>
      <c r="F516" s="68" t="s">
        <v>2188</v>
      </c>
      <c r="G516" s="68"/>
      <c r="H516" s="68"/>
      <c r="I516" s="68"/>
      <c r="J516" s="68"/>
      <c r="K516" s="68"/>
      <c r="L516" s="68"/>
      <c r="M516" s="68"/>
      <c r="N516" s="68"/>
      <c r="O516" s="68"/>
      <c r="P516" s="68" t="s">
        <v>58</v>
      </c>
      <c r="Q516" s="68"/>
      <c r="R516" s="68"/>
      <c r="S516" s="68"/>
      <c r="T516" s="68"/>
      <c r="U516" s="68"/>
      <c r="V516" s="68"/>
      <c r="W516" s="68"/>
      <c r="X516" s="68"/>
      <c r="Y516" s="22" t="s">
        <v>885</v>
      </c>
      <c r="Z516" s="22"/>
      <c r="AA516" s="29">
        <v>222.12</v>
      </c>
      <c r="AB516" s="24">
        <v>1</v>
      </c>
      <c r="AC516" s="22" t="s">
        <v>1764</v>
      </c>
      <c r="AD516" s="25">
        <v>3</v>
      </c>
      <c r="AE516" s="22" t="s">
        <v>852</v>
      </c>
      <c r="AF516" s="24">
        <v>69</v>
      </c>
      <c r="AG516" s="22" t="s">
        <v>2189</v>
      </c>
      <c r="AH516" s="22"/>
      <c r="AI516" s="22" t="s">
        <v>854</v>
      </c>
      <c r="AJ516" s="24">
        <v>3</v>
      </c>
    </row>
    <row r="517" spans="1:36" ht="11.15" customHeight="1" outlineLevel="1" x14ac:dyDescent="0.2">
      <c r="A517" s="21">
        <v>6</v>
      </c>
      <c r="B517" s="68" t="s">
        <v>59</v>
      </c>
      <c r="C517" s="68"/>
      <c r="D517" s="68"/>
      <c r="E517" s="68"/>
      <c r="F517" s="68" t="s">
        <v>2190</v>
      </c>
      <c r="G517" s="68"/>
      <c r="H517" s="68"/>
      <c r="I517" s="68"/>
      <c r="J517" s="68"/>
      <c r="K517" s="68"/>
      <c r="L517" s="68"/>
      <c r="M517" s="68"/>
      <c r="N517" s="68"/>
      <c r="O517" s="68"/>
      <c r="P517" s="68" t="s">
        <v>58</v>
      </c>
      <c r="Q517" s="68"/>
      <c r="R517" s="68"/>
      <c r="S517" s="68"/>
      <c r="T517" s="68"/>
      <c r="U517" s="68"/>
      <c r="V517" s="68"/>
      <c r="W517" s="68"/>
      <c r="X517" s="68"/>
      <c r="Y517" s="22" t="s">
        <v>885</v>
      </c>
      <c r="Z517" s="22"/>
      <c r="AA517" s="29">
        <v>222.12</v>
      </c>
      <c r="AB517" s="24">
        <v>1</v>
      </c>
      <c r="AC517" s="22" t="s">
        <v>2191</v>
      </c>
      <c r="AD517" s="22"/>
      <c r="AE517" s="22" t="s">
        <v>852</v>
      </c>
      <c r="AF517" s="24">
        <v>227</v>
      </c>
      <c r="AG517" s="22" t="s">
        <v>2192</v>
      </c>
      <c r="AH517" s="22"/>
      <c r="AI517" s="22" t="s">
        <v>854</v>
      </c>
      <c r="AJ517" s="24">
        <v>3</v>
      </c>
    </row>
    <row r="518" spans="1:36" ht="11.15" customHeight="1" outlineLevel="2" x14ac:dyDescent="0.2">
      <c r="A518" s="21">
        <v>7</v>
      </c>
      <c r="B518" s="68" t="s">
        <v>62</v>
      </c>
      <c r="C518" s="68"/>
      <c r="D518" s="68"/>
      <c r="E518" s="68"/>
      <c r="F518" s="68" t="s">
        <v>2193</v>
      </c>
      <c r="G518" s="68"/>
      <c r="H518" s="68"/>
      <c r="I518" s="68"/>
      <c r="J518" s="68"/>
      <c r="K518" s="68"/>
      <c r="L518" s="68"/>
      <c r="M518" s="68"/>
      <c r="N518" s="68"/>
      <c r="O518" s="68"/>
      <c r="P518" s="68" t="s">
        <v>58</v>
      </c>
      <c r="Q518" s="68"/>
      <c r="R518" s="68"/>
      <c r="S518" s="68"/>
      <c r="T518" s="68"/>
      <c r="U518" s="68"/>
      <c r="V518" s="68"/>
      <c r="W518" s="68"/>
      <c r="X518" s="68"/>
      <c r="Y518" s="22" t="s">
        <v>885</v>
      </c>
      <c r="Z518" s="22"/>
      <c r="AA518" s="29">
        <v>222.12</v>
      </c>
      <c r="AB518" s="24">
        <v>1</v>
      </c>
      <c r="AC518" s="22" t="s">
        <v>2194</v>
      </c>
      <c r="AD518" s="22"/>
      <c r="AE518" s="22" t="s">
        <v>852</v>
      </c>
      <c r="AF518" s="24">
        <v>242</v>
      </c>
      <c r="AG518" s="22" t="s">
        <v>2195</v>
      </c>
      <c r="AH518" s="22"/>
      <c r="AI518" s="22" t="s">
        <v>854</v>
      </c>
      <c r="AJ518" s="24">
        <v>6</v>
      </c>
    </row>
    <row r="519" spans="1:36" ht="11.15" customHeight="1" outlineLevel="1" x14ac:dyDescent="0.2">
      <c r="A519" s="21">
        <v>8</v>
      </c>
      <c r="B519" s="68" t="s">
        <v>66</v>
      </c>
      <c r="C519" s="68"/>
      <c r="D519" s="68"/>
      <c r="E519" s="68"/>
      <c r="F519" s="68" t="s">
        <v>2196</v>
      </c>
      <c r="G519" s="68"/>
      <c r="H519" s="68"/>
      <c r="I519" s="68"/>
      <c r="J519" s="68"/>
      <c r="K519" s="68"/>
      <c r="L519" s="68"/>
      <c r="M519" s="68"/>
      <c r="N519" s="68"/>
      <c r="O519" s="68"/>
      <c r="P519" s="68" t="s">
        <v>58</v>
      </c>
      <c r="Q519" s="68"/>
      <c r="R519" s="68"/>
      <c r="S519" s="68"/>
      <c r="T519" s="68"/>
      <c r="U519" s="68"/>
      <c r="V519" s="68"/>
      <c r="W519" s="68"/>
      <c r="X519" s="68"/>
      <c r="Y519" s="22" t="s">
        <v>885</v>
      </c>
      <c r="Z519" s="22"/>
      <c r="AA519" s="29">
        <v>222.12</v>
      </c>
      <c r="AB519" s="24">
        <v>1</v>
      </c>
      <c r="AC519" s="22" t="s">
        <v>2197</v>
      </c>
      <c r="AD519" s="22"/>
      <c r="AE519" s="22" t="s">
        <v>852</v>
      </c>
      <c r="AF519" s="24">
        <v>107</v>
      </c>
      <c r="AG519" s="22" t="s">
        <v>2198</v>
      </c>
      <c r="AH519" s="22"/>
      <c r="AI519" s="22" t="s">
        <v>854</v>
      </c>
      <c r="AJ519" s="24">
        <v>4</v>
      </c>
    </row>
    <row r="520" spans="1:36" ht="22.4" customHeight="1" outlineLevel="2" x14ac:dyDescent="0.2">
      <c r="A520" s="21">
        <v>9</v>
      </c>
      <c r="B520" s="68" t="s">
        <v>68</v>
      </c>
      <c r="C520" s="68"/>
      <c r="D520" s="68"/>
      <c r="E520" s="68"/>
      <c r="F520" s="68" t="s">
        <v>2199</v>
      </c>
      <c r="G520" s="68"/>
      <c r="H520" s="68"/>
      <c r="I520" s="68"/>
      <c r="J520" s="68"/>
      <c r="K520" s="68"/>
      <c r="L520" s="68"/>
      <c r="M520" s="68"/>
      <c r="N520" s="68"/>
      <c r="O520" s="68"/>
      <c r="P520" s="68" t="s">
        <v>58</v>
      </c>
      <c r="Q520" s="68"/>
      <c r="R520" s="68"/>
      <c r="S520" s="68"/>
      <c r="T520" s="68"/>
      <c r="U520" s="68"/>
      <c r="V520" s="68"/>
      <c r="W520" s="68"/>
      <c r="X520" s="68"/>
      <c r="Y520" s="22" t="s">
        <v>885</v>
      </c>
      <c r="Z520" s="22"/>
      <c r="AA520" s="29">
        <v>222.12</v>
      </c>
      <c r="AB520" s="24">
        <v>1</v>
      </c>
      <c r="AC520" s="22" t="s">
        <v>2200</v>
      </c>
      <c r="AD520" s="25">
        <v>3</v>
      </c>
      <c r="AE520" s="22" t="s">
        <v>852</v>
      </c>
      <c r="AF520" s="24">
        <v>129</v>
      </c>
      <c r="AG520" s="22" t="s">
        <v>2201</v>
      </c>
      <c r="AH520" s="22"/>
      <c r="AI520" s="22" t="s">
        <v>854</v>
      </c>
      <c r="AJ520" s="24">
        <v>1</v>
      </c>
    </row>
    <row r="521" spans="1:36" ht="11.15" customHeight="1" outlineLevel="1" x14ac:dyDescent="0.2">
      <c r="A521" s="21">
        <v>10</v>
      </c>
      <c r="B521" s="68" t="s">
        <v>69</v>
      </c>
      <c r="C521" s="68"/>
      <c r="D521" s="68"/>
      <c r="E521" s="68"/>
      <c r="F521" s="68" t="s">
        <v>2202</v>
      </c>
      <c r="G521" s="68"/>
      <c r="H521" s="68"/>
      <c r="I521" s="68"/>
      <c r="J521" s="68"/>
      <c r="K521" s="68"/>
      <c r="L521" s="68"/>
      <c r="M521" s="68"/>
      <c r="N521" s="68"/>
      <c r="O521" s="68"/>
      <c r="P521" s="68" t="s">
        <v>58</v>
      </c>
      <c r="Q521" s="68"/>
      <c r="R521" s="68"/>
      <c r="S521" s="68"/>
      <c r="T521" s="68"/>
      <c r="U521" s="68"/>
      <c r="V521" s="68"/>
      <c r="W521" s="68"/>
      <c r="X521" s="68"/>
      <c r="Y521" s="22" t="s">
        <v>885</v>
      </c>
      <c r="Z521" s="22"/>
      <c r="AA521" s="29">
        <v>222.12</v>
      </c>
      <c r="AB521" s="24">
        <v>1</v>
      </c>
      <c r="AC521" s="22" t="s">
        <v>915</v>
      </c>
      <c r="AD521" s="25">
        <v>3</v>
      </c>
      <c r="AE521" s="22" t="s">
        <v>852</v>
      </c>
      <c r="AF521" s="24">
        <v>31</v>
      </c>
      <c r="AG521" s="20" t="s">
        <v>2203</v>
      </c>
      <c r="AH521" s="22"/>
      <c r="AI521" s="22" t="s">
        <v>854</v>
      </c>
      <c r="AJ521" s="24">
        <v>1</v>
      </c>
    </row>
    <row r="522" spans="1:36" ht="11.15" customHeight="1" outlineLevel="2" x14ac:dyDescent="0.2">
      <c r="A522" s="69" t="s">
        <v>2204</v>
      </c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69"/>
      <c r="AG522" s="69"/>
      <c r="AH522" s="69"/>
      <c r="AI522" s="69"/>
      <c r="AJ522" s="69"/>
    </row>
    <row r="523" spans="1:36" ht="11.15" customHeight="1" outlineLevel="1" x14ac:dyDescent="0.2">
      <c r="A523" s="21">
        <v>1</v>
      </c>
      <c r="B523" s="68" t="s">
        <v>82</v>
      </c>
      <c r="C523" s="68"/>
      <c r="D523" s="68"/>
      <c r="E523" s="68"/>
      <c r="F523" s="68" t="s">
        <v>2205</v>
      </c>
      <c r="G523" s="68"/>
      <c r="H523" s="68"/>
      <c r="I523" s="68"/>
      <c r="J523" s="68"/>
      <c r="K523" s="68"/>
      <c r="L523" s="68"/>
      <c r="M523" s="68"/>
      <c r="N523" s="68"/>
      <c r="O523" s="68"/>
      <c r="P523" s="68" t="s">
        <v>78</v>
      </c>
      <c r="Q523" s="68"/>
      <c r="R523" s="68"/>
      <c r="S523" s="68"/>
      <c r="T523" s="68"/>
      <c r="U523" s="68"/>
      <c r="V523" s="68"/>
      <c r="W523" s="68"/>
      <c r="X523" s="68"/>
      <c r="Y523" s="22" t="s">
        <v>850</v>
      </c>
      <c r="Z523" s="22"/>
      <c r="AA523" s="23">
        <v>73914</v>
      </c>
      <c r="AB523" s="24">
        <v>1</v>
      </c>
      <c r="AC523" s="22" t="s">
        <v>2206</v>
      </c>
      <c r="AD523" s="22"/>
      <c r="AE523" s="22" t="s">
        <v>852</v>
      </c>
      <c r="AF523" s="24">
        <v>278</v>
      </c>
      <c r="AG523" s="22" t="s">
        <v>2207</v>
      </c>
      <c r="AH523" s="22"/>
      <c r="AI523" s="22" t="s">
        <v>854</v>
      </c>
      <c r="AJ523" s="24">
        <v>5</v>
      </c>
    </row>
    <row r="524" spans="1:36" ht="11.15" customHeight="1" outlineLevel="2" x14ac:dyDescent="0.2">
      <c r="A524" s="69" t="s">
        <v>2208</v>
      </c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  <c r="AE524" s="69"/>
      <c r="AF524" s="69"/>
      <c r="AG524" s="69"/>
      <c r="AH524" s="69"/>
      <c r="AI524" s="69"/>
      <c r="AJ524" s="69"/>
    </row>
    <row r="525" spans="1:36" ht="22.4" customHeight="1" outlineLevel="2" x14ac:dyDescent="0.2">
      <c r="A525" s="21">
        <v>1</v>
      </c>
      <c r="B525" s="68" t="s">
        <v>51</v>
      </c>
      <c r="C525" s="68"/>
      <c r="D525" s="68"/>
      <c r="E525" s="68"/>
      <c r="F525" s="68" t="s">
        <v>2209</v>
      </c>
      <c r="G525" s="68"/>
      <c r="H525" s="68"/>
      <c r="I525" s="68"/>
      <c r="J525" s="68"/>
      <c r="K525" s="68"/>
      <c r="L525" s="68"/>
      <c r="M525" s="68"/>
      <c r="N525" s="68"/>
      <c r="O525" s="68"/>
      <c r="P525" s="68" t="s">
        <v>52</v>
      </c>
      <c r="Q525" s="68"/>
      <c r="R525" s="68"/>
      <c r="S525" s="68"/>
      <c r="T525" s="68"/>
      <c r="U525" s="68"/>
      <c r="V525" s="68"/>
      <c r="W525" s="68"/>
      <c r="X525" s="68"/>
      <c r="Y525" s="22" t="s">
        <v>850</v>
      </c>
      <c r="Z525" s="22"/>
      <c r="AA525" s="23">
        <v>46087</v>
      </c>
      <c r="AB525" s="24">
        <v>1</v>
      </c>
      <c r="AC525" s="22" t="s">
        <v>1021</v>
      </c>
      <c r="AD525" s="22"/>
      <c r="AE525" s="22" t="s">
        <v>852</v>
      </c>
      <c r="AF525" s="24">
        <v>157</v>
      </c>
      <c r="AG525" s="22" t="s">
        <v>2210</v>
      </c>
      <c r="AH525" s="22"/>
      <c r="AI525" s="22" t="s">
        <v>854</v>
      </c>
      <c r="AJ525" s="24">
        <v>10</v>
      </c>
    </row>
    <row r="526" spans="1:36" ht="11.15" customHeight="1" outlineLevel="2" x14ac:dyDescent="0.2">
      <c r="A526" s="69" t="s">
        <v>2211</v>
      </c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  <c r="AE526" s="69"/>
      <c r="AF526" s="69"/>
      <c r="AG526" s="69"/>
      <c r="AH526" s="69"/>
      <c r="AI526" s="69"/>
      <c r="AJ526" s="69"/>
    </row>
    <row r="527" spans="1:36" ht="11.15" customHeight="1" outlineLevel="1" x14ac:dyDescent="0.2">
      <c r="A527" s="21">
        <v>1</v>
      </c>
      <c r="B527" s="68" t="s">
        <v>54</v>
      </c>
      <c r="C527" s="68"/>
      <c r="D527" s="68"/>
      <c r="E527" s="68"/>
      <c r="F527" s="68" t="s">
        <v>2212</v>
      </c>
      <c r="G527" s="68"/>
      <c r="H527" s="68"/>
      <c r="I527" s="68"/>
      <c r="J527" s="68"/>
      <c r="K527" s="68"/>
      <c r="L527" s="68"/>
      <c r="M527" s="68"/>
      <c r="N527" s="68"/>
      <c r="O527" s="68"/>
      <c r="P527" s="68" t="s">
        <v>55</v>
      </c>
      <c r="Q527" s="68"/>
      <c r="R527" s="68"/>
      <c r="S527" s="68"/>
      <c r="T527" s="68"/>
      <c r="U527" s="68"/>
      <c r="V527" s="68"/>
      <c r="W527" s="68"/>
      <c r="X527" s="68"/>
      <c r="Y527" s="22" t="s">
        <v>850</v>
      </c>
      <c r="Z527" s="22"/>
      <c r="AA527" s="23">
        <v>42000</v>
      </c>
      <c r="AB527" s="24">
        <v>1</v>
      </c>
      <c r="AC527" s="22" t="s">
        <v>2213</v>
      </c>
      <c r="AD527" s="25">
        <v>3</v>
      </c>
      <c r="AE527" s="22" t="s">
        <v>852</v>
      </c>
      <c r="AF527" s="24">
        <v>191</v>
      </c>
      <c r="AG527" s="22" t="s">
        <v>2214</v>
      </c>
      <c r="AH527" s="22"/>
      <c r="AI527" s="22" t="s">
        <v>854</v>
      </c>
      <c r="AJ527" s="24">
        <v>2</v>
      </c>
    </row>
    <row r="528" spans="1:36" ht="11.15" customHeight="1" outlineLevel="2" x14ac:dyDescent="0.2">
      <c r="A528" s="69" t="s">
        <v>2215</v>
      </c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</row>
    <row r="529" spans="1:36" ht="11.15" customHeight="1" outlineLevel="1" x14ac:dyDescent="0.2">
      <c r="A529" s="21">
        <v>1</v>
      </c>
      <c r="B529" s="68" t="s">
        <v>20</v>
      </c>
      <c r="C529" s="68"/>
      <c r="D529" s="68"/>
      <c r="E529" s="68"/>
      <c r="F529" s="68" t="s">
        <v>2216</v>
      </c>
      <c r="G529" s="68"/>
      <c r="H529" s="68"/>
      <c r="I529" s="68"/>
      <c r="J529" s="68"/>
      <c r="K529" s="68"/>
      <c r="L529" s="68"/>
      <c r="M529" s="68"/>
      <c r="N529" s="68"/>
      <c r="O529" s="68"/>
      <c r="P529" s="68" t="s">
        <v>21</v>
      </c>
      <c r="Q529" s="68"/>
      <c r="R529" s="68"/>
      <c r="S529" s="68"/>
      <c r="T529" s="68"/>
      <c r="U529" s="68"/>
      <c r="V529" s="68"/>
      <c r="W529" s="68"/>
      <c r="X529" s="68"/>
      <c r="Y529" s="22" t="s">
        <v>850</v>
      </c>
      <c r="Z529" s="22"/>
      <c r="AA529" s="23">
        <v>55000</v>
      </c>
      <c r="AB529" s="24">
        <v>1</v>
      </c>
      <c r="AC529" s="22" t="s">
        <v>2217</v>
      </c>
      <c r="AD529" s="25">
        <v>3</v>
      </c>
      <c r="AE529" s="22" t="s">
        <v>852</v>
      </c>
      <c r="AF529" s="24">
        <v>30</v>
      </c>
      <c r="AG529" s="20" t="s">
        <v>2218</v>
      </c>
      <c r="AH529" s="22"/>
      <c r="AI529" s="22" t="s">
        <v>854</v>
      </c>
      <c r="AJ529" s="26"/>
    </row>
    <row r="530" spans="1:36" ht="11.15" customHeight="1" outlineLevel="2" x14ac:dyDescent="0.2">
      <c r="A530" s="21">
        <v>2</v>
      </c>
      <c r="B530" s="68" t="s">
        <v>29</v>
      </c>
      <c r="C530" s="68"/>
      <c r="D530" s="68"/>
      <c r="E530" s="68"/>
      <c r="F530" s="68" t="s">
        <v>2219</v>
      </c>
      <c r="G530" s="68"/>
      <c r="H530" s="68"/>
      <c r="I530" s="68"/>
      <c r="J530" s="68"/>
      <c r="K530" s="68"/>
      <c r="L530" s="68"/>
      <c r="M530" s="68"/>
      <c r="N530" s="68"/>
      <c r="O530" s="68"/>
      <c r="P530" s="68" t="s">
        <v>30</v>
      </c>
      <c r="Q530" s="68"/>
      <c r="R530" s="68"/>
      <c r="S530" s="68"/>
      <c r="T530" s="68"/>
      <c r="U530" s="68"/>
      <c r="V530" s="68"/>
      <c r="W530" s="68"/>
      <c r="X530" s="68"/>
      <c r="Y530" s="22" t="s">
        <v>850</v>
      </c>
      <c r="Z530" s="22"/>
      <c r="AA530" s="23">
        <v>66500</v>
      </c>
      <c r="AB530" s="24">
        <v>1</v>
      </c>
      <c r="AC530" s="22" t="s">
        <v>2220</v>
      </c>
      <c r="AD530" s="25">
        <v>3</v>
      </c>
      <c r="AE530" s="22" t="s">
        <v>852</v>
      </c>
      <c r="AF530" s="24">
        <v>195</v>
      </c>
      <c r="AG530" s="22" t="s">
        <v>2221</v>
      </c>
      <c r="AH530" s="22"/>
      <c r="AI530" s="22" t="s">
        <v>854</v>
      </c>
      <c r="AJ530" s="24">
        <v>2</v>
      </c>
    </row>
    <row r="531" spans="1:36" ht="11.15" customHeight="1" outlineLevel="1" x14ac:dyDescent="0.2">
      <c r="A531" s="21">
        <v>3</v>
      </c>
      <c r="B531" s="68" t="s">
        <v>77</v>
      </c>
      <c r="C531" s="68"/>
      <c r="D531" s="68"/>
      <c r="E531" s="68"/>
      <c r="F531" s="68" t="s">
        <v>2222</v>
      </c>
      <c r="G531" s="68"/>
      <c r="H531" s="68"/>
      <c r="I531" s="68"/>
      <c r="J531" s="68"/>
      <c r="K531" s="68"/>
      <c r="L531" s="68"/>
      <c r="M531" s="68"/>
      <c r="N531" s="68"/>
      <c r="O531" s="68"/>
      <c r="P531" s="68" t="s">
        <v>78</v>
      </c>
      <c r="Q531" s="68"/>
      <c r="R531" s="68"/>
      <c r="S531" s="68"/>
      <c r="T531" s="68"/>
      <c r="U531" s="68"/>
      <c r="V531" s="68"/>
      <c r="W531" s="68"/>
      <c r="X531" s="68"/>
      <c r="Y531" s="22" t="s">
        <v>850</v>
      </c>
      <c r="Z531" s="22"/>
      <c r="AA531" s="23">
        <v>85000</v>
      </c>
      <c r="AB531" s="24">
        <v>1</v>
      </c>
      <c r="AC531" s="22" t="s">
        <v>1317</v>
      </c>
      <c r="AD531" s="22"/>
      <c r="AE531" s="22" t="s">
        <v>852</v>
      </c>
      <c r="AF531" s="24">
        <v>59</v>
      </c>
      <c r="AG531" s="22" t="s">
        <v>2223</v>
      </c>
      <c r="AH531" s="22"/>
      <c r="AI531" s="22" t="s">
        <v>854</v>
      </c>
      <c r="AJ531" s="24">
        <v>4</v>
      </c>
    </row>
    <row r="532" spans="1:36" ht="11.15" customHeight="1" outlineLevel="2" x14ac:dyDescent="0.2">
      <c r="A532" s="69" t="s">
        <v>2224</v>
      </c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  <c r="AE532" s="69"/>
      <c r="AF532" s="69"/>
      <c r="AG532" s="69"/>
      <c r="AH532" s="69"/>
      <c r="AI532" s="69"/>
      <c r="AJ532" s="69"/>
    </row>
    <row r="533" spans="1:36" ht="11.15" customHeight="1" outlineLevel="1" x14ac:dyDescent="0.2">
      <c r="A533" s="21">
        <v>1</v>
      </c>
      <c r="B533" s="68" t="s">
        <v>48</v>
      </c>
      <c r="C533" s="68"/>
      <c r="D533" s="68"/>
      <c r="E533" s="68"/>
      <c r="F533" s="68" t="s">
        <v>2225</v>
      </c>
      <c r="G533" s="68"/>
      <c r="H533" s="68"/>
      <c r="I533" s="68"/>
      <c r="J533" s="68"/>
      <c r="K533" s="68"/>
      <c r="L533" s="68"/>
      <c r="M533" s="68"/>
      <c r="N533" s="68"/>
      <c r="O533" s="68"/>
      <c r="P533" s="68" t="s">
        <v>21</v>
      </c>
      <c r="Q533" s="68"/>
      <c r="R533" s="68"/>
      <c r="S533" s="68"/>
      <c r="T533" s="68"/>
      <c r="U533" s="68"/>
      <c r="V533" s="68"/>
      <c r="W533" s="68"/>
      <c r="X533" s="68"/>
      <c r="Y533" s="22" t="s">
        <v>850</v>
      </c>
      <c r="Z533" s="22"/>
      <c r="AA533" s="23">
        <v>55000</v>
      </c>
      <c r="AB533" s="24">
        <v>1</v>
      </c>
      <c r="AC533" s="22" t="s">
        <v>1579</v>
      </c>
      <c r="AD533" s="25">
        <v>3</v>
      </c>
      <c r="AE533" s="22" t="s">
        <v>852</v>
      </c>
      <c r="AF533" s="24">
        <v>261</v>
      </c>
      <c r="AG533" s="22" t="s">
        <v>2226</v>
      </c>
      <c r="AH533" s="22"/>
      <c r="AI533" s="22" t="s">
        <v>854</v>
      </c>
      <c r="AJ533" s="24">
        <v>1</v>
      </c>
    </row>
    <row r="534" spans="1:36" ht="11.15" customHeight="1" outlineLevel="2" x14ac:dyDescent="0.2">
      <c r="A534" s="69" t="s">
        <v>2227</v>
      </c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  <c r="AE534" s="69"/>
      <c r="AF534" s="69"/>
      <c r="AG534" s="69"/>
      <c r="AH534" s="69"/>
      <c r="AI534" s="69"/>
      <c r="AJ534" s="69"/>
    </row>
    <row r="535" spans="1:36" ht="11.15" customHeight="1" outlineLevel="2" x14ac:dyDescent="0.2">
      <c r="A535" s="21">
        <v>1</v>
      </c>
      <c r="B535" s="68" t="s">
        <v>27</v>
      </c>
      <c r="C535" s="68"/>
      <c r="D535" s="68"/>
      <c r="E535" s="68"/>
      <c r="F535" s="68" t="s">
        <v>2228</v>
      </c>
      <c r="G535" s="68"/>
      <c r="H535" s="68"/>
      <c r="I535" s="68"/>
      <c r="J535" s="68"/>
      <c r="K535" s="68"/>
      <c r="L535" s="68"/>
      <c r="M535" s="68"/>
      <c r="N535" s="68"/>
      <c r="O535" s="68"/>
      <c r="P535" s="68" t="s">
        <v>21</v>
      </c>
      <c r="Q535" s="68"/>
      <c r="R535" s="68"/>
      <c r="S535" s="68"/>
      <c r="T535" s="68"/>
      <c r="U535" s="68"/>
      <c r="V535" s="68"/>
      <c r="W535" s="68"/>
      <c r="X535" s="68"/>
      <c r="Y535" s="22" t="s">
        <v>850</v>
      </c>
      <c r="Z535" s="22"/>
      <c r="AA535" s="23">
        <v>55000</v>
      </c>
      <c r="AB535" s="24">
        <v>1</v>
      </c>
      <c r="AC535" s="22" t="s">
        <v>871</v>
      </c>
      <c r="AD535" s="26"/>
      <c r="AE535" s="22" t="s">
        <v>852</v>
      </c>
      <c r="AF535" s="24">
        <v>233</v>
      </c>
      <c r="AG535" s="22" t="s">
        <v>2229</v>
      </c>
      <c r="AH535" s="22"/>
      <c r="AI535" s="22" t="s">
        <v>854</v>
      </c>
      <c r="AJ535" s="24">
        <v>1</v>
      </c>
    </row>
    <row r="536" spans="1:36" ht="22.4" customHeight="1" outlineLevel="2" x14ac:dyDescent="0.2">
      <c r="A536" s="69" t="s">
        <v>2230</v>
      </c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  <c r="AE536" s="69"/>
      <c r="AF536" s="69"/>
      <c r="AG536" s="69"/>
      <c r="AH536" s="69"/>
      <c r="AI536" s="69"/>
      <c r="AJ536" s="69"/>
    </row>
    <row r="537" spans="1:36" ht="22.4" customHeight="1" outlineLevel="2" x14ac:dyDescent="0.2">
      <c r="A537" s="21">
        <v>1</v>
      </c>
      <c r="B537" s="68" t="s">
        <v>2231</v>
      </c>
      <c r="C537" s="68"/>
      <c r="D537" s="68"/>
      <c r="E537" s="68"/>
      <c r="F537" s="68" t="s">
        <v>2232</v>
      </c>
      <c r="G537" s="68"/>
      <c r="H537" s="68"/>
      <c r="I537" s="68"/>
      <c r="J537" s="68"/>
      <c r="K537" s="68"/>
      <c r="L537" s="68"/>
      <c r="M537" s="68"/>
      <c r="N537" s="68"/>
      <c r="O537" s="68"/>
      <c r="P537" s="68" t="s">
        <v>21</v>
      </c>
      <c r="Q537" s="68"/>
      <c r="R537" s="68"/>
      <c r="S537" s="68"/>
      <c r="T537" s="68"/>
      <c r="U537" s="68"/>
      <c r="V537" s="68"/>
      <c r="W537" s="68"/>
      <c r="X537" s="68"/>
      <c r="Y537" s="22" t="s">
        <v>850</v>
      </c>
      <c r="Z537" s="22"/>
      <c r="AA537" s="23">
        <v>55000</v>
      </c>
      <c r="AB537" s="24">
        <v>1</v>
      </c>
      <c r="AC537" s="22" t="s">
        <v>1430</v>
      </c>
      <c r="AD537" s="25">
        <v>3</v>
      </c>
      <c r="AE537" s="22" t="s">
        <v>852</v>
      </c>
      <c r="AF537" s="24">
        <v>313</v>
      </c>
      <c r="AG537" s="22" t="s">
        <v>2233</v>
      </c>
      <c r="AH537" s="22"/>
      <c r="AI537" s="22" t="s">
        <v>854</v>
      </c>
      <c r="AJ537" s="24">
        <v>1</v>
      </c>
    </row>
    <row r="538" spans="1:36" ht="22.4" customHeight="1" outlineLevel="2" x14ac:dyDescent="0.2">
      <c r="A538" s="69" t="s">
        <v>2234</v>
      </c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  <c r="AE538" s="69"/>
      <c r="AF538" s="69"/>
      <c r="AG538" s="69"/>
      <c r="AH538" s="69"/>
      <c r="AI538" s="69"/>
      <c r="AJ538" s="69"/>
    </row>
    <row r="539" spans="1:36" ht="11.15" customHeight="1" outlineLevel="1" x14ac:dyDescent="0.2">
      <c r="A539" s="21">
        <v>1</v>
      </c>
      <c r="B539" s="68" t="s">
        <v>573</v>
      </c>
      <c r="C539" s="68"/>
      <c r="D539" s="68"/>
      <c r="E539" s="68"/>
      <c r="F539" s="68" t="s">
        <v>2235</v>
      </c>
      <c r="G539" s="68"/>
      <c r="H539" s="68"/>
      <c r="I539" s="68"/>
      <c r="J539" s="68"/>
      <c r="K539" s="68"/>
      <c r="L539" s="68"/>
      <c r="M539" s="68"/>
      <c r="N539" s="68"/>
      <c r="O539" s="68"/>
      <c r="P539" s="68" t="s">
        <v>272</v>
      </c>
      <c r="Q539" s="68"/>
      <c r="R539" s="68"/>
      <c r="S539" s="68"/>
      <c r="T539" s="68"/>
      <c r="U539" s="68"/>
      <c r="V539" s="68"/>
      <c r="W539" s="68"/>
      <c r="X539" s="68"/>
      <c r="Y539" s="22" t="s">
        <v>857</v>
      </c>
      <c r="Z539" s="22"/>
      <c r="AA539" s="23">
        <v>37000</v>
      </c>
      <c r="AB539" s="24">
        <v>1</v>
      </c>
      <c r="AC539" s="22" t="s">
        <v>1527</v>
      </c>
      <c r="AD539" s="25">
        <v>3</v>
      </c>
      <c r="AE539" s="22" t="s">
        <v>852</v>
      </c>
      <c r="AF539" s="24">
        <v>333</v>
      </c>
      <c r="AG539" s="22" t="s">
        <v>2236</v>
      </c>
      <c r="AH539" s="22"/>
      <c r="AI539" s="22" t="s">
        <v>854</v>
      </c>
      <c r="AJ539" s="24">
        <v>3</v>
      </c>
    </row>
    <row r="540" spans="1:36" ht="11.15" customHeight="1" outlineLevel="2" x14ac:dyDescent="0.2">
      <c r="A540" s="21">
        <v>2</v>
      </c>
      <c r="B540" s="68" t="s">
        <v>558</v>
      </c>
      <c r="C540" s="68"/>
      <c r="D540" s="68"/>
      <c r="E540" s="68"/>
      <c r="F540" s="68" t="s">
        <v>2237</v>
      </c>
      <c r="G540" s="68"/>
      <c r="H540" s="68"/>
      <c r="I540" s="68"/>
      <c r="J540" s="68"/>
      <c r="K540" s="68"/>
      <c r="L540" s="68"/>
      <c r="M540" s="68"/>
      <c r="N540" s="68"/>
      <c r="O540" s="68"/>
      <c r="P540" s="68" t="s">
        <v>44</v>
      </c>
      <c r="Q540" s="68"/>
      <c r="R540" s="68"/>
      <c r="S540" s="68"/>
      <c r="T540" s="68"/>
      <c r="U540" s="68"/>
      <c r="V540" s="68"/>
      <c r="W540" s="68"/>
      <c r="X540" s="68"/>
      <c r="Y540" s="22" t="s">
        <v>850</v>
      </c>
      <c r="Z540" s="22"/>
      <c r="AA540" s="23">
        <v>85000</v>
      </c>
      <c r="AB540" s="24">
        <v>1</v>
      </c>
      <c r="AC540" s="22" t="s">
        <v>1522</v>
      </c>
      <c r="AD540" s="25">
        <v>3</v>
      </c>
      <c r="AE540" s="22" t="s">
        <v>852</v>
      </c>
      <c r="AF540" s="24">
        <v>306</v>
      </c>
      <c r="AG540" s="22" t="s">
        <v>2238</v>
      </c>
      <c r="AH540" s="22"/>
      <c r="AI540" s="22" t="s">
        <v>854</v>
      </c>
      <c r="AJ540" s="26"/>
    </row>
    <row r="541" spans="1:36" ht="11.15" customHeight="1" outlineLevel="1" x14ac:dyDescent="0.2">
      <c r="A541" s="21">
        <v>3</v>
      </c>
      <c r="B541" s="68" t="s">
        <v>614</v>
      </c>
      <c r="C541" s="68"/>
      <c r="D541" s="68"/>
      <c r="E541" s="68"/>
      <c r="F541" s="68" t="s">
        <v>2239</v>
      </c>
      <c r="G541" s="68"/>
      <c r="H541" s="68"/>
      <c r="I541" s="68"/>
      <c r="J541" s="68"/>
      <c r="K541" s="68"/>
      <c r="L541" s="68"/>
      <c r="M541" s="68"/>
      <c r="N541" s="68"/>
      <c r="O541" s="68"/>
      <c r="P541" s="68" t="s">
        <v>86</v>
      </c>
      <c r="Q541" s="68"/>
      <c r="R541" s="68"/>
      <c r="S541" s="68"/>
      <c r="T541" s="68"/>
      <c r="U541" s="68"/>
      <c r="V541" s="68"/>
      <c r="W541" s="68"/>
      <c r="X541" s="68"/>
      <c r="Y541" s="22" t="s">
        <v>850</v>
      </c>
      <c r="Z541" s="22"/>
      <c r="AA541" s="23">
        <v>215000</v>
      </c>
      <c r="AB541" s="24">
        <v>1</v>
      </c>
      <c r="AC541" s="22" t="s">
        <v>2240</v>
      </c>
      <c r="AD541" s="25">
        <v>3</v>
      </c>
      <c r="AE541" s="22" t="s">
        <v>852</v>
      </c>
      <c r="AF541" s="24">
        <v>96</v>
      </c>
      <c r="AG541" s="22" t="s">
        <v>2241</v>
      </c>
      <c r="AH541" s="22"/>
      <c r="AI541" s="22" t="s">
        <v>854</v>
      </c>
      <c r="AJ541" s="24">
        <v>3</v>
      </c>
    </row>
    <row r="542" spans="1:36" ht="11.15" customHeight="1" outlineLevel="2" x14ac:dyDescent="0.2">
      <c r="A542" s="21">
        <v>4</v>
      </c>
      <c r="B542" s="68" t="s">
        <v>566</v>
      </c>
      <c r="C542" s="68"/>
      <c r="D542" s="68"/>
      <c r="E542" s="68"/>
      <c r="F542" s="68" t="s">
        <v>2242</v>
      </c>
      <c r="G542" s="68"/>
      <c r="H542" s="68"/>
      <c r="I542" s="68"/>
      <c r="J542" s="68"/>
      <c r="K542" s="68"/>
      <c r="L542" s="68"/>
      <c r="M542" s="68"/>
      <c r="N542" s="68"/>
      <c r="O542" s="68"/>
      <c r="P542" s="68" t="s">
        <v>81</v>
      </c>
      <c r="Q542" s="68"/>
      <c r="R542" s="68"/>
      <c r="S542" s="68"/>
      <c r="T542" s="68"/>
      <c r="U542" s="68"/>
      <c r="V542" s="68"/>
      <c r="W542" s="68"/>
      <c r="X542" s="68"/>
      <c r="Y542" s="22" t="s">
        <v>850</v>
      </c>
      <c r="Z542" s="22"/>
      <c r="AA542" s="23">
        <v>90000</v>
      </c>
      <c r="AB542" s="24">
        <v>1</v>
      </c>
      <c r="AC542" s="22" t="s">
        <v>868</v>
      </c>
      <c r="AD542" s="22"/>
      <c r="AE542" s="22" t="s">
        <v>852</v>
      </c>
      <c r="AF542" s="24">
        <v>91</v>
      </c>
      <c r="AG542" s="22" t="s">
        <v>2243</v>
      </c>
      <c r="AH542" s="22"/>
      <c r="AI542" s="22" t="s">
        <v>854</v>
      </c>
      <c r="AJ542" s="24">
        <v>4</v>
      </c>
    </row>
    <row r="543" spans="1:36" ht="11.15" customHeight="1" outlineLevel="2" x14ac:dyDescent="0.2">
      <c r="A543" s="69" t="s">
        <v>2244</v>
      </c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  <c r="AE543" s="69"/>
      <c r="AF543" s="69"/>
      <c r="AG543" s="69"/>
      <c r="AH543" s="69"/>
      <c r="AI543" s="69"/>
      <c r="AJ543" s="69"/>
    </row>
    <row r="544" spans="1:36" ht="11.15" customHeight="1" outlineLevel="2" x14ac:dyDescent="0.2">
      <c r="A544" s="21">
        <v>1</v>
      </c>
      <c r="B544" s="68" t="s">
        <v>585</v>
      </c>
      <c r="C544" s="68"/>
      <c r="D544" s="68"/>
      <c r="E544" s="68"/>
      <c r="F544" s="68" t="s">
        <v>2245</v>
      </c>
      <c r="G544" s="68"/>
      <c r="H544" s="68"/>
      <c r="I544" s="68"/>
      <c r="J544" s="68"/>
      <c r="K544" s="68"/>
      <c r="L544" s="68"/>
      <c r="M544" s="68"/>
      <c r="N544" s="68"/>
      <c r="O544" s="68"/>
      <c r="P544" s="68" t="s">
        <v>175</v>
      </c>
      <c r="Q544" s="68"/>
      <c r="R544" s="68"/>
      <c r="S544" s="68"/>
      <c r="T544" s="68"/>
      <c r="U544" s="68"/>
      <c r="V544" s="68"/>
      <c r="W544" s="68"/>
      <c r="X544" s="68"/>
      <c r="Y544" s="22" t="s">
        <v>850</v>
      </c>
      <c r="Z544" s="22"/>
      <c r="AA544" s="23">
        <v>63000</v>
      </c>
      <c r="AB544" s="24">
        <v>1</v>
      </c>
      <c r="AC544" s="22" t="s">
        <v>2246</v>
      </c>
      <c r="AD544" s="22"/>
      <c r="AE544" s="22" t="s">
        <v>852</v>
      </c>
      <c r="AF544" s="24">
        <v>90</v>
      </c>
      <c r="AG544" s="22" t="s">
        <v>2247</v>
      </c>
      <c r="AH544" s="22"/>
      <c r="AI544" s="22" t="s">
        <v>854</v>
      </c>
      <c r="AJ544" s="24">
        <v>3</v>
      </c>
    </row>
    <row r="545" spans="1:36" ht="11.15" customHeight="1" outlineLevel="1" x14ac:dyDescent="0.2">
      <c r="A545" s="69" t="s">
        <v>2248</v>
      </c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  <c r="AE545" s="69"/>
      <c r="AF545" s="69"/>
      <c r="AG545" s="69"/>
      <c r="AH545" s="69"/>
      <c r="AI545" s="69"/>
      <c r="AJ545" s="69"/>
    </row>
    <row r="546" spans="1:36" ht="11.15" customHeight="1" outlineLevel="2" x14ac:dyDescent="0.2">
      <c r="A546" s="21">
        <v>1</v>
      </c>
      <c r="B546" s="68" t="s">
        <v>2249</v>
      </c>
      <c r="C546" s="68"/>
      <c r="D546" s="68"/>
      <c r="E546" s="68"/>
      <c r="F546" s="68" t="s">
        <v>2250</v>
      </c>
      <c r="G546" s="68"/>
      <c r="H546" s="68"/>
      <c r="I546" s="68"/>
      <c r="J546" s="68"/>
      <c r="K546" s="68"/>
      <c r="L546" s="68"/>
      <c r="M546" s="68"/>
      <c r="N546" s="68"/>
      <c r="O546" s="68"/>
      <c r="P546" s="68" t="s">
        <v>35</v>
      </c>
      <c r="Q546" s="68"/>
      <c r="R546" s="68"/>
      <c r="S546" s="68"/>
      <c r="T546" s="68"/>
      <c r="U546" s="68"/>
      <c r="V546" s="68"/>
      <c r="W546" s="68"/>
      <c r="X546" s="68"/>
      <c r="Y546" s="22" t="s">
        <v>850</v>
      </c>
      <c r="Z546" s="22"/>
      <c r="AA546" s="26"/>
      <c r="AB546" s="24">
        <v>1</v>
      </c>
      <c r="AC546" s="22" t="s">
        <v>2251</v>
      </c>
      <c r="AD546" s="22"/>
      <c r="AE546" s="22" t="s">
        <v>852</v>
      </c>
      <c r="AF546" s="24">
        <v>66</v>
      </c>
      <c r="AG546" s="22" t="s">
        <v>2252</v>
      </c>
      <c r="AH546" s="22"/>
      <c r="AI546" s="22" t="s">
        <v>963</v>
      </c>
      <c r="AJ546" s="24">
        <v>9</v>
      </c>
    </row>
    <row r="547" spans="1:36" ht="22.4" customHeight="1" outlineLevel="2" x14ac:dyDescent="0.2">
      <c r="A547" s="21">
        <v>2</v>
      </c>
      <c r="B547" s="68" t="s">
        <v>561</v>
      </c>
      <c r="C547" s="68"/>
      <c r="D547" s="68"/>
      <c r="E547" s="68"/>
      <c r="F547" s="68" t="s">
        <v>2253</v>
      </c>
      <c r="G547" s="68"/>
      <c r="H547" s="68"/>
      <c r="I547" s="68"/>
      <c r="J547" s="68"/>
      <c r="K547" s="68"/>
      <c r="L547" s="68"/>
      <c r="M547" s="68"/>
      <c r="N547" s="68"/>
      <c r="O547" s="68"/>
      <c r="P547" s="68" t="s">
        <v>35</v>
      </c>
      <c r="Q547" s="68"/>
      <c r="R547" s="68"/>
      <c r="S547" s="68"/>
      <c r="T547" s="68"/>
      <c r="U547" s="68"/>
      <c r="V547" s="68"/>
      <c r="W547" s="68"/>
      <c r="X547" s="68"/>
      <c r="Y547" s="22" t="s">
        <v>850</v>
      </c>
      <c r="Z547" s="22"/>
      <c r="AA547" s="23">
        <v>40705</v>
      </c>
      <c r="AB547" s="24">
        <v>1</v>
      </c>
      <c r="AC547" s="22" t="s">
        <v>2083</v>
      </c>
      <c r="AD547" s="22"/>
      <c r="AE547" s="22" t="s">
        <v>852</v>
      </c>
      <c r="AF547" s="24">
        <v>342</v>
      </c>
      <c r="AG547" s="22" t="s">
        <v>2254</v>
      </c>
      <c r="AH547" s="22"/>
      <c r="AI547" s="22" t="s">
        <v>854</v>
      </c>
      <c r="AJ547" s="24">
        <v>3</v>
      </c>
    </row>
    <row r="548" spans="1:36" ht="11.15" customHeight="1" outlineLevel="2" x14ac:dyDescent="0.2">
      <c r="A548" s="21">
        <v>3</v>
      </c>
      <c r="B548" s="68" t="s">
        <v>565</v>
      </c>
      <c r="C548" s="68"/>
      <c r="D548" s="68"/>
      <c r="E548" s="68"/>
      <c r="F548" s="68" t="s">
        <v>2255</v>
      </c>
      <c r="G548" s="68"/>
      <c r="H548" s="68"/>
      <c r="I548" s="68"/>
      <c r="J548" s="68"/>
      <c r="K548" s="68"/>
      <c r="L548" s="68"/>
      <c r="M548" s="68"/>
      <c r="N548" s="68"/>
      <c r="O548" s="68"/>
      <c r="P548" s="68" t="s">
        <v>35</v>
      </c>
      <c r="Q548" s="68"/>
      <c r="R548" s="68"/>
      <c r="S548" s="68"/>
      <c r="T548" s="68"/>
      <c r="U548" s="68"/>
      <c r="V548" s="68"/>
      <c r="W548" s="68"/>
      <c r="X548" s="68"/>
      <c r="Y548" s="22" t="s">
        <v>850</v>
      </c>
      <c r="Z548" s="22"/>
      <c r="AA548" s="23">
        <v>40705</v>
      </c>
      <c r="AB548" s="24">
        <v>1</v>
      </c>
      <c r="AC548" s="22" t="s">
        <v>2083</v>
      </c>
      <c r="AD548" s="22"/>
      <c r="AE548" s="22" t="s">
        <v>852</v>
      </c>
      <c r="AF548" s="24">
        <v>65</v>
      </c>
      <c r="AG548" s="22" t="s">
        <v>2256</v>
      </c>
      <c r="AH548" s="22" t="s">
        <v>2257</v>
      </c>
      <c r="AI548" s="22" t="s">
        <v>854</v>
      </c>
      <c r="AJ548" s="24">
        <v>3</v>
      </c>
    </row>
    <row r="549" spans="1:36" ht="11.15" customHeight="1" outlineLevel="1" x14ac:dyDescent="0.2">
      <c r="A549" s="69" t="s">
        <v>2258</v>
      </c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  <c r="AE549" s="69"/>
      <c r="AF549" s="69"/>
      <c r="AG549" s="69"/>
      <c r="AH549" s="69"/>
      <c r="AI549" s="69"/>
      <c r="AJ549" s="69"/>
    </row>
    <row r="550" spans="1:36" ht="11.15" customHeight="1" outlineLevel="2" x14ac:dyDescent="0.2">
      <c r="A550" s="21">
        <v>1</v>
      </c>
      <c r="B550" s="68" t="s">
        <v>555</v>
      </c>
      <c r="C550" s="68"/>
      <c r="D550" s="68"/>
      <c r="E550" s="68"/>
      <c r="F550" s="68" t="s">
        <v>2259</v>
      </c>
      <c r="G550" s="68"/>
      <c r="H550" s="68"/>
      <c r="I550" s="68"/>
      <c r="J550" s="68"/>
      <c r="K550" s="68"/>
      <c r="L550" s="68"/>
      <c r="M550" s="68"/>
      <c r="N550" s="68"/>
      <c r="O550" s="68"/>
      <c r="P550" s="68" t="s">
        <v>35</v>
      </c>
      <c r="Q550" s="68"/>
      <c r="R550" s="68"/>
      <c r="S550" s="68"/>
      <c r="T550" s="68"/>
      <c r="U550" s="68"/>
      <c r="V550" s="68"/>
      <c r="W550" s="68"/>
      <c r="X550" s="68"/>
      <c r="Y550" s="22" t="s">
        <v>850</v>
      </c>
      <c r="Z550" s="22"/>
      <c r="AA550" s="23">
        <v>40705</v>
      </c>
      <c r="AB550" s="24">
        <v>1</v>
      </c>
      <c r="AC550" s="22" t="s">
        <v>2260</v>
      </c>
      <c r="AD550" s="22"/>
      <c r="AE550" s="22" t="s">
        <v>852</v>
      </c>
      <c r="AF550" s="24">
        <v>12</v>
      </c>
      <c r="AG550" s="20" t="s">
        <v>2261</v>
      </c>
      <c r="AH550" s="22"/>
      <c r="AI550" s="22" t="s">
        <v>854</v>
      </c>
      <c r="AJ550" s="24">
        <v>4</v>
      </c>
    </row>
    <row r="551" spans="1:36" ht="11.15" customHeight="1" outlineLevel="2" x14ac:dyDescent="0.2">
      <c r="A551" s="21">
        <v>2</v>
      </c>
      <c r="B551" s="68" t="s">
        <v>600</v>
      </c>
      <c r="C551" s="68"/>
      <c r="D551" s="68"/>
      <c r="E551" s="68"/>
      <c r="F551" s="68" t="s">
        <v>2262</v>
      </c>
      <c r="G551" s="68"/>
      <c r="H551" s="68"/>
      <c r="I551" s="68"/>
      <c r="J551" s="68"/>
      <c r="K551" s="68"/>
      <c r="L551" s="68"/>
      <c r="M551" s="68"/>
      <c r="N551" s="68"/>
      <c r="O551" s="68"/>
      <c r="P551" s="68" t="s">
        <v>114</v>
      </c>
      <c r="Q551" s="68"/>
      <c r="R551" s="68"/>
      <c r="S551" s="68"/>
      <c r="T551" s="68"/>
      <c r="U551" s="68"/>
      <c r="V551" s="68"/>
      <c r="W551" s="68"/>
      <c r="X551" s="68"/>
      <c r="Y551" s="22" t="s">
        <v>850</v>
      </c>
      <c r="Z551" s="22"/>
      <c r="AA551" s="23">
        <v>55000</v>
      </c>
      <c r="AB551" s="24">
        <v>1</v>
      </c>
      <c r="AC551" s="22" t="s">
        <v>2263</v>
      </c>
      <c r="AD551" s="22"/>
      <c r="AE551" s="22" t="s">
        <v>852</v>
      </c>
      <c r="AF551" s="24">
        <v>93</v>
      </c>
      <c r="AG551" s="22" t="s">
        <v>2264</v>
      </c>
      <c r="AH551" s="22"/>
      <c r="AI551" s="22" t="s">
        <v>854</v>
      </c>
      <c r="AJ551" s="24">
        <v>8</v>
      </c>
    </row>
    <row r="552" spans="1:36" ht="11.15" customHeight="1" outlineLevel="1" x14ac:dyDescent="0.2">
      <c r="A552" s="21">
        <v>3</v>
      </c>
      <c r="B552" s="68" t="s">
        <v>570</v>
      </c>
      <c r="C552" s="68"/>
      <c r="D552" s="68"/>
      <c r="E552" s="68"/>
      <c r="F552" s="68" t="s">
        <v>2265</v>
      </c>
      <c r="G552" s="68"/>
      <c r="H552" s="68"/>
      <c r="I552" s="68"/>
      <c r="J552" s="68"/>
      <c r="K552" s="68"/>
      <c r="L552" s="68"/>
      <c r="M552" s="68"/>
      <c r="N552" s="68"/>
      <c r="O552" s="68"/>
      <c r="P552" s="68" t="s">
        <v>460</v>
      </c>
      <c r="Q552" s="68"/>
      <c r="R552" s="68"/>
      <c r="S552" s="68"/>
      <c r="T552" s="68"/>
      <c r="U552" s="68"/>
      <c r="V552" s="68"/>
      <c r="W552" s="68"/>
      <c r="X552" s="68"/>
      <c r="Y552" s="22" t="s">
        <v>850</v>
      </c>
      <c r="Z552" s="22"/>
      <c r="AA552" s="23">
        <v>35000</v>
      </c>
      <c r="AB552" s="24">
        <v>1</v>
      </c>
      <c r="AC552" s="22" t="s">
        <v>1363</v>
      </c>
      <c r="AD552" s="22"/>
      <c r="AE552" s="22" t="s">
        <v>852</v>
      </c>
      <c r="AF552" s="24">
        <v>15</v>
      </c>
      <c r="AG552" s="20" t="s">
        <v>2266</v>
      </c>
      <c r="AH552" s="22"/>
      <c r="AI552" s="22" t="s">
        <v>854</v>
      </c>
      <c r="AJ552" s="24">
        <v>9</v>
      </c>
    </row>
    <row r="553" spans="1:36" ht="11.15" customHeight="1" outlineLevel="2" x14ac:dyDescent="0.2">
      <c r="A553" s="69" t="s">
        <v>2267</v>
      </c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  <c r="AE553" s="69"/>
      <c r="AF553" s="69"/>
      <c r="AG553" s="69"/>
      <c r="AH553" s="69"/>
      <c r="AI553" s="69"/>
      <c r="AJ553" s="69"/>
    </row>
    <row r="554" spans="1:36" ht="11.15" customHeight="1" outlineLevel="1" x14ac:dyDescent="0.2">
      <c r="A554" s="21">
        <v>1</v>
      </c>
      <c r="B554" s="68" t="s">
        <v>607</v>
      </c>
      <c r="C554" s="68"/>
      <c r="D554" s="68"/>
      <c r="E554" s="68"/>
      <c r="F554" s="68" t="s">
        <v>2268</v>
      </c>
      <c r="G554" s="68"/>
      <c r="H554" s="68"/>
      <c r="I554" s="68"/>
      <c r="J554" s="68"/>
      <c r="K554" s="68"/>
      <c r="L554" s="68"/>
      <c r="M554" s="68"/>
      <c r="N554" s="68"/>
      <c r="O554" s="68"/>
      <c r="P554" s="68" t="s">
        <v>21</v>
      </c>
      <c r="Q554" s="68"/>
      <c r="R554" s="68"/>
      <c r="S554" s="68"/>
      <c r="T554" s="68"/>
      <c r="U554" s="68"/>
      <c r="V554" s="68"/>
      <c r="W554" s="68"/>
      <c r="X554" s="68"/>
      <c r="Y554" s="22" t="s">
        <v>850</v>
      </c>
      <c r="Z554" s="22"/>
      <c r="AA554" s="23">
        <v>45320</v>
      </c>
      <c r="AB554" s="24">
        <v>1</v>
      </c>
      <c r="AC554" s="22" t="s">
        <v>1746</v>
      </c>
      <c r="AD554" s="25">
        <v>3</v>
      </c>
      <c r="AE554" s="22" t="s">
        <v>852</v>
      </c>
      <c r="AF554" s="24">
        <v>180</v>
      </c>
      <c r="AG554" s="22" t="s">
        <v>2269</v>
      </c>
      <c r="AH554" s="22"/>
      <c r="AI554" s="22" t="s">
        <v>854</v>
      </c>
      <c r="AJ554" s="26"/>
    </row>
    <row r="555" spans="1:36" ht="11.15" customHeight="1" outlineLevel="2" x14ac:dyDescent="0.2">
      <c r="A555" s="21">
        <v>2</v>
      </c>
      <c r="B555" s="68" t="s">
        <v>609</v>
      </c>
      <c r="C555" s="68"/>
      <c r="D555" s="68"/>
      <c r="E555" s="68"/>
      <c r="F555" s="68" t="s">
        <v>2270</v>
      </c>
      <c r="G555" s="68"/>
      <c r="H555" s="68"/>
      <c r="I555" s="68"/>
      <c r="J555" s="68"/>
      <c r="K555" s="68"/>
      <c r="L555" s="68"/>
      <c r="M555" s="68"/>
      <c r="N555" s="68"/>
      <c r="O555" s="68"/>
      <c r="P555" s="68" t="s">
        <v>21</v>
      </c>
      <c r="Q555" s="68"/>
      <c r="R555" s="68"/>
      <c r="S555" s="68"/>
      <c r="T555" s="68"/>
      <c r="U555" s="68"/>
      <c r="V555" s="68"/>
      <c r="W555" s="68"/>
      <c r="X555" s="68"/>
      <c r="Y555" s="22" t="s">
        <v>850</v>
      </c>
      <c r="Z555" s="22"/>
      <c r="AA555" s="23">
        <v>45320</v>
      </c>
      <c r="AB555" s="24">
        <v>1</v>
      </c>
      <c r="AC555" s="22" t="s">
        <v>871</v>
      </c>
      <c r="AD555" s="26"/>
      <c r="AE555" s="22" t="s">
        <v>852</v>
      </c>
      <c r="AF555" s="24">
        <v>256</v>
      </c>
      <c r="AG555" s="22" t="s">
        <v>2271</v>
      </c>
      <c r="AH555" s="22"/>
      <c r="AI555" s="22" t="s">
        <v>854</v>
      </c>
      <c r="AJ555" s="24">
        <v>1</v>
      </c>
    </row>
    <row r="556" spans="1:36" ht="11.15" customHeight="1" outlineLevel="2" x14ac:dyDescent="0.2">
      <c r="A556" s="69" t="s">
        <v>2272</v>
      </c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  <c r="AE556" s="69"/>
      <c r="AF556" s="69"/>
      <c r="AG556" s="69"/>
      <c r="AH556" s="69"/>
      <c r="AI556" s="69"/>
      <c r="AJ556" s="69"/>
    </row>
    <row r="557" spans="1:36" ht="11.15" customHeight="1" outlineLevel="2" x14ac:dyDescent="0.2">
      <c r="A557" s="21">
        <v>1</v>
      </c>
      <c r="B557" s="68" t="s">
        <v>2273</v>
      </c>
      <c r="C557" s="68"/>
      <c r="D557" s="68"/>
      <c r="E557" s="68"/>
      <c r="F557" s="68" t="s">
        <v>2274</v>
      </c>
      <c r="G557" s="68"/>
      <c r="H557" s="68"/>
      <c r="I557" s="68"/>
      <c r="J557" s="68"/>
      <c r="K557" s="68"/>
      <c r="L557" s="68"/>
      <c r="M557" s="68"/>
      <c r="N557" s="68"/>
      <c r="O557" s="68"/>
      <c r="P557" s="68" t="s">
        <v>65</v>
      </c>
      <c r="Q557" s="68"/>
      <c r="R557" s="68"/>
      <c r="S557" s="68"/>
      <c r="T557" s="68"/>
      <c r="U557" s="68"/>
      <c r="V557" s="68"/>
      <c r="W557" s="68"/>
      <c r="X557" s="68"/>
      <c r="Y557" s="22" t="s">
        <v>885</v>
      </c>
      <c r="Z557" s="22"/>
      <c r="AA557" s="24">
        <v>199</v>
      </c>
      <c r="AB557" s="24">
        <v>1</v>
      </c>
      <c r="AC557" s="22" t="s">
        <v>2275</v>
      </c>
      <c r="AD557" s="25">
        <v>0.5</v>
      </c>
      <c r="AE557" s="22" t="s">
        <v>852</v>
      </c>
      <c r="AF557" s="24">
        <v>232</v>
      </c>
      <c r="AG557" s="22" t="s">
        <v>2276</v>
      </c>
      <c r="AH557" s="22"/>
      <c r="AI557" s="22" t="s">
        <v>854</v>
      </c>
      <c r="AJ557" s="26"/>
    </row>
    <row r="558" spans="1:36" ht="11.15" customHeight="1" outlineLevel="2" x14ac:dyDescent="0.2">
      <c r="A558" s="21">
        <v>2</v>
      </c>
      <c r="B558" s="68" t="s">
        <v>2277</v>
      </c>
      <c r="C558" s="68"/>
      <c r="D558" s="68"/>
      <c r="E558" s="68"/>
      <c r="F558" s="68" t="s">
        <v>2278</v>
      </c>
      <c r="G558" s="68"/>
      <c r="H558" s="68"/>
      <c r="I558" s="68"/>
      <c r="J558" s="68"/>
      <c r="K558" s="68"/>
      <c r="L558" s="68"/>
      <c r="M558" s="68"/>
      <c r="N558" s="68"/>
      <c r="O558" s="68"/>
      <c r="P558" s="68" t="s">
        <v>1963</v>
      </c>
      <c r="Q558" s="68"/>
      <c r="R558" s="68"/>
      <c r="S558" s="68"/>
      <c r="T558" s="68"/>
      <c r="U558" s="68"/>
      <c r="V558" s="68"/>
      <c r="W558" s="68"/>
      <c r="X558" s="68"/>
      <c r="Y558" s="22" t="s">
        <v>1358</v>
      </c>
      <c r="Z558" s="22"/>
      <c r="AA558" s="24">
        <v>199</v>
      </c>
      <c r="AB558" s="24">
        <v>1</v>
      </c>
      <c r="AC558" s="22" t="s">
        <v>2279</v>
      </c>
      <c r="AD558" s="26"/>
      <c r="AE558" s="22" t="s">
        <v>852</v>
      </c>
      <c r="AF558" s="24">
        <v>189</v>
      </c>
      <c r="AG558" s="22" t="s">
        <v>2280</v>
      </c>
      <c r="AH558" s="22"/>
      <c r="AI558" s="22" t="s">
        <v>854</v>
      </c>
      <c r="AJ558" s="24">
        <v>1</v>
      </c>
    </row>
    <row r="559" spans="1:36" ht="11.15" customHeight="1" outlineLevel="2" x14ac:dyDescent="0.2">
      <c r="A559" s="21">
        <v>3</v>
      </c>
      <c r="B559" s="68" t="s">
        <v>578</v>
      </c>
      <c r="C559" s="68"/>
      <c r="D559" s="68"/>
      <c r="E559" s="68"/>
      <c r="F559" s="68" t="s">
        <v>2281</v>
      </c>
      <c r="G559" s="68"/>
      <c r="H559" s="68"/>
      <c r="I559" s="68"/>
      <c r="J559" s="68"/>
      <c r="K559" s="68"/>
      <c r="L559" s="68"/>
      <c r="M559" s="68"/>
      <c r="N559" s="68"/>
      <c r="O559" s="68"/>
      <c r="P559" s="68" t="s">
        <v>1963</v>
      </c>
      <c r="Q559" s="68"/>
      <c r="R559" s="68"/>
      <c r="S559" s="68"/>
      <c r="T559" s="68"/>
      <c r="U559" s="68"/>
      <c r="V559" s="68"/>
      <c r="W559" s="68"/>
      <c r="X559" s="68"/>
      <c r="Y559" s="22" t="s">
        <v>885</v>
      </c>
      <c r="Z559" s="22"/>
      <c r="AA559" s="24">
        <v>199</v>
      </c>
      <c r="AB559" s="24">
        <v>1</v>
      </c>
      <c r="AC559" s="22" t="s">
        <v>1611</v>
      </c>
      <c r="AD559" s="22"/>
      <c r="AE559" s="22" t="s">
        <v>852</v>
      </c>
      <c r="AF559" s="24">
        <v>302</v>
      </c>
      <c r="AG559" s="22" t="s">
        <v>2282</v>
      </c>
      <c r="AH559" s="22"/>
      <c r="AI559" s="22" t="s">
        <v>854</v>
      </c>
      <c r="AJ559" s="24">
        <v>4</v>
      </c>
    </row>
    <row r="560" spans="1:36" ht="11.15" customHeight="1" outlineLevel="1" x14ac:dyDescent="0.2">
      <c r="A560" s="21">
        <v>4</v>
      </c>
      <c r="B560" s="68" t="s">
        <v>580</v>
      </c>
      <c r="C560" s="68"/>
      <c r="D560" s="68"/>
      <c r="E560" s="68"/>
      <c r="F560" s="68" t="s">
        <v>2283</v>
      </c>
      <c r="G560" s="68"/>
      <c r="H560" s="68"/>
      <c r="I560" s="68"/>
      <c r="J560" s="68"/>
      <c r="K560" s="68"/>
      <c r="L560" s="68"/>
      <c r="M560" s="68"/>
      <c r="N560" s="68"/>
      <c r="O560" s="68"/>
      <c r="P560" s="68" t="s">
        <v>1963</v>
      </c>
      <c r="Q560" s="68"/>
      <c r="R560" s="68"/>
      <c r="S560" s="68"/>
      <c r="T560" s="68"/>
      <c r="U560" s="68"/>
      <c r="V560" s="68"/>
      <c r="W560" s="68"/>
      <c r="X560" s="68"/>
      <c r="Y560" s="22" t="s">
        <v>885</v>
      </c>
      <c r="Z560" s="22"/>
      <c r="AA560" s="24">
        <v>199</v>
      </c>
      <c r="AB560" s="24">
        <v>1</v>
      </c>
      <c r="AC560" s="22" t="s">
        <v>2284</v>
      </c>
      <c r="AD560" s="22"/>
      <c r="AE560" s="22" t="s">
        <v>852</v>
      </c>
      <c r="AF560" s="24">
        <v>337</v>
      </c>
      <c r="AG560" s="22" t="s">
        <v>2285</v>
      </c>
      <c r="AH560" s="22"/>
      <c r="AI560" s="22" t="s">
        <v>854</v>
      </c>
      <c r="AJ560" s="24">
        <v>9</v>
      </c>
    </row>
    <row r="561" spans="1:36" ht="11.15" customHeight="1" outlineLevel="2" x14ac:dyDescent="0.2">
      <c r="A561" s="21">
        <v>5</v>
      </c>
      <c r="B561" s="68" t="s">
        <v>582</v>
      </c>
      <c r="C561" s="68"/>
      <c r="D561" s="68"/>
      <c r="E561" s="68"/>
      <c r="F561" s="68" t="s">
        <v>2286</v>
      </c>
      <c r="G561" s="68"/>
      <c r="H561" s="68"/>
      <c r="I561" s="68"/>
      <c r="J561" s="68"/>
      <c r="K561" s="68"/>
      <c r="L561" s="68"/>
      <c r="M561" s="68"/>
      <c r="N561" s="68"/>
      <c r="O561" s="68"/>
      <c r="P561" s="68" t="s">
        <v>1963</v>
      </c>
      <c r="Q561" s="68"/>
      <c r="R561" s="68"/>
      <c r="S561" s="68"/>
      <c r="T561" s="68"/>
      <c r="U561" s="68"/>
      <c r="V561" s="68"/>
      <c r="W561" s="68"/>
      <c r="X561" s="68"/>
      <c r="Y561" s="22" t="s">
        <v>885</v>
      </c>
      <c r="Z561" s="22"/>
      <c r="AA561" s="24">
        <v>199</v>
      </c>
      <c r="AB561" s="24">
        <v>1</v>
      </c>
      <c r="AC561" s="22" t="s">
        <v>2287</v>
      </c>
      <c r="AD561" s="22"/>
      <c r="AE561" s="22" t="s">
        <v>852</v>
      </c>
      <c r="AF561" s="24">
        <v>218</v>
      </c>
      <c r="AG561" s="22" t="s">
        <v>2288</v>
      </c>
      <c r="AH561" s="22"/>
      <c r="AI561" s="22" t="s">
        <v>854</v>
      </c>
      <c r="AJ561" s="24">
        <v>5</v>
      </c>
    </row>
    <row r="562" spans="1:36" ht="11.15" customHeight="1" outlineLevel="2" x14ac:dyDescent="0.2">
      <c r="A562" s="69" t="s">
        <v>2289</v>
      </c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  <c r="AE562" s="69"/>
      <c r="AF562" s="69"/>
      <c r="AG562" s="69"/>
      <c r="AH562" s="69"/>
      <c r="AI562" s="69"/>
      <c r="AJ562" s="69"/>
    </row>
    <row r="563" spans="1:36" ht="11.15" customHeight="1" outlineLevel="2" x14ac:dyDescent="0.2">
      <c r="A563" s="21">
        <v>1</v>
      </c>
      <c r="B563" s="68" t="s">
        <v>581</v>
      </c>
      <c r="C563" s="68"/>
      <c r="D563" s="68"/>
      <c r="E563" s="68"/>
      <c r="F563" s="68" t="s">
        <v>2290</v>
      </c>
      <c r="G563" s="68"/>
      <c r="H563" s="68"/>
      <c r="I563" s="68"/>
      <c r="J563" s="68"/>
      <c r="K563" s="68"/>
      <c r="L563" s="68"/>
      <c r="M563" s="68"/>
      <c r="N563" s="68"/>
      <c r="O563" s="68"/>
      <c r="P563" s="68" t="s">
        <v>1963</v>
      </c>
      <c r="Q563" s="68"/>
      <c r="R563" s="68"/>
      <c r="S563" s="68"/>
      <c r="T563" s="68"/>
      <c r="U563" s="68"/>
      <c r="V563" s="68"/>
      <c r="W563" s="68"/>
      <c r="X563" s="68"/>
      <c r="Y563" s="22" t="s">
        <v>885</v>
      </c>
      <c r="Z563" s="22"/>
      <c r="AA563" s="24">
        <v>231</v>
      </c>
      <c r="AB563" s="24">
        <v>1</v>
      </c>
      <c r="AC563" s="22" t="s">
        <v>2291</v>
      </c>
      <c r="AD563" s="22"/>
      <c r="AE563" s="22" t="s">
        <v>852</v>
      </c>
      <c r="AF563" s="24">
        <v>314</v>
      </c>
      <c r="AG563" s="22" t="s">
        <v>2292</v>
      </c>
      <c r="AH563" s="22"/>
      <c r="AI563" s="22" t="s">
        <v>854</v>
      </c>
      <c r="AJ563" s="24">
        <v>8</v>
      </c>
    </row>
    <row r="564" spans="1:36" ht="11.15" customHeight="1" outlineLevel="2" x14ac:dyDescent="0.2">
      <c r="A564" s="21">
        <v>2</v>
      </c>
      <c r="B564" s="68" t="s">
        <v>575</v>
      </c>
      <c r="C564" s="68"/>
      <c r="D564" s="68"/>
      <c r="E564" s="68"/>
      <c r="F564" s="68" t="s">
        <v>2293</v>
      </c>
      <c r="G564" s="68"/>
      <c r="H564" s="68"/>
      <c r="I564" s="68"/>
      <c r="J564" s="68"/>
      <c r="K564" s="68"/>
      <c r="L564" s="68"/>
      <c r="M564" s="68"/>
      <c r="N564" s="68"/>
      <c r="O564" s="68"/>
      <c r="P564" s="68" t="s">
        <v>58</v>
      </c>
      <c r="Q564" s="68"/>
      <c r="R564" s="68"/>
      <c r="S564" s="68"/>
      <c r="T564" s="68"/>
      <c r="U564" s="68"/>
      <c r="V564" s="68"/>
      <c r="W564" s="68"/>
      <c r="X564" s="68"/>
      <c r="Y564" s="22" t="s">
        <v>885</v>
      </c>
      <c r="Z564" s="22"/>
      <c r="AA564" s="24">
        <v>222</v>
      </c>
      <c r="AB564" s="24">
        <v>1</v>
      </c>
      <c r="AC564" s="22" t="s">
        <v>1652</v>
      </c>
      <c r="AD564" s="22"/>
      <c r="AE564" s="22" t="s">
        <v>852</v>
      </c>
      <c r="AF564" s="24">
        <v>252</v>
      </c>
      <c r="AG564" s="22" t="s">
        <v>2294</v>
      </c>
      <c r="AH564" s="22"/>
      <c r="AI564" s="22" t="s">
        <v>854</v>
      </c>
      <c r="AJ564" s="24">
        <v>3</v>
      </c>
    </row>
    <row r="565" spans="1:36" ht="11.15" customHeight="1" outlineLevel="2" x14ac:dyDescent="0.2">
      <c r="A565" s="21">
        <v>3</v>
      </c>
      <c r="B565" s="68" t="s">
        <v>576</v>
      </c>
      <c r="C565" s="68"/>
      <c r="D565" s="68"/>
      <c r="E565" s="68"/>
      <c r="F565" s="68" t="s">
        <v>2295</v>
      </c>
      <c r="G565" s="68"/>
      <c r="H565" s="68"/>
      <c r="I565" s="68"/>
      <c r="J565" s="68"/>
      <c r="K565" s="68"/>
      <c r="L565" s="68"/>
      <c r="M565" s="68"/>
      <c r="N565" s="68"/>
      <c r="O565" s="68"/>
      <c r="P565" s="68" t="s">
        <v>58</v>
      </c>
      <c r="Q565" s="68"/>
      <c r="R565" s="68"/>
      <c r="S565" s="68"/>
      <c r="T565" s="68"/>
      <c r="U565" s="68"/>
      <c r="V565" s="68"/>
      <c r="W565" s="68"/>
      <c r="X565" s="68"/>
      <c r="Y565" s="22" t="s">
        <v>885</v>
      </c>
      <c r="Z565" s="22"/>
      <c r="AA565" s="24">
        <v>222</v>
      </c>
      <c r="AB565" s="24">
        <v>1</v>
      </c>
      <c r="AC565" s="22" t="s">
        <v>1611</v>
      </c>
      <c r="AD565" s="22"/>
      <c r="AE565" s="22" t="s">
        <v>852</v>
      </c>
      <c r="AF565" s="24">
        <v>70</v>
      </c>
      <c r="AG565" s="22" t="s">
        <v>2296</v>
      </c>
      <c r="AH565" s="22"/>
      <c r="AI565" s="22" t="s">
        <v>854</v>
      </c>
      <c r="AJ565" s="24">
        <v>4</v>
      </c>
    </row>
    <row r="566" spans="1:36" ht="11.15" customHeight="1" outlineLevel="2" x14ac:dyDescent="0.2">
      <c r="A566" s="21">
        <v>4</v>
      </c>
      <c r="B566" s="68" t="s">
        <v>579</v>
      </c>
      <c r="C566" s="68"/>
      <c r="D566" s="68"/>
      <c r="E566" s="68"/>
      <c r="F566" s="68" t="s">
        <v>2297</v>
      </c>
      <c r="G566" s="68"/>
      <c r="H566" s="68"/>
      <c r="I566" s="68"/>
      <c r="J566" s="68"/>
      <c r="K566" s="68"/>
      <c r="L566" s="68"/>
      <c r="M566" s="68"/>
      <c r="N566" s="68"/>
      <c r="O566" s="68"/>
      <c r="P566" s="68" t="s">
        <v>58</v>
      </c>
      <c r="Q566" s="68"/>
      <c r="R566" s="68"/>
      <c r="S566" s="68"/>
      <c r="T566" s="68"/>
      <c r="U566" s="68"/>
      <c r="V566" s="68"/>
      <c r="W566" s="68"/>
      <c r="X566" s="68"/>
      <c r="Y566" s="22" t="s">
        <v>885</v>
      </c>
      <c r="Z566" s="22"/>
      <c r="AA566" s="24">
        <v>222</v>
      </c>
      <c r="AB566" s="24">
        <v>1</v>
      </c>
      <c r="AC566" s="22" t="s">
        <v>2298</v>
      </c>
      <c r="AD566" s="22"/>
      <c r="AE566" s="22" t="s">
        <v>852</v>
      </c>
      <c r="AF566" s="24">
        <v>342</v>
      </c>
      <c r="AG566" s="22" t="s">
        <v>2299</v>
      </c>
      <c r="AH566" s="22"/>
      <c r="AI566" s="22" t="s">
        <v>854</v>
      </c>
      <c r="AJ566" s="24">
        <v>4</v>
      </c>
    </row>
    <row r="567" spans="1:36" ht="11.15" customHeight="1" outlineLevel="2" x14ac:dyDescent="0.2">
      <c r="A567" s="21">
        <v>5</v>
      </c>
      <c r="B567" s="68" t="s">
        <v>2300</v>
      </c>
      <c r="C567" s="68"/>
      <c r="D567" s="68"/>
      <c r="E567" s="68"/>
      <c r="F567" s="68" t="s">
        <v>2301</v>
      </c>
      <c r="G567" s="68"/>
      <c r="H567" s="68"/>
      <c r="I567" s="68"/>
      <c r="J567" s="68"/>
      <c r="K567" s="68"/>
      <c r="L567" s="68"/>
      <c r="M567" s="68"/>
      <c r="N567" s="68"/>
      <c r="O567" s="68"/>
      <c r="P567" s="68" t="s">
        <v>58</v>
      </c>
      <c r="Q567" s="68"/>
      <c r="R567" s="68"/>
      <c r="S567" s="68"/>
      <c r="T567" s="68"/>
      <c r="U567" s="68"/>
      <c r="V567" s="68"/>
      <c r="W567" s="68"/>
      <c r="X567" s="68"/>
      <c r="Y567" s="22" t="s">
        <v>885</v>
      </c>
      <c r="Z567" s="22"/>
      <c r="AA567" s="24">
        <v>222</v>
      </c>
      <c r="AB567" s="24">
        <v>1</v>
      </c>
      <c r="AC567" s="22" t="s">
        <v>2302</v>
      </c>
      <c r="AD567" s="22"/>
      <c r="AE567" s="22" t="s">
        <v>852</v>
      </c>
      <c r="AF567" s="24">
        <v>124</v>
      </c>
      <c r="AG567" s="22" t="s">
        <v>2303</v>
      </c>
      <c r="AH567" s="22"/>
      <c r="AI567" s="22" t="s">
        <v>854</v>
      </c>
      <c r="AJ567" s="24">
        <v>5</v>
      </c>
    </row>
    <row r="568" spans="1:36" ht="11.15" customHeight="1" outlineLevel="1" x14ac:dyDescent="0.2">
      <c r="A568" s="21">
        <v>6</v>
      </c>
      <c r="B568" s="68" t="s">
        <v>2304</v>
      </c>
      <c r="C568" s="68"/>
      <c r="D568" s="68"/>
      <c r="E568" s="68"/>
      <c r="F568" s="68" t="s">
        <v>2305</v>
      </c>
      <c r="G568" s="68"/>
      <c r="H568" s="68"/>
      <c r="I568" s="68"/>
      <c r="J568" s="68"/>
      <c r="K568" s="68"/>
      <c r="L568" s="68"/>
      <c r="M568" s="68"/>
      <c r="N568" s="68"/>
      <c r="O568" s="68"/>
      <c r="P568" s="68" t="s">
        <v>58</v>
      </c>
      <c r="Q568" s="68"/>
      <c r="R568" s="68"/>
      <c r="S568" s="68"/>
      <c r="T568" s="68"/>
      <c r="U568" s="68"/>
      <c r="V568" s="68"/>
      <c r="W568" s="68"/>
      <c r="X568" s="68"/>
      <c r="Y568" s="22" t="s">
        <v>885</v>
      </c>
      <c r="Z568" s="22"/>
      <c r="AA568" s="24">
        <v>222</v>
      </c>
      <c r="AB568" s="24">
        <v>1</v>
      </c>
      <c r="AC568" s="22" t="s">
        <v>2306</v>
      </c>
      <c r="AD568" s="22"/>
      <c r="AE568" s="22" t="s">
        <v>852</v>
      </c>
      <c r="AF568" s="24">
        <v>118</v>
      </c>
      <c r="AG568" s="22" t="s">
        <v>2307</v>
      </c>
      <c r="AH568" s="22"/>
      <c r="AI568" s="22" t="s">
        <v>963</v>
      </c>
      <c r="AJ568" s="24">
        <v>8</v>
      </c>
    </row>
    <row r="569" spans="1:36" ht="11.15" customHeight="1" outlineLevel="2" x14ac:dyDescent="0.2">
      <c r="A569" s="69" t="s">
        <v>2308</v>
      </c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  <c r="AE569" s="69"/>
      <c r="AF569" s="69"/>
      <c r="AG569" s="69"/>
      <c r="AH569" s="69"/>
      <c r="AI569" s="69"/>
      <c r="AJ569" s="69"/>
    </row>
    <row r="570" spans="1:36" ht="11.15" customHeight="1" outlineLevel="2" x14ac:dyDescent="0.2">
      <c r="A570" s="21">
        <v>1</v>
      </c>
      <c r="B570" s="68" t="s">
        <v>603</v>
      </c>
      <c r="C570" s="68"/>
      <c r="D570" s="68"/>
      <c r="E570" s="68"/>
      <c r="F570" s="68" t="s">
        <v>2309</v>
      </c>
      <c r="G570" s="68"/>
      <c r="H570" s="68"/>
      <c r="I570" s="68"/>
      <c r="J570" s="68"/>
      <c r="K570" s="68"/>
      <c r="L570" s="68"/>
      <c r="M570" s="68"/>
      <c r="N570" s="68"/>
      <c r="O570" s="68"/>
      <c r="P570" s="68" t="s">
        <v>21</v>
      </c>
      <c r="Q570" s="68"/>
      <c r="R570" s="68"/>
      <c r="S570" s="68"/>
      <c r="T570" s="68"/>
      <c r="U570" s="68"/>
      <c r="V570" s="68"/>
      <c r="W570" s="68"/>
      <c r="X570" s="68"/>
      <c r="Y570" s="22" t="s">
        <v>850</v>
      </c>
      <c r="Z570" s="22"/>
      <c r="AA570" s="23">
        <v>45320</v>
      </c>
      <c r="AB570" s="24">
        <v>1</v>
      </c>
      <c r="AC570" s="22" t="s">
        <v>1913</v>
      </c>
      <c r="AD570" s="26"/>
      <c r="AE570" s="22" t="s">
        <v>852</v>
      </c>
      <c r="AF570" s="24">
        <v>2</v>
      </c>
      <c r="AG570" s="20" t="s">
        <v>2310</v>
      </c>
      <c r="AH570" s="22"/>
      <c r="AI570" s="22" t="s">
        <v>854</v>
      </c>
      <c r="AJ570" s="26"/>
    </row>
    <row r="571" spans="1:36" ht="22.4" customHeight="1" outlineLevel="2" x14ac:dyDescent="0.2">
      <c r="A571" s="21">
        <v>2</v>
      </c>
      <c r="B571" s="68" t="s">
        <v>606</v>
      </c>
      <c r="C571" s="68"/>
      <c r="D571" s="68"/>
      <c r="E571" s="68"/>
      <c r="F571" s="68" t="s">
        <v>2311</v>
      </c>
      <c r="G571" s="68"/>
      <c r="H571" s="68"/>
      <c r="I571" s="68"/>
      <c r="J571" s="68"/>
      <c r="K571" s="68"/>
      <c r="L571" s="68"/>
      <c r="M571" s="68"/>
      <c r="N571" s="68"/>
      <c r="O571" s="68"/>
      <c r="P571" s="68" t="s">
        <v>21</v>
      </c>
      <c r="Q571" s="68"/>
      <c r="R571" s="68"/>
      <c r="S571" s="68"/>
      <c r="T571" s="68"/>
      <c r="U571" s="68"/>
      <c r="V571" s="68"/>
      <c r="W571" s="68"/>
      <c r="X571" s="68"/>
      <c r="Y571" s="22" t="s">
        <v>850</v>
      </c>
      <c r="Z571" s="22"/>
      <c r="AA571" s="23">
        <v>45320</v>
      </c>
      <c r="AB571" s="24">
        <v>1</v>
      </c>
      <c r="AC571" s="22" t="s">
        <v>2312</v>
      </c>
      <c r="AD571" s="25">
        <v>3</v>
      </c>
      <c r="AE571" s="22" t="s">
        <v>852</v>
      </c>
      <c r="AF571" s="24">
        <v>338</v>
      </c>
      <c r="AG571" s="22" t="s">
        <v>2313</v>
      </c>
      <c r="AH571" s="22"/>
      <c r="AI571" s="22" t="s">
        <v>854</v>
      </c>
      <c r="AJ571" s="26"/>
    </row>
    <row r="572" spans="1:36" ht="11.15" customHeight="1" outlineLevel="1" x14ac:dyDescent="0.2">
      <c r="A572" s="21">
        <v>3</v>
      </c>
      <c r="B572" s="68" t="s">
        <v>568</v>
      </c>
      <c r="C572" s="68"/>
      <c r="D572" s="68"/>
      <c r="E572" s="68"/>
      <c r="F572" s="68" t="s">
        <v>2314</v>
      </c>
      <c r="G572" s="68"/>
      <c r="H572" s="68"/>
      <c r="I572" s="68"/>
      <c r="J572" s="68"/>
      <c r="K572" s="68"/>
      <c r="L572" s="68"/>
      <c r="M572" s="68"/>
      <c r="N572" s="68"/>
      <c r="O572" s="68"/>
      <c r="P572" s="68" t="s">
        <v>569</v>
      </c>
      <c r="Q572" s="68"/>
      <c r="R572" s="68"/>
      <c r="S572" s="68"/>
      <c r="T572" s="68"/>
      <c r="U572" s="68"/>
      <c r="V572" s="68"/>
      <c r="W572" s="68"/>
      <c r="X572" s="68"/>
      <c r="Y572" s="22" t="s">
        <v>857</v>
      </c>
      <c r="Z572" s="22"/>
      <c r="AA572" s="23">
        <v>120000</v>
      </c>
      <c r="AB572" s="24">
        <v>1</v>
      </c>
      <c r="AC572" s="22" t="s">
        <v>1059</v>
      </c>
      <c r="AD572" s="22"/>
      <c r="AE572" s="22" t="s">
        <v>852</v>
      </c>
      <c r="AF572" s="24">
        <v>134</v>
      </c>
      <c r="AG572" s="22" t="s">
        <v>2315</v>
      </c>
      <c r="AH572" s="22"/>
      <c r="AI572" s="22" t="s">
        <v>943</v>
      </c>
      <c r="AJ572" s="24">
        <v>9</v>
      </c>
    </row>
    <row r="573" spans="1:36" ht="11.15" customHeight="1" outlineLevel="2" x14ac:dyDescent="0.2">
      <c r="A573" s="69" t="s">
        <v>2316</v>
      </c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  <c r="AE573" s="69"/>
      <c r="AF573" s="69"/>
      <c r="AG573" s="69"/>
      <c r="AH573" s="69"/>
      <c r="AI573" s="69"/>
      <c r="AJ573" s="69"/>
    </row>
    <row r="574" spans="1:36" ht="11.15" customHeight="1" outlineLevel="1" x14ac:dyDescent="0.2">
      <c r="A574" s="21">
        <v>1</v>
      </c>
      <c r="B574" s="68" t="s">
        <v>584</v>
      </c>
      <c r="C574" s="68"/>
      <c r="D574" s="68"/>
      <c r="E574" s="68"/>
      <c r="F574" s="68" t="s">
        <v>2317</v>
      </c>
      <c r="G574" s="68"/>
      <c r="H574" s="68"/>
      <c r="I574" s="68"/>
      <c r="J574" s="68"/>
      <c r="K574" s="68"/>
      <c r="L574" s="68"/>
      <c r="M574" s="68"/>
      <c r="N574" s="68"/>
      <c r="O574" s="68"/>
      <c r="P574" s="68" t="s">
        <v>55</v>
      </c>
      <c r="Q574" s="68"/>
      <c r="R574" s="68"/>
      <c r="S574" s="68"/>
      <c r="T574" s="68"/>
      <c r="U574" s="68"/>
      <c r="V574" s="68"/>
      <c r="W574" s="68"/>
      <c r="X574" s="68"/>
      <c r="Y574" s="22" t="s">
        <v>850</v>
      </c>
      <c r="Z574" s="22"/>
      <c r="AA574" s="23">
        <v>40000</v>
      </c>
      <c r="AB574" s="24">
        <v>1</v>
      </c>
      <c r="AC574" s="22" t="s">
        <v>1685</v>
      </c>
      <c r="AD574" s="25">
        <v>3</v>
      </c>
      <c r="AE574" s="22" t="s">
        <v>852</v>
      </c>
      <c r="AF574" s="24">
        <v>137</v>
      </c>
      <c r="AG574" s="22" t="s">
        <v>2318</v>
      </c>
      <c r="AH574" s="22" t="s">
        <v>2319</v>
      </c>
      <c r="AI574" s="22" t="s">
        <v>854</v>
      </c>
      <c r="AJ574" s="24">
        <v>3</v>
      </c>
    </row>
    <row r="575" spans="1:36" ht="11.15" customHeight="1" outlineLevel="2" x14ac:dyDescent="0.2">
      <c r="A575" s="69" t="s">
        <v>2320</v>
      </c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  <c r="AE575" s="69"/>
      <c r="AF575" s="69"/>
      <c r="AG575" s="69"/>
      <c r="AH575" s="69"/>
      <c r="AI575" s="69"/>
      <c r="AJ575" s="69"/>
    </row>
    <row r="576" spans="1:36" ht="11.15" customHeight="1" outlineLevel="2" x14ac:dyDescent="0.2">
      <c r="A576" s="21">
        <v>1</v>
      </c>
      <c r="B576" s="68" t="s">
        <v>613</v>
      </c>
      <c r="C576" s="68"/>
      <c r="D576" s="68"/>
      <c r="E576" s="68"/>
      <c r="F576" s="68" t="s">
        <v>2321</v>
      </c>
      <c r="G576" s="68"/>
      <c r="H576" s="68"/>
      <c r="I576" s="68"/>
      <c r="J576" s="68"/>
      <c r="K576" s="68"/>
      <c r="L576" s="68"/>
      <c r="M576" s="68"/>
      <c r="N576" s="68"/>
      <c r="O576" s="68"/>
      <c r="P576" s="68" t="s">
        <v>21</v>
      </c>
      <c r="Q576" s="68"/>
      <c r="R576" s="68"/>
      <c r="S576" s="68"/>
      <c r="T576" s="68"/>
      <c r="U576" s="68"/>
      <c r="V576" s="68"/>
      <c r="W576" s="68"/>
      <c r="X576" s="68"/>
      <c r="Y576" s="22" t="s">
        <v>850</v>
      </c>
      <c r="Z576" s="22"/>
      <c r="AA576" s="23">
        <v>45320</v>
      </c>
      <c r="AB576" s="24">
        <v>1</v>
      </c>
      <c r="AC576" s="22" t="s">
        <v>2322</v>
      </c>
      <c r="AD576" s="26"/>
      <c r="AE576" s="22" t="s">
        <v>852</v>
      </c>
      <c r="AF576" s="24">
        <v>13</v>
      </c>
      <c r="AG576" s="20" t="s">
        <v>2323</v>
      </c>
      <c r="AH576" s="22"/>
      <c r="AI576" s="22" t="s">
        <v>854</v>
      </c>
      <c r="AJ576" s="24">
        <v>1</v>
      </c>
    </row>
    <row r="577" spans="1:36" ht="11.15" customHeight="1" outlineLevel="1" x14ac:dyDescent="0.2">
      <c r="A577" s="21">
        <v>2</v>
      </c>
      <c r="B577" s="68" t="s">
        <v>2324</v>
      </c>
      <c r="C577" s="68"/>
      <c r="D577" s="68"/>
      <c r="E577" s="68"/>
      <c r="F577" s="68" t="s">
        <v>2325</v>
      </c>
      <c r="G577" s="68"/>
      <c r="H577" s="68"/>
      <c r="I577" s="68"/>
      <c r="J577" s="68"/>
      <c r="K577" s="68"/>
      <c r="L577" s="68"/>
      <c r="M577" s="68"/>
      <c r="N577" s="68"/>
      <c r="O577" s="68"/>
      <c r="P577" s="68" t="s">
        <v>21</v>
      </c>
      <c r="Q577" s="68"/>
      <c r="R577" s="68"/>
      <c r="S577" s="68"/>
      <c r="T577" s="68"/>
      <c r="U577" s="68"/>
      <c r="V577" s="68"/>
      <c r="W577" s="68"/>
      <c r="X577" s="68"/>
      <c r="Y577" s="22" t="s">
        <v>850</v>
      </c>
      <c r="Z577" s="22"/>
      <c r="AA577" s="23">
        <v>45000</v>
      </c>
      <c r="AB577" s="24">
        <v>1</v>
      </c>
      <c r="AC577" s="22" t="s">
        <v>1086</v>
      </c>
      <c r="AD577" s="25">
        <v>3</v>
      </c>
      <c r="AE577" s="22" t="s">
        <v>852</v>
      </c>
      <c r="AF577" s="24">
        <v>84</v>
      </c>
      <c r="AG577" s="22" t="s">
        <v>2326</v>
      </c>
      <c r="AH577" s="22"/>
      <c r="AI577" s="22" t="s">
        <v>854</v>
      </c>
      <c r="AJ577" s="26"/>
    </row>
    <row r="578" spans="1:36" ht="11.15" customHeight="1" outlineLevel="2" x14ac:dyDescent="0.2">
      <c r="A578" s="69" t="s">
        <v>2327</v>
      </c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  <c r="AE578" s="69"/>
      <c r="AF578" s="69"/>
      <c r="AG578" s="69"/>
      <c r="AH578" s="69"/>
      <c r="AI578" s="69"/>
      <c r="AJ578" s="69"/>
    </row>
    <row r="579" spans="1:36" ht="11.15" customHeight="1" outlineLevel="2" x14ac:dyDescent="0.2">
      <c r="A579" s="21">
        <v>1</v>
      </c>
      <c r="B579" s="68" t="s">
        <v>602</v>
      </c>
      <c r="C579" s="68"/>
      <c r="D579" s="68"/>
      <c r="E579" s="68"/>
      <c r="F579" s="68" t="s">
        <v>2328</v>
      </c>
      <c r="G579" s="68"/>
      <c r="H579" s="68"/>
      <c r="I579" s="68"/>
      <c r="J579" s="68"/>
      <c r="K579" s="68"/>
      <c r="L579" s="68"/>
      <c r="M579" s="68"/>
      <c r="N579" s="68"/>
      <c r="O579" s="68"/>
      <c r="P579" s="68" t="s">
        <v>21</v>
      </c>
      <c r="Q579" s="68"/>
      <c r="R579" s="68"/>
      <c r="S579" s="68"/>
      <c r="T579" s="68"/>
      <c r="U579" s="68"/>
      <c r="V579" s="68"/>
      <c r="W579" s="68"/>
      <c r="X579" s="68"/>
      <c r="Y579" s="22" t="s">
        <v>850</v>
      </c>
      <c r="Z579" s="22"/>
      <c r="AA579" s="23">
        <v>45320</v>
      </c>
      <c r="AB579" s="24">
        <v>1</v>
      </c>
      <c r="AC579" s="22" t="s">
        <v>2329</v>
      </c>
      <c r="AD579" s="22"/>
      <c r="AE579" s="22" t="s">
        <v>852</v>
      </c>
      <c r="AF579" s="24">
        <v>314</v>
      </c>
      <c r="AG579" s="22" t="s">
        <v>1334</v>
      </c>
      <c r="AH579" s="22" t="s">
        <v>2330</v>
      </c>
      <c r="AI579" s="22" t="s">
        <v>854</v>
      </c>
      <c r="AJ579" s="24">
        <v>3</v>
      </c>
    </row>
    <row r="580" spans="1:36" ht="11.15" customHeight="1" outlineLevel="1" x14ac:dyDescent="0.2">
      <c r="A580" s="21">
        <v>2</v>
      </c>
      <c r="B580" s="68" t="s">
        <v>605</v>
      </c>
      <c r="C580" s="68"/>
      <c r="D580" s="68"/>
      <c r="E580" s="68"/>
      <c r="F580" s="68" t="s">
        <v>2331</v>
      </c>
      <c r="G580" s="68"/>
      <c r="H580" s="68"/>
      <c r="I580" s="68"/>
      <c r="J580" s="68"/>
      <c r="K580" s="68"/>
      <c r="L580" s="68"/>
      <c r="M580" s="68"/>
      <c r="N580" s="68"/>
      <c r="O580" s="68"/>
      <c r="P580" s="68" t="s">
        <v>231</v>
      </c>
      <c r="Q580" s="68"/>
      <c r="R580" s="68"/>
      <c r="S580" s="68"/>
      <c r="T580" s="68"/>
      <c r="U580" s="68"/>
      <c r="V580" s="68"/>
      <c r="W580" s="68"/>
      <c r="X580" s="68"/>
      <c r="Y580" s="22" t="s">
        <v>850</v>
      </c>
      <c r="Z580" s="22"/>
      <c r="AA580" s="23">
        <v>65280</v>
      </c>
      <c r="AB580" s="24">
        <v>1</v>
      </c>
      <c r="AC580" s="22" t="s">
        <v>2332</v>
      </c>
      <c r="AD580" s="25">
        <v>3</v>
      </c>
      <c r="AE580" s="22" t="s">
        <v>852</v>
      </c>
      <c r="AF580" s="24">
        <v>136</v>
      </c>
      <c r="AG580" s="22" t="s">
        <v>2333</v>
      </c>
      <c r="AH580" s="22"/>
      <c r="AI580" s="22" t="s">
        <v>854</v>
      </c>
      <c r="AJ580" s="24">
        <v>3</v>
      </c>
    </row>
    <row r="581" spans="1:36" ht="11.15" customHeight="1" outlineLevel="2" x14ac:dyDescent="0.2">
      <c r="A581" s="69" t="s">
        <v>2334</v>
      </c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  <c r="AE581" s="69"/>
      <c r="AF581" s="69"/>
      <c r="AG581" s="69"/>
      <c r="AH581" s="69"/>
      <c r="AI581" s="69"/>
      <c r="AJ581" s="69"/>
    </row>
    <row r="582" spans="1:36" ht="11.15" customHeight="1" outlineLevel="1" x14ac:dyDescent="0.2">
      <c r="A582" s="21">
        <v>1</v>
      </c>
      <c r="B582" s="68" t="s">
        <v>608</v>
      </c>
      <c r="C582" s="68"/>
      <c r="D582" s="68"/>
      <c r="E582" s="68"/>
      <c r="F582" s="68" t="s">
        <v>2335</v>
      </c>
      <c r="G582" s="68"/>
      <c r="H582" s="68"/>
      <c r="I582" s="68"/>
      <c r="J582" s="68"/>
      <c r="K582" s="68"/>
      <c r="L582" s="68"/>
      <c r="M582" s="68"/>
      <c r="N582" s="68"/>
      <c r="O582" s="68"/>
      <c r="P582" s="68" t="s">
        <v>98</v>
      </c>
      <c r="Q582" s="68"/>
      <c r="R582" s="68"/>
      <c r="S582" s="68"/>
      <c r="T582" s="68"/>
      <c r="U582" s="68"/>
      <c r="V582" s="68"/>
      <c r="W582" s="68"/>
      <c r="X582" s="68"/>
      <c r="Y582" s="22" t="s">
        <v>850</v>
      </c>
      <c r="Z582" s="22"/>
      <c r="AA582" s="23">
        <v>65280</v>
      </c>
      <c r="AB582" s="24">
        <v>1</v>
      </c>
      <c r="AC582" s="22" t="s">
        <v>2336</v>
      </c>
      <c r="AD582" s="25">
        <v>3</v>
      </c>
      <c r="AE582" s="22" t="s">
        <v>852</v>
      </c>
      <c r="AF582" s="24">
        <v>361</v>
      </c>
      <c r="AG582" s="22" t="s">
        <v>2337</v>
      </c>
      <c r="AH582" s="22"/>
      <c r="AI582" s="22" t="s">
        <v>854</v>
      </c>
      <c r="AJ582" s="24">
        <v>1</v>
      </c>
    </row>
    <row r="583" spans="1:36" ht="22.4" customHeight="1" outlineLevel="2" x14ac:dyDescent="0.2">
      <c r="A583" s="69" t="s">
        <v>2338</v>
      </c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  <c r="AE583" s="69"/>
      <c r="AF583" s="69"/>
      <c r="AG583" s="69"/>
      <c r="AH583" s="69"/>
      <c r="AI583" s="69"/>
      <c r="AJ583" s="69"/>
    </row>
    <row r="584" spans="1:36" ht="11.15" customHeight="1" outlineLevel="1" x14ac:dyDescent="0.2">
      <c r="A584" s="21">
        <v>1</v>
      </c>
      <c r="B584" s="68" t="s">
        <v>88</v>
      </c>
      <c r="C584" s="68"/>
      <c r="D584" s="68"/>
      <c r="E584" s="68"/>
      <c r="F584" s="68" t="s">
        <v>2339</v>
      </c>
      <c r="G584" s="68"/>
      <c r="H584" s="68"/>
      <c r="I584" s="68"/>
      <c r="J584" s="68"/>
      <c r="K584" s="68"/>
      <c r="L584" s="68"/>
      <c r="M584" s="68"/>
      <c r="N584" s="68"/>
      <c r="O584" s="68"/>
      <c r="P584" s="68" t="s">
        <v>86</v>
      </c>
      <c r="Q584" s="68"/>
      <c r="R584" s="68"/>
      <c r="S584" s="68"/>
      <c r="T584" s="68"/>
      <c r="U584" s="68"/>
      <c r="V584" s="68"/>
      <c r="W584" s="68"/>
      <c r="X584" s="68"/>
      <c r="Y584" s="22" t="s">
        <v>857</v>
      </c>
      <c r="Z584" s="22"/>
      <c r="AA584" s="23">
        <v>140000</v>
      </c>
      <c r="AB584" s="24">
        <v>1</v>
      </c>
      <c r="AC584" s="22" t="s">
        <v>1179</v>
      </c>
      <c r="AD584" s="22"/>
      <c r="AE584" s="22" t="s">
        <v>852</v>
      </c>
      <c r="AF584" s="24">
        <v>15</v>
      </c>
      <c r="AG584" s="20" t="s">
        <v>2340</v>
      </c>
      <c r="AH584" s="22"/>
      <c r="AI584" s="22" t="s">
        <v>854</v>
      </c>
      <c r="AJ584" s="24">
        <v>7</v>
      </c>
    </row>
    <row r="585" spans="1:36" ht="11.15" customHeight="1" outlineLevel="2" x14ac:dyDescent="0.2">
      <c r="A585" s="69" t="s">
        <v>2341</v>
      </c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  <c r="AE585" s="69"/>
      <c r="AF585" s="69"/>
      <c r="AG585" s="69"/>
      <c r="AH585" s="69"/>
      <c r="AI585" s="69"/>
      <c r="AJ585" s="69"/>
    </row>
    <row r="586" spans="1:36" ht="22.4" customHeight="1" outlineLevel="2" x14ac:dyDescent="0.2">
      <c r="A586" s="21">
        <v>1</v>
      </c>
      <c r="B586" s="68" t="s">
        <v>89</v>
      </c>
      <c r="C586" s="68"/>
      <c r="D586" s="68"/>
      <c r="E586" s="68"/>
      <c r="F586" s="68" t="s">
        <v>2342</v>
      </c>
      <c r="G586" s="68"/>
      <c r="H586" s="68"/>
      <c r="I586" s="68"/>
      <c r="J586" s="68"/>
      <c r="K586" s="68"/>
      <c r="L586" s="68"/>
      <c r="M586" s="68"/>
      <c r="N586" s="68"/>
      <c r="O586" s="68"/>
      <c r="P586" s="68" t="s">
        <v>90</v>
      </c>
      <c r="Q586" s="68"/>
      <c r="R586" s="68"/>
      <c r="S586" s="68"/>
      <c r="T586" s="68"/>
      <c r="U586" s="68"/>
      <c r="V586" s="68"/>
      <c r="W586" s="68"/>
      <c r="X586" s="68"/>
      <c r="Y586" s="22" t="s">
        <v>850</v>
      </c>
      <c r="Z586" s="22"/>
      <c r="AA586" s="23">
        <v>39000</v>
      </c>
      <c r="AB586" s="24">
        <v>1</v>
      </c>
      <c r="AC586" s="22" t="s">
        <v>2343</v>
      </c>
      <c r="AD586" s="26"/>
      <c r="AE586" s="22" t="s">
        <v>852</v>
      </c>
      <c r="AF586" s="24">
        <v>322</v>
      </c>
      <c r="AG586" s="22" t="s">
        <v>2344</v>
      </c>
      <c r="AH586" s="22"/>
      <c r="AI586" s="22" t="s">
        <v>854</v>
      </c>
      <c r="AJ586" s="24">
        <v>3</v>
      </c>
    </row>
    <row r="587" spans="1:36" ht="11.15" customHeight="1" outlineLevel="1" x14ac:dyDescent="0.2">
      <c r="A587" s="21">
        <v>2</v>
      </c>
      <c r="B587" s="68" t="s">
        <v>100</v>
      </c>
      <c r="C587" s="68"/>
      <c r="D587" s="68"/>
      <c r="E587" s="68"/>
      <c r="F587" s="68" t="s">
        <v>2345</v>
      </c>
      <c r="G587" s="68"/>
      <c r="H587" s="68"/>
      <c r="I587" s="68"/>
      <c r="J587" s="68"/>
      <c r="K587" s="68"/>
      <c r="L587" s="68"/>
      <c r="M587" s="68"/>
      <c r="N587" s="68"/>
      <c r="O587" s="68"/>
      <c r="P587" s="68" t="s">
        <v>101</v>
      </c>
      <c r="Q587" s="68"/>
      <c r="R587" s="68"/>
      <c r="S587" s="68"/>
      <c r="T587" s="68"/>
      <c r="U587" s="68"/>
      <c r="V587" s="68"/>
      <c r="W587" s="68"/>
      <c r="X587" s="68"/>
      <c r="Y587" s="22" t="s">
        <v>850</v>
      </c>
      <c r="Z587" s="22"/>
      <c r="AA587" s="23">
        <v>55000</v>
      </c>
      <c r="AB587" s="24">
        <v>1</v>
      </c>
      <c r="AC587" s="22" t="s">
        <v>2346</v>
      </c>
      <c r="AD587" s="22"/>
      <c r="AE587" s="22" t="s">
        <v>852</v>
      </c>
      <c r="AF587" s="24">
        <v>188</v>
      </c>
      <c r="AG587" s="22" t="s">
        <v>2347</v>
      </c>
      <c r="AH587" s="22"/>
      <c r="AI587" s="22" t="s">
        <v>854</v>
      </c>
      <c r="AJ587" s="24">
        <v>11</v>
      </c>
    </row>
    <row r="588" spans="1:36" ht="11.15" customHeight="1" outlineLevel="2" x14ac:dyDescent="0.2">
      <c r="A588" s="69" t="s">
        <v>2348</v>
      </c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  <c r="AE588" s="69"/>
      <c r="AF588" s="69"/>
      <c r="AG588" s="69"/>
      <c r="AH588" s="69"/>
      <c r="AI588" s="69"/>
      <c r="AJ588" s="69"/>
    </row>
    <row r="589" spans="1:36" ht="11.15" customHeight="1" outlineLevel="1" x14ac:dyDescent="0.2">
      <c r="A589" s="21">
        <v>1</v>
      </c>
      <c r="B589" s="68" t="s">
        <v>97</v>
      </c>
      <c r="C589" s="68"/>
      <c r="D589" s="68"/>
      <c r="E589" s="68"/>
      <c r="F589" s="68" t="s">
        <v>2349</v>
      </c>
      <c r="G589" s="68"/>
      <c r="H589" s="68"/>
      <c r="I589" s="68"/>
      <c r="J589" s="68"/>
      <c r="K589" s="68"/>
      <c r="L589" s="68"/>
      <c r="M589" s="68"/>
      <c r="N589" s="68"/>
      <c r="O589" s="68"/>
      <c r="P589" s="68" t="s">
        <v>98</v>
      </c>
      <c r="Q589" s="68"/>
      <c r="R589" s="68"/>
      <c r="S589" s="68"/>
      <c r="T589" s="68"/>
      <c r="U589" s="68"/>
      <c r="V589" s="68"/>
      <c r="W589" s="68"/>
      <c r="X589" s="68"/>
      <c r="Y589" s="22" t="s">
        <v>850</v>
      </c>
      <c r="Z589" s="22"/>
      <c r="AA589" s="23">
        <v>65000</v>
      </c>
      <c r="AB589" s="24">
        <v>1</v>
      </c>
      <c r="AC589" s="22" t="s">
        <v>871</v>
      </c>
      <c r="AD589" s="26"/>
      <c r="AE589" s="22" t="s">
        <v>852</v>
      </c>
      <c r="AF589" s="24">
        <v>113</v>
      </c>
      <c r="AG589" s="22" t="s">
        <v>2350</v>
      </c>
      <c r="AH589" s="22"/>
      <c r="AI589" s="22" t="s">
        <v>854</v>
      </c>
      <c r="AJ589" s="24">
        <v>1</v>
      </c>
    </row>
    <row r="590" spans="1:36" ht="11.15" customHeight="1" outlineLevel="2" x14ac:dyDescent="0.2">
      <c r="A590" s="69" t="s">
        <v>2351</v>
      </c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  <c r="AE590" s="69"/>
      <c r="AF590" s="69"/>
      <c r="AG590" s="69"/>
      <c r="AH590" s="69"/>
      <c r="AI590" s="69"/>
      <c r="AJ590" s="69"/>
    </row>
    <row r="591" spans="1:36" ht="11.15" customHeight="1" outlineLevel="2" x14ac:dyDescent="0.2">
      <c r="A591" s="21">
        <v>1</v>
      </c>
      <c r="B591" s="68" t="s">
        <v>92</v>
      </c>
      <c r="C591" s="68"/>
      <c r="D591" s="68"/>
      <c r="E591" s="68"/>
      <c r="F591" s="68" t="s">
        <v>2352</v>
      </c>
      <c r="G591" s="68"/>
      <c r="H591" s="68"/>
      <c r="I591" s="68"/>
      <c r="J591" s="68"/>
      <c r="K591" s="68"/>
      <c r="L591" s="68"/>
      <c r="M591" s="68"/>
      <c r="N591" s="68"/>
      <c r="O591" s="68"/>
      <c r="P591" s="68" t="s">
        <v>74</v>
      </c>
      <c r="Q591" s="68"/>
      <c r="R591" s="68"/>
      <c r="S591" s="68"/>
      <c r="T591" s="68"/>
      <c r="U591" s="68"/>
      <c r="V591" s="68"/>
      <c r="W591" s="68"/>
      <c r="X591" s="68"/>
      <c r="Y591" s="22" t="s">
        <v>885</v>
      </c>
      <c r="Z591" s="22"/>
      <c r="AA591" s="29">
        <v>216.35</v>
      </c>
      <c r="AB591" s="24">
        <v>1</v>
      </c>
      <c r="AC591" s="22" t="s">
        <v>2353</v>
      </c>
      <c r="AD591" s="22"/>
      <c r="AE591" s="22" t="s">
        <v>852</v>
      </c>
      <c r="AF591" s="24">
        <v>258</v>
      </c>
      <c r="AG591" s="22" t="s">
        <v>2354</v>
      </c>
      <c r="AH591" s="22"/>
      <c r="AI591" s="22" t="s">
        <v>854</v>
      </c>
      <c r="AJ591" s="24">
        <v>8</v>
      </c>
    </row>
    <row r="592" spans="1:36" ht="11.15" customHeight="1" outlineLevel="2" x14ac:dyDescent="0.2">
      <c r="A592" s="21">
        <v>2</v>
      </c>
      <c r="B592" s="68" t="s">
        <v>93</v>
      </c>
      <c r="C592" s="68"/>
      <c r="D592" s="68"/>
      <c r="E592" s="68"/>
      <c r="F592" s="68" t="s">
        <v>2355</v>
      </c>
      <c r="G592" s="68"/>
      <c r="H592" s="68"/>
      <c r="I592" s="68"/>
      <c r="J592" s="68"/>
      <c r="K592" s="68"/>
      <c r="L592" s="68"/>
      <c r="M592" s="68"/>
      <c r="N592" s="68"/>
      <c r="O592" s="68"/>
      <c r="P592" s="68" t="s">
        <v>74</v>
      </c>
      <c r="Q592" s="68"/>
      <c r="R592" s="68"/>
      <c r="S592" s="68"/>
      <c r="T592" s="68"/>
      <c r="U592" s="68"/>
      <c r="V592" s="68"/>
      <c r="W592" s="68"/>
      <c r="X592" s="68"/>
      <c r="Y592" s="22" t="s">
        <v>885</v>
      </c>
      <c r="Z592" s="22"/>
      <c r="AA592" s="29">
        <v>216.35</v>
      </c>
      <c r="AB592" s="24">
        <v>1</v>
      </c>
      <c r="AC592" s="22" t="s">
        <v>2356</v>
      </c>
      <c r="AD592" s="25">
        <v>3</v>
      </c>
      <c r="AE592" s="22" t="s">
        <v>852</v>
      </c>
      <c r="AF592" s="24">
        <v>254</v>
      </c>
      <c r="AG592" s="22" t="s">
        <v>2357</v>
      </c>
      <c r="AH592" s="22"/>
      <c r="AI592" s="22" t="s">
        <v>854</v>
      </c>
      <c r="AJ592" s="24">
        <v>1</v>
      </c>
    </row>
    <row r="593" spans="1:36" ht="11.15" customHeight="1" outlineLevel="2" x14ac:dyDescent="0.2">
      <c r="A593" s="21">
        <v>3</v>
      </c>
      <c r="B593" s="68" t="s">
        <v>94</v>
      </c>
      <c r="C593" s="68"/>
      <c r="D593" s="68"/>
      <c r="E593" s="68"/>
      <c r="F593" s="68" t="s">
        <v>2358</v>
      </c>
      <c r="G593" s="68"/>
      <c r="H593" s="68"/>
      <c r="I593" s="68"/>
      <c r="J593" s="68"/>
      <c r="K593" s="68"/>
      <c r="L593" s="68"/>
      <c r="M593" s="68"/>
      <c r="N593" s="68"/>
      <c r="O593" s="68"/>
      <c r="P593" s="68" t="s">
        <v>74</v>
      </c>
      <c r="Q593" s="68"/>
      <c r="R593" s="68"/>
      <c r="S593" s="68"/>
      <c r="T593" s="68"/>
      <c r="U593" s="68"/>
      <c r="V593" s="68"/>
      <c r="W593" s="68"/>
      <c r="X593" s="68"/>
      <c r="Y593" s="22" t="s">
        <v>885</v>
      </c>
      <c r="Z593" s="22"/>
      <c r="AA593" s="29">
        <v>216.35</v>
      </c>
      <c r="AB593" s="24">
        <v>1</v>
      </c>
      <c r="AC593" s="22" t="s">
        <v>2359</v>
      </c>
      <c r="AD593" s="22"/>
      <c r="AE593" s="22" t="s">
        <v>852</v>
      </c>
      <c r="AF593" s="24">
        <v>133</v>
      </c>
      <c r="AG593" s="22" t="s">
        <v>2360</v>
      </c>
      <c r="AH593" s="22"/>
      <c r="AI593" s="22" t="s">
        <v>854</v>
      </c>
      <c r="AJ593" s="24">
        <v>8</v>
      </c>
    </row>
    <row r="594" spans="1:36" ht="11.15" customHeight="1" outlineLevel="2" x14ac:dyDescent="0.2">
      <c r="A594" s="21">
        <v>4</v>
      </c>
      <c r="B594" s="68" t="s">
        <v>95</v>
      </c>
      <c r="C594" s="68"/>
      <c r="D594" s="68"/>
      <c r="E594" s="68"/>
      <c r="F594" s="68" t="s">
        <v>2361</v>
      </c>
      <c r="G594" s="68"/>
      <c r="H594" s="68"/>
      <c r="I594" s="68"/>
      <c r="J594" s="68"/>
      <c r="K594" s="68"/>
      <c r="L594" s="68"/>
      <c r="M594" s="68"/>
      <c r="N594" s="68"/>
      <c r="O594" s="68"/>
      <c r="P594" s="68" t="s">
        <v>74</v>
      </c>
      <c r="Q594" s="68"/>
      <c r="R594" s="68"/>
      <c r="S594" s="68"/>
      <c r="T594" s="68"/>
      <c r="U594" s="68"/>
      <c r="V594" s="68"/>
      <c r="W594" s="68"/>
      <c r="X594" s="68"/>
      <c r="Y594" s="22" t="s">
        <v>885</v>
      </c>
      <c r="Z594" s="22"/>
      <c r="AA594" s="29">
        <v>216.35</v>
      </c>
      <c r="AB594" s="24">
        <v>1</v>
      </c>
      <c r="AC594" s="22" t="s">
        <v>1764</v>
      </c>
      <c r="AD594" s="25">
        <v>3</v>
      </c>
      <c r="AE594" s="22" t="s">
        <v>852</v>
      </c>
      <c r="AF594" s="24">
        <v>48</v>
      </c>
      <c r="AG594" s="22" t="s">
        <v>2362</v>
      </c>
      <c r="AH594" s="22"/>
      <c r="AI594" s="22" t="s">
        <v>854</v>
      </c>
      <c r="AJ594" s="24">
        <v>3</v>
      </c>
    </row>
    <row r="595" spans="1:36" ht="11.15" customHeight="1" outlineLevel="1" x14ac:dyDescent="0.2">
      <c r="A595" s="21">
        <v>5</v>
      </c>
      <c r="B595" s="68" t="s">
        <v>96</v>
      </c>
      <c r="C595" s="68"/>
      <c r="D595" s="68"/>
      <c r="E595" s="68"/>
      <c r="F595" s="68" t="s">
        <v>2363</v>
      </c>
      <c r="G595" s="68"/>
      <c r="H595" s="68"/>
      <c r="I595" s="68"/>
      <c r="J595" s="68"/>
      <c r="K595" s="68"/>
      <c r="L595" s="68"/>
      <c r="M595" s="68"/>
      <c r="N595" s="68"/>
      <c r="O595" s="68"/>
      <c r="P595" s="68" t="s">
        <v>65</v>
      </c>
      <c r="Q595" s="68"/>
      <c r="R595" s="68"/>
      <c r="S595" s="68"/>
      <c r="T595" s="68"/>
      <c r="U595" s="68"/>
      <c r="V595" s="68"/>
      <c r="W595" s="68"/>
      <c r="X595" s="68"/>
      <c r="Y595" s="22" t="s">
        <v>885</v>
      </c>
      <c r="Z595" s="22"/>
      <c r="AA595" s="29">
        <v>222.12</v>
      </c>
      <c r="AB595" s="24">
        <v>1</v>
      </c>
      <c r="AC595" s="22" t="s">
        <v>2364</v>
      </c>
      <c r="AD595" s="22"/>
      <c r="AE595" s="22" t="s">
        <v>852</v>
      </c>
      <c r="AF595" s="24">
        <v>116</v>
      </c>
      <c r="AG595" s="22" t="s">
        <v>2365</v>
      </c>
      <c r="AH595" s="22"/>
      <c r="AI595" s="22" t="s">
        <v>854</v>
      </c>
      <c r="AJ595" s="24">
        <v>9</v>
      </c>
    </row>
    <row r="596" spans="1:36" ht="11.15" customHeight="1" outlineLevel="2" x14ac:dyDescent="0.2">
      <c r="A596" s="69" t="s">
        <v>2366</v>
      </c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  <c r="AE596" s="69"/>
      <c r="AF596" s="69"/>
      <c r="AG596" s="69"/>
      <c r="AH596" s="69"/>
      <c r="AI596" s="69"/>
      <c r="AJ596" s="69"/>
    </row>
    <row r="597" spans="1:36" ht="11.15" customHeight="1" outlineLevel="2" x14ac:dyDescent="0.2">
      <c r="A597" s="21">
        <v>1</v>
      </c>
      <c r="B597" s="68" t="s">
        <v>592</v>
      </c>
      <c r="C597" s="68"/>
      <c r="D597" s="68"/>
      <c r="E597" s="68"/>
      <c r="F597" s="68" t="s">
        <v>2367</v>
      </c>
      <c r="G597" s="68"/>
      <c r="H597" s="68"/>
      <c r="I597" s="68"/>
      <c r="J597" s="68"/>
      <c r="K597" s="68"/>
      <c r="L597" s="68"/>
      <c r="M597" s="68"/>
      <c r="N597" s="68"/>
      <c r="O597" s="68"/>
      <c r="P597" s="68" t="s">
        <v>272</v>
      </c>
      <c r="Q597" s="68"/>
      <c r="R597" s="68"/>
      <c r="S597" s="68"/>
      <c r="T597" s="68"/>
      <c r="U597" s="68"/>
      <c r="V597" s="68"/>
      <c r="W597" s="68"/>
      <c r="X597" s="68"/>
      <c r="Y597" s="22" t="s">
        <v>850</v>
      </c>
      <c r="Z597" s="22"/>
      <c r="AA597" s="23">
        <v>17000</v>
      </c>
      <c r="AB597" s="24">
        <v>1</v>
      </c>
      <c r="AC597" s="22"/>
      <c r="AD597" s="22"/>
      <c r="AE597" s="22" t="s">
        <v>852</v>
      </c>
      <c r="AF597" s="24">
        <v>310</v>
      </c>
      <c r="AG597" s="22" t="s">
        <v>2368</v>
      </c>
      <c r="AH597" s="22"/>
      <c r="AI597" s="22" t="s">
        <v>854</v>
      </c>
      <c r="AJ597" s="22"/>
    </row>
    <row r="598" spans="1:36" ht="11.15" customHeight="1" outlineLevel="1" x14ac:dyDescent="0.2">
      <c r="A598" s="21">
        <v>2</v>
      </c>
      <c r="B598" s="68" t="s">
        <v>559</v>
      </c>
      <c r="C598" s="68"/>
      <c r="D598" s="68"/>
      <c r="E598" s="68"/>
      <c r="F598" s="68" t="s">
        <v>2369</v>
      </c>
      <c r="G598" s="68"/>
      <c r="H598" s="68"/>
      <c r="I598" s="68"/>
      <c r="J598" s="68"/>
      <c r="K598" s="68"/>
      <c r="L598" s="68"/>
      <c r="M598" s="68"/>
      <c r="N598" s="68"/>
      <c r="O598" s="68"/>
      <c r="P598" s="68" t="s">
        <v>44</v>
      </c>
      <c r="Q598" s="68"/>
      <c r="R598" s="68"/>
      <c r="S598" s="68"/>
      <c r="T598" s="68"/>
      <c r="U598" s="68"/>
      <c r="V598" s="68"/>
      <c r="W598" s="68"/>
      <c r="X598" s="68"/>
      <c r="Y598" s="22" t="s">
        <v>850</v>
      </c>
      <c r="Z598" s="22"/>
      <c r="AA598" s="23">
        <v>75000</v>
      </c>
      <c r="AB598" s="24">
        <v>1</v>
      </c>
      <c r="AC598" s="22" t="s">
        <v>2370</v>
      </c>
      <c r="AD598" s="22"/>
      <c r="AE598" s="22" t="s">
        <v>852</v>
      </c>
      <c r="AF598" s="24">
        <v>353</v>
      </c>
      <c r="AG598" s="22" t="s">
        <v>2371</v>
      </c>
      <c r="AH598" s="22"/>
      <c r="AI598" s="22" t="s">
        <v>854</v>
      </c>
      <c r="AJ598" s="24">
        <v>2</v>
      </c>
    </row>
    <row r="599" spans="1:36" ht="22.4" customHeight="1" outlineLevel="2" x14ac:dyDescent="0.2">
      <c r="A599" s="69" t="s">
        <v>2372</v>
      </c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  <c r="AE599" s="69"/>
      <c r="AF599" s="69"/>
      <c r="AG599" s="69"/>
      <c r="AH599" s="69"/>
      <c r="AI599" s="69"/>
      <c r="AJ599" s="69"/>
    </row>
    <row r="600" spans="1:36" ht="22.4" customHeight="1" outlineLevel="2" x14ac:dyDescent="0.2">
      <c r="A600" s="21">
        <v>1</v>
      </c>
      <c r="B600" s="68" t="s">
        <v>2373</v>
      </c>
      <c r="C600" s="68"/>
      <c r="D600" s="68"/>
      <c r="E600" s="68"/>
      <c r="F600" s="68" t="s">
        <v>2374</v>
      </c>
      <c r="G600" s="68"/>
      <c r="H600" s="68"/>
      <c r="I600" s="68"/>
      <c r="J600" s="68"/>
      <c r="K600" s="68"/>
      <c r="L600" s="68"/>
      <c r="M600" s="68"/>
      <c r="N600" s="68"/>
      <c r="O600" s="68"/>
      <c r="P600" s="68" t="s">
        <v>114</v>
      </c>
      <c r="Q600" s="68"/>
      <c r="R600" s="68"/>
      <c r="S600" s="68"/>
      <c r="T600" s="68"/>
      <c r="U600" s="68"/>
      <c r="V600" s="68"/>
      <c r="W600" s="68"/>
      <c r="X600" s="68"/>
      <c r="Y600" s="22" t="s">
        <v>850</v>
      </c>
      <c r="Z600" s="22"/>
      <c r="AA600" s="23">
        <v>25000</v>
      </c>
      <c r="AB600" s="24">
        <v>1</v>
      </c>
      <c r="AC600" s="22"/>
      <c r="AD600" s="22"/>
      <c r="AE600" s="22" t="s">
        <v>852</v>
      </c>
      <c r="AF600" s="24">
        <v>119</v>
      </c>
      <c r="AG600" s="22" t="s">
        <v>2375</v>
      </c>
      <c r="AH600" s="22"/>
      <c r="AI600" s="22" t="s">
        <v>963</v>
      </c>
      <c r="AJ600" s="22"/>
    </row>
    <row r="601" spans="1:36" ht="11.15" customHeight="1" outlineLevel="2" x14ac:dyDescent="0.2">
      <c r="A601" s="21">
        <v>2</v>
      </c>
      <c r="B601" s="68" t="s">
        <v>610</v>
      </c>
      <c r="C601" s="68"/>
      <c r="D601" s="68"/>
      <c r="E601" s="68"/>
      <c r="F601" s="68" t="s">
        <v>2376</v>
      </c>
      <c r="G601" s="68"/>
      <c r="H601" s="68"/>
      <c r="I601" s="68"/>
      <c r="J601" s="68"/>
      <c r="K601" s="68"/>
      <c r="L601" s="68"/>
      <c r="M601" s="68"/>
      <c r="N601" s="68"/>
      <c r="O601" s="68"/>
      <c r="P601" s="68" t="s">
        <v>114</v>
      </c>
      <c r="Q601" s="68"/>
      <c r="R601" s="68"/>
      <c r="S601" s="68"/>
      <c r="T601" s="68"/>
      <c r="U601" s="68"/>
      <c r="V601" s="68"/>
      <c r="W601" s="68"/>
      <c r="X601" s="68"/>
      <c r="Y601" s="22" t="s">
        <v>850</v>
      </c>
      <c r="Z601" s="22"/>
      <c r="AA601" s="23">
        <v>35000</v>
      </c>
      <c r="AB601" s="24">
        <v>1</v>
      </c>
      <c r="AC601" s="22" t="s">
        <v>1218</v>
      </c>
      <c r="AD601" s="25">
        <v>3</v>
      </c>
      <c r="AE601" s="22" t="s">
        <v>852</v>
      </c>
      <c r="AF601" s="24">
        <v>105</v>
      </c>
      <c r="AG601" s="22" t="s">
        <v>2377</v>
      </c>
      <c r="AH601" s="22"/>
      <c r="AI601" s="22" t="s">
        <v>854</v>
      </c>
      <c r="AJ601" s="24">
        <v>1</v>
      </c>
    </row>
    <row r="602" spans="1:36" ht="11.15" customHeight="1" outlineLevel="2" x14ac:dyDescent="0.2">
      <c r="A602" s="21">
        <v>3</v>
      </c>
      <c r="B602" s="68" t="s">
        <v>563</v>
      </c>
      <c r="C602" s="68"/>
      <c r="D602" s="68"/>
      <c r="E602" s="68"/>
      <c r="F602" s="68" t="s">
        <v>2378</v>
      </c>
      <c r="G602" s="68"/>
      <c r="H602" s="68"/>
      <c r="I602" s="68"/>
      <c r="J602" s="68"/>
      <c r="K602" s="68"/>
      <c r="L602" s="68"/>
      <c r="M602" s="68"/>
      <c r="N602" s="68"/>
      <c r="O602" s="68"/>
      <c r="P602" s="68" t="s">
        <v>2379</v>
      </c>
      <c r="Q602" s="68"/>
      <c r="R602" s="68"/>
      <c r="S602" s="68"/>
      <c r="T602" s="68"/>
      <c r="U602" s="68"/>
      <c r="V602" s="68"/>
      <c r="W602" s="68"/>
      <c r="X602" s="68"/>
      <c r="Y602" s="22" t="s">
        <v>850</v>
      </c>
      <c r="Z602" s="22"/>
      <c r="AA602" s="23">
        <v>45000</v>
      </c>
      <c r="AB602" s="24">
        <v>1</v>
      </c>
      <c r="AC602" s="22"/>
      <c r="AD602" s="22"/>
      <c r="AE602" s="22" t="s">
        <v>852</v>
      </c>
      <c r="AF602" s="24">
        <v>50</v>
      </c>
      <c r="AG602" s="22" t="s">
        <v>2380</v>
      </c>
      <c r="AH602" s="22"/>
      <c r="AI602" s="22" t="s">
        <v>854</v>
      </c>
      <c r="AJ602" s="22"/>
    </row>
    <row r="603" spans="1:36" ht="11.15" customHeight="1" outlineLevel="2" x14ac:dyDescent="0.2">
      <c r="A603" s="21">
        <v>4</v>
      </c>
      <c r="B603" s="68" t="s">
        <v>560</v>
      </c>
      <c r="C603" s="68"/>
      <c r="D603" s="68"/>
      <c r="E603" s="68"/>
      <c r="F603" s="68" t="s">
        <v>2381</v>
      </c>
      <c r="G603" s="68"/>
      <c r="H603" s="68"/>
      <c r="I603" s="68"/>
      <c r="J603" s="68"/>
      <c r="K603" s="68"/>
      <c r="L603" s="68"/>
      <c r="M603" s="68"/>
      <c r="N603" s="68"/>
      <c r="O603" s="68"/>
      <c r="P603" s="68" t="s">
        <v>35</v>
      </c>
      <c r="Q603" s="68"/>
      <c r="R603" s="68"/>
      <c r="S603" s="68"/>
      <c r="T603" s="68"/>
      <c r="U603" s="68"/>
      <c r="V603" s="68"/>
      <c r="W603" s="68"/>
      <c r="X603" s="68"/>
      <c r="Y603" s="22" t="s">
        <v>850</v>
      </c>
      <c r="Z603" s="22"/>
      <c r="AA603" s="23">
        <v>35000</v>
      </c>
      <c r="AB603" s="24">
        <v>1</v>
      </c>
      <c r="AC603" s="22"/>
      <c r="AD603" s="22"/>
      <c r="AE603" s="22" t="s">
        <v>852</v>
      </c>
      <c r="AF603" s="24">
        <v>161</v>
      </c>
      <c r="AG603" s="22" t="s">
        <v>2382</v>
      </c>
      <c r="AH603" s="22"/>
      <c r="AI603" s="22" t="s">
        <v>854</v>
      </c>
      <c r="AJ603" s="22"/>
    </row>
    <row r="604" spans="1:36" ht="11.15" customHeight="1" outlineLevel="1" x14ac:dyDescent="0.2">
      <c r="A604" s="21">
        <v>5</v>
      </c>
      <c r="B604" s="68" t="s">
        <v>562</v>
      </c>
      <c r="C604" s="68"/>
      <c r="D604" s="68"/>
      <c r="E604" s="68"/>
      <c r="F604" s="68" t="s">
        <v>2383</v>
      </c>
      <c r="G604" s="68"/>
      <c r="H604" s="68"/>
      <c r="I604" s="68"/>
      <c r="J604" s="68"/>
      <c r="K604" s="68"/>
      <c r="L604" s="68"/>
      <c r="M604" s="68"/>
      <c r="N604" s="68"/>
      <c r="O604" s="68"/>
      <c r="P604" s="68" t="s">
        <v>35</v>
      </c>
      <c r="Q604" s="68"/>
      <c r="R604" s="68"/>
      <c r="S604" s="68"/>
      <c r="T604" s="68"/>
      <c r="U604" s="68"/>
      <c r="V604" s="68"/>
      <c r="W604" s="68"/>
      <c r="X604" s="68"/>
      <c r="Y604" s="22" t="s">
        <v>850</v>
      </c>
      <c r="Z604" s="22"/>
      <c r="AA604" s="23">
        <v>35000</v>
      </c>
      <c r="AB604" s="24">
        <v>1</v>
      </c>
      <c r="AC604" s="22" t="s">
        <v>2384</v>
      </c>
      <c r="AD604" s="25">
        <v>3</v>
      </c>
      <c r="AE604" s="22" t="s">
        <v>852</v>
      </c>
      <c r="AF604" s="24">
        <v>211</v>
      </c>
      <c r="AG604" s="22" t="s">
        <v>2385</v>
      </c>
      <c r="AH604" s="22"/>
      <c r="AI604" s="22" t="s">
        <v>854</v>
      </c>
      <c r="AJ604" s="24">
        <v>1</v>
      </c>
    </row>
    <row r="605" spans="1:36" ht="11.15" customHeight="1" outlineLevel="2" x14ac:dyDescent="0.2">
      <c r="A605" s="69" t="s">
        <v>2386</v>
      </c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  <c r="AE605" s="69"/>
      <c r="AF605" s="69"/>
      <c r="AG605" s="69"/>
      <c r="AH605" s="69"/>
      <c r="AI605" s="69"/>
      <c r="AJ605" s="69"/>
    </row>
    <row r="606" spans="1:36" ht="11.15" customHeight="1" outlineLevel="2" x14ac:dyDescent="0.2">
      <c r="A606" s="21">
        <v>1</v>
      </c>
      <c r="B606" s="68" t="s">
        <v>611</v>
      </c>
      <c r="C606" s="68"/>
      <c r="D606" s="68"/>
      <c r="E606" s="68"/>
      <c r="F606" s="68" t="s">
        <v>2387</v>
      </c>
      <c r="G606" s="68"/>
      <c r="H606" s="68"/>
      <c r="I606" s="68"/>
      <c r="J606" s="68"/>
      <c r="K606" s="68"/>
      <c r="L606" s="68"/>
      <c r="M606" s="68"/>
      <c r="N606" s="68"/>
      <c r="O606" s="68"/>
      <c r="P606" s="68" t="s">
        <v>21</v>
      </c>
      <c r="Q606" s="68"/>
      <c r="R606" s="68"/>
      <c r="S606" s="68"/>
      <c r="T606" s="68"/>
      <c r="U606" s="68"/>
      <c r="V606" s="68"/>
      <c r="W606" s="68"/>
      <c r="X606" s="68"/>
      <c r="Y606" s="22" t="s">
        <v>850</v>
      </c>
      <c r="Z606" s="22"/>
      <c r="AA606" s="23">
        <v>40000</v>
      </c>
      <c r="AB606" s="24">
        <v>1</v>
      </c>
      <c r="AC606" s="22" t="s">
        <v>1086</v>
      </c>
      <c r="AD606" s="25">
        <v>3</v>
      </c>
      <c r="AE606" s="22" t="s">
        <v>852</v>
      </c>
      <c r="AF606" s="24">
        <v>24</v>
      </c>
      <c r="AG606" s="20" t="s">
        <v>2388</v>
      </c>
      <c r="AH606" s="22"/>
      <c r="AI606" s="22" t="s">
        <v>854</v>
      </c>
      <c r="AJ606" s="26"/>
    </row>
    <row r="607" spans="1:36" ht="11.15" customHeight="1" outlineLevel="2" x14ac:dyDescent="0.2">
      <c r="A607" s="21">
        <v>2</v>
      </c>
      <c r="B607" s="68" t="s">
        <v>612</v>
      </c>
      <c r="C607" s="68"/>
      <c r="D607" s="68"/>
      <c r="E607" s="68"/>
      <c r="F607" s="68" t="s">
        <v>2389</v>
      </c>
      <c r="G607" s="68"/>
      <c r="H607" s="68"/>
      <c r="I607" s="68"/>
      <c r="J607" s="68"/>
      <c r="K607" s="68"/>
      <c r="L607" s="68"/>
      <c r="M607" s="68"/>
      <c r="N607" s="68"/>
      <c r="O607" s="68"/>
      <c r="P607" s="68" t="s">
        <v>21</v>
      </c>
      <c r="Q607" s="68"/>
      <c r="R607" s="68"/>
      <c r="S607" s="68"/>
      <c r="T607" s="68"/>
      <c r="U607" s="68"/>
      <c r="V607" s="68"/>
      <c r="W607" s="68"/>
      <c r="X607" s="68"/>
      <c r="Y607" s="22" t="s">
        <v>850</v>
      </c>
      <c r="Z607" s="22"/>
      <c r="AA607" s="23">
        <v>40000</v>
      </c>
      <c r="AB607" s="24">
        <v>1</v>
      </c>
      <c r="AC607" s="22" t="s">
        <v>2390</v>
      </c>
      <c r="AD607" s="22"/>
      <c r="AE607" s="22" t="s">
        <v>852</v>
      </c>
      <c r="AF607" s="24">
        <v>358</v>
      </c>
      <c r="AG607" s="22" t="s">
        <v>2391</v>
      </c>
      <c r="AH607" s="22"/>
      <c r="AI607" s="22" t="s">
        <v>854</v>
      </c>
      <c r="AJ607" s="26"/>
    </row>
    <row r="608" spans="1:36" ht="11.15" customHeight="1" outlineLevel="2" x14ac:dyDescent="0.2">
      <c r="A608" s="21">
        <v>3</v>
      </c>
      <c r="B608" s="68" t="s">
        <v>2392</v>
      </c>
      <c r="C608" s="68"/>
      <c r="D608" s="68"/>
      <c r="E608" s="68"/>
      <c r="F608" s="68" t="s">
        <v>2393</v>
      </c>
      <c r="G608" s="68"/>
      <c r="H608" s="68"/>
      <c r="I608" s="68"/>
      <c r="J608" s="68"/>
      <c r="K608" s="68"/>
      <c r="L608" s="68"/>
      <c r="M608" s="68"/>
      <c r="N608" s="68"/>
      <c r="O608" s="68"/>
      <c r="P608" s="68" t="s">
        <v>292</v>
      </c>
      <c r="Q608" s="68"/>
      <c r="R608" s="68"/>
      <c r="S608" s="68"/>
      <c r="T608" s="68"/>
      <c r="U608" s="68"/>
      <c r="V608" s="68"/>
      <c r="W608" s="68"/>
      <c r="X608" s="68"/>
      <c r="Y608" s="22" t="s">
        <v>850</v>
      </c>
      <c r="Z608" s="22"/>
      <c r="AA608" s="23">
        <v>40000</v>
      </c>
      <c r="AB608" s="24">
        <v>1</v>
      </c>
      <c r="AC608" s="22" t="s">
        <v>2370</v>
      </c>
      <c r="AD608" s="22"/>
      <c r="AE608" s="22" t="s">
        <v>852</v>
      </c>
      <c r="AF608" s="24">
        <v>126</v>
      </c>
      <c r="AG608" s="22" t="s">
        <v>2394</v>
      </c>
      <c r="AH608" s="22"/>
      <c r="AI608" s="22" t="s">
        <v>854</v>
      </c>
      <c r="AJ608" s="24">
        <v>2</v>
      </c>
    </row>
    <row r="609" spans="1:36" ht="11.15" customHeight="1" outlineLevel="2" x14ac:dyDescent="0.2">
      <c r="A609" s="21">
        <v>4</v>
      </c>
      <c r="B609" s="68" t="s">
        <v>2395</v>
      </c>
      <c r="C609" s="68"/>
      <c r="D609" s="68"/>
      <c r="E609" s="68"/>
      <c r="F609" s="68" t="s">
        <v>2396</v>
      </c>
      <c r="G609" s="68"/>
      <c r="H609" s="68"/>
      <c r="I609" s="68"/>
      <c r="J609" s="68"/>
      <c r="K609" s="68"/>
      <c r="L609" s="68"/>
      <c r="M609" s="68"/>
      <c r="N609" s="68"/>
      <c r="O609" s="68"/>
      <c r="P609" s="68" t="s">
        <v>292</v>
      </c>
      <c r="Q609" s="68"/>
      <c r="R609" s="68"/>
      <c r="S609" s="68"/>
      <c r="T609" s="68"/>
      <c r="U609" s="68"/>
      <c r="V609" s="68"/>
      <c r="W609" s="68"/>
      <c r="X609" s="68"/>
      <c r="Y609" s="22" t="s">
        <v>850</v>
      </c>
      <c r="Z609" s="22"/>
      <c r="AA609" s="23">
        <v>40000</v>
      </c>
      <c r="AB609" s="24">
        <v>1</v>
      </c>
      <c r="AC609" s="22" t="s">
        <v>2390</v>
      </c>
      <c r="AD609" s="22"/>
      <c r="AE609" s="22" t="s">
        <v>852</v>
      </c>
      <c r="AF609" s="24">
        <v>75</v>
      </c>
      <c r="AG609" s="22" t="s">
        <v>2397</v>
      </c>
      <c r="AH609" s="22"/>
      <c r="AI609" s="22" t="s">
        <v>854</v>
      </c>
      <c r="AJ609" s="26"/>
    </row>
    <row r="610" spans="1:36" ht="11.15" customHeight="1" outlineLevel="1" x14ac:dyDescent="0.2">
      <c r="A610" s="21">
        <v>5</v>
      </c>
      <c r="B610" s="68" t="s">
        <v>601</v>
      </c>
      <c r="C610" s="68"/>
      <c r="D610" s="68"/>
      <c r="E610" s="68"/>
      <c r="F610" s="68" t="s">
        <v>2398</v>
      </c>
      <c r="G610" s="68"/>
      <c r="H610" s="68"/>
      <c r="I610" s="68"/>
      <c r="J610" s="68"/>
      <c r="K610" s="68"/>
      <c r="L610" s="68"/>
      <c r="M610" s="68"/>
      <c r="N610" s="68"/>
      <c r="O610" s="68"/>
      <c r="P610" s="68" t="s">
        <v>231</v>
      </c>
      <c r="Q610" s="68"/>
      <c r="R610" s="68"/>
      <c r="S610" s="68"/>
      <c r="T610" s="68"/>
      <c r="U610" s="68"/>
      <c r="V610" s="68"/>
      <c r="W610" s="68"/>
      <c r="X610" s="68"/>
      <c r="Y610" s="22" t="s">
        <v>850</v>
      </c>
      <c r="Z610" s="22"/>
      <c r="AA610" s="23">
        <v>65000</v>
      </c>
      <c r="AB610" s="24">
        <v>1</v>
      </c>
      <c r="AC610" s="22" t="s">
        <v>1593</v>
      </c>
      <c r="AD610" s="25">
        <v>3</v>
      </c>
      <c r="AE610" s="22" t="s">
        <v>852</v>
      </c>
      <c r="AF610" s="24">
        <v>173</v>
      </c>
      <c r="AG610" s="22" t="s">
        <v>2399</v>
      </c>
      <c r="AH610" s="22"/>
      <c r="AI610" s="22" t="s">
        <v>854</v>
      </c>
      <c r="AJ610" s="24">
        <v>2</v>
      </c>
    </row>
    <row r="611" spans="1:36" ht="11.15" customHeight="1" outlineLevel="2" x14ac:dyDescent="0.2">
      <c r="A611" s="69" t="s">
        <v>2400</v>
      </c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  <c r="AE611" s="69"/>
      <c r="AF611" s="69"/>
      <c r="AG611" s="69"/>
      <c r="AH611" s="69"/>
      <c r="AI611" s="69"/>
      <c r="AJ611" s="69"/>
    </row>
    <row r="612" spans="1:36" ht="11.15" customHeight="1" outlineLevel="1" x14ac:dyDescent="0.2">
      <c r="A612" s="21">
        <v>1</v>
      </c>
      <c r="B612" s="68" t="s">
        <v>591</v>
      </c>
      <c r="C612" s="68"/>
      <c r="D612" s="68"/>
      <c r="E612" s="68"/>
      <c r="F612" s="68" t="s">
        <v>2401</v>
      </c>
      <c r="G612" s="68"/>
      <c r="H612" s="68"/>
      <c r="I612" s="68"/>
      <c r="J612" s="68"/>
      <c r="K612" s="68"/>
      <c r="L612" s="68"/>
      <c r="M612" s="68"/>
      <c r="N612" s="68"/>
      <c r="O612" s="68"/>
      <c r="P612" s="68" t="s">
        <v>261</v>
      </c>
      <c r="Q612" s="68"/>
      <c r="R612" s="68"/>
      <c r="S612" s="68"/>
      <c r="T612" s="68"/>
      <c r="U612" s="68"/>
      <c r="V612" s="68"/>
      <c r="W612" s="68"/>
      <c r="X612" s="68"/>
      <c r="Y612" s="22" t="s">
        <v>850</v>
      </c>
      <c r="Z612" s="22"/>
      <c r="AA612" s="23">
        <v>31000</v>
      </c>
      <c r="AB612" s="24">
        <v>1</v>
      </c>
      <c r="AC612" s="22" t="s">
        <v>1527</v>
      </c>
      <c r="AD612" s="22"/>
      <c r="AE612" s="22" t="s">
        <v>852</v>
      </c>
      <c r="AF612" s="24">
        <v>75</v>
      </c>
      <c r="AG612" s="22" t="s">
        <v>2402</v>
      </c>
      <c r="AH612" s="22"/>
      <c r="AI612" s="22" t="s">
        <v>854</v>
      </c>
      <c r="AJ612" s="24">
        <v>3</v>
      </c>
    </row>
    <row r="613" spans="1:36" ht="11.15" customHeight="1" outlineLevel="2" x14ac:dyDescent="0.2">
      <c r="A613" s="69" t="s">
        <v>2403</v>
      </c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  <c r="AE613" s="69"/>
      <c r="AF613" s="69"/>
      <c r="AG613" s="69"/>
      <c r="AH613" s="69"/>
      <c r="AI613" s="69"/>
      <c r="AJ613" s="69"/>
    </row>
    <row r="614" spans="1:36" ht="11.15" customHeight="1" outlineLevel="2" x14ac:dyDescent="0.2">
      <c r="A614" s="21">
        <v>1</v>
      </c>
      <c r="B614" s="68" t="s">
        <v>586</v>
      </c>
      <c r="C614" s="68"/>
      <c r="D614" s="68"/>
      <c r="E614" s="68"/>
      <c r="F614" s="68" t="s">
        <v>2404</v>
      </c>
      <c r="G614" s="68"/>
      <c r="H614" s="68"/>
      <c r="I614" s="68"/>
      <c r="J614" s="68"/>
      <c r="K614" s="68"/>
      <c r="L614" s="68"/>
      <c r="M614" s="68"/>
      <c r="N614" s="68"/>
      <c r="O614" s="68"/>
      <c r="P614" s="68" t="s">
        <v>1951</v>
      </c>
      <c r="Q614" s="68"/>
      <c r="R614" s="68"/>
      <c r="S614" s="68"/>
      <c r="T614" s="68"/>
      <c r="U614" s="68"/>
      <c r="V614" s="68"/>
      <c r="W614" s="68"/>
      <c r="X614" s="68"/>
      <c r="Y614" s="22" t="s">
        <v>885</v>
      </c>
      <c r="Z614" s="22"/>
      <c r="AA614" s="24">
        <v>199</v>
      </c>
      <c r="AB614" s="24">
        <v>1</v>
      </c>
      <c r="AC614" s="22" t="s">
        <v>2370</v>
      </c>
      <c r="AD614" s="22"/>
      <c r="AE614" s="22" t="s">
        <v>852</v>
      </c>
      <c r="AF614" s="24">
        <v>159</v>
      </c>
      <c r="AG614" s="22" t="s">
        <v>2405</v>
      </c>
      <c r="AH614" s="22"/>
      <c r="AI614" s="22" t="s">
        <v>854</v>
      </c>
      <c r="AJ614" s="24">
        <v>2</v>
      </c>
    </row>
    <row r="615" spans="1:36" ht="11.15" customHeight="1" outlineLevel="2" x14ac:dyDescent="0.2">
      <c r="A615" s="21">
        <v>2</v>
      </c>
      <c r="B615" s="68" t="s">
        <v>588</v>
      </c>
      <c r="C615" s="68"/>
      <c r="D615" s="68"/>
      <c r="E615" s="68"/>
      <c r="F615" s="68" t="s">
        <v>2406</v>
      </c>
      <c r="G615" s="68"/>
      <c r="H615" s="68"/>
      <c r="I615" s="68"/>
      <c r="J615" s="68"/>
      <c r="K615" s="68"/>
      <c r="L615" s="68"/>
      <c r="M615" s="68"/>
      <c r="N615" s="68"/>
      <c r="O615" s="68"/>
      <c r="P615" s="68" t="s">
        <v>1951</v>
      </c>
      <c r="Q615" s="68"/>
      <c r="R615" s="68"/>
      <c r="S615" s="68"/>
      <c r="T615" s="68"/>
      <c r="U615" s="68"/>
      <c r="V615" s="68"/>
      <c r="W615" s="68"/>
      <c r="X615" s="68"/>
      <c r="Y615" s="22" t="s">
        <v>885</v>
      </c>
      <c r="Z615" s="22"/>
      <c r="AA615" s="24">
        <v>199</v>
      </c>
      <c r="AB615" s="24">
        <v>1</v>
      </c>
      <c r="AC615" s="22" t="s">
        <v>2407</v>
      </c>
      <c r="AD615" s="25">
        <v>3</v>
      </c>
      <c r="AE615" s="22" t="s">
        <v>852</v>
      </c>
      <c r="AF615" s="24">
        <v>180</v>
      </c>
      <c r="AG615" s="22" t="s">
        <v>2408</v>
      </c>
      <c r="AH615" s="22"/>
      <c r="AI615" s="22" t="s">
        <v>854</v>
      </c>
      <c r="AJ615" s="24">
        <v>2</v>
      </c>
    </row>
    <row r="616" spans="1:36" ht="11.15" customHeight="1" outlineLevel="2" x14ac:dyDescent="0.2">
      <c r="A616" s="21">
        <v>3</v>
      </c>
      <c r="B616" s="68" t="s">
        <v>589</v>
      </c>
      <c r="C616" s="68"/>
      <c r="D616" s="68"/>
      <c r="E616" s="68"/>
      <c r="F616" s="68" t="s">
        <v>2409</v>
      </c>
      <c r="G616" s="68"/>
      <c r="H616" s="68"/>
      <c r="I616" s="68"/>
      <c r="J616" s="68"/>
      <c r="K616" s="68"/>
      <c r="L616" s="68"/>
      <c r="M616" s="68"/>
      <c r="N616" s="68"/>
      <c r="O616" s="68"/>
      <c r="P616" s="68" t="s">
        <v>1951</v>
      </c>
      <c r="Q616" s="68"/>
      <c r="R616" s="68"/>
      <c r="S616" s="68"/>
      <c r="T616" s="68"/>
      <c r="U616" s="68"/>
      <c r="V616" s="68"/>
      <c r="W616" s="68"/>
      <c r="X616" s="68"/>
      <c r="Y616" s="22" t="s">
        <v>885</v>
      </c>
      <c r="Z616" s="22"/>
      <c r="AA616" s="24">
        <v>199</v>
      </c>
      <c r="AB616" s="24">
        <v>1</v>
      </c>
      <c r="AC616" s="22" t="s">
        <v>1430</v>
      </c>
      <c r="AD616" s="25">
        <v>3</v>
      </c>
      <c r="AE616" s="22" t="s">
        <v>852</v>
      </c>
      <c r="AF616" s="24">
        <v>268</v>
      </c>
      <c r="AG616" s="22" t="s">
        <v>2410</v>
      </c>
      <c r="AH616" s="22"/>
      <c r="AI616" s="22" t="s">
        <v>854</v>
      </c>
      <c r="AJ616" s="24">
        <v>1</v>
      </c>
    </row>
    <row r="617" spans="1:36" ht="11.15" customHeight="1" outlineLevel="2" x14ac:dyDescent="0.2">
      <c r="A617" s="21">
        <v>4</v>
      </c>
      <c r="B617" s="68" t="s">
        <v>590</v>
      </c>
      <c r="C617" s="68"/>
      <c r="D617" s="68"/>
      <c r="E617" s="68"/>
      <c r="F617" s="68" t="s">
        <v>2411</v>
      </c>
      <c r="G617" s="68"/>
      <c r="H617" s="68"/>
      <c r="I617" s="68"/>
      <c r="J617" s="68"/>
      <c r="K617" s="68"/>
      <c r="L617" s="68"/>
      <c r="M617" s="68"/>
      <c r="N617" s="68"/>
      <c r="O617" s="68"/>
      <c r="P617" s="68" t="s">
        <v>1951</v>
      </c>
      <c r="Q617" s="68"/>
      <c r="R617" s="68"/>
      <c r="S617" s="68"/>
      <c r="T617" s="68"/>
      <c r="U617" s="68"/>
      <c r="V617" s="68"/>
      <c r="W617" s="68"/>
      <c r="X617" s="68"/>
      <c r="Y617" s="22" t="s">
        <v>885</v>
      </c>
      <c r="Z617" s="22"/>
      <c r="AA617" s="24">
        <v>199</v>
      </c>
      <c r="AB617" s="24">
        <v>1</v>
      </c>
      <c r="AC617" s="22" t="s">
        <v>2370</v>
      </c>
      <c r="AD617" s="22"/>
      <c r="AE617" s="22" t="s">
        <v>852</v>
      </c>
      <c r="AF617" s="24">
        <v>228</v>
      </c>
      <c r="AG617" s="22" t="s">
        <v>2412</v>
      </c>
      <c r="AH617" s="22"/>
      <c r="AI617" s="22" t="s">
        <v>854</v>
      </c>
      <c r="AJ617" s="24">
        <v>2</v>
      </c>
    </row>
    <row r="618" spans="1:36" ht="11.15" customHeight="1" outlineLevel="2" x14ac:dyDescent="0.2">
      <c r="A618" s="21">
        <v>5</v>
      </c>
      <c r="B618" s="68" t="s">
        <v>2413</v>
      </c>
      <c r="C618" s="68"/>
      <c r="D618" s="68"/>
      <c r="E618" s="68"/>
      <c r="F618" s="68" t="s">
        <v>2414</v>
      </c>
      <c r="G618" s="68"/>
      <c r="H618" s="68"/>
      <c r="I618" s="68"/>
      <c r="J618" s="68"/>
      <c r="K618" s="68"/>
      <c r="L618" s="68"/>
      <c r="M618" s="68"/>
      <c r="N618" s="68"/>
      <c r="O618" s="68"/>
      <c r="P618" s="68" t="s">
        <v>1951</v>
      </c>
      <c r="Q618" s="68"/>
      <c r="R618" s="68"/>
      <c r="S618" s="68"/>
      <c r="T618" s="68"/>
      <c r="U618" s="68"/>
      <c r="V618" s="68"/>
      <c r="W618" s="68"/>
      <c r="X618" s="68"/>
      <c r="Y618" s="22" t="s">
        <v>885</v>
      </c>
      <c r="Z618" s="22"/>
      <c r="AA618" s="24">
        <v>199</v>
      </c>
      <c r="AB618" s="24">
        <v>1</v>
      </c>
      <c r="AC618" s="22"/>
      <c r="AD618" s="22"/>
      <c r="AE618" s="22" t="s">
        <v>852</v>
      </c>
      <c r="AF618" s="24">
        <v>216</v>
      </c>
      <c r="AG618" s="22" t="s">
        <v>2415</v>
      </c>
      <c r="AH618" s="22"/>
      <c r="AI618" s="22" t="s">
        <v>917</v>
      </c>
      <c r="AJ618" s="22"/>
    </row>
    <row r="619" spans="1:36" ht="11.15" customHeight="1" outlineLevel="2" x14ac:dyDescent="0.2">
      <c r="A619" s="21">
        <v>6</v>
      </c>
      <c r="B619" s="68" t="s">
        <v>595</v>
      </c>
      <c r="C619" s="68"/>
      <c r="D619" s="68"/>
      <c r="E619" s="68"/>
      <c r="F619" s="68" t="s">
        <v>2416</v>
      </c>
      <c r="G619" s="68"/>
      <c r="H619" s="68"/>
      <c r="I619" s="68"/>
      <c r="J619" s="68"/>
      <c r="K619" s="68"/>
      <c r="L619" s="68"/>
      <c r="M619" s="68"/>
      <c r="N619" s="68"/>
      <c r="O619" s="68"/>
      <c r="P619" s="68" t="s">
        <v>1951</v>
      </c>
      <c r="Q619" s="68"/>
      <c r="R619" s="68"/>
      <c r="S619" s="68"/>
      <c r="T619" s="68"/>
      <c r="U619" s="68"/>
      <c r="V619" s="68"/>
      <c r="W619" s="68"/>
      <c r="X619" s="68"/>
      <c r="Y619" s="22" t="s">
        <v>885</v>
      </c>
      <c r="Z619" s="22"/>
      <c r="AA619" s="24">
        <v>199</v>
      </c>
      <c r="AB619" s="24">
        <v>1</v>
      </c>
      <c r="AC619" s="22" t="s">
        <v>2370</v>
      </c>
      <c r="AD619" s="22"/>
      <c r="AE619" s="22" t="s">
        <v>852</v>
      </c>
      <c r="AF619" s="24">
        <v>136</v>
      </c>
      <c r="AG619" s="22" t="s">
        <v>2417</v>
      </c>
      <c r="AH619" s="22"/>
      <c r="AI619" s="22" t="s">
        <v>854</v>
      </c>
      <c r="AJ619" s="24">
        <v>2</v>
      </c>
    </row>
    <row r="620" spans="1:36" ht="11.15" customHeight="1" outlineLevel="2" x14ac:dyDescent="0.2">
      <c r="A620" s="21">
        <v>7</v>
      </c>
      <c r="B620" s="68" t="s">
        <v>596</v>
      </c>
      <c r="C620" s="68"/>
      <c r="D620" s="68"/>
      <c r="E620" s="68"/>
      <c r="F620" s="68" t="s">
        <v>2418</v>
      </c>
      <c r="G620" s="68"/>
      <c r="H620" s="68"/>
      <c r="I620" s="68"/>
      <c r="J620" s="68"/>
      <c r="K620" s="68"/>
      <c r="L620" s="68"/>
      <c r="M620" s="68"/>
      <c r="N620" s="68"/>
      <c r="O620" s="68"/>
      <c r="P620" s="68" t="s">
        <v>1951</v>
      </c>
      <c r="Q620" s="68"/>
      <c r="R620" s="68"/>
      <c r="S620" s="68"/>
      <c r="T620" s="68"/>
      <c r="U620" s="68"/>
      <c r="V620" s="68"/>
      <c r="W620" s="68"/>
      <c r="X620" s="68"/>
      <c r="Y620" s="22" t="s">
        <v>885</v>
      </c>
      <c r="Z620" s="22"/>
      <c r="AA620" s="24">
        <v>199</v>
      </c>
      <c r="AB620" s="24">
        <v>1</v>
      </c>
      <c r="AC620" s="22" t="s">
        <v>2370</v>
      </c>
      <c r="AD620" s="22"/>
      <c r="AE620" s="22" t="s">
        <v>852</v>
      </c>
      <c r="AF620" s="24">
        <v>184</v>
      </c>
      <c r="AG620" s="22" t="s">
        <v>2419</v>
      </c>
      <c r="AH620" s="22"/>
      <c r="AI620" s="22" t="s">
        <v>854</v>
      </c>
      <c r="AJ620" s="24">
        <v>2</v>
      </c>
    </row>
    <row r="621" spans="1:36" ht="11.15" customHeight="1" outlineLevel="2" x14ac:dyDescent="0.2">
      <c r="A621" s="21">
        <v>8</v>
      </c>
      <c r="B621" s="68" t="s">
        <v>2420</v>
      </c>
      <c r="C621" s="68"/>
      <c r="D621" s="68"/>
      <c r="E621" s="68"/>
      <c r="F621" s="68" t="s">
        <v>2421</v>
      </c>
      <c r="G621" s="68"/>
      <c r="H621" s="68"/>
      <c r="I621" s="68"/>
      <c r="J621" s="68"/>
      <c r="K621" s="68"/>
      <c r="L621" s="68"/>
      <c r="M621" s="68"/>
      <c r="N621" s="68"/>
      <c r="O621" s="68"/>
      <c r="P621" s="68" t="s">
        <v>1048</v>
      </c>
      <c r="Q621" s="68"/>
      <c r="R621" s="68"/>
      <c r="S621" s="68"/>
      <c r="T621" s="68"/>
      <c r="U621" s="68"/>
      <c r="V621" s="68"/>
      <c r="W621" s="68"/>
      <c r="X621" s="68"/>
      <c r="Y621" s="22" t="s">
        <v>850</v>
      </c>
      <c r="Z621" s="22"/>
      <c r="AA621" s="24">
        <v>182</v>
      </c>
      <c r="AB621" s="24">
        <v>1</v>
      </c>
      <c r="AC621" s="22" t="s">
        <v>1227</v>
      </c>
      <c r="AD621" s="25">
        <v>0.5</v>
      </c>
      <c r="AE621" s="22" t="s">
        <v>852</v>
      </c>
      <c r="AF621" s="24">
        <v>85</v>
      </c>
      <c r="AG621" s="22" t="s">
        <v>2422</v>
      </c>
      <c r="AH621" s="22"/>
      <c r="AI621" s="22" t="s">
        <v>854</v>
      </c>
      <c r="AJ621" s="26"/>
    </row>
    <row r="622" spans="1:36" ht="11.15" customHeight="1" outlineLevel="1" x14ac:dyDescent="0.2">
      <c r="A622" s="21">
        <v>9</v>
      </c>
      <c r="B622" s="68" t="s">
        <v>2423</v>
      </c>
      <c r="C622" s="68"/>
      <c r="D622" s="68"/>
      <c r="E622" s="68"/>
      <c r="F622" s="68" t="s">
        <v>2424</v>
      </c>
      <c r="G622" s="68"/>
      <c r="H622" s="68"/>
      <c r="I622" s="68"/>
      <c r="J622" s="68"/>
      <c r="K622" s="68"/>
      <c r="L622" s="68"/>
      <c r="M622" s="68"/>
      <c r="N622" s="68"/>
      <c r="O622" s="68"/>
      <c r="P622" s="68" t="s">
        <v>1048</v>
      </c>
      <c r="Q622" s="68"/>
      <c r="R622" s="68"/>
      <c r="S622" s="68"/>
      <c r="T622" s="68"/>
      <c r="U622" s="68"/>
      <c r="V622" s="68"/>
      <c r="W622" s="68"/>
      <c r="X622" s="68"/>
      <c r="Y622" s="22" t="s">
        <v>850</v>
      </c>
      <c r="Z622" s="22"/>
      <c r="AA622" s="24">
        <v>182</v>
      </c>
      <c r="AB622" s="24">
        <v>1</v>
      </c>
      <c r="AC622" s="22" t="s">
        <v>1011</v>
      </c>
      <c r="AD622" s="25">
        <v>0.5</v>
      </c>
      <c r="AE622" s="22" t="s">
        <v>852</v>
      </c>
      <c r="AF622" s="24">
        <v>309</v>
      </c>
      <c r="AG622" s="22" t="s">
        <v>2425</v>
      </c>
      <c r="AH622" s="22"/>
      <c r="AI622" s="22" t="s">
        <v>854</v>
      </c>
      <c r="AJ622" s="26"/>
    </row>
    <row r="623" spans="1:36" ht="11.15" customHeight="1" outlineLevel="2" x14ac:dyDescent="0.2">
      <c r="A623" s="69" t="s">
        <v>2426</v>
      </c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  <c r="AE623" s="69"/>
      <c r="AF623" s="69"/>
      <c r="AG623" s="69"/>
      <c r="AH623" s="69"/>
      <c r="AI623" s="69"/>
      <c r="AJ623" s="69"/>
    </row>
    <row r="624" spans="1:36" ht="22.4" customHeight="1" outlineLevel="2" x14ac:dyDescent="0.2">
      <c r="A624" s="21">
        <v>1</v>
      </c>
      <c r="B624" s="68" t="s">
        <v>250</v>
      </c>
      <c r="C624" s="68"/>
      <c r="D624" s="68"/>
      <c r="E624" s="68"/>
      <c r="F624" s="68" t="s">
        <v>2427</v>
      </c>
      <c r="G624" s="68"/>
      <c r="H624" s="68"/>
      <c r="I624" s="68"/>
      <c r="J624" s="68"/>
      <c r="K624" s="68"/>
      <c r="L624" s="68"/>
      <c r="M624" s="68"/>
      <c r="N624" s="68"/>
      <c r="O624" s="68"/>
      <c r="P624" s="68" t="s">
        <v>74</v>
      </c>
      <c r="Q624" s="68"/>
      <c r="R624" s="68"/>
      <c r="S624" s="68"/>
      <c r="T624" s="68"/>
      <c r="U624" s="68"/>
      <c r="V624" s="68"/>
      <c r="W624" s="68"/>
      <c r="X624" s="68"/>
      <c r="Y624" s="22" t="s">
        <v>885</v>
      </c>
      <c r="Z624" s="22"/>
      <c r="AA624" s="24">
        <v>166</v>
      </c>
      <c r="AB624" s="24">
        <v>1</v>
      </c>
      <c r="AC624" s="22" t="s">
        <v>1685</v>
      </c>
      <c r="AD624" s="25">
        <v>3</v>
      </c>
      <c r="AE624" s="22" t="s">
        <v>852</v>
      </c>
      <c r="AF624" s="24">
        <v>104</v>
      </c>
      <c r="AG624" s="22" t="s">
        <v>2428</v>
      </c>
      <c r="AH624" s="22"/>
      <c r="AI624" s="22" t="s">
        <v>854</v>
      </c>
      <c r="AJ624" s="24">
        <v>3</v>
      </c>
    </row>
    <row r="625" spans="1:36" ht="22.4" customHeight="1" outlineLevel="2" x14ac:dyDescent="0.2">
      <c r="A625" s="21">
        <v>2</v>
      </c>
      <c r="B625" s="68" t="s">
        <v>238</v>
      </c>
      <c r="C625" s="68"/>
      <c r="D625" s="68"/>
      <c r="E625" s="68"/>
      <c r="F625" s="68" t="s">
        <v>2429</v>
      </c>
      <c r="G625" s="68"/>
      <c r="H625" s="68"/>
      <c r="I625" s="68"/>
      <c r="J625" s="68"/>
      <c r="K625" s="68"/>
      <c r="L625" s="68"/>
      <c r="M625" s="68"/>
      <c r="N625" s="68"/>
      <c r="O625" s="68"/>
      <c r="P625" s="68" t="s">
        <v>72</v>
      </c>
      <c r="Q625" s="68"/>
      <c r="R625" s="68"/>
      <c r="S625" s="68"/>
      <c r="T625" s="68"/>
      <c r="U625" s="68"/>
      <c r="V625" s="68"/>
      <c r="W625" s="68"/>
      <c r="X625" s="68"/>
      <c r="Y625" s="22" t="s">
        <v>885</v>
      </c>
      <c r="Z625" s="22"/>
      <c r="AA625" s="25">
        <v>154.4</v>
      </c>
      <c r="AB625" s="24">
        <v>1</v>
      </c>
      <c r="AC625" s="22" t="s">
        <v>923</v>
      </c>
      <c r="AD625" s="25">
        <v>3</v>
      </c>
      <c r="AE625" s="22" t="s">
        <v>852</v>
      </c>
      <c r="AF625" s="24">
        <v>25</v>
      </c>
      <c r="AG625" s="20" t="s">
        <v>2430</v>
      </c>
      <c r="AH625" s="22"/>
      <c r="AI625" s="22" t="s">
        <v>854</v>
      </c>
      <c r="AJ625" s="26"/>
    </row>
    <row r="626" spans="1:36" ht="11.15" customHeight="1" outlineLevel="1" x14ac:dyDescent="0.2">
      <c r="A626" s="21">
        <v>3</v>
      </c>
      <c r="B626" s="68" t="s">
        <v>242</v>
      </c>
      <c r="C626" s="68"/>
      <c r="D626" s="68"/>
      <c r="E626" s="68"/>
      <c r="F626" s="68" t="s">
        <v>2431</v>
      </c>
      <c r="G626" s="68"/>
      <c r="H626" s="68"/>
      <c r="I626" s="68"/>
      <c r="J626" s="68"/>
      <c r="K626" s="68"/>
      <c r="L626" s="68"/>
      <c r="M626" s="68"/>
      <c r="N626" s="68"/>
      <c r="O626" s="68"/>
      <c r="P626" s="68" t="s">
        <v>72</v>
      </c>
      <c r="Q626" s="68"/>
      <c r="R626" s="68"/>
      <c r="S626" s="68"/>
      <c r="T626" s="68"/>
      <c r="U626" s="68"/>
      <c r="V626" s="68"/>
      <c r="W626" s="68"/>
      <c r="X626" s="68"/>
      <c r="Y626" s="22" t="s">
        <v>885</v>
      </c>
      <c r="Z626" s="22"/>
      <c r="AA626" s="25">
        <v>154.4</v>
      </c>
      <c r="AB626" s="24">
        <v>1</v>
      </c>
      <c r="AC626" s="22" t="s">
        <v>2370</v>
      </c>
      <c r="AD626" s="25">
        <v>3</v>
      </c>
      <c r="AE626" s="22" t="s">
        <v>852</v>
      </c>
      <c r="AF626" s="24">
        <v>14</v>
      </c>
      <c r="AG626" s="20" t="s">
        <v>2432</v>
      </c>
      <c r="AH626" s="22"/>
      <c r="AI626" s="22" t="s">
        <v>854</v>
      </c>
      <c r="AJ626" s="24">
        <v>2</v>
      </c>
    </row>
    <row r="627" spans="1:36" ht="11.15" customHeight="1" outlineLevel="2" x14ac:dyDescent="0.2">
      <c r="A627" s="69" t="s">
        <v>2433</v>
      </c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  <c r="AE627" s="69"/>
      <c r="AF627" s="69"/>
      <c r="AG627" s="69"/>
      <c r="AH627" s="69"/>
      <c r="AI627" s="69"/>
      <c r="AJ627" s="69"/>
    </row>
    <row r="628" spans="1:36" ht="11.15" customHeight="1" outlineLevel="2" x14ac:dyDescent="0.2">
      <c r="A628" s="21">
        <v>1</v>
      </c>
      <c r="B628" s="68" t="s">
        <v>244</v>
      </c>
      <c r="C628" s="68"/>
      <c r="D628" s="68"/>
      <c r="E628" s="68"/>
      <c r="F628" s="68" t="s">
        <v>2434</v>
      </c>
      <c r="G628" s="68"/>
      <c r="H628" s="68"/>
      <c r="I628" s="68"/>
      <c r="J628" s="68"/>
      <c r="K628" s="68"/>
      <c r="L628" s="68"/>
      <c r="M628" s="68"/>
      <c r="N628" s="68"/>
      <c r="O628" s="68"/>
      <c r="P628" s="68" t="s">
        <v>90</v>
      </c>
      <c r="Q628" s="68"/>
      <c r="R628" s="68"/>
      <c r="S628" s="68"/>
      <c r="T628" s="68"/>
      <c r="U628" s="68"/>
      <c r="V628" s="68"/>
      <c r="W628" s="68"/>
      <c r="X628" s="68"/>
      <c r="Y628" s="22" t="s">
        <v>850</v>
      </c>
      <c r="Z628" s="22"/>
      <c r="AA628" s="23">
        <v>32800</v>
      </c>
      <c r="AB628" s="24">
        <v>1</v>
      </c>
      <c r="AC628" s="22" t="s">
        <v>2435</v>
      </c>
      <c r="AD628" s="25">
        <v>3</v>
      </c>
      <c r="AE628" s="22" t="s">
        <v>852</v>
      </c>
      <c r="AF628" s="24">
        <v>194</v>
      </c>
      <c r="AG628" s="22" t="s">
        <v>2436</v>
      </c>
      <c r="AH628" s="22"/>
      <c r="AI628" s="22" t="s">
        <v>854</v>
      </c>
      <c r="AJ628" s="24">
        <v>5</v>
      </c>
    </row>
    <row r="629" spans="1:36" ht="22.4" customHeight="1" outlineLevel="2" x14ac:dyDescent="0.2">
      <c r="A629" s="21">
        <v>2</v>
      </c>
      <c r="B629" s="68" t="s">
        <v>620</v>
      </c>
      <c r="C629" s="68"/>
      <c r="D629" s="68"/>
      <c r="E629" s="68"/>
      <c r="F629" s="68" t="s">
        <v>2437</v>
      </c>
      <c r="G629" s="68"/>
      <c r="H629" s="68"/>
      <c r="I629" s="68"/>
      <c r="J629" s="68"/>
      <c r="K629" s="68"/>
      <c r="L629" s="68"/>
      <c r="M629" s="68"/>
      <c r="N629" s="68"/>
      <c r="O629" s="68"/>
      <c r="P629" s="68" t="s">
        <v>1108</v>
      </c>
      <c r="Q629" s="68"/>
      <c r="R629" s="68"/>
      <c r="S629" s="68"/>
      <c r="T629" s="68"/>
      <c r="U629" s="68"/>
      <c r="V629" s="68"/>
      <c r="W629" s="68"/>
      <c r="X629" s="68"/>
      <c r="Y629" s="22" t="s">
        <v>857</v>
      </c>
      <c r="Z629" s="22"/>
      <c r="AA629" s="23">
        <v>31200</v>
      </c>
      <c r="AB629" s="24">
        <v>1</v>
      </c>
      <c r="AC629" s="22" t="s">
        <v>2438</v>
      </c>
      <c r="AD629" s="25">
        <v>3</v>
      </c>
      <c r="AE629" s="22" t="s">
        <v>852</v>
      </c>
      <c r="AF629" s="24">
        <v>111</v>
      </c>
      <c r="AG629" s="22" t="s">
        <v>2439</v>
      </c>
      <c r="AH629" s="22"/>
      <c r="AI629" s="22" t="s">
        <v>854</v>
      </c>
      <c r="AJ629" s="26"/>
    </row>
    <row r="630" spans="1:36" ht="11.15" customHeight="1" outlineLevel="2" x14ac:dyDescent="0.2">
      <c r="A630" s="21">
        <v>3</v>
      </c>
      <c r="B630" s="68" t="s">
        <v>245</v>
      </c>
      <c r="C630" s="68"/>
      <c r="D630" s="68"/>
      <c r="E630" s="68"/>
      <c r="F630" s="68" t="s">
        <v>2440</v>
      </c>
      <c r="G630" s="68"/>
      <c r="H630" s="68"/>
      <c r="I630" s="68"/>
      <c r="J630" s="68"/>
      <c r="K630" s="68"/>
      <c r="L630" s="68"/>
      <c r="M630" s="68"/>
      <c r="N630" s="68"/>
      <c r="O630" s="68"/>
      <c r="P630" s="68" t="s">
        <v>114</v>
      </c>
      <c r="Q630" s="68"/>
      <c r="R630" s="68"/>
      <c r="S630" s="68"/>
      <c r="T630" s="68"/>
      <c r="U630" s="68"/>
      <c r="V630" s="68"/>
      <c r="W630" s="68"/>
      <c r="X630" s="68"/>
      <c r="Y630" s="22" t="s">
        <v>850</v>
      </c>
      <c r="Z630" s="22"/>
      <c r="AA630" s="23">
        <v>46000</v>
      </c>
      <c r="AB630" s="24">
        <v>1</v>
      </c>
      <c r="AC630" s="22" t="s">
        <v>2441</v>
      </c>
      <c r="AD630" s="25">
        <v>3</v>
      </c>
      <c r="AE630" s="22" t="s">
        <v>852</v>
      </c>
      <c r="AF630" s="24">
        <v>230</v>
      </c>
      <c r="AG630" s="22" t="s">
        <v>2442</v>
      </c>
      <c r="AH630" s="22"/>
      <c r="AI630" s="22" t="s">
        <v>854</v>
      </c>
      <c r="AJ630" s="24">
        <v>3</v>
      </c>
    </row>
    <row r="631" spans="1:36" s="12" customFormat="1" ht="10.4" customHeight="1" outlineLevel="1" x14ac:dyDescent="0.2">
      <c r="A631" s="21">
        <v>4</v>
      </c>
      <c r="B631" s="68" t="s">
        <v>228</v>
      </c>
      <c r="C631" s="68"/>
      <c r="D631" s="68"/>
      <c r="E631" s="68"/>
      <c r="F631" s="68" t="s">
        <v>2443</v>
      </c>
      <c r="G631" s="68"/>
      <c r="H631" s="68"/>
      <c r="I631" s="68"/>
      <c r="J631" s="68"/>
      <c r="K631" s="68"/>
      <c r="L631" s="68"/>
      <c r="M631" s="68"/>
      <c r="N631" s="68"/>
      <c r="O631" s="68"/>
      <c r="P631" s="68" t="s">
        <v>231</v>
      </c>
      <c r="Q631" s="68"/>
      <c r="R631" s="68"/>
      <c r="S631" s="68"/>
      <c r="T631" s="68"/>
      <c r="U631" s="68"/>
      <c r="V631" s="68"/>
      <c r="W631" s="68"/>
      <c r="X631" s="68"/>
      <c r="Y631" s="22" t="s">
        <v>850</v>
      </c>
      <c r="Z631" s="22"/>
      <c r="AA631" s="23">
        <v>60000</v>
      </c>
      <c r="AB631" s="24">
        <v>1</v>
      </c>
      <c r="AC631" s="22" t="s">
        <v>889</v>
      </c>
      <c r="AD631" s="25">
        <v>3</v>
      </c>
      <c r="AE631" s="22" t="s">
        <v>852</v>
      </c>
      <c r="AF631" s="24">
        <v>176</v>
      </c>
      <c r="AG631" s="22" t="s">
        <v>2444</v>
      </c>
      <c r="AH631" s="22"/>
      <c r="AI631" s="22" t="s">
        <v>854</v>
      </c>
      <c r="AJ631" s="24">
        <v>4</v>
      </c>
    </row>
  </sheetData>
  <autoFilter ref="A3:AJ631" xr:uid="{970EF5FC-F95C-48C4-8DB5-BE462B5F181A}">
    <filterColumn colId="1" showButton="0"/>
    <filterColumn colId="2" showButton="0"/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</autoFilter>
  <mergeCells count="1639">
    <mergeCell ref="B630:E630"/>
    <mergeCell ref="F630:O630"/>
    <mergeCell ref="P630:X630"/>
    <mergeCell ref="B628:E628"/>
    <mergeCell ref="F628:O628"/>
    <mergeCell ref="P628:X628"/>
    <mergeCell ref="B629:E629"/>
    <mergeCell ref="F629:O629"/>
    <mergeCell ref="P629:X629"/>
    <mergeCell ref="B625:E625"/>
    <mergeCell ref="F625:O625"/>
    <mergeCell ref="P625:X625"/>
    <mergeCell ref="B624:E624"/>
    <mergeCell ref="F624:O624"/>
    <mergeCell ref="P624:X624"/>
    <mergeCell ref="B622:E622"/>
    <mergeCell ref="F622:O622"/>
    <mergeCell ref="P622:X622"/>
    <mergeCell ref="A623:AJ623"/>
    <mergeCell ref="B626:E626"/>
    <mergeCell ref="F626:O626"/>
    <mergeCell ref="P626:X626"/>
    <mergeCell ref="A627:AJ627"/>
    <mergeCell ref="B620:E620"/>
    <mergeCell ref="F620:O620"/>
    <mergeCell ref="P620:X620"/>
    <mergeCell ref="B621:E621"/>
    <mergeCell ref="F621:O621"/>
    <mergeCell ref="P621:X621"/>
    <mergeCell ref="B618:E618"/>
    <mergeCell ref="F618:O618"/>
    <mergeCell ref="P618:X618"/>
    <mergeCell ref="B619:E619"/>
    <mergeCell ref="F619:O619"/>
    <mergeCell ref="P619:X619"/>
    <mergeCell ref="B616:E616"/>
    <mergeCell ref="F616:O616"/>
    <mergeCell ref="P616:X616"/>
    <mergeCell ref="B617:E617"/>
    <mergeCell ref="F617:O617"/>
    <mergeCell ref="P617:X617"/>
    <mergeCell ref="B614:E614"/>
    <mergeCell ref="F614:O614"/>
    <mergeCell ref="P614:X614"/>
    <mergeCell ref="B615:E615"/>
    <mergeCell ref="F615:O615"/>
    <mergeCell ref="P615:X615"/>
    <mergeCell ref="B608:E608"/>
    <mergeCell ref="F608:O608"/>
    <mergeCell ref="P608:X608"/>
    <mergeCell ref="B609:E609"/>
    <mergeCell ref="F609:O609"/>
    <mergeCell ref="P609:X609"/>
    <mergeCell ref="B610:E610"/>
    <mergeCell ref="F610:O610"/>
    <mergeCell ref="P610:X610"/>
    <mergeCell ref="A611:AJ611"/>
    <mergeCell ref="B612:E612"/>
    <mergeCell ref="F612:O612"/>
    <mergeCell ref="P612:X612"/>
    <mergeCell ref="A613:AJ613"/>
    <mergeCell ref="B606:E606"/>
    <mergeCell ref="F606:O606"/>
    <mergeCell ref="P606:X606"/>
    <mergeCell ref="B607:E607"/>
    <mergeCell ref="F607:O607"/>
    <mergeCell ref="P607:X607"/>
    <mergeCell ref="B603:E603"/>
    <mergeCell ref="F603:O603"/>
    <mergeCell ref="P603:X603"/>
    <mergeCell ref="B601:E601"/>
    <mergeCell ref="F601:O601"/>
    <mergeCell ref="P601:X601"/>
    <mergeCell ref="B602:E602"/>
    <mergeCell ref="F602:O602"/>
    <mergeCell ref="P602:X602"/>
    <mergeCell ref="B604:E604"/>
    <mergeCell ref="F604:O604"/>
    <mergeCell ref="P604:X604"/>
    <mergeCell ref="A605:AJ605"/>
    <mergeCell ref="P600:X600"/>
    <mergeCell ref="B597:E597"/>
    <mergeCell ref="F597:O597"/>
    <mergeCell ref="P597:X597"/>
    <mergeCell ref="B593:E593"/>
    <mergeCell ref="F593:O593"/>
    <mergeCell ref="P593:X593"/>
    <mergeCell ref="B594:E594"/>
    <mergeCell ref="F594:O594"/>
    <mergeCell ref="P594:X594"/>
    <mergeCell ref="B595:E595"/>
    <mergeCell ref="F595:O595"/>
    <mergeCell ref="P595:X595"/>
    <mergeCell ref="A596:AJ596"/>
    <mergeCell ref="B598:E598"/>
    <mergeCell ref="F598:O598"/>
    <mergeCell ref="P598:X598"/>
    <mergeCell ref="A599:AJ599"/>
    <mergeCell ref="A573:AJ573"/>
    <mergeCell ref="B579:E579"/>
    <mergeCell ref="F579:O579"/>
    <mergeCell ref="P579:X579"/>
    <mergeCell ref="B576:E576"/>
    <mergeCell ref="F576:O576"/>
    <mergeCell ref="P576:X576"/>
    <mergeCell ref="B574:E574"/>
    <mergeCell ref="F574:O574"/>
    <mergeCell ref="P574:X574"/>
    <mergeCell ref="A575:AJ575"/>
    <mergeCell ref="B577:E577"/>
    <mergeCell ref="F577:O577"/>
    <mergeCell ref="P577:X577"/>
    <mergeCell ref="A578:AJ578"/>
    <mergeCell ref="B580:E580"/>
    <mergeCell ref="F580:O580"/>
    <mergeCell ref="B571:E571"/>
    <mergeCell ref="F571:O571"/>
    <mergeCell ref="P571:X571"/>
    <mergeCell ref="B570:E570"/>
    <mergeCell ref="F570:O570"/>
    <mergeCell ref="P570:X570"/>
    <mergeCell ref="B566:E566"/>
    <mergeCell ref="F566:O566"/>
    <mergeCell ref="P566:X566"/>
    <mergeCell ref="B567:E567"/>
    <mergeCell ref="F567:O567"/>
    <mergeCell ref="P567:X567"/>
    <mergeCell ref="B568:E568"/>
    <mergeCell ref="F568:O568"/>
    <mergeCell ref="P568:X568"/>
    <mergeCell ref="A569:AJ569"/>
    <mergeCell ref="B572:E572"/>
    <mergeCell ref="F572:O572"/>
    <mergeCell ref="P572:X572"/>
    <mergeCell ref="B564:E564"/>
    <mergeCell ref="F564:O564"/>
    <mergeCell ref="P564:X564"/>
    <mergeCell ref="B565:E565"/>
    <mergeCell ref="F565:O565"/>
    <mergeCell ref="P565:X565"/>
    <mergeCell ref="B563:E563"/>
    <mergeCell ref="F563:O563"/>
    <mergeCell ref="P563:X563"/>
    <mergeCell ref="B559:E559"/>
    <mergeCell ref="F559:O559"/>
    <mergeCell ref="P559:X559"/>
    <mergeCell ref="B561:E561"/>
    <mergeCell ref="F561:O561"/>
    <mergeCell ref="P561:X561"/>
    <mergeCell ref="B560:E560"/>
    <mergeCell ref="F560:O560"/>
    <mergeCell ref="P560:X560"/>
    <mergeCell ref="A562:AJ562"/>
    <mergeCell ref="A543:AJ543"/>
    <mergeCell ref="B557:E557"/>
    <mergeCell ref="F557:O557"/>
    <mergeCell ref="P557:X557"/>
    <mergeCell ref="B558:E558"/>
    <mergeCell ref="F558:O558"/>
    <mergeCell ref="P558:X558"/>
    <mergeCell ref="B555:E555"/>
    <mergeCell ref="F555:O555"/>
    <mergeCell ref="P555:X555"/>
    <mergeCell ref="B551:E551"/>
    <mergeCell ref="F551:O551"/>
    <mergeCell ref="P551:X551"/>
    <mergeCell ref="B552:E552"/>
    <mergeCell ref="F552:O552"/>
    <mergeCell ref="P552:X552"/>
    <mergeCell ref="A553:AJ553"/>
    <mergeCell ref="B554:E554"/>
    <mergeCell ref="F554:O554"/>
    <mergeCell ref="P554:X554"/>
    <mergeCell ref="A556:AJ556"/>
    <mergeCell ref="B548:E548"/>
    <mergeCell ref="F548:O548"/>
    <mergeCell ref="P548:X548"/>
    <mergeCell ref="A549:AJ549"/>
    <mergeCell ref="B550:E550"/>
    <mergeCell ref="F550:O550"/>
    <mergeCell ref="P550:X550"/>
    <mergeCell ref="A545:AJ545"/>
    <mergeCell ref="B546:E546"/>
    <mergeCell ref="F546:O546"/>
    <mergeCell ref="P546:X546"/>
    <mergeCell ref="B547:E547"/>
    <mergeCell ref="F547:O547"/>
    <mergeCell ref="P547:X547"/>
    <mergeCell ref="B544:E544"/>
    <mergeCell ref="F544:O544"/>
    <mergeCell ref="P544:X544"/>
    <mergeCell ref="A522:AJ522"/>
    <mergeCell ref="B530:E530"/>
    <mergeCell ref="F530:O530"/>
    <mergeCell ref="P530:X530"/>
    <mergeCell ref="B525:E525"/>
    <mergeCell ref="F525:O525"/>
    <mergeCell ref="P525:X525"/>
    <mergeCell ref="A534:AJ534"/>
    <mergeCell ref="B540:E540"/>
    <mergeCell ref="F540:O540"/>
    <mergeCell ref="P540:X540"/>
    <mergeCell ref="B542:E542"/>
    <mergeCell ref="F542:O542"/>
    <mergeCell ref="P542:X542"/>
    <mergeCell ref="B537:E537"/>
    <mergeCell ref="F537:O537"/>
    <mergeCell ref="P537:X537"/>
    <mergeCell ref="B535:E535"/>
    <mergeCell ref="F535:O535"/>
    <mergeCell ref="P535:X535"/>
    <mergeCell ref="A536:AJ536"/>
    <mergeCell ref="A538:AJ538"/>
    <mergeCell ref="B539:E539"/>
    <mergeCell ref="F539:O539"/>
    <mergeCell ref="P539:X539"/>
    <mergeCell ref="B541:E541"/>
    <mergeCell ref="F541:O541"/>
    <mergeCell ref="P541:X541"/>
    <mergeCell ref="B520:E520"/>
    <mergeCell ref="F520:O520"/>
    <mergeCell ref="P520:X520"/>
    <mergeCell ref="B515:E515"/>
    <mergeCell ref="F515:O515"/>
    <mergeCell ref="P515:X515"/>
    <mergeCell ref="B516:E516"/>
    <mergeCell ref="F516:O516"/>
    <mergeCell ref="P516:X516"/>
    <mergeCell ref="B517:E517"/>
    <mergeCell ref="F517:O517"/>
    <mergeCell ref="P517:X517"/>
    <mergeCell ref="B519:E519"/>
    <mergeCell ref="F519:O519"/>
    <mergeCell ref="P519:X519"/>
    <mergeCell ref="B521:E521"/>
    <mergeCell ref="F521:O521"/>
    <mergeCell ref="P521:X521"/>
    <mergeCell ref="B523:E523"/>
    <mergeCell ref="F523:O523"/>
    <mergeCell ref="P523:X523"/>
    <mergeCell ref="A524:AJ524"/>
    <mergeCell ref="A526:AJ526"/>
    <mergeCell ref="B527:E527"/>
    <mergeCell ref="F527:O527"/>
    <mergeCell ref="P527:X527"/>
    <mergeCell ref="A528:AJ528"/>
    <mergeCell ref="B529:E529"/>
    <mergeCell ref="F529:O529"/>
    <mergeCell ref="P529:X529"/>
    <mergeCell ref="B513:E513"/>
    <mergeCell ref="F513:O513"/>
    <mergeCell ref="P513:X513"/>
    <mergeCell ref="B514:E514"/>
    <mergeCell ref="F514:O514"/>
    <mergeCell ref="P514:X514"/>
    <mergeCell ref="B512:E512"/>
    <mergeCell ref="F512:O512"/>
    <mergeCell ref="P512:X512"/>
    <mergeCell ref="B509:E509"/>
    <mergeCell ref="F509:O509"/>
    <mergeCell ref="P509:X509"/>
    <mergeCell ref="B510:E510"/>
    <mergeCell ref="F510:O510"/>
    <mergeCell ref="P510:X510"/>
    <mergeCell ref="A511:AJ511"/>
    <mergeCell ref="B518:E518"/>
    <mergeCell ref="F518:O518"/>
    <mergeCell ref="P518:X518"/>
    <mergeCell ref="A501:AJ501"/>
    <mergeCell ref="B508:E508"/>
    <mergeCell ref="F508:O508"/>
    <mergeCell ref="P508:X508"/>
    <mergeCell ref="B505:E505"/>
    <mergeCell ref="F505:O505"/>
    <mergeCell ref="P505:X505"/>
    <mergeCell ref="B506:E506"/>
    <mergeCell ref="F506:O506"/>
    <mergeCell ref="P506:X506"/>
    <mergeCell ref="B502:E502"/>
    <mergeCell ref="F502:O502"/>
    <mergeCell ref="P502:X502"/>
    <mergeCell ref="B503:E503"/>
    <mergeCell ref="F503:O503"/>
    <mergeCell ref="P503:X503"/>
    <mergeCell ref="B504:E504"/>
    <mergeCell ref="F504:O504"/>
    <mergeCell ref="P504:X504"/>
    <mergeCell ref="A507:AJ507"/>
    <mergeCell ref="B499:E499"/>
    <mergeCell ref="F499:O499"/>
    <mergeCell ref="P499:X499"/>
    <mergeCell ref="B497:E497"/>
    <mergeCell ref="F497:O497"/>
    <mergeCell ref="P497:X497"/>
    <mergeCell ref="B498:E498"/>
    <mergeCell ref="F498:O498"/>
    <mergeCell ref="P498:X498"/>
    <mergeCell ref="B494:E494"/>
    <mergeCell ref="F494:O494"/>
    <mergeCell ref="P494:X494"/>
    <mergeCell ref="B495:E495"/>
    <mergeCell ref="F495:O495"/>
    <mergeCell ref="P495:X495"/>
    <mergeCell ref="A496:AJ496"/>
    <mergeCell ref="B500:E500"/>
    <mergeCell ref="F500:O500"/>
    <mergeCell ref="P500:X500"/>
    <mergeCell ref="B492:E492"/>
    <mergeCell ref="F492:O492"/>
    <mergeCell ref="P492:X492"/>
    <mergeCell ref="B493:E493"/>
    <mergeCell ref="F493:O493"/>
    <mergeCell ref="P493:X493"/>
    <mergeCell ref="B489:E489"/>
    <mergeCell ref="F489:O489"/>
    <mergeCell ref="P489:X489"/>
    <mergeCell ref="B487:E487"/>
    <mergeCell ref="F487:O487"/>
    <mergeCell ref="P487:X487"/>
    <mergeCell ref="B488:E488"/>
    <mergeCell ref="F488:O488"/>
    <mergeCell ref="P488:X488"/>
    <mergeCell ref="A490:AJ490"/>
    <mergeCell ref="B491:E491"/>
    <mergeCell ref="F491:O491"/>
    <mergeCell ref="P491:X491"/>
    <mergeCell ref="B466:E466"/>
    <mergeCell ref="F466:O466"/>
    <mergeCell ref="P466:X466"/>
    <mergeCell ref="B461:E461"/>
    <mergeCell ref="F461:O461"/>
    <mergeCell ref="P461:X461"/>
    <mergeCell ref="B463:E463"/>
    <mergeCell ref="F463:O463"/>
    <mergeCell ref="P463:X463"/>
    <mergeCell ref="B460:E460"/>
    <mergeCell ref="F460:O460"/>
    <mergeCell ref="P460:X460"/>
    <mergeCell ref="B462:E462"/>
    <mergeCell ref="F462:O462"/>
    <mergeCell ref="P462:X462"/>
    <mergeCell ref="B464:E464"/>
    <mergeCell ref="F464:O464"/>
    <mergeCell ref="P464:X464"/>
    <mergeCell ref="A465:AJ465"/>
    <mergeCell ref="B459:E459"/>
    <mergeCell ref="F459:O459"/>
    <mergeCell ref="P459:X459"/>
    <mergeCell ref="B454:E454"/>
    <mergeCell ref="F454:O454"/>
    <mergeCell ref="P454:X454"/>
    <mergeCell ref="B455:E455"/>
    <mergeCell ref="F455:O455"/>
    <mergeCell ref="P455:X455"/>
    <mergeCell ref="B452:E452"/>
    <mergeCell ref="F452:O452"/>
    <mergeCell ref="P452:X452"/>
    <mergeCell ref="B453:E453"/>
    <mergeCell ref="F453:O453"/>
    <mergeCell ref="P453:X453"/>
    <mergeCell ref="B456:E456"/>
    <mergeCell ref="F456:O456"/>
    <mergeCell ref="P456:X456"/>
    <mergeCell ref="B458:E458"/>
    <mergeCell ref="F458:O458"/>
    <mergeCell ref="P458:X458"/>
    <mergeCell ref="B451:E451"/>
    <mergeCell ref="F451:O451"/>
    <mergeCell ref="P451:X451"/>
    <mergeCell ref="B448:E448"/>
    <mergeCell ref="F448:O448"/>
    <mergeCell ref="P448:X448"/>
    <mergeCell ref="B449:E449"/>
    <mergeCell ref="F449:O449"/>
    <mergeCell ref="P449:X449"/>
    <mergeCell ref="B446:E446"/>
    <mergeCell ref="F446:O446"/>
    <mergeCell ref="P446:X446"/>
    <mergeCell ref="B447:E447"/>
    <mergeCell ref="F447:O447"/>
    <mergeCell ref="P447:X447"/>
    <mergeCell ref="B457:E457"/>
    <mergeCell ref="F457:O457"/>
    <mergeCell ref="P457:X457"/>
    <mergeCell ref="B445:E445"/>
    <mergeCell ref="F445:O445"/>
    <mergeCell ref="P445:X445"/>
    <mergeCell ref="B442:E442"/>
    <mergeCell ref="F442:O442"/>
    <mergeCell ref="P442:X442"/>
    <mergeCell ref="B443:E443"/>
    <mergeCell ref="F443:O443"/>
    <mergeCell ref="P443:X443"/>
    <mergeCell ref="B440:E440"/>
    <mergeCell ref="F440:O440"/>
    <mergeCell ref="P440:X440"/>
    <mergeCell ref="B441:E441"/>
    <mergeCell ref="F441:O441"/>
    <mergeCell ref="P441:X441"/>
    <mergeCell ref="B450:E450"/>
    <mergeCell ref="F450:O450"/>
    <mergeCell ref="P450:X450"/>
    <mergeCell ref="B439:E439"/>
    <mergeCell ref="F439:O439"/>
    <mergeCell ref="P439:X439"/>
    <mergeCell ref="B436:E436"/>
    <mergeCell ref="F436:O436"/>
    <mergeCell ref="P436:X436"/>
    <mergeCell ref="B437:E437"/>
    <mergeCell ref="F437:O437"/>
    <mergeCell ref="P437:X437"/>
    <mergeCell ref="B434:E434"/>
    <mergeCell ref="F434:O434"/>
    <mergeCell ref="P434:X434"/>
    <mergeCell ref="B435:E435"/>
    <mergeCell ref="F435:O435"/>
    <mergeCell ref="P435:X435"/>
    <mergeCell ref="B444:E444"/>
    <mergeCell ref="F444:O444"/>
    <mergeCell ref="P444:X444"/>
    <mergeCell ref="B432:E432"/>
    <mergeCell ref="F432:O432"/>
    <mergeCell ref="P432:X432"/>
    <mergeCell ref="B430:E430"/>
    <mergeCell ref="F430:O430"/>
    <mergeCell ref="P430:X430"/>
    <mergeCell ref="B431:E431"/>
    <mergeCell ref="F431:O431"/>
    <mergeCell ref="P431:X431"/>
    <mergeCell ref="B428:E428"/>
    <mergeCell ref="F428:O428"/>
    <mergeCell ref="P428:X428"/>
    <mergeCell ref="B429:E429"/>
    <mergeCell ref="F429:O429"/>
    <mergeCell ref="P429:X429"/>
    <mergeCell ref="A433:AJ433"/>
    <mergeCell ref="B438:E438"/>
    <mergeCell ref="F438:O438"/>
    <mergeCell ref="P438:X438"/>
    <mergeCell ref="B427:E427"/>
    <mergeCell ref="F427:O427"/>
    <mergeCell ref="P427:X427"/>
    <mergeCell ref="B423:E423"/>
    <mergeCell ref="F423:O423"/>
    <mergeCell ref="P423:X423"/>
    <mergeCell ref="B424:E424"/>
    <mergeCell ref="F424:O424"/>
    <mergeCell ref="P424:X424"/>
    <mergeCell ref="B421:E421"/>
    <mergeCell ref="F421:O421"/>
    <mergeCell ref="P421:X421"/>
    <mergeCell ref="B422:E422"/>
    <mergeCell ref="F422:O422"/>
    <mergeCell ref="P422:X422"/>
    <mergeCell ref="B425:E425"/>
    <mergeCell ref="F425:O425"/>
    <mergeCell ref="P425:X425"/>
    <mergeCell ref="B419:E419"/>
    <mergeCell ref="F419:O419"/>
    <mergeCell ref="P419:X419"/>
    <mergeCell ref="B420:E420"/>
    <mergeCell ref="F420:O420"/>
    <mergeCell ref="P420:X420"/>
    <mergeCell ref="B418:E418"/>
    <mergeCell ref="F418:O418"/>
    <mergeCell ref="P418:X418"/>
    <mergeCell ref="B415:E415"/>
    <mergeCell ref="F415:O415"/>
    <mergeCell ref="P415:X415"/>
    <mergeCell ref="B416:E416"/>
    <mergeCell ref="F416:O416"/>
    <mergeCell ref="P416:X416"/>
    <mergeCell ref="A417:AJ417"/>
    <mergeCell ref="B426:E426"/>
    <mergeCell ref="F426:O426"/>
    <mergeCell ref="P426:X426"/>
    <mergeCell ref="B414:E414"/>
    <mergeCell ref="F414:O414"/>
    <mergeCell ref="P414:X414"/>
    <mergeCell ref="B410:E410"/>
    <mergeCell ref="F410:O410"/>
    <mergeCell ref="P410:X410"/>
    <mergeCell ref="B411:E411"/>
    <mergeCell ref="F411:O411"/>
    <mergeCell ref="P411:X411"/>
    <mergeCell ref="B407:E407"/>
    <mergeCell ref="F407:O407"/>
    <mergeCell ref="P407:X407"/>
    <mergeCell ref="A408:AJ408"/>
    <mergeCell ref="B409:E409"/>
    <mergeCell ref="F409:O409"/>
    <mergeCell ref="P409:X409"/>
    <mergeCell ref="B412:E412"/>
    <mergeCell ref="F412:O412"/>
    <mergeCell ref="P412:X412"/>
    <mergeCell ref="A413:AJ413"/>
    <mergeCell ref="A399:AJ399"/>
    <mergeCell ref="B405:E405"/>
    <mergeCell ref="F405:O405"/>
    <mergeCell ref="P405:X405"/>
    <mergeCell ref="B406:E406"/>
    <mergeCell ref="F406:O406"/>
    <mergeCell ref="P406:X406"/>
    <mergeCell ref="B402:E402"/>
    <mergeCell ref="F402:O402"/>
    <mergeCell ref="P402:X402"/>
    <mergeCell ref="B404:E404"/>
    <mergeCell ref="F404:O404"/>
    <mergeCell ref="P404:X404"/>
    <mergeCell ref="B400:E400"/>
    <mergeCell ref="F400:O400"/>
    <mergeCell ref="P400:X400"/>
    <mergeCell ref="B401:E401"/>
    <mergeCell ref="F401:O401"/>
    <mergeCell ref="P401:X401"/>
    <mergeCell ref="B403:E403"/>
    <mergeCell ref="F403:O403"/>
    <mergeCell ref="P403:X403"/>
    <mergeCell ref="B398:E398"/>
    <mergeCell ref="F398:O398"/>
    <mergeCell ref="P398:X398"/>
    <mergeCell ref="B396:E396"/>
    <mergeCell ref="F396:O396"/>
    <mergeCell ref="P396:X396"/>
    <mergeCell ref="B397:E397"/>
    <mergeCell ref="F397:O397"/>
    <mergeCell ref="P397:X397"/>
    <mergeCell ref="B393:E393"/>
    <mergeCell ref="F393:O393"/>
    <mergeCell ref="P393:X393"/>
    <mergeCell ref="B395:E395"/>
    <mergeCell ref="F395:O395"/>
    <mergeCell ref="P395:X395"/>
    <mergeCell ref="B394:E394"/>
    <mergeCell ref="F394:O394"/>
    <mergeCell ref="P394:X394"/>
    <mergeCell ref="B391:E391"/>
    <mergeCell ref="F391:O391"/>
    <mergeCell ref="P391:X391"/>
    <mergeCell ref="B389:E389"/>
    <mergeCell ref="F389:O389"/>
    <mergeCell ref="P389:X389"/>
    <mergeCell ref="B390:E390"/>
    <mergeCell ref="F390:O390"/>
    <mergeCell ref="P390:X390"/>
    <mergeCell ref="B386:E386"/>
    <mergeCell ref="F386:O386"/>
    <mergeCell ref="P386:X386"/>
    <mergeCell ref="A387:AJ387"/>
    <mergeCell ref="B388:E388"/>
    <mergeCell ref="F388:O388"/>
    <mergeCell ref="P388:X388"/>
    <mergeCell ref="A392:AJ392"/>
    <mergeCell ref="B384:E384"/>
    <mergeCell ref="F384:O384"/>
    <mergeCell ref="P384:X384"/>
    <mergeCell ref="B385:E385"/>
    <mergeCell ref="F385:O385"/>
    <mergeCell ref="P385:X385"/>
    <mergeCell ref="B382:E382"/>
    <mergeCell ref="F382:O382"/>
    <mergeCell ref="P382:X382"/>
    <mergeCell ref="B379:E379"/>
    <mergeCell ref="F379:O379"/>
    <mergeCell ref="P379:X379"/>
    <mergeCell ref="B380:E380"/>
    <mergeCell ref="F380:O380"/>
    <mergeCell ref="P380:X380"/>
    <mergeCell ref="A381:AJ381"/>
    <mergeCell ref="B383:E383"/>
    <mergeCell ref="F383:O383"/>
    <mergeCell ref="P383:X383"/>
    <mergeCell ref="B376:E376"/>
    <mergeCell ref="F376:O376"/>
    <mergeCell ref="P376:X376"/>
    <mergeCell ref="B378:E378"/>
    <mergeCell ref="F378:O378"/>
    <mergeCell ref="P378:X378"/>
    <mergeCell ref="B374:E374"/>
    <mergeCell ref="F374:O374"/>
    <mergeCell ref="P374:X374"/>
    <mergeCell ref="B375:E375"/>
    <mergeCell ref="F375:O375"/>
    <mergeCell ref="P375:X375"/>
    <mergeCell ref="B373:E373"/>
    <mergeCell ref="F373:O373"/>
    <mergeCell ref="P373:X373"/>
    <mergeCell ref="A372:AJ372"/>
    <mergeCell ref="B377:E377"/>
    <mergeCell ref="F377:O377"/>
    <mergeCell ref="P377:X377"/>
    <mergeCell ref="B371:E371"/>
    <mergeCell ref="F371:O371"/>
    <mergeCell ref="P371:X371"/>
    <mergeCell ref="A367:AJ367"/>
    <mergeCell ref="B368:E368"/>
    <mergeCell ref="F368:O368"/>
    <mergeCell ref="P368:X368"/>
    <mergeCell ref="B369:E369"/>
    <mergeCell ref="F369:O369"/>
    <mergeCell ref="P369:X369"/>
    <mergeCell ref="B366:E366"/>
    <mergeCell ref="F366:O366"/>
    <mergeCell ref="P366:X366"/>
    <mergeCell ref="A364:AJ364"/>
    <mergeCell ref="B365:E365"/>
    <mergeCell ref="F365:O365"/>
    <mergeCell ref="P365:X365"/>
    <mergeCell ref="A370:AJ370"/>
    <mergeCell ref="B361:E361"/>
    <mergeCell ref="F361:O361"/>
    <mergeCell ref="P361:X361"/>
    <mergeCell ref="B363:E363"/>
    <mergeCell ref="F363:O363"/>
    <mergeCell ref="P363:X363"/>
    <mergeCell ref="B360:E360"/>
    <mergeCell ref="F360:O360"/>
    <mergeCell ref="P360:X360"/>
    <mergeCell ref="B357:E357"/>
    <mergeCell ref="F357:O357"/>
    <mergeCell ref="P357:X357"/>
    <mergeCell ref="A356:AJ356"/>
    <mergeCell ref="A358:AJ358"/>
    <mergeCell ref="B359:E359"/>
    <mergeCell ref="F359:O359"/>
    <mergeCell ref="P359:X359"/>
    <mergeCell ref="B362:E362"/>
    <mergeCell ref="F362:O362"/>
    <mergeCell ref="P362:X362"/>
    <mergeCell ref="B355:E355"/>
    <mergeCell ref="F355:O355"/>
    <mergeCell ref="P355:X355"/>
    <mergeCell ref="A349:AJ349"/>
    <mergeCell ref="B350:E350"/>
    <mergeCell ref="F350:O350"/>
    <mergeCell ref="P350:X350"/>
    <mergeCell ref="A345:AJ345"/>
    <mergeCell ref="B346:E346"/>
    <mergeCell ref="F346:O346"/>
    <mergeCell ref="P346:X346"/>
    <mergeCell ref="A347:AJ347"/>
    <mergeCell ref="B348:E348"/>
    <mergeCell ref="F348:O348"/>
    <mergeCell ref="P348:X348"/>
    <mergeCell ref="B351:E351"/>
    <mergeCell ref="F351:O351"/>
    <mergeCell ref="P351:X351"/>
    <mergeCell ref="A352:AJ352"/>
    <mergeCell ref="B353:E353"/>
    <mergeCell ref="F353:O353"/>
    <mergeCell ref="P353:X353"/>
    <mergeCell ref="A354:AJ354"/>
    <mergeCell ref="A341:AJ341"/>
    <mergeCell ref="B342:E342"/>
    <mergeCell ref="F342:O342"/>
    <mergeCell ref="P342:X342"/>
    <mergeCell ref="B344:E344"/>
    <mergeCell ref="F344:O344"/>
    <mergeCell ref="P344:X344"/>
    <mergeCell ref="B339:E339"/>
    <mergeCell ref="F339:O339"/>
    <mergeCell ref="P339:X339"/>
    <mergeCell ref="B340:E340"/>
    <mergeCell ref="F340:O340"/>
    <mergeCell ref="P340:X340"/>
    <mergeCell ref="B336:E336"/>
    <mergeCell ref="F336:O336"/>
    <mergeCell ref="P336:X336"/>
    <mergeCell ref="A337:AJ337"/>
    <mergeCell ref="B338:E338"/>
    <mergeCell ref="F338:O338"/>
    <mergeCell ref="P338:X338"/>
    <mergeCell ref="B343:E343"/>
    <mergeCell ref="F343:O343"/>
    <mergeCell ref="P343:X343"/>
    <mergeCell ref="A333:AJ333"/>
    <mergeCell ref="B334:E334"/>
    <mergeCell ref="F334:O334"/>
    <mergeCell ref="P334:X334"/>
    <mergeCell ref="B335:E335"/>
    <mergeCell ref="F335:O335"/>
    <mergeCell ref="P335:X335"/>
    <mergeCell ref="B331:E331"/>
    <mergeCell ref="F331:O331"/>
    <mergeCell ref="P331:X331"/>
    <mergeCell ref="B332:E332"/>
    <mergeCell ref="F332:O332"/>
    <mergeCell ref="P332:X332"/>
    <mergeCell ref="B328:E328"/>
    <mergeCell ref="F328:O328"/>
    <mergeCell ref="P328:X328"/>
    <mergeCell ref="B330:E330"/>
    <mergeCell ref="F330:O330"/>
    <mergeCell ref="P330:X330"/>
    <mergeCell ref="B329:E329"/>
    <mergeCell ref="F329:O329"/>
    <mergeCell ref="P329:X329"/>
    <mergeCell ref="B326:E326"/>
    <mergeCell ref="F326:O326"/>
    <mergeCell ref="P326:X326"/>
    <mergeCell ref="B327:E327"/>
    <mergeCell ref="F327:O327"/>
    <mergeCell ref="P327:X327"/>
    <mergeCell ref="B324:E324"/>
    <mergeCell ref="F324:O324"/>
    <mergeCell ref="P324:X324"/>
    <mergeCell ref="B325:E325"/>
    <mergeCell ref="F325:O325"/>
    <mergeCell ref="P325:X325"/>
    <mergeCell ref="B322:E322"/>
    <mergeCell ref="F322:O322"/>
    <mergeCell ref="P322:X322"/>
    <mergeCell ref="B323:E323"/>
    <mergeCell ref="F323:O323"/>
    <mergeCell ref="P323:X323"/>
    <mergeCell ref="F314:O314"/>
    <mergeCell ref="P314:X314"/>
    <mergeCell ref="B312:E312"/>
    <mergeCell ref="F312:O312"/>
    <mergeCell ref="P312:X312"/>
    <mergeCell ref="B308:E308"/>
    <mergeCell ref="F308:O308"/>
    <mergeCell ref="P308:X308"/>
    <mergeCell ref="B310:E310"/>
    <mergeCell ref="F310:O310"/>
    <mergeCell ref="P310:X310"/>
    <mergeCell ref="A313:AJ313"/>
    <mergeCell ref="B320:E320"/>
    <mergeCell ref="F320:O320"/>
    <mergeCell ref="P320:X320"/>
    <mergeCell ref="B321:E321"/>
    <mergeCell ref="F321:O321"/>
    <mergeCell ref="P321:X321"/>
    <mergeCell ref="B318:E318"/>
    <mergeCell ref="F318:O318"/>
    <mergeCell ref="P318:X318"/>
    <mergeCell ref="B316:E316"/>
    <mergeCell ref="F316:O316"/>
    <mergeCell ref="P316:X316"/>
    <mergeCell ref="B317:E317"/>
    <mergeCell ref="F317:O317"/>
    <mergeCell ref="P317:X317"/>
    <mergeCell ref="B315:E315"/>
    <mergeCell ref="F315:O315"/>
    <mergeCell ref="P315:X315"/>
    <mergeCell ref="A319:AJ319"/>
    <mergeCell ref="F279:O279"/>
    <mergeCell ref="P279:X279"/>
    <mergeCell ref="B276:E276"/>
    <mergeCell ref="F276:O276"/>
    <mergeCell ref="P276:X276"/>
    <mergeCell ref="B277:E277"/>
    <mergeCell ref="F277:O277"/>
    <mergeCell ref="P277:X277"/>
    <mergeCell ref="B293:E293"/>
    <mergeCell ref="F293:O293"/>
    <mergeCell ref="P293:X293"/>
    <mergeCell ref="B286:E286"/>
    <mergeCell ref="F286:O286"/>
    <mergeCell ref="P286:X286"/>
    <mergeCell ref="B284:E284"/>
    <mergeCell ref="F284:O284"/>
    <mergeCell ref="P284:X284"/>
    <mergeCell ref="A285:AJ285"/>
    <mergeCell ref="B287:E287"/>
    <mergeCell ref="F287:O287"/>
    <mergeCell ref="P287:X287"/>
    <mergeCell ref="A288:AJ288"/>
    <mergeCell ref="B289:E289"/>
    <mergeCell ref="F289:O289"/>
    <mergeCell ref="P289:X289"/>
    <mergeCell ref="A290:AJ290"/>
    <mergeCell ref="B291:E291"/>
    <mergeCell ref="F291:O291"/>
    <mergeCell ref="P291:X291"/>
    <mergeCell ref="A292:AJ292"/>
    <mergeCell ref="B257:E257"/>
    <mergeCell ref="F257:O257"/>
    <mergeCell ref="P257:X257"/>
    <mergeCell ref="B255:E255"/>
    <mergeCell ref="F255:O255"/>
    <mergeCell ref="P255:X255"/>
    <mergeCell ref="B256:E256"/>
    <mergeCell ref="F256:O256"/>
    <mergeCell ref="P256:X256"/>
    <mergeCell ref="A258:AJ258"/>
    <mergeCell ref="B267:E267"/>
    <mergeCell ref="F267:O267"/>
    <mergeCell ref="P267:X267"/>
    <mergeCell ref="B263:E263"/>
    <mergeCell ref="F263:O263"/>
    <mergeCell ref="P263:X263"/>
    <mergeCell ref="B264:E264"/>
    <mergeCell ref="F264:O264"/>
    <mergeCell ref="P264:X264"/>
    <mergeCell ref="B259:E259"/>
    <mergeCell ref="F259:O259"/>
    <mergeCell ref="P259:X259"/>
    <mergeCell ref="A260:AJ260"/>
    <mergeCell ref="B261:E261"/>
    <mergeCell ref="F261:O261"/>
    <mergeCell ref="P261:X261"/>
    <mergeCell ref="A262:AJ262"/>
    <mergeCell ref="B265:E265"/>
    <mergeCell ref="F265:O265"/>
    <mergeCell ref="P265:X265"/>
    <mergeCell ref="A266:AJ266"/>
    <mergeCell ref="B237:E237"/>
    <mergeCell ref="F237:O237"/>
    <mergeCell ref="P237:X237"/>
    <mergeCell ref="B234:E234"/>
    <mergeCell ref="F234:O234"/>
    <mergeCell ref="P234:X234"/>
    <mergeCell ref="A235:AJ235"/>
    <mergeCell ref="B236:E236"/>
    <mergeCell ref="F236:O236"/>
    <mergeCell ref="P236:X236"/>
    <mergeCell ref="A238:AJ238"/>
    <mergeCell ref="B239:E239"/>
    <mergeCell ref="B249:E249"/>
    <mergeCell ref="F249:O249"/>
    <mergeCell ref="P249:X249"/>
    <mergeCell ref="B250:E250"/>
    <mergeCell ref="F250:O250"/>
    <mergeCell ref="P250:X250"/>
    <mergeCell ref="B247:E247"/>
    <mergeCell ref="F247:O247"/>
    <mergeCell ref="P247:X247"/>
    <mergeCell ref="B248:E248"/>
    <mergeCell ref="F248:O248"/>
    <mergeCell ref="P248:X248"/>
    <mergeCell ref="B245:E245"/>
    <mergeCell ref="F245:O245"/>
    <mergeCell ref="P245:X245"/>
    <mergeCell ref="B246:E246"/>
    <mergeCell ref="F246:O246"/>
    <mergeCell ref="P246:X246"/>
    <mergeCell ref="F239:O239"/>
    <mergeCell ref="P239:X239"/>
    <mergeCell ref="B232:E232"/>
    <mergeCell ref="F232:O232"/>
    <mergeCell ref="P232:X232"/>
    <mergeCell ref="B230:E230"/>
    <mergeCell ref="F230:O230"/>
    <mergeCell ref="P230:X230"/>
    <mergeCell ref="B231:E231"/>
    <mergeCell ref="F231:O231"/>
    <mergeCell ref="P231:X231"/>
    <mergeCell ref="B227:E227"/>
    <mergeCell ref="F227:O227"/>
    <mergeCell ref="P227:X227"/>
    <mergeCell ref="A228:AJ228"/>
    <mergeCell ref="B229:E229"/>
    <mergeCell ref="F229:O229"/>
    <mergeCell ref="P229:X229"/>
    <mergeCell ref="A233:AJ233"/>
    <mergeCell ref="B226:E226"/>
    <mergeCell ref="F226:O226"/>
    <mergeCell ref="P226:X226"/>
    <mergeCell ref="B222:E222"/>
    <mergeCell ref="F222:O222"/>
    <mergeCell ref="P222:X222"/>
    <mergeCell ref="B223:E223"/>
    <mergeCell ref="F223:O223"/>
    <mergeCell ref="P223:X223"/>
    <mergeCell ref="B220:E220"/>
    <mergeCell ref="F220:O220"/>
    <mergeCell ref="P220:X220"/>
    <mergeCell ref="B221:E221"/>
    <mergeCell ref="F221:O221"/>
    <mergeCell ref="P221:X221"/>
    <mergeCell ref="A224:AJ224"/>
    <mergeCell ref="B225:E225"/>
    <mergeCell ref="F225:O225"/>
    <mergeCell ref="P225:X225"/>
    <mergeCell ref="B219:E219"/>
    <mergeCell ref="F219:O219"/>
    <mergeCell ref="P219:X219"/>
    <mergeCell ref="B215:E215"/>
    <mergeCell ref="F215:O215"/>
    <mergeCell ref="P215:X215"/>
    <mergeCell ref="B216:E216"/>
    <mergeCell ref="F216:O216"/>
    <mergeCell ref="P216:X216"/>
    <mergeCell ref="B213:E213"/>
    <mergeCell ref="F213:O213"/>
    <mergeCell ref="P213:X213"/>
    <mergeCell ref="B214:E214"/>
    <mergeCell ref="F214:O214"/>
    <mergeCell ref="P214:X214"/>
    <mergeCell ref="A217:AJ217"/>
    <mergeCell ref="B218:E218"/>
    <mergeCell ref="F218:O218"/>
    <mergeCell ref="P218:X218"/>
    <mergeCell ref="B212:E212"/>
    <mergeCell ref="F212:O212"/>
    <mergeCell ref="P212:X212"/>
    <mergeCell ref="B208:E208"/>
    <mergeCell ref="F208:O208"/>
    <mergeCell ref="P208:X208"/>
    <mergeCell ref="B209:E209"/>
    <mergeCell ref="F209:O209"/>
    <mergeCell ref="P209:X209"/>
    <mergeCell ref="B205:E205"/>
    <mergeCell ref="F205:O205"/>
    <mergeCell ref="P205:X205"/>
    <mergeCell ref="B206:E206"/>
    <mergeCell ref="F206:O206"/>
    <mergeCell ref="P206:X206"/>
    <mergeCell ref="A207:AJ207"/>
    <mergeCell ref="B210:E210"/>
    <mergeCell ref="F210:O210"/>
    <mergeCell ref="P210:X210"/>
    <mergeCell ref="A211:AJ211"/>
    <mergeCell ref="B203:E203"/>
    <mergeCell ref="F203:O203"/>
    <mergeCell ref="P203:X203"/>
    <mergeCell ref="B204:E204"/>
    <mergeCell ref="F204:O204"/>
    <mergeCell ref="P204:X204"/>
    <mergeCell ref="B201:E201"/>
    <mergeCell ref="F201:O201"/>
    <mergeCell ref="P201:X201"/>
    <mergeCell ref="B202:E202"/>
    <mergeCell ref="F202:O202"/>
    <mergeCell ref="P202:X202"/>
    <mergeCell ref="B199:E199"/>
    <mergeCell ref="F199:O199"/>
    <mergeCell ref="P199:X199"/>
    <mergeCell ref="B200:E200"/>
    <mergeCell ref="F200:O200"/>
    <mergeCell ref="P200:X200"/>
    <mergeCell ref="B197:E197"/>
    <mergeCell ref="F197:O197"/>
    <mergeCell ref="P197:X197"/>
    <mergeCell ref="B198:E198"/>
    <mergeCell ref="F198:O198"/>
    <mergeCell ref="P198:X198"/>
    <mergeCell ref="B195:E195"/>
    <mergeCell ref="F195:O195"/>
    <mergeCell ref="P195:X195"/>
    <mergeCell ref="B196:E196"/>
    <mergeCell ref="F196:O196"/>
    <mergeCell ref="P196:X196"/>
    <mergeCell ref="B193:E193"/>
    <mergeCell ref="F193:O193"/>
    <mergeCell ref="P193:X193"/>
    <mergeCell ref="B194:E194"/>
    <mergeCell ref="F194:O194"/>
    <mergeCell ref="P194:X194"/>
    <mergeCell ref="B191:E191"/>
    <mergeCell ref="F191:O191"/>
    <mergeCell ref="P191:X191"/>
    <mergeCell ref="B192:E192"/>
    <mergeCell ref="F192:O192"/>
    <mergeCell ref="P192:X192"/>
    <mergeCell ref="B189:E189"/>
    <mergeCell ref="F189:O189"/>
    <mergeCell ref="P189:X189"/>
    <mergeCell ref="B190:E190"/>
    <mergeCell ref="F190:O190"/>
    <mergeCell ref="P190:X190"/>
    <mergeCell ref="B187:E187"/>
    <mergeCell ref="F187:O187"/>
    <mergeCell ref="P187:X187"/>
    <mergeCell ref="B188:E188"/>
    <mergeCell ref="F188:O188"/>
    <mergeCell ref="P188:X188"/>
    <mergeCell ref="B185:E185"/>
    <mergeCell ref="F185:O185"/>
    <mergeCell ref="P185:X185"/>
    <mergeCell ref="B186:E186"/>
    <mergeCell ref="F186:O186"/>
    <mergeCell ref="P186:X186"/>
    <mergeCell ref="B184:E184"/>
    <mergeCell ref="F184:O184"/>
    <mergeCell ref="P184:X184"/>
    <mergeCell ref="B180:E180"/>
    <mergeCell ref="F180:O180"/>
    <mergeCell ref="P180:X180"/>
    <mergeCell ref="B182:E182"/>
    <mergeCell ref="F182:O182"/>
    <mergeCell ref="P182:X182"/>
    <mergeCell ref="B181:E181"/>
    <mergeCell ref="F181:O181"/>
    <mergeCell ref="P181:X181"/>
    <mergeCell ref="A183:AJ183"/>
    <mergeCell ref="B178:E178"/>
    <mergeCell ref="F178:O178"/>
    <mergeCell ref="P178:X178"/>
    <mergeCell ref="B179:E179"/>
    <mergeCell ref="F179:O179"/>
    <mergeCell ref="P179:X179"/>
    <mergeCell ref="B176:E176"/>
    <mergeCell ref="F176:O176"/>
    <mergeCell ref="P176:X176"/>
    <mergeCell ref="B177:E177"/>
    <mergeCell ref="F177:O177"/>
    <mergeCell ref="P177:X177"/>
    <mergeCell ref="B174:E174"/>
    <mergeCell ref="F174:O174"/>
    <mergeCell ref="P174:X174"/>
    <mergeCell ref="B175:E175"/>
    <mergeCell ref="F175:O175"/>
    <mergeCell ref="P175:X175"/>
    <mergeCell ref="B172:E172"/>
    <mergeCell ref="F172:O172"/>
    <mergeCell ref="P172:X172"/>
    <mergeCell ref="B173:E173"/>
    <mergeCell ref="F173:O173"/>
    <mergeCell ref="P173:X173"/>
    <mergeCell ref="B170:E170"/>
    <mergeCell ref="F170:O170"/>
    <mergeCell ref="P170:X170"/>
    <mergeCell ref="B171:E171"/>
    <mergeCell ref="F171:O171"/>
    <mergeCell ref="P171:X171"/>
    <mergeCell ref="B168:E168"/>
    <mergeCell ref="F168:O168"/>
    <mergeCell ref="P168:X168"/>
    <mergeCell ref="B167:E167"/>
    <mergeCell ref="F167:O167"/>
    <mergeCell ref="P167:X167"/>
    <mergeCell ref="A169:AJ169"/>
    <mergeCell ref="B165:E165"/>
    <mergeCell ref="F165:O165"/>
    <mergeCell ref="P165:X165"/>
    <mergeCell ref="B166:E166"/>
    <mergeCell ref="F166:O166"/>
    <mergeCell ref="P166:X166"/>
    <mergeCell ref="B163:E163"/>
    <mergeCell ref="F163:O163"/>
    <mergeCell ref="P163:X163"/>
    <mergeCell ref="B164:E164"/>
    <mergeCell ref="F164:O164"/>
    <mergeCell ref="P164:X164"/>
    <mergeCell ref="B161:E161"/>
    <mergeCell ref="F161:O161"/>
    <mergeCell ref="P161:X161"/>
    <mergeCell ref="B162:E162"/>
    <mergeCell ref="F162:O162"/>
    <mergeCell ref="P162:X162"/>
    <mergeCell ref="B159:E159"/>
    <mergeCell ref="F159:O159"/>
    <mergeCell ref="P159:X159"/>
    <mergeCell ref="B160:E160"/>
    <mergeCell ref="F160:O160"/>
    <mergeCell ref="P160:X160"/>
    <mergeCell ref="A156:AJ156"/>
    <mergeCell ref="B157:E157"/>
    <mergeCell ref="F157:O157"/>
    <mergeCell ref="P157:X157"/>
    <mergeCell ref="B153:E153"/>
    <mergeCell ref="F153:O153"/>
    <mergeCell ref="P153:X153"/>
    <mergeCell ref="B155:E155"/>
    <mergeCell ref="F155:O155"/>
    <mergeCell ref="P155:X155"/>
    <mergeCell ref="B154:E154"/>
    <mergeCell ref="F154:O154"/>
    <mergeCell ref="P154:X154"/>
    <mergeCell ref="A158:AJ158"/>
    <mergeCell ref="B151:E151"/>
    <mergeCell ref="F151:O151"/>
    <mergeCell ref="P151:X151"/>
    <mergeCell ref="B152:E152"/>
    <mergeCell ref="F152:O152"/>
    <mergeCell ref="P152:X152"/>
    <mergeCell ref="B149:E149"/>
    <mergeCell ref="F149:O149"/>
    <mergeCell ref="P149:X149"/>
    <mergeCell ref="B146:E146"/>
    <mergeCell ref="F146:O146"/>
    <mergeCell ref="P146:X146"/>
    <mergeCell ref="B145:E145"/>
    <mergeCell ref="F145:O145"/>
    <mergeCell ref="P145:X145"/>
    <mergeCell ref="A147:AJ147"/>
    <mergeCell ref="B148:E148"/>
    <mergeCell ref="F148:O148"/>
    <mergeCell ref="P148:X148"/>
    <mergeCell ref="A150:AJ150"/>
    <mergeCell ref="B143:E143"/>
    <mergeCell ref="F143:O143"/>
    <mergeCell ref="P143:X143"/>
    <mergeCell ref="B144:E144"/>
    <mergeCell ref="F144:O144"/>
    <mergeCell ref="P144:X144"/>
    <mergeCell ref="B141:E141"/>
    <mergeCell ref="F141:O141"/>
    <mergeCell ref="P141:X141"/>
    <mergeCell ref="B142:E142"/>
    <mergeCell ref="F142:O142"/>
    <mergeCell ref="P142:X142"/>
    <mergeCell ref="B139:E139"/>
    <mergeCell ref="F139:O139"/>
    <mergeCell ref="P139:X139"/>
    <mergeCell ref="B140:E140"/>
    <mergeCell ref="F140:O140"/>
    <mergeCell ref="P140:X140"/>
    <mergeCell ref="B137:E137"/>
    <mergeCell ref="F137:O137"/>
    <mergeCell ref="P137:X137"/>
    <mergeCell ref="B138:E138"/>
    <mergeCell ref="F138:O138"/>
    <mergeCell ref="P138:X138"/>
    <mergeCell ref="B135:E135"/>
    <mergeCell ref="F135:O135"/>
    <mergeCell ref="P135:X135"/>
    <mergeCell ref="B136:E136"/>
    <mergeCell ref="F136:O136"/>
    <mergeCell ref="P136:X136"/>
    <mergeCell ref="B133:E133"/>
    <mergeCell ref="F133:O133"/>
    <mergeCell ref="P133:X133"/>
    <mergeCell ref="B134:E134"/>
    <mergeCell ref="F134:O134"/>
    <mergeCell ref="P134:X134"/>
    <mergeCell ref="B124:E124"/>
    <mergeCell ref="F124:O124"/>
    <mergeCell ref="P124:X124"/>
    <mergeCell ref="A125:AJ125"/>
    <mergeCell ref="B131:E131"/>
    <mergeCell ref="F131:O131"/>
    <mergeCell ref="P131:X131"/>
    <mergeCell ref="B132:E132"/>
    <mergeCell ref="F132:O132"/>
    <mergeCell ref="P132:X132"/>
    <mergeCell ref="B130:E130"/>
    <mergeCell ref="F130:O130"/>
    <mergeCell ref="P130:X130"/>
    <mergeCell ref="B126:E126"/>
    <mergeCell ref="F126:O126"/>
    <mergeCell ref="P126:X126"/>
    <mergeCell ref="B127:E127"/>
    <mergeCell ref="F127:O127"/>
    <mergeCell ref="P127:X127"/>
    <mergeCell ref="B128:E128"/>
    <mergeCell ref="F128:O128"/>
    <mergeCell ref="P128:X128"/>
    <mergeCell ref="A129:AJ129"/>
    <mergeCell ref="B123:E123"/>
    <mergeCell ref="F123:O123"/>
    <mergeCell ref="P123:X123"/>
    <mergeCell ref="B120:E120"/>
    <mergeCell ref="F120:O120"/>
    <mergeCell ref="P120:X120"/>
    <mergeCell ref="A117:AJ117"/>
    <mergeCell ref="B118:E118"/>
    <mergeCell ref="F118:O118"/>
    <mergeCell ref="P118:X118"/>
    <mergeCell ref="B119:E119"/>
    <mergeCell ref="F119:O119"/>
    <mergeCell ref="P119:X119"/>
    <mergeCell ref="B121:E121"/>
    <mergeCell ref="F121:O121"/>
    <mergeCell ref="P121:X121"/>
    <mergeCell ref="A122:AJ122"/>
    <mergeCell ref="B115:E115"/>
    <mergeCell ref="F115:O115"/>
    <mergeCell ref="P115:X115"/>
    <mergeCell ref="B116:E116"/>
    <mergeCell ref="F116:O116"/>
    <mergeCell ref="P116:X116"/>
    <mergeCell ref="B112:E112"/>
    <mergeCell ref="F112:O112"/>
    <mergeCell ref="P112:X112"/>
    <mergeCell ref="A113:AJ113"/>
    <mergeCell ref="B114:E114"/>
    <mergeCell ref="F114:O114"/>
    <mergeCell ref="P114:X114"/>
    <mergeCell ref="B110:E110"/>
    <mergeCell ref="F110:O110"/>
    <mergeCell ref="P110:X110"/>
    <mergeCell ref="B111:E111"/>
    <mergeCell ref="F111:O111"/>
    <mergeCell ref="P111:X111"/>
    <mergeCell ref="A107:AJ107"/>
    <mergeCell ref="B108:E108"/>
    <mergeCell ref="F108:O108"/>
    <mergeCell ref="P108:X108"/>
    <mergeCell ref="B109:E109"/>
    <mergeCell ref="F109:O109"/>
    <mergeCell ref="P109:X109"/>
    <mergeCell ref="A104:AJ104"/>
    <mergeCell ref="B105:E105"/>
    <mergeCell ref="F105:O105"/>
    <mergeCell ref="P105:X105"/>
    <mergeCell ref="B106:E106"/>
    <mergeCell ref="F106:O106"/>
    <mergeCell ref="P106:X106"/>
    <mergeCell ref="A100:AJ100"/>
    <mergeCell ref="B101:E101"/>
    <mergeCell ref="F101:O101"/>
    <mergeCell ref="P101:X101"/>
    <mergeCell ref="A102:AJ102"/>
    <mergeCell ref="B103:E103"/>
    <mergeCell ref="F103:O103"/>
    <mergeCell ref="P103:X103"/>
    <mergeCell ref="B98:E98"/>
    <mergeCell ref="F98:O98"/>
    <mergeCell ref="P98:X98"/>
    <mergeCell ref="B99:E99"/>
    <mergeCell ref="F99:O99"/>
    <mergeCell ref="P99:X99"/>
    <mergeCell ref="B95:E95"/>
    <mergeCell ref="F95:O95"/>
    <mergeCell ref="P95:X95"/>
    <mergeCell ref="B93:E93"/>
    <mergeCell ref="F93:O93"/>
    <mergeCell ref="P93:X93"/>
    <mergeCell ref="B94:E94"/>
    <mergeCell ref="F94:O94"/>
    <mergeCell ref="P94:X94"/>
    <mergeCell ref="A96:AJ96"/>
    <mergeCell ref="B97:E97"/>
    <mergeCell ref="F97:O97"/>
    <mergeCell ref="P97:X97"/>
    <mergeCell ref="B90:E90"/>
    <mergeCell ref="F90:O90"/>
    <mergeCell ref="P90:X90"/>
    <mergeCell ref="A91:AJ91"/>
    <mergeCell ref="B92:E92"/>
    <mergeCell ref="F92:O92"/>
    <mergeCell ref="P92:X92"/>
    <mergeCell ref="B88:E88"/>
    <mergeCell ref="F88:O88"/>
    <mergeCell ref="P88:X88"/>
    <mergeCell ref="B89:E89"/>
    <mergeCell ref="F89:O89"/>
    <mergeCell ref="P89:X89"/>
    <mergeCell ref="B86:E86"/>
    <mergeCell ref="F86:O86"/>
    <mergeCell ref="P86:X86"/>
    <mergeCell ref="B87:E87"/>
    <mergeCell ref="F87:O87"/>
    <mergeCell ref="P87:X87"/>
    <mergeCell ref="B84:E84"/>
    <mergeCell ref="F84:O84"/>
    <mergeCell ref="P84:X84"/>
    <mergeCell ref="B85:E85"/>
    <mergeCell ref="F85:O85"/>
    <mergeCell ref="P85:X85"/>
    <mergeCell ref="B82:E82"/>
    <mergeCell ref="F82:O82"/>
    <mergeCell ref="P82:X82"/>
    <mergeCell ref="B83:E83"/>
    <mergeCell ref="F83:O83"/>
    <mergeCell ref="P83:X83"/>
    <mergeCell ref="B80:E80"/>
    <mergeCell ref="F80:O80"/>
    <mergeCell ref="P80:X80"/>
    <mergeCell ref="B81:E81"/>
    <mergeCell ref="F81:O81"/>
    <mergeCell ref="P81:X81"/>
    <mergeCell ref="B78:E78"/>
    <mergeCell ref="F78:O78"/>
    <mergeCell ref="P78:X78"/>
    <mergeCell ref="B79:E79"/>
    <mergeCell ref="F79:O79"/>
    <mergeCell ref="P79:X79"/>
    <mergeCell ref="A75:AJ75"/>
    <mergeCell ref="B76:E76"/>
    <mergeCell ref="F76:O76"/>
    <mergeCell ref="P76:X76"/>
    <mergeCell ref="B77:E77"/>
    <mergeCell ref="F77:O77"/>
    <mergeCell ref="P77:X77"/>
    <mergeCell ref="B73:E73"/>
    <mergeCell ref="F73:O73"/>
    <mergeCell ref="P73:X73"/>
    <mergeCell ref="B74:E74"/>
    <mergeCell ref="F74:O74"/>
    <mergeCell ref="P74:X74"/>
    <mergeCell ref="A63:AJ63"/>
    <mergeCell ref="B71:E71"/>
    <mergeCell ref="F71:O71"/>
    <mergeCell ref="P71:X71"/>
    <mergeCell ref="B72:E72"/>
    <mergeCell ref="F72:O72"/>
    <mergeCell ref="P72:X72"/>
    <mergeCell ref="B70:E70"/>
    <mergeCell ref="F70:O70"/>
    <mergeCell ref="P70:X70"/>
    <mergeCell ref="B65:E65"/>
    <mergeCell ref="F65:O65"/>
    <mergeCell ref="P65:X65"/>
    <mergeCell ref="B64:E64"/>
    <mergeCell ref="F64:O64"/>
    <mergeCell ref="P64:X64"/>
    <mergeCell ref="A66:AJ66"/>
    <mergeCell ref="B67:E67"/>
    <mergeCell ref="F67:O67"/>
    <mergeCell ref="P67:X67"/>
    <mergeCell ref="A68:AJ68"/>
    <mergeCell ref="B69:E69"/>
    <mergeCell ref="F69:O69"/>
    <mergeCell ref="P69:X69"/>
    <mergeCell ref="B62:E62"/>
    <mergeCell ref="F62:O62"/>
    <mergeCell ref="P62:X62"/>
    <mergeCell ref="B60:E60"/>
    <mergeCell ref="F60:O60"/>
    <mergeCell ref="P60:X60"/>
    <mergeCell ref="B61:E61"/>
    <mergeCell ref="F61:O61"/>
    <mergeCell ref="P61:X61"/>
    <mergeCell ref="B58:E58"/>
    <mergeCell ref="F58:O58"/>
    <mergeCell ref="P58:X58"/>
    <mergeCell ref="B56:E56"/>
    <mergeCell ref="F56:O56"/>
    <mergeCell ref="P56:X56"/>
    <mergeCell ref="A57:AJ57"/>
    <mergeCell ref="B59:E59"/>
    <mergeCell ref="F59:O59"/>
    <mergeCell ref="P59:X59"/>
    <mergeCell ref="B53:E53"/>
    <mergeCell ref="F53:O53"/>
    <mergeCell ref="P53:X53"/>
    <mergeCell ref="A54:AJ54"/>
    <mergeCell ref="B55:E55"/>
    <mergeCell ref="F55:O55"/>
    <mergeCell ref="P55:X55"/>
    <mergeCell ref="B51:E51"/>
    <mergeCell ref="F51:O51"/>
    <mergeCell ref="P51:X51"/>
    <mergeCell ref="B49:E49"/>
    <mergeCell ref="F49:O49"/>
    <mergeCell ref="P49:X49"/>
    <mergeCell ref="A48:AJ48"/>
    <mergeCell ref="B50:E50"/>
    <mergeCell ref="F50:O50"/>
    <mergeCell ref="P50:X50"/>
    <mergeCell ref="A52:AJ52"/>
    <mergeCell ref="B46:E46"/>
    <mergeCell ref="F46:O46"/>
    <mergeCell ref="P46:X46"/>
    <mergeCell ref="B47:E47"/>
    <mergeCell ref="F47:O47"/>
    <mergeCell ref="P47:X47"/>
    <mergeCell ref="B44:E44"/>
    <mergeCell ref="F44:O44"/>
    <mergeCell ref="P44:X44"/>
    <mergeCell ref="B45:E45"/>
    <mergeCell ref="F45:O45"/>
    <mergeCell ref="P45:X45"/>
    <mergeCell ref="B42:E42"/>
    <mergeCell ref="F42:O42"/>
    <mergeCell ref="P42:X42"/>
    <mergeCell ref="B43:E43"/>
    <mergeCell ref="F43:O43"/>
    <mergeCell ref="P43:X43"/>
    <mergeCell ref="B40:E40"/>
    <mergeCell ref="F40:O40"/>
    <mergeCell ref="P40:X40"/>
    <mergeCell ref="B41:E41"/>
    <mergeCell ref="F41:O41"/>
    <mergeCell ref="P41:X41"/>
    <mergeCell ref="B38:E38"/>
    <mergeCell ref="F38:O38"/>
    <mergeCell ref="P38:X38"/>
    <mergeCell ref="B39:E39"/>
    <mergeCell ref="F39:O39"/>
    <mergeCell ref="P39:X39"/>
    <mergeCell ref="B36:E36"/>
    <mergeCell ref="F36:O36"/>
    <mergeCell ref="P36:X36"/>
    <mergeCell ref="B37:E37"/>
    <mergeCell ref="F37:O37"/>
    <mergeCell ref="P37:X37"/>
    <mergeCell ref="B34:E34"/>
    <mergeCell ref="F34:O34"/>
    <mergeCell ref="P34:X34"/>
    <mergeCell ref="B35:E35"/>
    <mergeCell ref="F35:O35"/>
    <mergeCell ref="P35:X35"/>
    <mergeCell ref="B28:E28"/>
    <mergeCell ref="F28:O28"/>
    <mergeCell ref="P28:X28"/>
    <mergeCell ref="B29:E29"/>
    <mergeCell ref="F29:O29"/>
    <mergeCell ref="P29:X29"/>
    <mergeCell ref="A30:AJ30"/>
    <mergeCell ref="B31:E31"/>
    <mergeCell ref="F31:O31"/>
    <mergeCell ref="P31:X31"/>
    <mergeCell ref="A32:AJ32"/>
    <mergeCell ref="B33:E33"/>
    <mergeCell ref="F33:O33"/>
    <mergeCell ref="P33:X33"/>
    <mergeCell ref="B26:E26"/>
    <mergeCell ref="F26:O26"/>
    <mergeCell ref="P26:X26"/>
    <mergeCell ref="B27:E27"/>
    <mergeCell ref="F27:O27"/>
    <mergeCell ref="P27:X27"/>
    <mergeCell ref="B24:E24"/>
    <mergeCell ref="F24:O24"/>
    <mergeCell ref="P24:X24"/>
    <mergeCell ref="B25:E25"/>
    <mergeCell ref="F25:O25"/>
    <mergeCell ref="P25:X25"/>
    <mergeCell ref="B22:E22"/>
    <mergeCell ref="F22:O22"/>
    <mergeCell ref="P22:X22"/>
    <mergeCell ref="B23:E23"/>
    <mergeCell ref="F23:O23"/>
    <mergeCell ref="P23:X23"/>
    <mergeCell ref="B20:E20"/>
    <mergeCell ref="F20:O20"/>
    <mergeCell ref="P20:X20"/>
    <mergeCell ref="B21:E21"/>
    <mergeCell ref="F21:O21"/>
    <mergeCell ref="P21:X21"/>
    <mergeCell ref="B18:E18"/>
    <mergeCell ref="F18:O18"/>
    <mergeCell ref="P18:X18"/>
    <mergeCell ref="B19:E19"/>
    <mergeCell ref="F19:O19"/>
    <mergeCell ref="P19:X19"/>
    <mergeCell ref="B15:E15"/>
    <mergeCell ref="F15:O15"/>
    <mergeCell ref="P15:X15"/>
    <mergeCell ref="A16:AJ16"/>
    <mergeCell ref="B17:E17"/>
    <mergeCell ref="F17:O17"/>
    <mergeCell ref="P17:X17"/>
    <mergeCell ref="B5:E5"/>
    <mergeCell ref="F5:O5"/>
    <mergeCell ref="P5:X5"/>
    <mergeCell ref="A6:AJ6"/>
    <mergeCell ref="B7:E7"/>
    <mergeCell ref="F7:O7"/>
    <mergeCell ref="P7:X7"/>
    <mergeCell ref="E1:W1"/>
    <mergeCell ref="A2:AJ2"/>
    <mergeCell ref="B3:E3"/>
    <mergeCell ref="F3:O3"/>
    <mergeCell ref="P3:X3"/>
    <mergeCell ref="A4:AJ4"/>
    <mergeCell ref="B13:E13"/>
    <mergeCell ref="F13:O13"/>
    <mergeCell ref="P13:X13"/>
    <mergeCell ref="B14:E14"/>
    <mergeCell ref="F14:O14"/>
    <mergeCell ref="P14:X14"/>
    <mergeCell ref="B11:E11"/>
    <mergeCell ref="F11:O11"/>
    <mergeCell ref="P11:X11"/>
    <mergeCell ref="B12:E12"/>
    <mergeCell ref="F12:O12"/>
    <mergeCell ref="P12:X12"/>
    <mergeCell ref="B8:E8"/>
    <mergeCell ref="F8:O8"/>
    <mergeCell ref="P8:X8"/>
    <mergeCell ref="A9:AJ9"/>
    <mergeCell ref="B10:E10"/>
    <mergeCell ref="F10:O10"/>
    <mergeCell ref="P10:X10"/>
    <mergeCell ref="A240:AJ240"/>
    <mergeCell ref="B241:E241"/>
    <mergeCell ref="F241:O241"/>
    <mergeCell ref="P241:X241"/>
    <mergeCell ref="A242:AJ242"/>
    <mergeCell ref="B243:E243"/>
    <mergeCell ref="F243:O243"/>
    <mergeCell ref="P243:X243"/>
    <mergeCell ref="A251:AJ251"/>
    <mergeCell ref="B252:E252"/>
    <mergeCell ref="F252:O252"/>
    <mergeCell ref="P252:X252"/>
    <mergeCell ref="A253:AJ253"/>
    <mergeCell ref="B254:E254"/>
    <mergeCell ref="F254:O254"/>
    <mergeCell ref="P254:X254"/>
    <mergeCell ref="B244:E244"/>
    <mergeCell ref="F244:O244"/>
    <mergeCell ref="P244:X244"/>
    <mergeCell ref="B268:E268"/>
    <mergeCell ref="F268:O268"/>
    <mergeCell ref="P268:X268"/>
    <mergeCell ref="A269:AJ269"/>
    <mergeCell ref="B270:E270"/>
    <mergeCell ref="F270:O270"/>
    <mergeCell ref="P270:X270"/>
    <mergeCell ref="A271:AJ271"/>
    <mergeCell ref="B280:E280"/>
    <mergeCell ref="F280:O280"/>
    <mergeCell ref="P280:X280"/>
    <mergeCell ref="A281:AJ281"/>
    <mergeCell ref="B282:E282"/>
    <mergeCell ref="F282:O282"/>
    <mergeCell ref="P282:X282"/>
    <mergeCell ref="A283:AJ283"/>
    <mergeCell ref="B274:E274"/>
    <mergeCell ref="F274:O274"/>
    <mergeCell ref="P274:X274"/>
    <mergeCell ref="B275:E275"/>
    <mergeCell ref="F275:O275"/>
    <mergeCell ref="P275:X275"/>
    <mergeCell ref="B272:E272"/>
    <mergeCell ref="F272:O272"/>
    <mergeCell ref="P272:X272"/>
    <mergeCell ref="B273:E273"/>
    <mergeCell ref="F273:O273"/>
    <mergeCell ref="P273:X273"/>
    <mergeCell ref="B278:E278"/>
    <mergeCell ref="F278:O278"/>
    <mergeCell ref="P278:X278"/>
    <mergeCell ref="B279:E279"/>
    <mergeCell ref="B473:E473"/>
    <mergeCell ref="F473:O473"/>
    <mergeCell ref="P473:X473"/>
    <mergeCell ref="A474:AJ474"/>
    <mergeCell ref="B475:E475"/>
    <mergeCell ref="F475:O475"/>
    <mergeCell ref="P475:X475"/>
    <mergeCell ref="B299:E299"/>
    <mergeCell ref="F299:O299"/>
    <mergeCell ref="P299:X299"/>
    <mergeCell ref="A300:AJ300"/>
    <mergeCell ref="B307:E307"/>
    <mergeCell ref="F307:O307"/>
    <mergeCell ref="P307:X307"/>
    <mergeCell ref="B309:E309"/>
    <mergeCell ref="F309:O309"/>
    <mergeCell ref="P309:X309"/>
    <mergeCell ref="A311:AJ311"/>
    <mergeCell ref="B305:E305"/>
    <mergeCell ref="F305:O305"/>
    <mergeCell ref="P305:X305"/>
    <mergeCell ref="B306:E306"/>
    <mergeCell ref="F306:O306"/>
    <mergeCell ref="P306:X306"/>
    <mergeCell ref="B303:E303"/>
    <mergeCell ref="F303:O303"/>
    <mergeCell ref="P303:X303"/>
    <mergeCell ref="B304:E304"/>
    <mergeCell ref="F304:O304"/>
    <mergeCell ref="P304:X304"/>
    <mergeCell ref="B301:E301"/>
    <mergeCell ref="F301:O301"/>
    <mergeCell ref="B470:E470"/>
    <mergeCell ref="F470:O470"/>
    <mergeCell ref="P470:X470"/>
    <mergeCell ref="A471:AJ471"/>
    <mergeCell ref="B472:E472"/>
    <mergeCell ref="F472:O472"/>
    <mergeCell ref="P472:X472"/>
    <mergeCell ref="B294:E294"/>
    <mergeCell ref="F294:O294"/>
    <mergeCell ref="P294:X294"/>
    <mergeCell ref="B295:E295"/>
    <mergeCell ref="F295:O295"/>
    <mergeCell ref="P295:X295"/>
    <mergeCell ref="A467:AJ467"/>
    <mergeCell ref="B468:E468"/>
    <mergeCell ref="F468:O468"/>
    <mergeCell ref="P468:X468"/>
    <mergeCell ref="A469:AJ469"/>
    <mergeCell ref="B298:E298"/>
    <mergeCell ref="F298:O298"/>
    <mergeCell ref="P298:X298"/>
    <mergeCell ref="B296:E296"/>
    <mergeCell ref="F296:O296"/>
    <mergeCell ref="P296:X296"/>
    <mergeCell ref="B297:E297"/>
    <mergeCell ref="F297:O297"/>
    <mergeCell ref="P297:X297"/>
    <mergeCell ref="P301:X301"/>
    <mergeCell ref="B302:E302"/>
    <mergeCell ref="F302:O302"/>
    <mergeCell ref="P302:X302"/>
    <mergeCell ref="B314:E314"/>
    <mergeCell ref="F589:O589"/>
    <mergeCell ref="P589:X589"/>
    <mergeCell ref="B591:E591"/>
    <mergeCell ref="F591:O591"/>
    <mergeCell ref="P591:X591"/>
    <mergeCell ref="B592:E592"/>
    <mergeCell ref="F592:O592"/>
    <mergeCell ref="A477:AJ477"/>
    <mergeCell ref="A479:AJ479"/>
    <mergeCell ref="B480:E480"/>
    <mergeCell ref="F480:O480"/>
    <mergeCell ref="P480:X480"/>
    <mergeCell ref="B478:E478"/>
    <mergeCell ref="F478:O478"/>
    <mergeCell ref="P478:X478"/>
    <mergeCell ref="B476:E476"/>
    <mergeCell ref="F476:O476"/>
    <mergeCell ref="P476:X476"/>
    <mergeCell ref="B484:E484"/>
    <mergeCell ref="F484:O484"/>
    <mergeCell ref="P484:X484"/>
    <mergeCell ref="B482:E482"/>
    <mergeCell ref="F482:O482"/>
    <mergeCell ref="P482:X482"/>
    <mergeCell ref="B483:E483"/>
    <mergeCell ref="F483:O483"/>
    <mergeCell ref="P483:X483"/>
    <mergeCell ref="A481:AJ481"/>
    <mergeCell ref="B485:E485"/>
    <mergeCell ref="F485:O485"/>
    <mergeCell ref="P485:X485"/>
    <mergeCell ref="A486:AJ486"/>
    <mergeCell ref="P592:X592"/>
    <mergeCell ref="B586:E586"/>
    <mergeCell ref="F586:O586"/>
    <mergeCell ref="P586:X586"/>
    <mergeCell ref="A590:AJ590"/>
    <mergeCell ref="B600:E600"/>
    <mergeCell ref="F600:O600"/>
    <mergeCell ref="B531:E531"/>
    <mergeCell ref="F531:O531"/>
    <mergeCell ref="P531:X531"/>
    <mergeCell ref="A532:AJ532"/>
    <mergeCell ref="B533:E533"/>
    <mergeCell ref="F533:O533"/>
    <mergeCell ref="P533:X533"/>
    <mergeCell ref="B631:E631"/>
    <mergeCell ref="F631:O631"/>
    <mergeCell ref="P631:X631"/>
    <mergeCell ref="P580:X580"/>
    <mergeCell ref="A581:AJ581"/>
    <mergeCell ref="B582:E582"/>
    <mergeCell ref="F582:O582"/>
    <mergeCell ref="P582:X582"/>
    <mergeCell ref="A583:AJ583"/>
    <mergeCell ref="B584:E584"/>
    <mergeCell ref="F584:O584"/>
    <mergeCell ref="P584:X584"/>
    <mergeCell ref="A585:AJ585"/>
    <mergeCell ref="B587:E587"/>
    <mergeCell ref="F587:O587"/>
    <mergeCell ref="P587:X587"/>
    <mergeCell ref="A588:AJ588"/>
    <mergeCell ref="B589:E589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CE0A-28C9-482E-9D0C-0E27B4B07582}">
  <dimension ref="A1:F630"/>
  <sheetViews>
    <sheetView workbookViewId="0">
      <selection activeCell="F6" sqref="F6"/>
    </sheetView>
  </sheetViews>
  <sheetFormatPr defaultRowHeight="14.5" x14ac:dyDescent="0.35"/>
  <cols>
    <col min="2" max="5" width="32.81640625" customWidth="1"/>
    <col min="6" max="6" width="68.453125" customWidth="1"/>
  </cols>
  <sheetData>
    <row r="1" spans="1:6" x14ac:dyDescent="0.35">
      <c r="A1" t="s">
        <v>2445</v>
      </c>
      <c r="B1" t="s">
        <v>2446</v>
      </c>
      <c r="F1" t="s">
        <v>832</v>
      </c>
    </row>
    <row r="2" spans="1:6" x14ac:dyDescent="0.35">
      <c r="A2" t="str">
        <f>IF(F2="","",_xlfn.XLOOKUP(F2,'Переименование подразделения'!A:A,'Переименование подразделения'!B:B,"ошибка",0,1))</f>
        <v/>
      </c>
      <c r="B2" t="str" cm="1">
        <f t="array" ref="B2:B505">_xlfn.UNIQUE('Штатные сотрудники'!B:B,FALSE,TRUE)</f>
        <v>Сотрудник</v>
      </c>
      <c r="C2" t="str">
        <f>IF(F2="","",_xlfn.XLOOKUP(B2,'Штатные сотрудники'!B:B,'Штатные сотрудники'!P:P,"ошибка",0,1))</f>
        <v/>
      </c>
      <c r="E2" t="str">
        <f>IF(F2="","",_xlfn.XLOOKUP(F2,'Переименование подразделения'!A:A,'Переименование подразделения'!C:C,"ошибка",0,1))</f>
        <v/>
      </c>
      <c r="F2" t="str" cm="1">
        <f t="array" ref="F2">IF(COUNTIF(Список_Сотрудников[ФИО],'Добавление новых'!B3)&gt;0,"",INDEX('Штатные сотрудники'!A:AJ,MATCH('Добавление новых'!B2,'Штатные сотрудники'!B:B,0)-_xlfn.XLOOKUP('Добавление новых'!B2,'Штатные сотрудники'!B:B,'Штатные сотрудники'!A:A,"Ошибка строки",0,1),1))</f>
        <v/>
      </c>
    </row>
    <row r="3" spans="1:6" x14ac:dyDescent="0.35">
      <c r="A3" t="str">
        <f>IF(F3="","",_xlfn.XLOOKUP(F3,'Переименование подразделения'!A:A,'Переименование подразделения'!B:B,"ошибка",0,1))</f>
        <v>ошибка</v>
      </c>
      <c r="B3" t="str">
        <v>Кишканов Данил Сергеевич</v>
      </c>
      <c r="C3" t="str">
        <f>IF(F3="","",_xlfn.XLOOKUP(B3,'Штатные сотрудники'!B:B,'Штатные сотрудники'!P:P,"ошибка",0,1))</f>
        <v>Руководитель производства</v>
      </c>
      <c r="E3" t="str">
        <f>IF(F3="","",_xlfn.XLOOKUP(F3,'Переименование подразделения'!A:A,'Переименование подразделения'!C:C,"ошибка",0,1))</f>
        <v>ошибка</v>
      </c>
      <c r="F3" t="str" cm="1">
        <f t="array" ref="F3">IF(COUNTIF(Список_Сотрудников[ФИО],'Добавление новых'!B4)&gt;0,"",INDEX('Штатные сотрудники'!A:AJ,MATCH('Добавление новых'!B3,'Штатные сотрудники'!B:B,0)-_xlfn.XLOOKUP('Добавление новых'!B3,'Штатные сотрудники'!B:B,'Штатные сотрудники'!A:A,"Ошибка строки",0,1),1))</f>
        <v>Администрация о/под.в г.Сестрорецке_3978</v>
      </c>
    </row>
    <row r="4" spans="1:6" x14ac:dyDescent="0.35">
      <c r="A4" t="str">
        <f>IF(F4="","",_xlfn.XLOOKUP(F4,'Переименование подразделения'!A:A,'Переименование подразделения'!B:B,"ошибка",0,1))</f>
        <v/>
      </c>
      <c r="B4" t="str">
        <v>Лебедев Максим Андреевич</v>
      </c>
      <c r="C4" t="str">
        <f>IF(F4="","",_xlfn.XLOOKUP(B4,'Штатные сотрудники'!B:B,'Штатные сотрудники'!P:P,"ошибка",0,1))</f>
        <v/>
      </c>
      <c r="E4" t="str">
        <f>IF(F4="","",_xlfn.XLOOKUP(F4,'Переименование подразделения'!A:A,'Переименование подразделения'!C:C,"ошибка",0,1))</f>
        <v/>
      </c>
      <c r="F4" t="str" cm="1">
        <f t="array" ref="F4">IF(COUNTIF(Список_Сотрудников[ФИО],'Добавление новых'!B5)&gt;0,"",INDEX('Штатные сотрудники'!A:AJ,MATCH('Добавление новых'!B4,'Штатные сотрудники'!B:B,0)-_xlfn.XLOOKUP('Добавление новых'!B4,'Штатные сотрудники'!B:B,'Штатные сотрудники'!A:A,"Ошибка строки",0,1),1))</f>
        <v/>
      </c>
    </row>
    <row r="5" spans="1:6" x14ac:dyDescent="0.35">
      <c r="A5" t="str">
        <f>IF(F5="","",_xlfn.XLOOKUP(F5,'Переименование подразделения'!A:A,'Переименование подразделения'!B:B,"ошибка",0,1))</f>
        <v/>
      </c>
      <c r="B5" t="str">
        <v>Швайцер Алексей Александрович</v>
      </c>
      <c r="C5" t="str">
        <f>IF(F5="","",_xlfn.XLOOKUP(B5,'Штатные сотрудники'!B:B,'Штатные сотрудники'!P:P,"ошибка",0,1))</f>
        <v/>
      </c>
      <c r="E5" t="str">
        <f>IF(F5="","",_xlfn.XLOOKUP(F5,'Переименование подразделения'!A:A,'Переименование подразделения'!C:C,"ошибка",0,1))</f>
        <v/>
      </c>
      <c r="F5" t="str" cm="1">
        <f t="array" ref="F5">IF(COUNTIF(Список_Сотрудников[ФИО],'Добавление новых'!B6)&gt;0,"",INDEX('Штатные сотрудники'!A:AJ,MATCH('Добавление новых'!B5,'Штатные сотрудники'!B:B,0)-_xlfn.XLOOKUP('Добавление новых'!B5,'Штатные сотрудники'!B:B,'Штатные сотрудники'!A:A,"Ошибка строки",0,1),1))</f>
        <v/>
      </c>
    </row>
    <row r="6" spans="1:6" x14ac:dyDescent="0.35">
      <c r="A6" t="str">
        <f>IF(F6="","",_xlfn.XLOOKUP(F6,'Переименование подразделения'!A:A,'Переименование подразделения'!B:B,"ошибка",0,1))</f>
        <v/>
      </c>
      <c r="B6" t="str">
        <v>Васин Александр Игоревич</v>
      </c>
      <c r="C6" t="str">
        <f>IF(F6="","",_xlfn.XLOOKUP(B6,'Штатные сотрудники'!B:B,'Штатные сотрудники'!P:P,"ошибка",0,1))</f>
        <v/>
      </c>
      <c r="E6" t="str">
        <f>IF(F6="","",_xlfn.XLOOKUP(F6,'Переименование подразделения'!A:A,'Переименование подразделения'!C:C,"ошибка",0,1))</f>
        <v/>
      </c>
      <c r="F6" t="str" cm="1">
        <f t="array" ref="F6">IF(COUNTIF(Список_Сотрудников[ФИО],'Добавление новых'!B7)&gt;0,"",INDEX('Штатные сотрудники'!A:AJ,MATCH('Добавление новых'!B6,'Штатные сотрудники'!B:B,0)-_xlfn.XLOOKUP('Добавление новых'!B6,'Штатные сотрудники'!B:B,'Штатные сотрудники'!A:A,"Ошибка строки",0,1),1))</f>
        <v/>
      </c>
    </row>
    <row r="7" spans="1:6" x14ac:dyDescent="0.35">
      <c r="A7" t="str">
        <f>IF(F7="","",_xlfn.XLOOKUP(F7,'Переименование подразделения'!A:A,'Переименование подразделения'!B:B,"ошибка",0,1))</f>
        <v/>
      </c>
      <c r="B7" t="str">
        <v>Великосвят Михаил Николаевич</v>
      </c>
      <c r="C7" t="str">
        <f>IF(F7="","",_xlfn.XLOOKUP(B7,'Штатные сотрудники'!B:B,'Штатные сотрудники'!P:P,"ошибка",0,1))</f>
        <v/>
      </c>
      <c r="E7" t="str">
        <f>IF(F7="","",_xlfn.XLOOKUP(F7,'Переименование подразделения'!A:A,'Переименование подразделения'!C:C,"ошибка",0,1))</f>
        <v/>
      </c>
      <c r="F7" t="str" cm="1">
        <f t="array" ref="F7">IF(COUNTIF(Список_Сотрудников[ФИО],'Добавление новых'!B8)&gt;0,"",INDEX('Штатные сотрудники'!A:AJ,MATCH('Добавление новых'!B7,'Штатные сотрудники'!B:B,0)-_xlfn.XLOOKUP('Добавление новых'!B7,'Штатные сотрудники'!B:B,'Штатные сотрудники'!A:A,"Ошибка строки",0,1),1))</f>
        <v/>
      </c>
    </row>
    <row r="8" spans="1:6" x14ac:dyDescent="0.35">
      <c r="A8" t="str">
        <f>IF(F8="","",_xlfn.XLOOKUP(F8,'Переименование подразделения'!A:A,'Переименование подразделения'!B:B,"ошибка",0,1))</f>
        <v/>
      </c>
      <c r="B8" t="str">
        <v>Горкунов Дмитрий Михайлович</v>
      </c>
      <c r="C8" t="str">
        <f>IF(F8="","",_xlfn.XLOOKUP(B8,'Штатные сотрудники'!B:B,'Штатные сотрудники'!P:P,"ошибка",0,1))</f>
        <v/>
      </c>
      <c r="E8" t="str">
        <f>IF(F8="","",_xlfn.XLOOKUP(F8,'Переименование подразделения'!A:A,'Переименование подразделения'!C:C,"ошибка",0,1))</f>
        <v/>
      </c>
      <c r="F8" t="str" cm="1">
        <f t="array" ref="F8">IF(COUNTIF(Список_Сотрудников[ФИО],'Добавление новых'!B9)&gt;0,"",INDEX('Штатные сотрудники'!A:AJ,MATCH('Добавление новых'!B8,'Штатные сотрудники'!B:B,0)-_xlfn.XLOOKUP('Добавление новых'!B8,'Штатные сотрудники'!B:B,'Штатные сотрудники'!A:A,"Ошибка строки",0,1),1))</f>
        <v/>
      </c>
    </row>
    <row r="9" spans="1:6" x14ac:dyDescent="0.35">
      <c r="A9" t="str">
        <f>IF(F9="","",_xlfn.XLOOKUP(F9,'Переименование подразделения'!A:A,'Переименование подразделения'!B:B,"ошибка",0,1))</f>
        <v>ошибка</v>
      </c>
      <c r="B9" t="str">
        <v>Ржанов Андрей Борисович</v>
      </c>
      <c r="C9" t="str">
        <f>IF(F9="","",_xlfn.XLOOKUP(B9,'Штатные сотрудники'!B:B,'Штатные сотрудники'!P:P,"ошибка",0,1))</f>
        <v>Менеджер по продажам ключевым клиентам</v>
      </c>
      <c r="E9" t="str">
        <f>IF(F9="","",_xlfn.XLOOKUP(F9,'Переименование подразделения'!A:A,'Переименование подразделения'!C:C,"ошибка",0,1))</f>
        <v>ошибка</v>
      </c>
      <c r="F9" t="str" cm="1">
        <f t="array" ref="F9">IF(COUNTIF(Список_Сотрудников[ФИО],'Добавление новых'!B10)&gt;0,"",INDEX('Штатные сотрудники'!A:AJ,MATCH('Добавление новых'!B9,'Штатные сотрудники'!B:B,0)-_xlfn.XLOOKUP('Добавление новых'!B9,'Штатные сотрудники'!B:B,'Штатные сотрудники'!A:A,"Ошибка строки",0,1),1))</f>
        <v>Отдел продаж (ковры) о/под.в г.Сестрорецке_ (Inform) 3957</v>
      </c>
    </row>
    <row r="10" spans="1:6" x14ac:dyDescent="0.35">
      <c r="A10" t="str">
        <f>IF(F10="","",_xlfn.XLOOKUP(F10,'Переименование подразделения'!A:A,'Переименование подразделения'!B:B,"ошибка",0,1))</f>
        <v/>
      </c>
      <c r="B10" t="str">
        <v>Васильев Павел Юрьевич</v>
      </c>
      <c r="C10" t="str">
        <f>IF(F10="","",_xlfn.XLOOKUP(B10,'Штатные сотрудники'!B:B,'Штатные сотрудники'!P:P,"ошибка",0,1))</f>
        <v/>
      </c>
      <c r="E10" t="str">
        <f>IF(F10="","",_xlfn.XLOOKUP(F10,'Переименование подразделения'!A:A,'Переименование подразделения'!C:C,"ошибка",0,1))</f>
        <v/>
      </c>
      <c r="F10" t="str" cm="1">
        <f t="array" ref="F10">IF(COUNTIF(Список_Сотрудников[ФИО],'Добавление новых'!B11)&gt;0,"",INDEX('Штатные сотрудники'!A:AJ,MATCH('Добавление новых'!B10,'Штатные сотрудники'!B:B,0)-_xlfn.XLOOKUP('Добавление новых'!B10,'Штатные сотрудники'!B:B,'Штатные сотрудники'!A:A,"Ошибка строки",0,1),1))</f>
        <v/>
      </c>
    </row>
    <row r="11" spans="1:6" x14ac:dyDescent="0.35">
      <c r="A11" t="str">
        <f>IF(F11="","",_xlfn.XLOOKUP(F11,'Переименование подразделения'!A:A,'Переименование подразделения'!B:B,"ошибка",0,1))</f>
        <v/>
      </c>
      <c r="B11" t="str">
        <v>Трофименко Ольга Александровна</v>
      </c>
      <c r="C11" t="str">
        <f>IF(F11="","",_xlfn.XLOOKUP(B11,'Штатные сотрудники'!B:B,'Штатные сотрудники'!P:P,"ошибка",0,1))</f>
        <v/>
      </c>
      <c r="E11" t="str">
        <f>IF(F11="","",_xlfn.XLOOKUP(F11,'Переименование подразделения'!A:A,'Переименование подразделения'!C:C,"ошибка",0,1))</f>
        <v/>
      </c>
      <c r="F11" t="str" cm="1">
        <f t="array" ref="F11">IF(COUNTIF(Список_Сотрудников[ФИО],'Добавление новых'!B12)&gt;0,"",INDEX('Штатные сотрудники'!A:AJ,MATCH('Добавление новых'!B11,'Штатные сотрудники'!B:B,0)-_xlfn.XLOOKUP('Добавление новых'!B11,'Штатные сотрудники'!B:B,'Штатные сотрудники'!A:A,"Ошибка строки",0,1),1))</f>
        <v/>
      </c>
    </row>
    <row r="12" spans="1:6" x14ac:dyDescent="0.35">
      <c r="A12" t="str">
        <f>IF(F12="","",_xlfn.XLOOKUP(F12,'Переименование подразделения'!A:A,'Переименование подразделения'!B:B,"ошибка",0,1))</f>
        <v>СПб</v>
      </c>
      <c r="B12" t="str">
        <v>Бронников Евгений Сергеевич</v>
      </c>
      <c r="C12" t="str">
        <f>IF(F12="","",_xlfn.XLOOKUP(B12,'Штатные сотрудники'!B:B,'Штатные сотрудники'!P:P,"ошибка",0,1))</f>
        <v>Оператор стиральной машины</v>
      </c>
      <c r="E12" t="str">
        <f>IF(F12="","",_xlfn.XLOOKUP(F12,'Переименование подразделения'!A:A,'Переименование подразделения'!C:C,"ошибка",0,1))</f>
        <v>Кишканов Даниил</v>
      </c>
      <c r="F12" t="str" cm="1">
        <f t="array" ref="F12">IF(COUNTIF(Список_Сотрудников[ФИО],'Добавление новых'!B13)&gt;0,"",INDEX('Штатные сотрудники'!A:AJ,MATCH('Добавление новых'!B12,'Штатные сотрудники'!B:B,0)-_xlfn.XLOOKUP('Добавление новых'!B12,'Штатные сотрудники'!B:B,'Штатные сотрудники'!A:A,"Ошибка строки",0,1),1))</f>
        <v>Производство (ковры) о/под.в г.Сестрорецке_3970</v>
      </c>
    </row>
    <row r="13" spans="1:6" x14ac:dyDescent="0.35">
      <c r="A13" t="str">
        <f>IF(F13="","",_xlfn.XLOOKUP(F13,'Переименование подразделения'!A:A,'Переименование подразделения'!B:B,"ошибка",0,1))</f>
        <v/>
      </c>
      <c r="B13" t="str">
        <v>Коваль Евгений Игоревич</v>
      </c>
      <c r="C13" t="str">
        <f>IF(F13="","",_xlfn.XLOOKUP(B13,'Штатные сотрудники'!B:B,'Штатные сотрудники'!P:P,"ошибка",0,1))</f>
        <v/>
      </c>
      <c r="E13" t="str">
        <f>IF(F13="","",_xlfn.XLOOKUP(F13,'Переименование подразделения'!A:A,'Переименование подразделения'!C:C,"ошибка",0,1))</f>
        <v/>
      </c>
      <c r="F13" t="str" cm="1">
        <f t="array" ref="F13">IF(COUNTIF(Список_Сотрудников[ФИО],'Добавление новых'!B14)&gt;0,"",INDEX('Штатные сотрудники'!A:AJ,MATCH('Добавление новых'!B13,'Штатные сотрудники'!B:B,0)-_xlfn.XLOOKUP('Добавление новых'!B13,'Штатные сотрудники'!B:B,'Штатные сотрудники'!A:A,"Ошибка строки",0,1),1))</f>
        <v/>
      </c>
    </row>
    <row r="14" spans="1:6" x14ac:dyDescent="0.35">
      <c r="A14" t="str">
        <f>IF(F14="","",_xlfn.XLOOKUP(F14,'Переименование подразделения'!A:A,'Переименование подразделения'!B:B,"ошибка",0,1))</f>
        <v/>
      </c>
      <c r="B14" t="str">
        <v>Магомедов Бейбала Джаферович</v>
      </c>
      <c r="C14" t="str">
        <f>IF(F14="","",_xlfn.XLOOKUP(B14,'Штатные сотрудники'!B:B,'Штатные сотрудники'!P:P,"ошибка",0,1))</f>
        <v/>
      </c>
      <c r="E14" t="str">
        <f>IF(F14="","",_xlfn.XLOOKUP(F14,'Переименование подразделения'!A:A,'Переименование подразделения'!C:C,"ошибка",0,1))</f>
        <v/>
      </c>
      <c r="F14" t="str" cm="1">
        <f t="array" ref="F14">IF(COUNTIF(Список_Сотрудников[ФИО],'Добавление новых'!B15)&gt;0,"",INDEX('Штатные сотрудники'!A:AJ,MATCH('Добавление новых'!B14,'Штатные сотрудники'!B:B,0)-_xlfn.XLOOKUP('Добавление новых'!B14,'Штатные сотрудники'!B:B,'Штатные сотрудники'!A:A,"Ошибка строки",0,1),1))</f>
        <v/>
      </c>
    </row>
    <row r="15" spans="1:6" x14ac:dyDescent="0.35">
      <c r="A15" t="str">
        <f>IF(F15="","",_xlfn.XLOOKUP(F15,'Переименование подразделения'!A:A,'Переименование подразделения'!B:B,"ошибка",0,1))</f>
        <v/>
      </c>
      <c r="B15" t="str">
        <v>Соловьев Станислав Константинович</v>
      </c>
      <c r="C15" t="str">
        <f>IF(F15="","",_xlfn.XLOOKUP(B15,'Штатные сотрудники'!B:B,'Штатные сотрудники'!P:P,"ошибка",0,1))</f>
        <v/>
      </c>
      <c r="E15" t="str">
        <f>IF(F15="","",_xlfn.XLOOKUP(F15,'Переименование подразделения'!A:A,'Переименование подразделения'!C:C,"ошибка",0,1))</f>
        <v/>
      </c>
      <c r="F15" t="str" cm="1">
        <f t="array" ref="F15">IF(COUNTIF(Список_Сотрудников[ФИО],'Добавление новых'!B16)&gt;0,"",INDEX('Штатные сотрудники'!A:AJ,MATCH('Добавление новых'!B15,'Штатные сотрудники'!B:B,0)-_xlfn.XLOOKUP('Добавление новых'!B15,'Штатные сотрудники'!B:B,'Штатные сотрудники'!A:A,"Ошибка строки",0,1),1))</f>
        <v/>
      </c>
    </row>
    <row r="16" spans="1:6" x14ac:dyDescent="0.35">
      <c r="A16" t="str">
        <f>IF(F16="","",_xlfn.XLOOKUP(F16,'Переименование подразделения'!A:A,'Переименование подразделения'!B:B,"ошибка",0,1))</f>
        <v/>
      </c>
      <c r="B16" t="str">
        <v>Федоткин Дмитрий Игоревич</v>
      </c>
      <c r="C16" t="str">
        <f>IF(F16="","",_xlfn.XLOOKUP(B16,'Штатные сотрудники'!B:B,'Штатные сотрудники'!P:P,"ошибка",0,1))</f>
        <v/>
      </c>
      <c r="E16" t="str">
        <f>IF(F16="","",_xlfn.XLOOKUP(F16,'Переименование подразделения'!A:A,'Переименование подразделения'!C:C,"ошибка",0,1))</f>
        <v/>
      </c>
      <c r="F16" t="str" cm="1">
        <f t="array" ref="F16">IF(COUNTIF(Список_Сотрудников[ФИО],'Добавление новых'!B17)&gt;0,"",INDEX('Штатные сотрудники'!A:AJ,MATCH('Добавление новых'!B16,'Штатные сотрудники'!B:B,0)-_xlfn.XLOOKUP('Добавление новых'!B16,'Штатные сотрудники'!B:B,'Штатные сотрудники'!A:A,"Ошибка строки",0,1),1))</f>
        <v/>
      </c>
    </row>
    <row r="17" spans="1:6" x14ac:dyDescent="0.35">
      <c r="A17" t="str">
        <f>IF(F17="","",_xlfn.XLOOKUP(F17,'Переименование подразделения'!A:A,'Переименование подразделения'!B:B,"ошибка",0,1))</f>
        <v/>
      </c>
      <c r="B17" t="str">
        <v>Халиков Руслан Ринатович</v>
      </c>
      <c r="C17" t="str">
        <f>IF(F17="","",_xlfn.XLOOKUP(B17,'Штатные сотрудники'!B:B,'Штатные сотрудники'!P:P,"ошибка",0,1))</f>
        <v/>
      </c>
      <c r="E17" t="str">
        <f>IF(F17="","",_xlfn.XLOOKUP(F17,'Переименование подразделения'!A:A,'Переименование подразделения'!C:C,"ошибка",0,1))</f>
        <v/>
      </c>
      <c r="F17" t="str" cm="1">
        <f t="array" ref="F17">IF(COUNTIF(Список_Сотрудников[ФИО],'Добавление новых'!B18)&gt;0,"",INDEX('Штатные сотрудники'!A:AJ,MATCH('Добавление новых'!B17,'Штатные сотрудники'!B:B,0)-_xlfn.XLOOKUP('Добавление новых'!B17,'Штатные сотрудники'!B:B,'Штатные сотрудники'!A:A,"Ошибка строки",0,1),1))</f>
        <v/>
      </c>
    </row>
    <row r="18" spans="1:6" x14ac:dyDescent="0.35">
      <c r="A18" t="str">
        <f>IF(F18="","",_xlfn.XLOOKUP(F18,'Переименование подразделения'!A:A,'Переименование подразделения'!B:B,"ошибка",0,1))</f>
        <v>СПб</v>
      </c>
      <c r="B18" t="str">
        <v>Черненко Максим Владимирович</v>
      </c>
      <c r="C18" t="str">
        <f>IF(F18="","",_xlfn.XLOOKUP(B18,'Штатные сотрудники'!B:B,'Штатные сотрудники'!P:P,"ошибка",0,1))</f>
        <v>Оператор стиральной машины</v>
      </c>
      <c r="E18" t="str">
        <f>IF(F18="","",_xlfn.XLOOKUP(F18,'Переименование подразделения'!A:A,'Переименование подразделения'!C:C,"ошибка",0,1))</f>
        <v>Кишканов Даниил</v>
      </c>
      <c r="F18" t="str" cm="1">
        <f t="array" ref="F18">IF(COUNTIF(Список_Сотрудников[ФИО],'Добавление новых'!B19)&gt;0,"",INDEX('Штатные сотрудники'!A:AJ,MATCH('Добавление новых'!B18,'Штатные сотрудники'!B:B,0)-_xlfn.XLOOKUP('Добавление новых'!B18,'Штатные сотрудники'!B:B,'Штатные сотрудники'!A:A,"Ошибка строки",0,1),1))</f>
        <v>Производство (ковры) о/под.в г.Сестрорецке_3970</v>
      </c>
    </row>
    <row r="19" spans="1:6" x14ac:dyDescent="0.35">
      <c r="A19" t="str">
        <f>IF(F19="","",_xlfn.XLOOKUP(F19,'Переименование подразделения'!A:A,'Переименование подразделения'!B:B,"ошибка",0,1))</f>
        <v/>
      </c>
      <c r="B19" t="str">
        <v>Андронов Дмитрий Андреевич</v>
      </c>
      <c r="C19" t="str">
        <f>IF(F19="","",_xlfn.XLOOKUP(B19,'Штатные сотрудники'!B:B,'Штатные сотрудники'!P:P,"ошибка",0,1))</f>
        <v/>
      </c>
      <c r="E19" t="str">
        <f>IF(F19="","",_xlfn.XLOOKUP(F19,'Переименование подразделения'!A:A,'Переименование подразделения'!C:C,"ошибка",0,1))</f>
        <v/>
      </c>
      <c r="F19" t="str" cm="1">
        <f t="array" ref="F19">IF(COUNTIF(Список_Сотрудников[ФИО],'Добавление новых'!B20)&gt;0,"",INDEX('Штатные сотрудники'!A:AJ,MATCH('Добавление новых'!B19,'Штатные сотрудники'!B:B,0)-_xlfn.XLOOKUP('Добавление новых'!B19,'Штатные сотрудники'!B:B,'Штатные сотрудники'!A:A,"Ошибка строки",0,1),1))</f>
        <v/>
      </c>
    </row>
    <row r="20" spans="1:6" x14ac:dyDescent="0.35">
      <c r="A20" t="str">
        <f>IF(F20="","",_xlfn.XLOOKUP(F20,'Переименование подразделения'!A:A,'Переименование подразделения'!B:B,"ошибка",0,1))</f>
        <v>СПб</v>
      </c>
      <c r="B20" t="str">
        <v>Малецкий Николай Николаевич</v>
      </c>
      <c r="C20" t="str">
        <f>IF(F20="","",_xlfn.XLOOKUP(B20,'Штатные сотрудники'!B:B,'Штатные сотрудники'!P:P,"ошибка",0,1))</f>
        <v>Младший оператор стиральной машины</v>
      </c>
      <c r="E20" t="str">
        <f>IF(F20="","",_xlfn.XLOOKUP(F20,'Переименование подразделения'!A:A,'Переименование подразделения'!C:C,"ошибка",0,1))</f>
        <v>Кишканов Даниил</v>
      </c>
      <c r="F20" t="str" cm="1">
        <f t="array" ref="F20">IF(COUNTIF(Список_Сотрудников[ФИО],'Добавление новых'!B21)&gt;0,"",INDEX('Штатные сотрудники'!A:AJ,MATCH('Добавление новых'!B20,'Штатные сотрудники'!B:B,0)-_xlfn.XLOOKUP('Добавление новых'!B20,'Штатные сотрудники'!B:B,'Штатные сотрудники'!A:A,"Ошибка строки",0,1),1))</f>
        <v>Производство (ковры) о/под.в г.Сестрорецке_3970</v>
      </c>
    </row>
    <row r="21" spans="1:6" x14ac:dyDescent="0.35">
      <c r="A21" t="str">
        <f>IF(F21="","",_xlfn.XLOOKUP(F21,'Переименование подразделения'!A:A,'Переименование подразделения'!B:B,"ошибка",0,1))</f>
        <v/>
      </c>
      <c r="B21" t="str">
        <v>Сенченко Дмитрий Владимирович</v>
      </c>
      <c r="C21" t="str">
        <f>IF(F21="","",_xlfn.XLOOKUP(B21,'Штатные сотрудники'!B:B,'Штатные сотрудники'!P:P,"ошибка",0,1))</f>
        <v/>
      </c>
      <c r="E21" t="str">
        <f>IF(F21="","",_xlfn.XLOOKUP(F21,'Переименование подразделения'!A:A,'Переименование подразделения'!C:C,"ошибка",0,1))</f>
        <v/>
      </c>
      <c r="F21" t="str" cm="1">
        <f t="array" ref="F21">IF(COUNTIF(Список_Сотрудников[ФИО],'Добавление новых'!B22)&gt;0,"",INDEX('Штатные сотрудники'!A:AJ,MATCH('Добавление новых'!B21,'Штатные сотрудники'!B:B,0)-_xlfn.XLOOKUP('Добавление новых'!B21,'Штатные сотрудники'!B:B,'Штатные сотрудники'!A:A,"Ошибка строки",0,1),1))</f>
        <v/>
      </c>
    </row>
    <row r="22" spans="1:6" x14ac:dyDescent="0.35">
      <c r="A22" t="str">
        <f>IF(F22="","",_xlfn.XLOOKUP(F22,'Переименование подразделения'!A:A,'Переименование подразделения'!B:B,"ошибка",0,1))</f>
        <v>СПб</v>
      </c>
      <c r="B22" t="str">
        <v>Чакчир Игорь Вадимович</v>
      </c>
      <c r="C22" t="str">
        <f>IF(F22="","",_xlfn.XLOOKUP(B22,'Штатные сотрудники'!B:B,'Штатные сотрудники'!P:P,"ошибка",0,1))</f>
        <v>Младший оператор стиральной машины</v>
      </c>
      <c r="E22" t="str">
        <f>IF(F22="","",_xlfn.XLOOKUP(F22,'Переименование подразделения'!A:A,'Переименование подразделения'!C:C,"ошибка",0,1))</f>
        <v>Кишканов Даниил</v>
      </c>
      <c r="F22" t="str" cm="1">
        <f t="array" ref="F22">IF(COUNTIF(Список_Сотрудников[ФИО],'Добавление новых'!B23)&gt;0,"",INDEX('Штатные сотрудники'!A:AJ,MATCH('Добавление новых'!B22,'Штатные сотрудники'!B:B,0)-_xlfn.XLOOKUP('Добавление новых'!B22,'Штатные сотрудники'!B:B,'Штатные сотрудники'!A:A,"Ошибка строки",0,1),1))</f>
        <v>Производство (ковры) о/под.в г.Сестрорецке_3970</v>
      </c>
    </row>
    <row r="23" spans="1:6" x14ac:dyDescent="0.35">
      <c r="A23" t="str">
        <f>IF(F23="","",_xlfn.XLOOKUP(F23,'Переименование подразделения'!A:A,'Переименование подразделения'!B:B,"ошибка",0,1))</f>
        <v/>
      </c>
      <c r="B23" t="str">
        <v>Шулак Олег Игоревич</v>
      </c>
      <c r="C23" t="str">
        <f>IF(F23="","",_xlfn.XLOOKUP(B23,'Штатные сотрудники'!B:B,'Штатные сотрудники'!P:P,"ошибка",0,1))</f>
        <v/>
      </c>
      <c r="E23" t="str">
        <f>IF(F23="","",_xlfn.XLOOKUP(F23,'Переименование подразделения'!A:A,'Переименование подразделения'!C:C,"ошибка",0,1))</f>
        <v/>
      </c>
      <c r="F23" t="str" cm="1">
        <f t="array" ref="F23">IF(COUNTIF(Список_Сотрудников[ФИО],'Добавление новых'!B24)&gt;0,"",INDEX('Штатные сотрудники'!A:AJ,MATCH('Добавление новых'!B23,'Штатные сотрудники'!B:B,0)-_xlfn.XLOOKUP('Добавление новых'!B23,'Штатные сотрудники'!B:B,'Штатные сотрудники'!A:A,"Ошибка строки",0,1),1))</f>
        <v/>
      </c>
    </row>
    <row r="24" spans="1:6" x14ac:dyDescent="0.35">
      <c r="A24" t="str">
        <f>IF(F24="","",_xlfn.XLOOKUP(F24,'Переименование подразделения'!A:A,'Переименование подразделения'!B:B,"ошибка",0,1))</f>
        <v/>
      </c>
      <c r="B24" t="str">
        <v>Трифонов Сергей Константинович</v>
      </c>
      <c r="C24" t="str">
        <f>IF(F24="","",_xlfn.XLOOKUP(B24,'Штатные сотрудники'!B:B,'Штатные сотрудники'!P:P,"ошибка",0,1))</f>
        <v/>
      </c>
      <c r="E24" t="str">
        <f>IF(F24="","",_xlfn.XLOOKUP(F24,'Переименование подразделения'!A:A,'Переименование подразделения'!C:C,"ошибка",0,1))</f>
        <v/>
      </c>
      <c r="F24" t="str" cm="1">
        <f t="array" ref="F24">IF(COUNTIF(Список_Сотрудников[ФИО],'Добавление новых'!B25)&gt;0,"",INDEX('Штатные сотрудники'!A:AJ,MATCH('Добавление новых'!B24,'Штатные сотрудники'!B:B,0)-_xlfn.XLOOKUP('Добавление новых'!B24,'Штатные сотрудники'!B:B,'Штатные сотрудники'!A:A,"Ошибка строки",0,1),1))</f>
        <v/>
      </c>
    </row>
    <row r="25" spans="1:6" x14ac:dyDescent="0.35">
      <c r="A25" t="str">
        <f>IF(F25="","",_xlfn.XLOOKUP(F25,'Переименование подразделения'!A:A,'Переименование подразделения'!B:B,"ошибка",0,1))</f>
        <v/>
      </c>
      <c r="B25" t="str">
        <v>Кутузов Александр Александрович</v>
      </c>
      <c r="C25" t="str">
        <f>IF(F25="","",_xlfn.XLOOKUP(B25,'Штатные сотрудники'!B:B,'Штатные сотрудники'!P:P,"ошибка",0,1))</f>
        <v/>
      </c>
      <c r="E25" t="str">
        <f>IF(F25="","",_xlfn.XLOOKUP(F25,'Переименование подразделения'!A:A,'Переименование подразделения'!C:C,"ошибка",0,1))</f>
        <v/>
      </c>
      <c r="F25" t="str" cm="1">
        <f t="array" ref="F25">IF(COUNTIF(Список_Сотрудников[ФИО],'Добавление новых'!B26)&gt;0,"",INDEX('Штатные сотрудники'!A:AJ,MATCH('Добавление новых'!B25,'Штатные сотрудники'!B:B,0)-_xlfn.XLOOKUP('Добавление новых'!B25,'Штатные сотрудники'!B:B,'Штатные сотрудники'!A:A,"Ошибка строки",0,1),1))</f>
        <v/>
      </c>
    </row>
    <row r="26" spans="1:6" x14ac:dyDescent="0.35">
      <c r="A26" t="str">
        <f>IF(F26="","",_xlfn.XLOOKUP(F26,'Переименование подразделения'!A:A,'Переименование подразделения'!B:B,"ошибка",0,1))</f>
        <v/>
      </c>
      <c r="B26" t="str">
        <v>Гужина Светлана Александровна</v>
      </c>
      <c r="C26" t="str">
        <f>IF(F26="","",_xlfn.XLOOKUP(B26,'Штатные сотрудники'!B:B,'Штатные сотрудники'!P:P,"ошибка",0,1))</f>
        <v/>
      </c>
      <c r="E26" t="str">
        <f>IF(F26="","",_xlfn.XLOOKUP(F26,'Переименование подразделения'!A:A,'Переименование подразделения'!C:C,"ошибка",0,1))</f>
        <v/>
      </c>
      <c r="F26" t="str" cm="1">
        <f t="array" ref="F26">IF(COUNTIF(Список_Сотрудников[ФИО],'Добавление новых'!B27)&gt;0,"",INDEX('Штатные сотрудники'!A:AJ,MATCH('Добавление новых'!B26,'Штатные сотрудники'!B:B,0)-_xlfn.XLOOKUP('Добавление новых'!B26,'Штатные сотрудники'!B:B,'Штатные сотрудники'!A:A,"Ошибка строки",0,1),1))</f>
        <v/>
      </c>
    </row>
    <row r="27" spans="1:6" x14ac:dyDescent="0.35">
      <c r="A27" t="str">
        <f>IF(F27="","",_xlfn.XLOOKUP(F27,'Переименование подразделения'!A:A,'Переименование подразделения'!B:B,"ошибка",0,1))</f>
        <v/>
      </c>
      <c r="B27" t="str">
        <v>Железова Елена Александровна</v>
      </c>
      <c r="C27" t="str">
        <f>IF(F27="","",_xlfn.XLOOKUP(B27,'Штатные сотрудники'!B:B,'Штатные сотрудники'!P:P,"ошибка",0,1))</f>
        <v/>
      </c>
      <c r="E27" t="str">
        <f>IF(F27="","",_xlfn.XLOOKUP(F27,'Переименование подразделения'!A:A,'Переименование подразделения'!C:C,"ошибка",0,1))</f>
        <v/>
      </c>
      <c r="F27" t="str" cm="1">
        <f t="array" ref="F27">IF(COUNTIF(Список_Сотрудников[ФИО],'Добавление новых'!B28)&gt;0,"",INDEX('Штатные сотрудники'!A:AJ,MATCH('Добавление новых'!B27,'Штатные сотрудники'!B:B,0)-_xlfn.XLOOKUP('Добавление новых'!B27,'Штатные сотрудники'!B:B,'Штатные сотрудники'!A:A,"Ошибка строки",0,1),1))</f>
        <v/>
      </c>
    </row>
    <row r="28" spans="1:6" x14ac:dyDescent="0.35">
      <c r="A28" t="str">
        <f>IF(F28="","",_xlfn.XLOOKUP(F28,'Переименование подразделения'!A:A,'Переименование подразделения'!B:B,"ошибка",0,1))</f>
        <v>СПб</v>
      </c>
      <c r="B28" t="str">
        <v>Иванов Алексей Сергеевич</v>
      </c>
      <c r="C28" t="str">
        <f>IF(F28="","",_xlfn.XLOOKUP(B28,'Штатные сотрудники'!B:B,'Штатные сотрудники'!P:P,"ошибка",0,1))</f>
        <v>Оператор стиральной машины</v>
      </c>
      <c r="E28" t="str">
        <f>IF(F28="","",_xlfn.XLOOKUP(F28,'Переименование подразделения'!A:A,'Переименование подразделения'!C:C,"ошибка",0,1))</f>
        <v>Кишканов Даниил</v>
      </c>
      <c r="F28" t="str" cm="1">
        <f t="array" ref="F28">IF(COUNTIF(Список_Сотрудников[ФИО],'Добавление новых'!B29)&gt;0,"",INDEX('Штатные сотрудники'!A:AJ,MATCH('Добавление новых'!B28,'Штатные сотрудники'!B:B,0)-_xlfn.XLOOKUP('Добавление новых'!B28,'Штатные сотрудники'!B:B,'Штатные сотрудники'!A:A,"Ошибка строки",0,1),1))</f>
        <v>Производство (гостиночный текстиль Комфорта) о/под.в г.Сестрорецке_4380</v>
      </c>
    </row>
    <row r="29" spans="1:6" x14ac:dyDescent="0.35">
      <c r="A29" t="str">
        <f>IF(F29="","",_xlfn.XLOOKUP(F29,'Переименование подразделения'!A:A,'Переименование подразделения'!B:B,"ошибка",0,1))</f>
        <v/>
      </c>
      <c r="B29" t="str">
        <v>Катаев Евгений Юрьевич</v>
      </c>
      <c r="C29" t="str">
        <f>IF(F29="","",_xlfn.XLOOKUP(B29,'Штатные сотрудники'!B:B,'Штатные сотрудники'!P:P,"ошибка",0,1))</f>
        <v/>
      </c>
      <c r="E29" t="str">
        <f>IF(F29="","",_xlfn.XLOOKUP(F29,'Переименование подразделения'!A:A,'Переименование подразделения'!C:C,"ошибка",0,1))</f>
        <v/>
      </c>
      <c r="F29" t="str" cm="1">
        <f t="array" ref="F29">IF(COUNTIF(Список_Сотрудников[ФИО],'Добавление новых'!B30)&gt;0,"",INDEX('Штатные сотрудники'!A:AJ,MATCH('Добавление новых'!B29,'Штатные сотрудники'!B:B,0)-_xlfn.XLOOKUP('Добавление новых'!B29,'Штатные сотрудники'!B:B,'Штатные сотрудники'!A:A,"Ошибка строки",0,1),1))</f>
        <v/>
      </c>
    </row>
    <row r="30" spans="1:6" x14ac:dyDescent="0.35">
      <c r="A30" t="str">
        <f>IF(F30="","",_xlfn.XLOOKUP(F30,'Переименование подразделения'!A:A,'Переименование подразделения'!B:B,"ошибка",0,1))</f>
        <v/>
      </c>
      <c r="B30" t="str">
        <v>Колосова Светлана Викторовна</v>
      </c>
      <c r="C30" t="str">
        <f>IF(F30="","",_xlfn.XLOOKUP(B30,'Штатные сотрудники'!B:B,'Штатные сотрудники'!P:P,"ошибка",0,1))</f>
        <v/>
      </c>
      <c r="E30" t="str">
        <f>IF(F30="","",_xlfn.XLOOKUP(F30,'Переименование подразделения'!A:A,'Переименование подразделения'!C:C,"ошибка",0,1))</f>
        <v/>
      </c>
      <c r="F30" t="str" cm="1">
        <f t="array" ref="F30">IF(COUNTIF(Список_Сотрудников[ФИО],'Добавление новых'!B31)&gt;0,"",INDEX('Штатные сотрудники'!A:AJ,MATCH('Добавление новых'!B30,'Штатные сотрудники'!B:B,0)-_xlfn.XLOOKUP('Добавление новых'!B30,'Штатные сотрудники'!B:B,'Штатные сотрудники'!A:A,"Ошибка строки",0,1),1))</f>
        <v/>
      </c>
    </row>
    <row r="31" spans="1:6" x14ac:dyDescent="0.35">
      <c r="A31" t="str">
        <f>IF(F31="","",_xlfn.XLOOKUP(F31,'Переименование подразделения'!A:A,'Переименование подразделения'!B:B,"ошибка",0,1))</f>
        <v/>
      </c>
      <c r="B31" t="str">
        <v>Полькин Евгений Андреевич</v>
      </c>
      <c r="C31" t="str">
        <f>IF(F31="","",_xlfn.XLOOKUP(B31,'Штатные сотрудники'!B:B,'Штатные сотрудники'!P:P,"ошибка",0,1))</f>
        <v/>
      </c>
      <c r="E31" t="str">
        <f>IF(F31="","",_xlfn.XLOOKUP(F31,'Переименование подразделения'!A:A,'Переименование подразделения'!C:C,"ошибка",0,1))</f>
        <v/>
      </c>
      <c r="F31" t="str" cm="1">
        <f t="array" ref="F31">IF(COUNTIF(Список_Сотрудников[ФИО],'Добавление новых'!B32)&gt;0,"",INDEX('Штатные сотрудники'!A:AJ,MATCH('Добавление новых'!B31,'Штатные сотрудники'!B:B,0)-_xlfn.XLOOKUP('Добавление новых'!B31,'Штатные сотрудники'!B:B,'Штатные сотрудники'!A:A,"Ошибка строки",0,1),1))</f>
        <v/>
      </c>
    </row>
    <row r="32" spans="1:6" x14ac:dyDescent="0.35">
      <c r="A32" t="str">
        <f>IF(F32="","",_xlfn.XLOOKUP(F32,'Переименование подразделения'!A:A,'Переименование подразделения'!B:B,"ошибка",0,1))</f>
        <v/>
      </c>
      <c r="B32" t="str">
        <v>Саковцев Александр Витальевич</v>
      </c>
      <c r="C32" t="str">
        <f>IF(F32="","",_xlfn.XLOOKUP(B32,'Штатные сотрудники'!B:B,'Штатные сотрудники'!P:P,"ошибка",0,1))</f>
        <v/>
      </c>
      <c r="E32" t="str">
        <f>IF(F32="","",_xlfn.XLOOKUP(F32,'Переименование подразделения'!A:A,'Переименование подразделения'!C:C,"ошибка",0,1))</f>
        <v/>
      </c>
      <c r="F32" t="str" cm="1">
        <f t="array" ref="F32">IF(COUNTIF(Список_Сотрудников[ФИО],'Добавление новых'!B33)&gt;0,"",INDEX('Штатные сотрудники'!A:AJ,MATCH('Добавление новых'!B32,'Штатные сотрудники'!B:B,0)-_xlfn.XLOOKUP('Добавление новых'!B32,'Штатные сотрудники'!B:B,'Штатные сотрудники'!A:A,"Ошибка строки",0,1),1))</f>
        <v/>
      </c>
    </row>
    <row r="33" spans="1:6" x14ac:dyDescent="0.35">
      <c r="A33" t="str">
        <f>IF(F33="","",_xlfn.XLOOKUP(F33,'Переименование подразделения'!A:A,'Переименование подразделения'!B:B,"ошибка",0,1))</f>
        <v/>
      </c>
      <c r="B33" t="str">
        <v>Сарадоев Евгений Викторович</v>
      </c>
      <c r="C33" t="str">
        <f>IF(F33="","",_xlfn.XLOOKUP(B33,'Штатные сотрудники'!B:B,'Штатные сотрудники'!P:P,"ошибка",0,1))</f>
        <v/>
      </c>
      <c r="E33" t="str">
        <f>IF(F33="","",_xlfn.XLOOKUP(F33,'Переименование подразделения'!A:A,'Переименование подразделения'!C:C,"ошибка",0,1))</f>
        <v/>
      </c>
      <c r="F33" t="str" cm="1">
        <f t="array" ref="F33">IF(COUNTIF(Список_Сотрудников[ФИО],'Добавление новых'!B34)&gt;0,"",INDEX('Штатные сотрудники'!A:AJ,MATCH('Добавление новых'!B33,'Штатные сотрудники'!B:B,0)-_xlfn.XLOOKUP('Добавление новых'!B33,'Штатные сотрудники'!B:B,'Штатные сотрудники'!A:A,"Ошибка строки",0,1),1))</f>
        <v/>
      </c>
    </row>
    <row r="34" spans="1:6" x14ac:dyDescent="0.35">
      <c r="A34" t="str">
        <f>IF(F34="","",_xlfn.XLOOKUP(F34,'Переименование подразделения'!A:A,'Переименование подразделения'!B:B,"ошибка",0,1))</f>
        <v>СПб</v>
      </c>
      <c r="B34" t="str">
        <v>Сарадоева Светлана Валерьевна</v>
      </c>
      <c r="C34" t="str">
        <f>IF(F34="","",_xlfn.XLOOKUP(B34,'Штатные сотрудники'!B:B,'Штатные сотрудники'!P:P,"ошибка",0,1))</f>
        <v>Оператор стиральной машины</v>
      </c>
      <c r="E34" t="str">
        <f>IF(F34="","",_xlfn.XLOOKUP(F34,'Переименование подразделения'!A:A,'Переименование подразделения'!C:C,"ошибка",0,1))</f>
        <v>Кишканов Даниил</v>
      </c>
      <c r="F34" t="str" cm="1">
        <f t="array" ref="F34">IF(COUNTIF(Список_Сотрудников[ФИО],'Добавление новых'!B35)&gt;0,"",INDEX('Штатные сотрудники'!A:AJ,MATCH('Добавление новых'!B34,'Штатные сотрудники'!B:B,0)-_xlfn.XLOOKUP('Добавление новых'!B34,'Штатные сотрудники'!B:B,'Штатные сотрудники'!A:A,"Ошибка строки",0,1),1))</f>
        <v>Производство (гостиночный текстиль Комфорта) о/под.в г.Сестрорецке_4380</v>
      </c>
    </row>
    <row r="35" spans="1:6" x14ac:dyDescent="0.35">
      <c r="A35" t="str">
        <f>IF(F35="","",_xlfn.XLOOKUP(F35,'Переименование подразделения'!A:A,'Переименование подразделения'!B:B,"ошибка",0,1))</f>
        <v/>
      </c>
      <c r="B35" t="str">
        <v>Смекалова Евгения Александровна</v>
      </c>
      <c r="C35" t="str">
        <f>IF(F35="","",_xlfn.XLOOKUP(B35,'Штатные сотрудники'!B:B,'Штатные сотрудники'!P:P,"ошибка",0,1))</f>
        <v/>
      </c>
      <c r="E35" t="str">
        <f>IF(F35="","",_xlfn.XLOOKUP(F35,'Переименование подразделения'!A:A,'Переименование подразделения'!C:C,"ошибка",0,1))</f>
        <v/>
      </c>
      <c r="F35" t="str" cm="1">
        <f t="array" ref="F35">IF(COUNTIF(Список_Сотрудников[ФИО],'Добавление новых'!B36)&gt;0,"",INDEX('Штатные сотрудники'!A:AJ,MATCH('Добавление новых'!B35,'Штатные сотрудники'!B:B,0)-_xlfn.XLOOKUP('Добавление новых'!B35,'Штатные сотрудники'!B:B,'Штатные сотрудники'!A:A,"Ошибка строки",0,1),1))</f>
        <v/>
      </c>
    </row>
    <row r="36" spans="1:6" x14ac:dyDescent="0.35">
      <c r="A36" t="str">
        <f>IF(F36="","",_xlfn.XLOOKUP(F36,'Переименование подразделения'!A:A,'Переименование подразделения'!B:B,"ошибка",0,1))</f>
        <v/>
      </c>
      <c r="B36" t="str">
        <v>Сметанин Александр Александрович</v>
      </c>
      <c r="C36" t="str">
        <f>IF(F36="","",_xlfn.XLOOKUP(B36,'Штатные сотрудники'!B:B,'Штатные сотрудники'!P:P,"ошибка",0,1))</f>
        <v/>
      </c>
      <c r="E36" t="str">
        <f>IF(F36="","",_xlfn.XLOOKUP(F36,'Переименование подразделения'!A:A,'Переименование подразделения'!C:C,"ошибка",0,1))</f>
        <v/>
      </c>
      <c r="F36" t="str" cm="1">
        <f t="array" ref="F36">IF(COUNTIF(Список_Сотрудников[ФИО],'Добавление новых'!B37)&gt;0,"",INDEX('Штатные сотрудники'!A:AJ,MATCH('Добавление новых'!B36,'Штатные сотрудники'!B:B,0)-_xlfn.XLOOKUP('Добавление новых'!B36,'Штатные сотрудники'!B:B,'Штатные сотрудники'!A:A,"Ошибка строки",0,1),1))</f>
        <v/>
      </c>
    </row>
    <row r="37" spans="1:6" x14ac:dyDescent="0.35">
      <c r="A37" t="str">
        <f>IF(F37="","",_xlfn.XLOOKUP(F37,'Переименование подразделения'!A:A,'Переименование подразделения'!B:B,"ошибка",0,1))</f>
        <v>СПб</v>
      </c>
      <c r="B37" t="str">
        <v>Удальцов Евгений Александрович</v>
      </c>
      <c r="C37" t="str">
        <f>IF(F37="","",_xlfn.XLOOKUP(B37,'Штатные сотрудники'!B:B,'Штатные сотрудники'!P:P,"ошибка",0,1))</f>
        <v>Оператор стиральной машины</v>
      </c>
      <c r="E37" t="str">
        <f>IF(F37="","",_xlfn.XLOOKUP(F37,'Переименование подразделения'!A:A,'Переименование подразделения'!C:C,"ошибка",0,1))</f>
        <v>Кишканов Даниил</v>
      </c>
      <c r="F37" t="str" cm="1">
        <f t="array" ref="F37">IF(COUNTIF(Список_Сотрудников[ФИО],'Добавление новых'!B38)&gt;0,"",INDEX('Штатные сотрудники'!A:AJ,MATCH('Добавление новых'!B37,'Штатные сотрудники'!B:B,0)-_xlfn.XLOOKUP('Добавление новых'!B37,'Штатные сотрудники'!B:B,'Штатные сотрудники'!A:A,"Ошибка строки",0,1),1))</f>
        <v>Производство (гостиночный текстиль Комфорта) о/под.в г.Сестрорецке_4380</v>
      </c>
    </row>
    <row r="38" spans="1:6" x14ac:dyDescent="0.35">
      <c r="A38" t="str">
        <f>IF(F38="","",_xlfn.XLOOKUP(F38,'Переименование подразделения'!A:A,'Переименование подразделения'!B:B,"ошибка",0,1))</f>
        <v/>
      </c>
      <c r="B38" t="str">
        <v>Хильман Ксения Александровна</v>
      </c>
      <c r="C38" t="str">
        <f>IF(F38="","",_xlfn.XLOOKUP(B38,'Штатные сотрудники'!B:B,'Штатные сотрудники'!P:P,"ошибка",0,1))</f>
        <v/>
      </c>
      <c r="E38" t="str">
        <f>IF(F38="","",_xlfn.XLOOKUP(F38,'Переименование подразделения'!A:A,'Переименование подразделения'!C:C,"ошибка",0,1))</f>
        <v/>
      </c>
      <c r="F38" t="str" cm="1">
        <f t="array" ref="F38">IF(COUNTIF(Список_Сотрудников[ФИО],'Добавление новых'!B39)&gt;0,"",INDEX('Штатные сотрудники'!A:AJ,MATCH('Добавление новых'!B38,'Штатные сотрудники'!B:B,0)-_xlfn.XLOOKUP('Добавление новых'!B38,'Штатные сотрудники'!B:B,'Штатные сотрудники'!A:A,"Ошибка строки",0,1),1))</f>
        <v/>
      </c>
    </row>
    <row r="39" spans="1:6" x14ac:dyDescent="0.35">
      <c r="A39" t="str">
        <f>IF(F39="","",_xlfn.XLOOKUP(F39,'Переименование подразделения'!A:A,'Переименование подразделения'!B:B,"ошибка",0,1))</f>
        <v>СПб</v>
      </c>
      <c r="B39" t="str">
        <v>Буйко Алина Леонидовна</v>
      </c>
      <c r="C39" t="str">
        <f>IF(F39="","",_xlfn.XLOOKUP(B39,'Штатные сотрудники'!B:B,'Штатные сотрудники'!P:P,"ошибка",0,1))</f>
        <v>Координатор производства</v>
      </c>
      <c r="E39" t="str">
        <f>IF(F39="","",_xlfn.XLOOKUP(F39,'Переименование подразделения'!A:A,'Переименование подразделения'!C:C,"ошибка",0,1))</f>
        <v>Кишканов Даниил</v>
      </c>
      <c r="F39" t="str" cm="1">
        <f t="array" ref="F39">IF(COUNTIF(Список_Сотрудников[ФИО],'Добавление новых'!B40)&gt;0,"",INDEX('Штатные сотрудники'!A:AJ,MATCH('Добавление новых'!B39,'Штатные сотрудники'!B:B,0)-_xlfn.XLOOKUP('Добавление новых'!B39,'Штатные сотрудники'!B:B,'Штатные сотрудники'!A:A,"Ошибка строки",0,1),1))</f>
        <v>Производство (гостиночный текстиль Комфорта) о/под.в г.Сестрорецке_4380</v>
      </c>
    </row>
    <row r="40" spans="1:6" x14ac:dyDescent="0.35">
      <c r="A40" t="str">
        <f>IF(F40="","",_xlfn.XLOOKUP(F40,'Переименование подразделения'!A:A,'Переименование подразделения'!B:B,"ошибка",0,1))</f>
        <v/>
      </c>
      <c r="B40" t="str">
        <v>Нурханов Ихтиёр Бахтиёрович</v>
      </c>
      <c r="C40" t="str">
        <f>IF(F40="","",_xlfn.XLOOKUP(B40,'Штатные сотрудники'!B:B,'Штатные сотрудники'!P:P,"ошибка",0,1))</f>
        <v/>
      </c>
      <c r="E40" t="str">
        <f>IF(F40="","",_xlfn.XLOOKUP(F40,'Переименование подразделения'!A:A,'Переименование подразделения'!C:C,"ошибка",0,1))</f>
        <v/>
      </c>
      <c r="F40" t="str" cm="1">
        <f t="array" ref="F40">IF(COUNTIF(Список_Сотрудников[ФИО],'Добавление новых'!B41)&gt;0,"",INDEX('Штатные сотрудники'!A:AJ,MATCH('Добавление новых'!B40,'Штатные сотрудники'!B:B,0)-_xlfn.XLOOKUP('Добавление новых'!B40,'Штатные сотрудники'!B:B,'Штатные сотрудники'!A:A,"Ошибка строки",0,1),1))</f>
        <v/>
      </c>
    </row>
    <row r="41" spans="1:6" x14ac:dyDescent="0.35">
      <c r="A41" t="str">
        <f>IF(F41="","",_xlfn.XLOOKUP(F41,'Переименование подразделения'!A:A,'Переименование подразделения'!B:B,"ошибка",0,1))</f>
        <v/>
      </c>
      <c r="B41" t="str">
        <v>Кобец Дмитрий Александрович</v>
      </c>
      <c r="C41" t="str">
        <f>IF(F41="","",_xlfn.XLOOKUP(B41,'Штатные сотрудники'!B:B,'Штатные сотрудники'!P:P,"ошибка",0,1))</f>
        <v/>
      </c>
      <c r="E41" t="str">
        <f>IF(F41="","",_xlfn.XLOOKUP(F41,'Переименование подразделения'!A:A,'Переименование подразделения'!C:C,"ошибка",0,1))</f>
        <v/>
      </c>
      <c r="F41" t="str" cm="1">
        <f t="array" ref="F41">IF(COUNTIF(Список_Сотрудников[ФИО],'Добавление новых'!B42)&gt;0,"",INDEX('Штатные сотрудники'!A:AJ,MATCH('Добавление новых'!B41,'Штатные сотрудники'!B:B,0)-_xlfn.XLOOKUP('Добавление новых'!B41,'Штатные сотрудники'!B:B,'Штатные сотрудники'!A:A,"Ошибка строки",0,1),1))</f>
        <v/>
      </c>
    </row>
    <row r="42" spans="1:6" x14ac:dyDescent="0.35">
      <c r="A42" t="str">
        <f>IF(F42="","",_xlfn.XLOOKUP(F42,'Переименование подразделения'!A:A,'Переименование подразделения'!B:B,"ошибка",0,1))</f>
        <v/>
      </c>
      <c r="B42" t="str">
        <v>Гилев Алексей Михайлович</v>
      </c>
      <c r="C42" t="str">
        <f>IF(F42="","",_xlfn.XLOOKUP(B42,'Штатные сотрудники'!B:B,'Штатные сотрудники'!P:P,"ошибка",0,1))</f>
        <v/>
      </c>
      <c r="E42" t="str">
        <f>IF(F42="","",_xlfn.XLOOKUP(F42,'Переименование подразделения'!A:A,'Переименование подразделения'!C:C,"ошибка",0,1))</f>
        <v/>
      </c>
      <c r="F42" t="str" cm="1">
        <f t="array" ref="F42">IF(COUNTIF(Список_Сотрудников[ФИО],'Добавление новых'!B43)&gt;0,"",INDEX('Штатные сотрудники'!A:AJ,MATCH('Добавление новых'!B42,'Штатные сотрудники'!B:B,0)-_xlfn.XLOOKUP('Добавление новых'!B42,'Штатные сотрудники'!B:B,'Штатные сотрудники'!A:A,"Ошибка строки",0,1),1))</f>
        <v/>
      </c>
    </row>
    <row r="43" spans="1:6" x14ac:dyDescent="0.35">
      <c r="A43" t="str">
        <f>IF(F43="","",_xlfn.XLOOKUP(F43,'Переименование подразделения'!A:A,'Переименование подразделения'!B:B,"ошибка",0,1))</f>
        <v/>
      </c>
      <c r="B43" t="str">
        <v>Давиденко Мария Максимовна</v>
      </c>
      <c r="C43" t="str">
        <f>IF(F43="","",_xlfn.XLOOKUP(B43,'Штатные сотрудники'!B:B,'Штатные сотрудники'!P:P,"ошибка",0,1))</f>
        <v/>
      </c>
      <c r="E43" t="str">
        <f>IF(F43="","",_xlfn.XLOOKUP(F43,'Переименование подразделения'!A:A,'Переименование подразделения'!C:C,"ошибка",0,1))</f>
        <v/>
      </c>
      <c r="F43" t="str" cm="1">
        <f t="array" ref="F43">IF(COUNTIF(Список_Сотрудников[ФИО],'Добавление новых'!B44)&gt;0,"",INDEX('Штатные сотрудники'!A:AJ,MATCH('Добавление новых'!B43,'Штатные сотрудники'!B:B,0)-_xlfn.XLOOKUP('Добавление новых'!B43,'Штатные сотрудники'!B:B,'Штатные сотрудники'!A:A,"Ошибка строки",0,1),1))</f>
        <v/>
      </c>
    </row>
    <row r="44" spans="1:6" x14ac:dyDescent="0.35">
      <c r="A44" t="str">
        <f>IF(F44="","",_xlfn.XLOOKUP(F44,'Переименование подразделения'!A:A,'Переименование подразделения'!B:B,"ошибка",0,1))</f>
        <v>СПб</v>
      </c>
      <c r="B44" t="str">
        <v>Митченкова Светлана Анатольевна</v>
      </c>
      <c r="C44" t="str">
        <f>IF(F44="","",_xlfn.XLOOKUP(B44,'Штатные сотрудники'!B:B,'Штатные сотрудники'!P:P,"ошибка",0,1))</f>
        <v>Менеджер по работе с ключевыми клиентами</v>
      </c>
      <c r="E44" t="str">
        <f>IF(F44="","",_xlfn.XLOOKUP(F44,'Переименование подразделения'!A:A,'Переименование подразделения'!C:C,"ошибка",0,1))</f>
        <v>Киуру Глеб</v>
      </c>
      <c r="F44" t="str" cm="1">
        <f t="array" ref="F44">IF(COUNTIF(Список_Сотрудников[ФИО],'Добавление новых'!B45)&gt;0,"",INDEX('Штатные сотрудники'!A:AJ,MATCH('Добавление новых'!B44,'Штатные сотрудники'!B:B,0)-_xlfn.XLOOKUP('Добавление новых'!B44,'Штатные сотрудники'!B:B,'Штатные сотрудники'!A:A,"Ошибка строки",0,1),1))</f>
        <v>Отдел по работе с клиентами (одежда) о/под.в г.Сестрорецке 6823</v>
      </c>
    </row>
    <row r="45" spans="1:6" x14ac:dyDescent="0.35">
      <c r="A45" t="str">
        <f>IF(F45="","",_xlfn.XLOOKUP(F45,'Переименование подразделения'!A:A,'Переименование подразделения'!B:B,"ошибка",0,1))</f>
        <v>СПб</v>
      </c>
      <c r="B45" t="str">
        <v>Борискина Юлия Александровна</v>
      </c>
      <c r="C45" t="str">
        <f>IF(F45="","",_xlfn.XLOOKUP(B45,'Штатные сотрудники'!B:B,'Штатные сотрудники'!P:P,"ошибка",0,1))</f>
        <v>Консультант по обслуживанию</v>
      </c>
      <c r="E45" t="str">
        <f>IF(F45="","",_xlfn.XLOOKUP(F45,'Переименование подразделения'!A:A,'Переименование подразделения'!C:C,"ошибка",0,1))</f>
        <v>Шмакова Лидия</v>
      </c>
      <c r="F45" t="str" cm="1">
        <f t="array" ref="F45">IF(COUNTIF(Список_Сотрудников[ФИО],'Добавление новых'!B46)&gt;0,"",INDEX('Штатные сотрудники'!A:AJ,MATCH('Добавление новых'!B45,'Штатные сотрудники'!B:B,0)-_xlfn.XLOOKUP('Добавление новых'!B45,'Штатные сотрудники'!B:B,'Штатные сотрудники'!A:A,"Ошибка строки",0,1),1))</f>
        <v>Отдел обслуживания клиентов (одежда) о/под.в г.Сестрорецке_6824</v>
      </c>
    </row>
    <row r="46" spans="1:6" x14ac:dyDescent="0.35">
      <c r="A46" t="str">
        <f>IF(F46="","",_xlfn.XLOOKUP(F46,'Переименование подразделения'!A:A,'Переименование подразделения'!B:B,"ошибка",0,1))</f>
        <v/>
      </c>
      <c r="B46" t="str">
        <v>Елистратова Елена Александровна</v>
      </c>
      <c r="C46" t="str">
        <f>IF(F46="","",_xlfn.XLOOKUP(B46,'Штатные сотрудники'!B:B,'Штатные сотрудники'!P:P,"ошибка",0,1))</f>
        <v/>
      </c>
      <c r="E46" t="str">
        <f>IF(F46="","",_xlfn.XLOOKUP(F46,'Переименование подразделения'!A:A,'Переименование подразделения'!C:C,"ошибка",0,1))</f>
        <v/>
      </c>
      <c r="F46" t="str" cm="1">
        <f t="array" ref="F46">IF(COUNTIF(Список_Сотрудников[ФИО],'Добавление новых'!B47)&gt;0,"",INDEX('Штатные сотрудники'!A:AJ,MATCH('Добавление новых'!B46,'Штатные сотрудники'!B:B,0)-_xlfn.XLOOKUP('Добавление новых'!B46,'Штатные сотрудники'!B:B,'Штатные сотрудники'!A:A,"Ошибка строки",0,1),1))</f>
        <v/>
      </c>
    </row>
    <row r="47" spans="1:6" x14ac:dyDescent="0.35">
      <c r="A47" t="str">
        <f>IF(F47="","",_xlfn.XLOOKUP(F47,'Переименование подразделения'!A:A,'Переименование подразделения'!B:B,"ошибка",0,1))</f>
        <v>ошибка</v>
      </c>
      <c r="B47" t="str">
        <v>Мазняк Екатерина Ивановна</v>
      </c>
      <c r="C47" t="str">
        <f>IF(F47="","",_xlfn.XLOOKUP(B47,'Штатные сотрудники'!B:B,'Штатные сотрудники'!P:P,"ошибка",0,1))</f>
        <v>Уборщица</v>
      </c>
      <c r="E47" t="str">
        <f>IF(F47="","",_xlfn.XLOOKUP(F47,'Переименование подразделения'!A:A,'Переименование подразделения'!C:C,"ошибка",0,1))</f>
        <v>ошибка</v>
      </c>
      <c r="F47" t="str" cm="1">
        <f t="array" ref="F47">IF(COUNTIF(Список_Сотрудников[ФИО],'Добавление новых'!B48)&gt;0,"",INDEX('Штатные сотрудники'!A:AJ,MATCH('Добавление новых'!B47,'Штатные сотрудники'!B:B,0)-_xlfn.XLOOKUP('Добавление новых'!B47,'Штатные сотрудники'!B:B,'Штатные сотрудники'!A:A,"Ошибка строки",0,1),1))</f>
        <v>Администрация о/под.в г.Пушкине_4318</v>
      </c>
    </row>
    <row r="48" spans="1:6" x14ac:dyDescent="0.35">
      <c r="A48" t="str">
        <f>IF(F48="","",_xlfn.XLOOKUP(F48,'Переименование подразделения'!A:A,'Переименование подразделения'!B:B,"ошибка",0,1))</f>
        <v/>
      </c>
      <c r="B48" t="str">
        <v>Апекишева Марина Владимировна</v>
      </c>
      <c r="C48" t="str">
        <f>IF(F48="","",_xlfn.XLOOKUP(B48,'Штатные сотрудники'!B:B,'Штатные сотрудники'!P:P,"ошибка",0,1))</f>
        <v/>
      </c>
      <c r="E48" t="str">
        <f>IF(F48="","",_xlfn.XLOOKUP(F48,'Переименование подразделения'!A:A,'Переименование подразделения'!C:C,"ошибка",0,1))</f>
        <v/>
      </c>
      <c r="F48" t="str" cm="1">
        <f t="array" ref="F48">IF(COUNTIF(Список_Сотрудников[ФИО],'Добавление новых'!B49)&gt;0,"",INDEX('Штатные сотрудники'!A:AJ,MATCH('Добавление новых'!B48,'Штатные сотрудники'!B:B,0)-_xlfn.XLOOKUP('Добавление новых'!B48,'Штатные сотрудники'!B:B,'Штатные сотрудники'!A:A,"Ошибка строки",0,1),1))</f>
        <v/>
      </c>
    </row>
    <row r="49" spans="1:6" x14ac:dyDescent="0.35">
      <c r="A49" t="str">
        <f>IF(F49="","",_xlfn.XLOOKUP(F49,'Переименование подразделения'!A:A,'Переименование подразделения'!B:B,"ошибка",0,1))</f>
        <v/>
      </c>
      <c r="B49" t="str">
        <v>Кретова Елена Анатольевна</v>
      </c>
      <c r="C49" t="str">
        <f>IF(F49="","",_xlfn.XLOOKUP(B49,'Штатные сотрудники'!B:B,'Штатные сотрудники'!P:P,"ошибка",0,1))</f>
        <v/>
      </c>
      <c r="E49" t="str">
        <f>IF(F49="","",_xlfn.XLOOKUP(F49,'Переименование подразделения'!A:A,'Переименование подразделения'!C:C,"ошибка",0,1))</f>
        <v/>
      </c>
      <c r="F49" t="str" cm="1">
        <f t="array" ref="F49">IF(COUNTIF(Список_Сотрудников[ФИО],'Добавление новых'!B50)&gt;0,"",INDEX('Штатные сотрудники'!A:AJ,MATCH('Добавление новых'!B49,'Штатные сотрудники'!B:B,0)-_xlfn.XLOOKUP('Добавление новых'!B49,'Штатные сотрудники'!B:B,'Штатные сотрудники'!A:A,"Ошибка строки",0,1),1))</f>
        <v/>
      </c>
    </row>
    <row r="50" spans="1:6" x14ac:dyDescent="0.35">
      <c r="A50" t="str">
        <f>IF(F50="","",_xlfn.XLOOKUP(F50,'Переименование подразделения'!A:A,'Переименование подразделения'!B:B,"ошибка",0,1))</f>
        <v/>
      </c>
      <c r="B50" t="str">
        <v>Бурмистрова Вера Валерьевна</v>
      </c>
      <c r="C50" t="str">
        <f>IF(F50="","",_xlfn.XLOOKUP(B50,'Штатные сотрудники'!B:B,'Штатные сотрудники'!P:P,"ошибка",0,1))</f>
        <v/>
      </c>
      <c r="E50" t="str">
        <f>IF(F50="","",_xlfn.XLOOKUP(F50,'Переименование подразделения'!A:A,'Переименование подразделения'!C:C,"ошибка",0,1))</f>
        <v/>
      </c>
      <c r="F50" t="str" cm="1">
        <f t="array" ref="F50">IF(COUNTIF(Список_Сотрудников[ФИО],'Добавление новых'!B51)&gt;0,"",INDEX('Штатные сотрудники'!A:AJ,MATCH('Добавление новых'!B50,'Штатные сотрудники'!B:B,0)-_xlfn.XLOOKUP('Добавление новых'!B50,'Штатные сотрудники'!B:B,'Штатные сотрудники'!A:A,"Ошибка строки",0,1),1))</f>
        <v/>
      </c>
    </row>
    <row r="51" spans="1:6" x14ac:dyDescent="0.35">
      <c r="A51" t="str">
        <f>IF(F51="","",_xlfn.XLOOKUP(F51,'Переименование подразделения'!A:A,'Переименование подразделения'!B:B,"ошибка",0,1))</f>
        <v/>
      </c>
      <c r="B51" t="str">
        <v>Михеева Татьяна Михайловна</v>
      </c>
      <c r="C51" t="str">
        <f>IF(F51="","",_xlfn.XLOOKUP(B51,'Штатные сотрудники'!B:B,'Штатные сотрудники'!P:P,"ошибка",0,1))</f>
        <v/>
      </c>
      <c r="E51" t="str">
        <f>IF(F51="","",_xlfn.XLOOKUP(F51,'Переименование подразделения'!A:A,'Переименование подразделения'!C:C,"ошибка",0,1))</f>
        <v/>
      </c>
      <c r="F51" t="str" cm="1">
        <f t="array" ref="F51">IF(COUNTIF(Список_Сотрудников[ФИО],'Добавление новых'!B52)&gt;0,"",INDEX('Штатные сотрудники'!A:AJ,MATCH('Добавление новых'!B51,'Штатные сотрудники'!B:B,0)-_xlfn.XLOOKUP('Добавление новых'!B51,'Штатные сотрудники'!B:B,'Штатные сотрудники'!A:A,"Ошибка строки",0,1),1))</f>
        <v/>
      </c>
    </row>
    <row r="52" spans="1:6" x14ac:dyDescent="0.35">
      <c r="A52" t="str">
        <f>IF(F52="","",_xlfn.XLOOKUP(F52,'Переименование подразделения'!A:A,'Переименование подразделения'!B:B,"ошибка",0,1))</f>
        <v/>
      </c>
      <c r="B52" t="str">
        <v>Воронков Виктор Александрович</v>
      </c>
      <c r="C52" t="str">
        <f>IF(F52="","",_xlfn.XLOOKUP(B52,'Штатные сотрудники'!B:B,'Штатные сотрудники'!P:P,"ошибка",0,1))</f>
        <v/>
      </c>
      <c r="E52" t="str">
        <f>IF(F52="","",_xlfn.XLOOKUP(F52,'Переименование подразделения'!A:A,'Переименование подразделения'!C:C,"ошибка",0,1))</f>
        <v/>
      </c>
      <c r="F52" t="str" cm="1">
        <f t="array" ref="F52">IF(COUNTIF(Список_Сотрудников[ФИО],'Добавление новых'!B53)&gt;0,"",INDEX('Штатные сотрудники'!A:AJ,MATCH('Добавление новых'!B52,'Штатные сотрудники'!B:B,0)-_xlfn.XLOOKUP('Добавление новых'!B52,'Штатные сотрудники'!B:B,'Штатные сотрудники'!A:A,"Ошибка строки",0,1),1))</f>
        <v/>
      </c>
    </row>
    <row r="53" spans="1:6" x14ac:dyDescent="0.35">
      <c r="A53" t="str">
        <f>IF(F53="","",_xlfn.XLOOKUP(F53,'Переименование подразделения'!A:A,'Переименование подразделения'!B:B,"ошибка",0,1))</f>
        <v/>
      </c>
      <c r="B53" t="str">
        <v>Аксенов Алексей Евгеньевич</v>
      </c>
      <c r="C53" t="str">
        <f>IF(F53="","",_xlfn.XLOOKUP(B53,'Штатные сотрудники'!B:B,'Штатные сотрудники'!P:P,"ошибка",0,1))</f>
        <v/>
      </c>
      <c r="E53" t="str">
        <f>IF(F53="","",_xlfn.XLOOKUP(F53,'Переименование подразделения'!A:A,'Переименование подразделения'!C:C,"ошибка",0,1))</f>
        <v/>
      </c>
      <c r="F53" t="str" cm="1">
        <f t="array" ref="F53">IF(COUNTIF(Список_Сотрудников[ФИО],'Добавление новых'!B54)&gt;0,"",INDEX('Штатные сотрудники'!A:AJ,MATCH('Добавление новых'!B53,'Штатные сотрудники'!B:B,0)-_xlfn.XLOOKUP('Добавление новых'!B53,'Штатные сотрудники'!B:B,'Штатные сотрудники'!A:A,"Ошибка строки",0,1),1))</f>
        <v/>
      </c>
    </row>
    <row r="54" spans="1:6" x14ac:dyDescent="0.35">
      <c r="A54" t="str">
        <f>IF(F54="","",_xlfn.XLOOKUP(F54,'Переименование подразделения'!A:A,'Переименование подразделения'!B:B,"ошибка",0,1))</f>
        <v/>
      </c>
      <c r="B54" t="str">
        <v>Ганжула Антон Павлович</v>
      </c>
      <c r="C54" t="str">
        <f>IF(F54="","",_xlfn.XLOOKUP(B54,'Штатные сотрудники'!B:B,'Штатные сотрудники'!P:P,"ошибка",0,1))</f>
        <v/>
      </c>
      <c r="E54" t="str">
        <f>IF(F54="","",_xlfn.XLOOKUP(F54,'Переименование подразделения'!A:A,'Переименование подразделения'!C:C,"ошибка",0,1))</f>
        <v/>
      </c>
      <c r="F54" t="str" cm="1">
        <f t="array" ref="F54">IF(COUNTIF(Список_Сотрудников[ФИО],'Добавление новых'!B55)&gt;0,"",INDEX('Штатные сотрудники'!A:AJ,MATCH('Добавление новых'!B54,'Штатные сотрудники'!B:B,0)-_xlfn.XLOOKUP('Добавление новых'!B54,'Штатные сотрудники'!B:B,'Штатные сотрудники'!A:A,"Ошибка строки",0,1),1))</f>
        <v/>
      </c>
    </row>
    <row r="55" spans="1:6" x14ac:dyDescent="0.35">
      <c r="A55" t="str">
        <f>IF(F55="","",_xlfn.XLOOKUP(F55,'Переименование подразделения'!A:A,'Переименование подразделения'!B:B,"ошибка",0,1))</f>
        <v/>
      </c>
      <c r="B55" t="str">
        <v>Ганжур Валерий Николаевич</v>
      </c>
      <c r="C55" t="str">
        <f>IF(F55="","",_xlfn.XLOOKUP(B55,'Штатные сотрудники'!B:B,'Штатные сотрудники'!P:P,"ошибка",0,1))</f>
        <v/>
      </c>
      <c r="E55" t="str">
        <f>IF(F55="","",_xlfn.XLOOKUP(F55,'Переименование подразделения'!A:A,'Переименование подразделения'!C:C,"ошибка",0,1))</f>
        <v/>
      </c>
      <c r="F55" t="str" cm="1">
        <f t="array" ref="F55">IF(COUNTIF(Список_Сотрудников[ФИО],'Добавление новых'!B56)&gt;0,"",INDEX('Штатные сотрудники'!A:AJ,MATCH('Добавление новых'!B55,'Штатные сотрудники'!B:B,0)-_xlfn.XLOOKUP('Добавление новых'!B55,'Штатные сотрудники'!B:B,'Штатные сотрудники'!A:A,"Ошибка строки",0,1),1))</f>
        <v/>
      </c>
    </row>
    <row r="56" spans="1:6" x14ac:dyDescent="0.35">
      <c r="A56" t="str">
        <f>IF(F56="","",_xlfn.XLOOKUP(F56,'Переименование подразделения'!A:A,'Переименование подразделения'!B:B,"ошибка",0,1))</f>
        <v/>
      </c>
      <c r="B56" t="str">
        <v>Кичайкин Денис Геннадьевич</v>
      </c>
      <c r="C56" t="str">
        <f>IF(F56="","",_xlfn.XLOOKUP(B56,'Штатные сотрудники'!B:B,'Штатные сотрудники'!P:P,"ошибка",0,1))</f>
        <v/>
      </c>
      <c r="E56" t="str">
        <f>IF(F56="","",_xlfn.XLOOKUP(F56,'Переименование подразделения'!A:A,'Переименование подразделения'!C:C,"ошибка",0,1))</f>
        <v/>
      </c>
      <c r="F56" t="str" cm="1">
        <f t="array" ref="F56">IF(COUNTIF(Список_Сотрудников[ФИО],'Добавление новых'!B57)&gt;0,"",INDEX('Штатные сотрудники'!A:AJ,MATCH('Добавление новых'!B56,'Штатные сотрудники'!B:B,0)-_xlfn.XLOOKUP('Добавление новых'!B56,'Штатные сотрудники'!B:B,'Штатные сотрудники'!A:A,"Ошибка строки",0,1),1))</f>
        <v/>
      </c>
    </row>
    <row r="57" spans="1:6" x14ac:dyDescent="0.35">
      <c r="A57" t="str">
        <f>IF(F57="","",_xlfn.XLOOKUP(F57,'Переименование подразделения'!A:A,'Переименование подразделения'!B:B,"ошибка",0,1))</f>
        <v/>
      </c>
      <c r="B57" t="str">
        <v>Климанов Дмитрий Александрович</v>
      </c>
      <c r="C57" t="str">
        <f>IF(F57="","",_xlfn.XLOOKUP(B57,'Штатные сотрудники'!B:B,'Штатные сотрудники'!P:P,"ошибка",0,1))</f>
        <v/>
      </c>
      <c r="E57" t="str">
        <f>IF(F57="","",_xlfn.XLOOKUP(F57,'Переименование подразделения'!A:A,'Переименование подразделения'!C:C,"ошибка",0,1))</f>
        <v/>
      </c>
      <c r="F57" t="str" cm="1">
        <f t="array" ref="F57">IF(COUNTIF(Список_Сотрудников[ФИО],'Добавление новых'!B58)&gt;0,"",INDEX('Штатные сотрудники'!A:AJ,MATCH('Добавление новых'!B57,'Штатные сотрудники'!B:B,0)-_xlfn.XLOOKUP('Добавление новых'!B57,'Штатные сотрудники'!B:B,'Штатные сотрудники'!A:A,"Ошибка строки",0,1),1))</f>
        <v/>
      </c>
    </row>
    <row r="58" spans="1:6" x14ac:dyDescent="0.35">
      <c r="A58" t="str">
        <f>IF(F58="","",_xlfn.XLOOKUP(F58,'Переименование подразделения'!A:A,'Переименование подразделения'!B:B,"ошибка",0,1))</f>
        <v>ошибка</v>
      </c>
      <c r="B58" t="str">
        <v>Михайлов Константин Владимирович</v>
      </c>
      <c r="C58" t="str">
        <f>IF(F58="","",_xlfn.XLOOKUP(B58,'Штатные сотрудники'!B:B,'Штатные сотрудники'!P:P,"ошибка",0,1))</f>
        <v>Оператор стиральной машины</v>
      </c>
      <c r="E58" t="str">
        <f>IF(F58="","",_xlfn.XLOOKUP(F58,'Переименование подразделения'!A:A,'Переименование подразделения'!C:C,"ошибка",0,1))</f>
        <v>ошибка</v>
      </c>
      <c r="F58" t="str" cm="1">
        <f t="array" ref="F58">IF(COUNTIF(Список_Сотрудников[ФИО],'Добавление новых'!B59)&gt;0,"",INDEX('Штатные сотрудники'!A:AJ,MATCH('Добавление новых'!B58,'Штатные сотрудники'!B:B,0)-_xlfn.XLOOKUP('Добавление новых'!B58,'Штатные сотрудники'!B:B,'Штатные сотрудники'!A:A,"Ошибка строки",0,1),1))</f>
        <v>Производство (ковры) о/под.в г.Пушкине_4340</v>
      </c>
    </row>
    <row r="59" spans="1:6" x14ac:dyDescent="0.35">
      <c r="A59" t="str">
        <f>IF(F59="","",_xlfn.XLOOKUP(F59,'Переименование подразделения'!A:A,'Переименование подразделения'!B:B,"ошибка",0,1))</f>
        <v/>
      </c>
      <c r="B59" t="str">
        <v>Велискевич Вячеслав Максимович</v>
      </c>
      <c r="C59" t="str">
        <f>IF(F59="","",_xlfn.XLOOKUP(B59,'Штатные сотрудники'!B:B,'Штатные сотрудники'!P:P,"ошибка",0,1))</f>
        <v/>
      </c>
      <c r="E59" t="str">
        <f>IF(F59="","",_xlfn.XLOOKUP(F59,'Переименование подразделения'!A:A,'Переименование подразделения'!C:C,"ошибка",0,1))</f>
        <v/>
      </c>
      <c r="F59" t="str" cm="1">
        <f t="array" ref="F59">IF(COUNTIF(Список_Сотрудников[ФИО],'Добавление новых'!B60)&gt;0,"",INDEX('Штатные сотрудники'!A:AJ,MATCH('Добавление новых'!B59,'Штатные сотрудники'!B:B,0)-_xlfn.XLOOKUP('Добавление новых'!B59,'Штатные сотрудники'!B:B,'Штатные сотрудники'!A:A,"Ошибка строки",0,1),1))</f>
        <v/>
      </c>
    </row>
    <row r="60" spans="1:6" x14ac:dyDescent="0.35">
      <c r="A60" t="str">
        <f>IF(F60="","",_xlfn.XLOOKUP(F60,'Переименование подразделения'!A:A,'Переименование подразделения'!B:B,"ошибка",0,1))</f>
        <v/>
      </c>
      <c r="B60" t="str">
        <v>Моргун Артем Владимирович</v>
      </c>
      <c r="C60" t="str">
        <f>IF(F60="","",_xlfn.XLOOKUP(B60,'Штатные сотрудники'!B:B,'Штатные сотрудники'!P:P,"ошибка",0,1))</f>
        <v/>
      </c>
      <c r="E60" t="str">
        <f>IF(F60="","",_xlfn.XLOOKUP(F60,'Переименование подразделения'!A:A,'Переименование подразделения'!C:C,"ошибка",0,1))</f>
        <v/>
      </c>
      <c r="F60" t="str" cm="1">
        <f t="array" ref="F60">IF(COUNTIF(Список_Сотрудников[ФИО],'Добавление новых'!B61)&gt;0,"",INDEX('Штатные сотрудники'!A:AJ,MATCH('Добавление новых'!B60,'Штатные сотрудники'!B:B,0)-_xlfn.XLOOKUP('Добавление новых'!B60,'Штатные сотрудники'!B:B,'Штатные сотрудники'!A:A,"Ошибка строки",0,1),1))</f>
        <v/>
      </c>
    </row>
    <row r="61" spans="1:6" x14ac:dyDescent="0.35">
      <c r="A61" t="str">
        <f>IF(F61="","",_xlfn.XLOOKUP(F61,'Переименование подразделения'!A:A,'Переименование подразделения'!B:B,"ошибка",0,1))</f>
        <v/>
      </c>
      <c r="B61" t="str">
        <v>Абдрахманова Кулшат Абилкасымовна</v>
      </c>
      <c r="C61" t="str">
        <f>IF(F61="","",_xlfn.XLOOKUP(B61,'Штатные сотрудники'!B:B,'Штатные сотрудники'!P:P,"ошибка",0,1))</f>
        <v/>
      </c>
      <c r="E61" t="str">
        <f>IF(F61="","",_xlfn.XLOOKUP(F61,'Переименование подразделения'!A:A,'Переименование подразделения'!C:C,"ошибка",0,1))</f>
        <v/>
      </c>
      <c r="F61" t="str" cm="1">
        <f t="array" ref="F61">IF(COUNTIF(Список_Сотрудников[ФИО],'Добавление новых'!B62)&gt;0,"",INDEX('Штатные сотрудники'!A:AJ,MATCH('Добавление новых'!B61,'Штатные сотрудники'!B:B,0)-_xlfn.XLOOKUP('Добавление новых'!B61,'Штатные сотрудники'!B:B,'Штатные сотрудники'!A:A,"Ошибка строки",0,1),1))</f>
        <v/>
      </c>
    </row>
    <row r="62" spans="1:6" x14ac:dyDescent="0.35">
      <c r="A62" t="str">
        <f>IF(F62="","",_xlfn.XLOOKUP(F62,'Переименование подразделения'!A:A,'Переименование подразделения'!B:B,"ошибка",0,1))</f>
        <v/>
      </c>
      <c r="B62" t="str">
        <v>Кузьминская Надежда Евгеньевна</v>
      </c>
      <c r="C62" t="str">
        <f>IF(F62="","",_xlfn.XLOOKUP(B62,'Штатные сотрудники'!B:B,'Штатные сотрудники'!P:P,"ошибка",0,1))</f>
        <v/>
      </c>
      <c r="E62" t="str">
        <f>IF(F62="","",_xlfn.XLOOKUP(F62,'Переименование подразделения'!A:A,'Переименование подразделения'!C:C,"ошибка",0,1))</f>
        <v/>
      </c>
      <c r="F62" t="str" cm="1">
        <f t="array" ref="F62">IF(COUNTIF(Список_Сотрудников[ФИО],'Добавление новых'!B63)&gt;0,"",INDEX('Штатные сотрудники'!A:AJ,MATCH('Добавление новых'!B62,'Штатные сотрудники'!B:B,0)-_xlfn.XLOOKUP('Добавление новых'!B62,'Штатные сотрудники'!B:B,'Штатные сотрудники'!A:A,"Ошибка строки",0,1),1))</f>
        <v/>
      </c>
    </row>
    <row r="63" spans="1:6" x14ac:dyDescent="0.35">
      <c r="A63" t="str">
        <f>IF(F63="","",_xlfn.XLOOKUP(F63,'Переименование подразделения'!A:A,'Переименование подразделения'!B:B,"ошибка",0,1))</f>
        <v/>
      </c>
      <c r="B63" t="str">
        <v>Павлова Наталья Александровна</v>
      </c>
      <c r="C63" t="str">
        <f>IF(F63="","",_xlfn.XLOOKUP(B63,'Штатные сотрудники'!B:B,'Штатные сотрудники'!P:P,"ошибка",0,1))</f>
        <v/>
      </c>
      <c r="E63" t="str">
        <f>IF(F63="","",_xlfn.XLOOKUP(F63,'Переименование подразделения'!A:A,'Переименование подразделения'!C:C,"ошибка",0,1))</f>
        <v/>
      </c>
      <c r="F63" t="str" cm="1">
        <f t="array" ref="F63">IF(COUNTIF(Список_Сотрудников[ФИО],'Добавление новых'!B64)&gt;0,"",INDEX('Штатные сотрудники'!A:AJ,MATCH('Добавление новых'!B63,'Штатные сотрудники'!B:B,0)-_xlfn.XLOOKUP('Добавление новых'!B63,'Штатные сотрудники'!B:B,'Штатные сотрудники'!A:A,"Ошибка строки",0,1),1))</f>
        <v/>
      </c>
    </row>
    <row r="64" spans="1:6" x14ac:dyDescent="0.35">
      <c r="A64" t="str">
        <f>IF(F64="","",_xlfn.XLOOKUP(F64,'Переименование подразделения'!A:A,'Переименование подразделения'!B:B,"ошибка",0,1))</f>
        <v/>
      </c>
      <c r="B64" t="str">
        <v>Яковлева Светлана Валерьевна</v>
      </c>
      <c r="C64" t="str">
        <f>IF(F64="","",_xlfn.XLOOKUP(B64,'Штатные сотрудники'!B:B,'Штатные сотрудники'!P:P,"ошибка",0,1))</f>
        <v/>
      </c>
      <c r="E64" t="str">
        <f>IF(F64="","",_xlfn.XLOOKUP(F64,'Переименование подразделения'!A:A,'Переименование подразделения'!C:C,"ошибка",0,1))</f>
        <v/>
      </c>
      <c r="F64" t="str" cm="1">
        <f t="array" ref="F64">IF(COUNTIF(Список_Сотрудников[ФИО],'Добавление новых'!B65)&gt;0,"",INDEX('Штатные сотрудники'!A:AJ,MATCH('Добавление новых'!B64,'Штатные сотрудники'!B:B,0)-_xlfn.XLOOKUP('Добавление новых'!B64,'Штатные сотрудники'!B:B,'Штатные сотрудники'!A:A,"Ошибка строки",0,1),1))</f>
        <v/>
      </c>
    </row>
    <row r="65" spans="1:6" x14ac:dyDescent="0.35">
      <c r="A65" t="str">
        <f>IF(F65="","",_xlfn.XLOOKUP(F65,'Переименование подразделения'!A:A,'Переименование подразделения'!B:B,"ошибка",0,1))</f>
        <v/>
      </c>
      <c r="B65" t="str">
        <v>Гаврилюк Любовь Владиславовна</v>
      </c>
      <c r="C65" t="str">
        <f>IF(F65="","",_xlfn.XLOOKUP(B65,'Штатные сотрудники'!B:B,'Штатные сотрудники'!P:P,"ошибка",0,1))</f>
        <v/>
      </c>
      <c r="E65" t="str">
        <f>IF(F65="","",_xlfn.XLOOKUP(F65,'Переименование подразделения'!A:A,'Переименование подразделения'!C:C,"ошибка",0,1))</f>
        <v/>
      </c>
      <c r="F65" t="str" cm="1">
        <f t="array" ref="F65">IF(COUNTIF(Список_Сотрудников[ФИО],'Добавление новых'!B66)&gt;0,"",INDEX('Штатные сотрудники'!A:AJ,MATCH('Добавление новых'!B65,'Штатные сотрудники'!B:B,0)-_xlfn.XLOOKUP('Добавление новых'!B65,'Штатные сотрудники'!B:B,'Штатные сотрудники'!A:A,"Ошибка строки",0,1),1))</f>
        <v/>
      </c>
    </row>
    <row r="66" spans="1:6" x14ac:dyDescent="0.35">
      <c r="A66" t="str">
        <f>IF(F66="","",_xlfn.XLOOKUP(F66,'Переименование подразделения'!A:A,'Переименование подразделения'!B:B,"ошибка",0,1))</f>
        <v/>
      </c>
      <c r="B66" t="str">
        <v>Рехина Екатерина Павловна</v>
      </c>
      <c r="C66" t="str">
        <f>IF(F66="","",_xlfn.XLOOKUP(B66,'Штатные сотрудники'!B:B,'Штатные сотрудники'!P:P,"ошибка",0,1))</f>
        <v/>
      </c>
      <c r="E66" t="str">
        <f>IF(F66="","",_xlfn.XLOOKUP(F66,'Переименование подразделения'!A:A,'Переименование подразделения'!C:C,"ошибка",0,1))</f>
        <v/>
      </c>
      <c r="F66" t="str" cm="1">
        <f t="array" ref="F66">IF(COUNTIF(Список_Сотрудников[ФИО],'Добавление новых'!B67)&gt;0,"",INDEX('Штатные сотрудники'!A:AJ,MATCH('Добавление новых'!B66,'Штатные сотрудники'!B:B,0)-_xlfn.XLOOKUP('Добавление новых'!B66,'Штатные сотрудники'!B:B,'Штатные сотрудники'!A:A,"Ошибка строки",0,1),1))</f>
        <v/>
      </c>
    </row>
    <row r="67" spans="1:6" x14ac:dyDescent="0.35">
      <c r="A67" t="str">
        <f>IF(F67="","",_xlfn.XLOOKUP(F67,'Переименование подразделения'!A:A,'Переименование подразделения'!B:B,"ошибка",0,1))</f>
        <v/>
      </c>
      <c r="B67" t="str">
        <v>Таран Лидия Валерьевна</v>
      </c>
      <c r="C67" t="str">
        <f>IF(F67="","",_xlfn.XLOOKUP(B67,'Штатные сотрудники'!B:B,'Штатные сотрудники'!P:P,"ошибка",0,1))</f>
        <v/>
      </c>
      <c r="E67" t="str">
        <f>IF(F67="","",_xlfn.XLOOKUP(F67,'Переименование подразделения'!A:A,'Переименование подразделения'!C:C,"ошибка",0,1))</f>
        <v/>
      </c>
      <c r="F67" t="str" cm="1">
        <f t="array" ref="F67">IF(COUNTIF(Список_Сотрудников[ФИО],'Добавление новых'!B68)&gt;0,"",INDEX('Штатные сотрудники'!A:AJ,MATCH('Добавление новых'!B67,'Штатные сотрудники'!B:B,0)-_xlfn.XLOOKUP('Добавление новых'!B67,'Штатные сотрудники'!B:B,'Штатные сотрудники'!A:A,"Ошибка строки",0,1),1))</f>
        <v/>
      </c>
    </row>
    <row r="68" spans="1:6" x14ac:dyDescent="0.35">
      <c r="A68" t="str">
        <f>IF(F68="","",_xlfn.XLOOKUP(F68,'Переименование подразделения'!A:A,'Переименование подразделения'!B:B,"ошибка",0,1))</f>
        <v/>
      </c>
      <c r="B68" t="str">
        <v>Белогрудова Татьяна Викторовна</v>
      </c>
      <c r="C68" t="str">
        <f>IF(F68="","",_xlfn.XLOOKUP(B68,'Штатные сотрудники'!B:B,'Штатные сотрудники'!P:P,"ошибка",0,1))</f>
        <v/>
      </c>
      <c r="E68" t="str">
        <f>IF(F68="","",_xlfn.XLOOKUP(F68,'Переименование подразделения'!A:A,'Переименование подразделения'!C:C,"ошибка",0,1))</f>
        <v/>
      </c>
      <c r="F68" t="str" cm="1">
        <f t="array" ref="F68">IF(COUNTIF(Список_Сотрудников[ФИО],'Добавление новых'!B69)&gt;0,"",INDEX('Штатные сотрудники'!A:AJ,MATCH('Добавление новых'!B68,'Штатные сотрудники'!B:B,0)-_xlfn.XLOOKUP('Добавление новых'!B68,'Штатные сотрудники'!B:B,'Штатные сотрудники'!A:A,"Ошибка строки",0,1),1))</f>
        <v/>
      </c>
    </row>
    <row r="69" spans="1:6" x14ac:dyDescent="0.35">
      <c r="A69" t="str">
        <f>IF(F69="","",_xlfn.XLOOKUP(F69,'Переименование подразделения'!A:A,'Переименование подразделения'!B:B,"ошибка",0,1))</f>
        <v/>
      </c>
      <c r="B69" t="str">
        <v>Купри Анна Васильевна</v>
      </c>
      <c r="C69" t="str">
        <f>IF(F69="","",_xlfn.XLOOKUP(B69,'Штатные сотрудники'!B:B,'Штатные сотрудники'!P:P,"ошибка",0,1))</f>
        <v/>
      </c>
      <c r="E69" t="str">
        <f>IF(F69="","",_xlfn.XLOOKUP(F69,'Переименование подразделения'!A:A,'Переименование подразделения'!C:C,"ошибка",0,1))</f>
        <v/>
      </c>
      <c r="F69" t="str" cm="1">
        <f t="array" ref="F69">IF(COUNTIF(Список_Сотрудников[ФИО],'Добавление новых'!B70)&gt;0,"",INDEX('Штатные сотрудники'!A:AJ,MATCH('Добавление новых'!B69,'Штатные сотрудники'!B:B,0)-_xlfn.XLOOKUP('Добавление новых'!B69,'Штатные сотрудники'!B:B,'Штатные сотрудники'!A:A,"Ошибка строки",0,1),1))</f>
        <v/>
      </c>
    </row>
    <row r="70" spans="1:6" x14ac:dyDescent="0.35">
      <c r="A70" t="str">
        <f>IF(F70="","",_xlfn.XLOOKUP(F70,'Переименование подразделения'!A:A,'Переименование подразделения'!B:B,"ошибка",0,1))</f>
        <v/>
      </c>
      <c r="B70" t="str">
        <v>Мальцева Ирина Александровна</v>
      </c>
      <c r="C70" t="str">
        <f>IF(F70="","",_xlfn.XLOOKUP(B70,'Штатные сотрудники'!B:B,'Штатные сотрудники'!P:P,"ошибка",0,1))</f>
        <v/>
      </c>
      <c r="E70" t="str">
        <f>IF(F70="","",_xlfn.XLOOKUP(F70,'Переименование подразделения'!A:A,'Переименование подразделения'!C:C,"ошибка",0,1))</f>
        <v/>
      </c>
      <c r="F70" t="str" cm="1">
        <f t="array" ref="F70">IF(COUNTIF(Список_Сотрудников[ФИО],'Добавление новых'!B71)&gt;0,"",INDEX('Штатные сотрудники'!A:AJ,MATCH('Добавление новых'!B70,'Штатные сотрудники'!B:B,0)-_xlfn.XLOOKUP('Добавление новых'!B70,'Штатные сотрудники'!B:B,'Штатные сотрудники'!A:A,"Ошибка строки",0,1),1))</f>
        <v/>
      </c>
    </row>
    <row r="71" spans="1:6" x14ac:dyDescent="0.35">
      <c r="A71" t="str">
        <f>IF(F71="","",_xlfn.XLOOKUP(F71,'Переименование подразделения'!A:A,'Переименование подразделения'!B:B,"ошибка",0,1))</f>
        <v/>
      </c>
      <c r="B71" t="str">
        <v>Омирбекова Алёна Александровна</v>
      </c>
      <c r="C71" t="str">
        <f>IF(F71="","",_xlfn.XLOOKUP(B71,'Штатные сотрудники'!B:B,'Штатные сотрудники'!P:P,"ошибка",0,1))</f>
        <v/>
      </c>
      <c r="E71" t="str">
        <f>IF(F71="","",_xlfn.XLOOKUP(F71,'Переименование подразделения'!A:A,'Переименование подразделения'!C:C,"ошибка",0,1))</f>
        <v/>
      </c>
      <c r="F71" t="str" cm="1">
        <f t="array" ref="F71">IF(COUNTIF(Список_Сотрудников[ФИО],'Добавление новых'!B72)&gt;0,"",INDEX('Штатные сотрудники'!A:AJ,MATCH('Добавление новых'!B71,'Штатные сотрудники'!B:B,0)-_xlfn.XLOOKUP('Добавление новых'!B71,'Штатные сотрудники'!B:B,'Штатные сотрудники'!A:A,"Ошибка строки",0,1),1))</f>
        <v/>
      </c>
    </row>
    <row r="72" spans="1:6" x14ac:dyDescent="0.35">
      <c r="A72" t="str">
        <f>IF(F72="","",_xlfn.XLOOKUP(F72,'Переименование подразделения'!A:A,'Переименование подразделения'!B:B,"ошибка",0,1))</f>
        <v/>
      </c>
      <c r="B72" t="str">
        <v>Родионова Вера Викторовна</v>
      </c>
      <c r="C72" t="str">
        <f>IF(F72="","",_xlfn.XLOOKUP(B72,'Штатные сотрудники'!B:B,'Штатные сотрудники'!P:P,"ошибка",0,1))</f>
        <v/>
      </c>
      <c r="E72" t="str">
        <f>IF(F72="","",_xlfn.XLOOKUP(F72,'Переименование подразделения'!A:A,'Переименование подразделения'!C:C,"ошибка",0,1))</f>
        <v/>
      </c>
      <c r="F72" t="str" cm="1">
        <f t="array" ref="F72">IF(COUNTIF(Список_Сотрудников[ФИО],'Добавление новых'!B73)&gt;0,"",INDEX('Штатные сотрудники'!A:AJ,MATCH('Добавление новых'!B72,'Штатные сотрудники'!B:B,0)-_xlfn.XLOOKUP('Добавление новых'!B72,'Штатные сотрудники'!B:B,'Штатные сотрудники'!A:A,"Ошибка строки",0,1),1))</f>
        <v/>
      </c>
    </row>
    <row r="73" spans="1:6" x14ac:dyDescent="0.35">
      <c r="A73" t="str">
        <f>IF(F73="","",_xlfn.XLOOKUP(F73,'Переименование подразделения'!A:A,'Переименование подразделения'!B:B,"ошибка",0,1))</f>
        <v/>
      </c>
      <c r="B73" t="str">
        <v>Смирнова Яна Александровна</v>
      </c>
      <c r="C73" t="str">
        <f>IF(F73="","",_xlfn.XLOOKUP(B73,'Штатные сотрудники'!B:B,'Штатные сотрудники'!P:P,"ошибка",0,1))</f>
        <v/>
      </c>
      <c r="E73" t="str">
        <f>IF(F73="","",_xlfn.XLOOKUP(F73,'Переименование подразделения'!A:A,'Переименование подразделения'!C:C,"ошибка",0,1))</f>
        <v/>
      </c>
      <c r="F73" t="str" cm="1">
        <f t="array" ref="F73">IF(COUNTIF(Список_Сотрудников[ФИО],'Добавление новых'!B74)&gt;0,"",INDEX('Штатные сотрудники'!A:AJ,MATCH('Добавление новых'!B73,'Штатные сотрудники'!B:B,0)-_xlfn.XLOOKUP('Добавление новых'!B73,'Штатные сотрудники'!B:B,'Штатные сотрудники'!A:A,"Ошибка строки",0,1),1))</f>
        <v/>
      </c>
    </row>
    <row r="74" spans="1:6" x14ac:dyDescent="0.35">
      <c r="A74" t="str">
        <f>IF(F74="","",_xlfn.XLOOKUP(F74,'Переименование подразделения'!A:A,'Переименование подразделения'!B:B,"ошибка",0,1))</f>
        <v/>
      </c>
      <c r="B74" t="str">
        <v>Туровилова Виктория Витальевна</v>
      </c>
      <c r="C74" t="str">
        <f>IF(F74="","",_xlfn.XLOOKUP(B74,'Штатные сотрудники'!B:B,'Штатные сотрудники'!P:P,"ошибка",0,1))</f>
        <v/>
      </c>
      <c r="E74" t="str">
        <f>IF(F74="","",_xlfn.XLOOKUP(F74,'Переименование подразделения'!A:A,'Переименование подразделения'!C:C,"ошибка",0,1))</f>
        <v/>
      </c>
      <c r="F74" t="str" cm="1">
        <f t="array" ref="F74">IF(COUNTIF(Список_Сотрудников[ФИО],'Добавление новых'!B75)&gt;0,"",INDEX('Штатные сотрудники'!A:AJ,MATCH('Добавление новых'!B74,'Штатные сотрудники'!B:B,0)-_xlfn.XLOOKUP('Добавление новых'!B74,'Штатные сотрудники'!B:B,'Штатные сотрудники'!A:A,"Ошибка строки",0,1),1))</f>
        <v/>
      </c>
    </row>
    <row r="75" spans="1:6" x14ac:dyDescent="0.35">
      <c r="A75" t="str">
        <f>IF(F75="","",_xlfn.XLOOKUP(F75,'Переименование подразделения'!A:A,'Переименование подразделения'!B:B,"ошибка",0,1))</f>
        <v/>
      </c>
      <c r="B75" t="str">
        <v>Яковлева Елена Владимировна</v>
      </c>
      <c r="C75" t="str">
        <f>IF(F75="","",_xlfn.XLOOKUP(B75,'Штатные сотрудники'!B:B,'Штатные сотрудники'!P:P,"ошибка",0,1))</f>
        <v/>
      </c>
      <c r="E75" t="str">
        <f>IF(F75="","",_xlfn.XLOOKUP(F75,'Переименование подразделения'!A:A,'Переименование подразделения'!C:C,"ошибка",0,1))</f>
        <v/>
      </c>
      <c r="F75" t="str" cm="1">
        <f t="array" ref="F75">IF(COUNTIF(Список_Сотрудников[ФИО],'Добавление новых'!B76)&gt;0,"",INDEX('Штатные сотрудники'!A:AJ,MATCH('Добавление новых'!B75,'Штатные сотрудники'!B:B,0)-_xlfn.XLOOKUP('Добавление новых'!B75,'Штатные сотрудники'!B:B,'Штатные сотрудники'!A:A,"Ошибка строки",0,1),1))</f>
        <v/>
      </c>
    </row>
    <row r="76" spans="1:6" x14ac:dyDescent="0.35">
      <c r="A76" t="str">
        <f>IF(F76="","",_xlfn.XLOOKUP(F76,'Переименование подразделения'!A:A,'Переименование подразделения'!B:B,"ошибка",0,1))</f>
        <v/>
      </c>
      <c r="B76" t="str">
        <v>Голицина Мария Николаевна</v>
      </c>
      <c r="C76" t="str">
        <f>IF(F76="","",_xlfn.XLOOKUP(B76,'Штатные сотрудники'!B:B,'Штатные сотрудники'!P:P,"ошибка",0,1))</f>
        <v/>
      </c>
      <c r="E76" t="str">
        <f>IF(F76="","",_xlfn.XLOOKUP(F76,'Переименование подразделения'!A:A,'Переименование подразделения'!C:C,"ошибка",0,1))</f>
        <v/>
      </c>
      <c r="F76" t="str" cm="1">
        <f t="array" ref="F76">IF(COUNTIF(Список_Сотрудников[ФИО],'Добавление новых'!B77)&gt;0,"",INDEX('Штатные сотрудники'!A:AJ,MATCH('Добавление новых'!B76,'Штатные сотрудники'!B:B,0)-_xlfn.XLOOKUP('Добавление новых'!B76,'Штатные сотрудники'!B:B,'Штатные сотрудники'!A:A,"Ошибка строки",0,1),1))</f>
        <v/>
      </c>
    </row>
    <row r="77" spans="1:6" x14ac:dyDescent="0.35">
      <c r="A77" t="str">
        <f>IF(F77="","",_xlfn.XLOOKUP(F77,'Переименование подразделения'!A:A,'Переименование подразделения'!B:B,"ошибка",0,1))</f>
        <v/>
      </c>
      <c r="B77" t="str">
        <v>Лаврентьева Юлия Александровна</v>
      </c>
      <c r="C77" t="str">
        <f>IF(F77="","",_xlfn.XLOOKUP(B77,'Штатные сотрудники'!B:B,'Штатные сотрудники'!P:P,"ошибка",0,1))</f>
        <v/>
      </c>
      <c r="E77" t="str">
        <f>IF(F77="","",_xlfn.XLOOKUP(F77,'Переименование подразделения'!A:A,'Переименование подразделения'!C:C,"ошибка",0,1))</f>
        <v/>
      </c>
      <c r="F77" t="str" cm="1">
        <f t="array" ref="F77">IF(COUNTIF(Список_Сотрудников[ФИО],'Добавление новых'!B78)&gt;0,"",INDEX('Штатные сотрудники'!A:AJ,MATCH('Добавление новых'!B77,'Штатные сотрудники'!B:B,0)-_xlfn.XLOOKUP('Добавление новых'!B77,'Штатные сотрудники'!B:B,'Штатные сотрудники'!A:A,"Ошибка строки",0,1),1))</f>
        <v/>
      </c>
    </row>
    <row r="78" spans="1:6" x14ac:dyDescent="0.35">
      <c r="A78" t="str">
        <f>IF(F78="","",_xlfn.XLOOKUP(F78,'Переименование подразделения'!A:A,'Переименование подразделения'!B:B,"ошибка",0,1))</f>
        <v/>
      </c>
      <c r="B78" t="str">
        <v>Пижурина Наталья Леонидовна</v>
      </c>
      <c r="C78" t="str">
        <f>IF(F78="","",_xlfn.XLOOKUP(B78,'Штатные сотрудники'!B:B,'Штатные сотрудники'!P:P,"ошибка",0,1))</f>
        <v/>
      </c>
      <c r="E78" t="str">
        <f>IF(F78="","",_xlfn.XLOOKUP(F78,'Переименование подразделения'!A:A,'Переименование подразделения'!C:C,"ошибка",0,1))</f>
        <v/>
      </c>
      <c r="F78" t="str" cm="1">
        <f t="array" ref="F78">IF(COUNTIF(Список_Сотрудников[ФИО],'Добавление новых'!B79)&gt;0,"",INDEX('Штатные сотрудники'!A:AJ,MATCH('Добавление новых'!B78,'Штатные сотрудники'!B:B,0)-_xlfn.XLOOKUP('Добавление новых'!B78,'Штатные сотрудники'!B:B,'Штатные сотрудники'!A:A,"Ошибка строки",0,1),1))</f>
        <v/>
      </c>
    </row>
    <row r="79" spans="1:6" x14ac:dyDescent="0.35">
      <c r="A79" t="str">
        <f>IF(F79="","",_xlfn.XLOOKUP(F79,'Переименование подразделения'!A:A,'Переименование подразделения'!B:B,"ошибка",0,1))</f>
        <v/>
      </c>
      <c r="B79" t="str">
        <v>Михайлова Ксения Сергеевна</v>
      </c>
      <c r="C79" t="str">
        <f>IF(F79="","",_xlfn.XLOOKUP(B79,'Штатные сотрудники'!B:B,'Штатные сотрудники'!P:P,"ошибка",0,1))</f>
        <v/>
      </c>
      <c r="E79" t="str">
        <f>IF(F79="","",_xlfn.XLOOKUP(F79,'Переименование подразделения'!A:A,'Переименование подразделения'!C:C,"ошибка",0,1))</f>
        <v/>
      </c>
      <c r="F79" t="str" cm="1">
        <f t="array" ref="F79">IF(COUNTIF(Список_Сотрудников[ФИО],'Добавление новых'!B80)&gt;0,"",INDEX('Штатные сотрудники'!A:AJ,MATCH('Добавление новых'!B79,'Штатные сотрудники'!B:B,0)-_xlfn.XLOOKUP('Добавление новых'!B79,'Штатные сотрудники'!B:B,'Штатные сотрудники'!A:A,"Ошибка строки",0,1),1))</f>
        <v/>
      </c>
    </row>
    <row r="80" spans="1:6" x14ac:dyDescent="0.35">
      <c r="A80" t="str">
        <f>IF(F80="","",_xlfn.XLOOKUP(F80,'Переименование подразделения'!A:A,'Переименование подразделения'!B:B,"ошибка",0,1))</f>
        <v/>
      </c>
      <c r="B80" t="str">
        <v>Баринова Мария Александровна</v>
      </c>
      <c r="C80" t="str">
        <f>IF(F80="","",_xlfn.XLOOKUP(B80,'Штатные сотрудники'!B:B,'Штатные сотрудники'!P:P,"ошибка",0,1))</f>
        <v/>
      </c>
      <c r="E80" t="str">
        <f>IF(F80="","",_xlfn.XLOOKUP(F80,'Переименование подразделения'!A:A,'Переименование подразделения'!C:C,"ошибка",0,1))</f>
        <v/>
      </c>
      <c r="F80" t="str" cm="1">
        <f t="array" ref="F80">IF(COUNTIF(Список_Сотрудников[ФИО],'Добавление новых'!B81)&gt;0,"",INDEX('Штатные сотрудники'!A:AJ,MATCH('Добавление новых'!B80,'Штатные сотрудники'!B:B,0)-_xlfn.XLOOKUP('Добавление новых'!B80,'Штатные сотрудники'!B:B,'Штатные сотрудники'!A:A,"Ошибка строки",0,1),1))</f>
        <v/>
      </c>
    </row>
    <row r="81" spans="1:6" x14ac:dyDescent="0.35">
      <c r="A81" t="str">
        <f>IF(F81="","",_xlfn.XLOOKUP(F81,'Переименование подразделения'!A:A,'Переименование подразделения'!B:B,"ошибка",0,1))</f>
        <v/>
      </c>
      <c r="B81" t="str">
        <v>Леонова Эльвира Анатольевна</v>
      </c>
      <c r="C81" t="str">
        <f>IF(F81="","",_xlfn.XLOOKUP(B81,'Штатные сотрудники'!B:B,'Штатные сотрудники'!P:P,"ошибка",0,1))</f>
        <v/>
      </c>
      <c r="E81" t="str">
        <f>IF(F81="","",_xlfn.XLOOKUP(F81,'Переименование подразделения'!A:A,'Переименование подразделения'!C:C,"ошибка",0,1))</f>
        <v/>
      </c>
      <c r="F81" t="str" cm="1">
        <f t="array" ref="F81">IF(COUNTIF(Список_Сотрудников[ФИО],'Добавление новых'!B82)&gt;0,"",INDEX('Штатные сотрудники'!A:AJ,MATCH('Добавление новых'!B81,'Штатные сотрудники'!B:B,0)-_xlfn.XLOOKUP('Добавление новых'!B81,'Штатные сотрудники'!B:B,'Штатные сотрудники'!A:A,"Ошибка строки",0,1),1))</f>
        <v/>
      </c>
    </row>
    <row r="82" spans="1:6" x14ac:dyDescent="0.35">
      <c r="A82" t="str">
        <f>IF(F82="","",_xlfn.XLOOKUP(F82,'Переименование подразделения'!A:A,'Переименование подразделения'!B:B,"ошибка",0,1))</f>
        <v/>
      </c>
      <c r="B82" t="str">
        <v>Кузьмийчук Алина Евгеньевна</v>
      </c>
      <c r="C82" t="str">
        <f>IF(F82="","",_xlfn.XLOOKUP(B82,'Штатные сотрудники'!B:B,'Штатные сотрудники'!P:P,"ошибка",0,1))</f>
        <v/>
      </c>
      <c r="E82" t="str">
        <f>IF(F82="","",_xlfn.XLOOKUP(F82,'Переименование подразделения'!A:A,'Переименование подразделения'!C:C,"ошибка",0,1))</f>
        <v/>
      </c>
      <c r="F82" t="str" cm="1">
        <f t="array" ref="F82">IF(COUNTIF(Список_Сотрудников[ФИО],'Добавление новых'!B83)&gt;0,"",INDEX('Штатные сотрудники'!A:AJ,MATCH('Добавление новых'!B82,'Штатные сотрудники'!B:B,0)-_xlfn.XLOOKUP('Добавление новых'!B82,'Штатные сотрудники'!B:B,'Штатные сотрудники'!A:A,"Ошибка строки",0,1),1))</f>
        <v/>
      </c>
    </row>
    <row r="83" spans="1:6" x14ac:dyDescent="0.35">
      <c r="A83" t="str">
        <f>IF(F83="","",_xlfn.XLOOKUP(F83,'Переименование подразделения'!A:A,'Переименование подразделения'!B:B,"ошибка",0,1))</f>
        <v/>
      </c>
      <c r="B83" t="str">
        <v>Реброва Ирина Николаевна (Вдовина)</v>
      </c>
      <c r="C83" t="str">
        <f>IF(F83="","",_xlfn.XLOOKUP(B83,'Штатные сотрудники'!B:B,'Штатные сотрудники'!P:P,"ошибка",0,1))</f>
        <v/>
      </c>
      <c r="E83" t="str">
        <f>IF(F83="","",_xlfn.XLOOKUP(F83,'Переименование подразделения'!A:A,'Переименование подразделения'!C:C,"ошибка",0,1))</f>
        <v/>
      </c>
      <c r="F83" t="str" cm="1">
        <f t="array" ref="F83">IF(COUNTIF(Список_Сотрудников[ФИО],'Добавление новых'!B84)&gt;0,"",INDEX('Штатные сотрудники'!A:AJ,MATCH('Добавление новых'!B83,'Штатные сотрудники'!B:B,0)-_xlfn.XLOOKUP('Добавление новых'!B83,'Штатные сотрудники'!B:B,'Штатные сотрудники'!A:A,"Ошибка строки",0,1),1))</f>
        <v/>
      </c>
    </row>
    <row r="84" spans="1:6" x14ac:dyDescent="0.35">
      <c r="A84" t="str">
        <f>IF(F84="","",_xlfn.XLOOKUP(F84,'Переименование подразделения'!A:A,'Переименование подразделения'!B:B,"ошибка",0,1))</f>
        <v/>
      </c>
      <c r="B84" t="str">
        <v>Бирючева Татьяна Владимировна</v>
      </c>
      <c r="C84" t="str">
        <f>IF(F84="","",_xlfn.XLOOKUP(B84,'Штатные сотрудники'!B:B,'Штатные сотрудники'!P:P,"ошибка",0,1))</f>
        <v/>
      </c>
      <c r="E84" t="str">
        <f>IF(F84="","",_xlfn.XLOOKUP(F84,'Переименование подразделения'!A:A,'Переименование подразделения'!C:C,"ошибка",0,1))</f>
        <v/>
      </c>
      <c r="F84" t="str" cm="1">
        <f t="array" ref="F84">IF(COUNTIF(Список_Сотрудников[ФИО],'Добавление новых'!B85)&gt;0,"",INDEX('Штатные сотрудники'!A:AJ,MATCH('Добавление новых'!B84,'Штатные сотрудники'!B:B,0)-_xlfn.XLOOKUP('Добавление новых'!B84,'Штатные сотрудники'!B:B,'Штатные сотрудники'!A:A,"Ошибка строки",0,1),1))</f>
        <v/>
      </c>
    </row>
    <row r="85" spans="1:6" x14ac:dyDescent="0.35">
      <c r="A85" t="str">
        <f>IF(F85="","",_xlfn.XLOOKUP(F85,'Переименование подразделения'!A:A,'Переименование подразделения'!B:B,"ошибка",0,1))</f>
        <v/>
      </c>
      <c r="B85" t="str">
        <v>Киуру Ирина Александровна</v>
      </c>
      <c r="C85" t="str">
        <f>IF(F85="","",_xlfn.XLOOKUP(B85,'Штатные сотрудники'!B:B,'Штатные сотрудники'!P:P,"ошибка",0,1))</f>
        <v/>
      </c>
      <c r="E85" t="str">
        <f>IF(F85="","",_xlfn.XLOOKUP(F85,'Переименование подразделения'!A:A,'Переименование подразделения'!C:C,"ошибка",0,1))</f>
        <v/>
      </c>
      <c r="F85" t="str" cm="1">
        <f t="array" ref="F85">IF(COUNTIF(Список_Сотрудников[ФИО],'Добавление новых'!B86)&gt;0,"",INDEX('Штатные сотрудники'!A:AJ,MATCH('Добавление новых'!B85,'Штатные сотрудники'!B:B,0)-_xlfn.XLOOKUP('Добавление новых'!B85,'Штатные сотрудники'!B:B,'Штатные сотрудники'!A:A,"Ошибка строки",0,1),1))</f>
        <v/>
      </c>
    </row>
    <row r="86" spans="1:6" x14ac:dyDescent="0.35">
      <c r="A86" t="str">
        <f>IF(F86="","",_xlfn.XLOOKUP(F86,'Переименование подразделения'!A:A,'Переименование подразделения'!B:B,"ошибка",0,1))</f>
        <v/>
      </c>
      <c r="B86" t="str">
        <v>Афанасьева Ольга Леонидовна</v>
      </c>
      <c r="C86" t="str">
        <f>IF(F86="","",_xlfn.XLOOKUP(B86,'Штатные сотрудники'!B:B,'Штатные сотрудники'!P:P,"ошибка",0,1))</f>
        <v/>
      </c>
      <c r="E86" t="str">
        <f>IF(F86="","",_xlfn.XLOOKUP(F86,'Переименование подразделения'!A:A,'Переименование подразделения'!C:C,"ошибка",0,1))</f>
        <v/>
      </c>
      <c r="F86" t="str" cm="1">
        <f t="array" ref="F86">IF(COUNTIF(Список_Сотрудников[ФИО],'Добавление новых'!B87)&gt;0,"",INDEX('Штатные сотрудники'!A:AJ,MATCH('Добавление новых'!B86,'Штатные сотрудники'!B:B,0)-_xlfn.XLOOKUP('Добавление новых'!B86,'Штатные сотрудники'!B:B,'Штатные сотрудники'!A:A,"Ошибка строки",0,1),1))</f>
        <v/>
      </c>
    </row>
    <row r="87" spans="1:6" x14ac:dyDescent="0.35">
      <c r="A87" t="str">
        <f>IF(F87="","",_xlfn.XLOOKUP(F87,'Переименование подразделения'!A:A,'Переименование подразделения'!B:B,"ошибка",0,1))</f>
        <v/>
      </c>
      <c r="B87" t="str">
        <v>Ивлиева Ирина Владимировна</v>
      </c>
      <c r="C87" t="str">
        <f>IF(F87="","",_xlfn.XLOOKUP(B87,'Штатные сотрудники'!B:B,'Штатные сотрудники'!P:P,"ошибка",0,1))</f>
        <v/>
      </c>
      <c r="E87" t="str">
        <f>IF(F87="","",_xlfn.XLOOKUP(F87,'Переименование подразделения'!A:A,'Переименование подразделения'!C:C,"ошибка",0,1))</f>
        <v/>
      </c>
      <c r="F87" t="str" cm="1">
        <f t="array" ref="F87">IF(COUNTIF(Список_Сотрудников[ФИО],'Добавление новых'!B88)&gt;0,"",INDEX('Штатные сотрудники'!A:AJ,MATCH('Добавление новых'!B87,'Штатные сотрудники'!B:B,0)-_xlfn.XLOOKUP('Добавление новых'!B87,'Штатные сотрудники'!B:B,'Штатные сотрудники'!A:A,"Ошибка строки",0,1),1))</f>
        <v/>
      </c>
    </row>
    <row r="88" spans="1:6" x14ac:dyDescent="0.35">
      <c r="A88" t="str">
        <f>IF(F88="","",_xlfn.XLOOKUP(F88,'Переименование подразделения'!A:A,'Переименование подразделения'!B:B,"ошибка",0,1))</f>
        <v/>
      </c>
      <c r="B88" t="str">
        <v>Кривенкова Ирина Евгеньевна</v>
      </c>
      <c r="C88" t="str">
        <f>IF(F88="","",_xlfn.XLOOKUP(B88,'Штатные сотрудники'!B:B,'Штатные сотрудники'!P:P,"ошибка",0,1))</f>
        <v/>
      </c>
      <c r="E88" t="str">
        <f>IF(F88="","",_xlfn.XLOOKUP(F88,'Переименование подразделения'!A:A,'Переименование подразделения'!C:C,"ошибка",0,1))</f>
        <v/>
      </c>
      <c r="F88" t="str" cm="1">
        <f t="array" ref="F88">IF(COUNTIF(Список_Сотрудников[ФИО],'Добавление новых'!B89)&gt;0,"",INDEX('Штатные сотрудники'!A:AJ,MATCH('Добавление новых'!B88,'Штатные сотрудники'!B:B,0)-_xlfn.XLOOKUP('Добавление новых'!B88,'Штатные сотрудники'!B:B,'Штатные сотрудники'!A:A,"Ошибка строки",0,1),1))</f>
        <v/>
      </c>
    </row>
    <row r="89" spans="1:6" x14ac:dyDescent="0.35">
      <c r="A89" t="str">
        <f>IF(F89="","",_xlfn.XLOOKUP(F89,'Переименование подразделения'!A:A,'Переименование подразделения'!B:B,"ошибка",0,1))</f>
        <v/>
      </c>
      <c r="B89" t="str">
        <v>Сычева Вероника Владиславовна</v>
      </c>
      <c r="C89" t="str">
        <f>IF(F89="","",_xlfn.XLOOKUP(B89,'Штатные сотрудники'!B:B,'Штатные сотрудники'!P:P,"ошибка",0,1))</f>
        <v/>
      </c>
      <c r="E89" t="str">
        <f>IF(F89="","",_xlfn.XLOOKUP(F89,'Переименование подразделения'!A:A,'Переименование подразделения'!C:C,"ошибка",0,1))</f>
        <v/>
      </c>
      <c r="F89" t="str" cm="1">
        <f t="array" ref="F89">IF(COUNTIF(Список_Сотрудников[ФИО],'Добавление новых'!B90)&gt;0,"",INDEX('Штатные сотрудники'!A:AJ,MATCH('Добавление новых'!B89,'Штатные сотрудники'!B:B,0)-_xlfn.XLOOKUP('Добавление новых'!B89,'Штатные сотрудники'!B:B,'Штатные сотрудники'!A:A,"Ошибка строки",0,1),1))</f>
        <v/>
      </c>
    </row>
    <row r="90" spans="1:6" x14ac:dyDescent="0.35">
      <c r="A90" t="str">
        <f>IF(F90="","",_xlfn.XLOOKUP(F90,'Переименование подразделения'!A:A,'Переименование подразделения'!B:B,"ошибка",0,1))</f>
        <v/>
      </c>
      <c r="B90" t="str">
        <v>Третьякова Ольга Викторовна</v>
      </c>
      <c r="C90" t="str">
        <f>IF(F90="","",_xlfn.XLOOKUP(B90,'Штатные сотрудники'!B:B,'Штатные сотрудники'!P:P,"ошибка",0,1))</f>
        <v/>
      </c>
      <c r="E90" t="str">
        <f>IF(F90="","",_xlfn.XLOOKUP(F90,'Переименование подразделения'!A:A,'Переименование подразделения'!C:C,"ошибка",0,1))</f>
        <v/>
      </c>
      <c r="F90" t="str" cm="1">
        <f t="array" ref="F90">IF(COUNTIF(Список_Сотрудников[ФИО],'Добавление новых'!B91)&gt;0,"",INDEX('Штатные сотрудники'!A:AJ,MATCH('Добавление новых'!B90,'Штатные сотрудники'!B:B,0)-_xlfn.XLOOKUP('Добавление новых'!B90,'Штатные сотрудники'!B:B,'Штатные сотрудники'!A:A,"Ошибка строки",0,1),1))</f>
        <v/>
      </c>
    </row>
    <row r="91" spans="1:6" x14ac:dyDescent="0.35">
      <c r="A91" t="str">
        <f>IF(F91="","",_xlfn.XLOOKUP(F91,'Переименование подразделения'!A:A,'Переименование подразделения'!B:B,"ошибка",0,1))</f>
        <v/>
      </c>
      <c r="B91" t="str">
        <v>Луценко Наталья Владимировна</v>
      </c>
      <c r="C91" t="str">
        <f>IF(F91="","",_xlfn.XLOOKUP(B91,'Штатные сотрудники'!B:B,'Штатные сотрудники'!P:P,"ошибка",0,1))</f>
        <v/>
      </c>
      <c r="E91" t="str">
        <f>IF(F91="","",_xlfn.XLOOKUP(F91,'Переименование подразделения'!A:A,'Переименование подразделения'!C:C,"ошибка",0,1))</f>
        <v/>
      </c>
      <c r="F91" t="str" cm="1">
        <f t="array" ref="F91">IF(COUNTIF(Список_Сотрудников[ФИО],'Добавление новых'!B92)&gt;0,"",INDEX('Штатные сотрудники'!A:AJ,MATCH('Добавление новых'!B91,'Штатные сотрудники'!B:B,0)-_xlfn.XLOOKUP('Добавление новых'!B91,'Штатные сотрудники'!B:B,'Штатные сотрудники'!A:A,"Ошибка строки",0,1),1))</f>
        <v/>
      </c>
    </row>
    <row r="92" spans="1:6" x14ac:dyDescent="0.35">
      <c r="A92" t="str">
        <f>IF(F92="","",_xlfn.XLOOKUP(F92,'Переименование подразделения'!A:A,'Переименование подразделения'!B:B,"ошибка",0,1))</f>
        <v>ошибка</v>
      </c>
      <c r="B92" t="str">
        <v>Богданова Юлия Владимировна</v>
      </c>
      <c r="C92" t="str">
        <f>IF(F92="","",_xlfn.XLOOKUP(B92,'Штатные сотрудники'!B:B,'Штатные сотрудники'!P:P,"ошибка",0,1))</f>
        <v>Специалист по пожарной, экологической и промышленной безопасности</v>
      </c>
      <c r="E92" t="str">
        <f>IF(F92="","",_xlfn.XLOOKUP(F92,'Переименование подразделения'!A:A,'Переименование подразделения'!C:C,"ошибка",0,1))</f>
        <v>ошибка</v>
      </c>
      <c r="F92" t="str" cm="1">
        <f t="array" ref="F92">IF(COUNTIF(Список_Сотрудников[ФИО],'Добавление новых'!B93)&gt;0,"",INDEX('Штатные сотрудники'!A:AJ,MATCH('Добавление новых'!B92,'Штатные сотрудники'!B:B,0)-_xlfn.XLOOKUP('Добавление новых'!B92,'Штатные сотрудники'!B:B,'Штатные сотрудники'!A:A,"Ошибка строки",0,1),1))</f>
        <v>Отдел инвестиций_90102</v>
      </c>
    </row>
    <row r="93" spans="1:6" x14ac:dyDescent="0.35">
      <c r="A93" t="str">
        <f>IF(F93="","",_xlfn.XLOOKUP(F93,'Переименование подразделения'!A:A,'Переименование подразделения'!B:B,"ошибка",0,1))</f>
        <v/>
      </c>
      <c r="B93" t="str">
        <v>Соколова Анастасия Станиславовна</v>
      </c>
      <c r="C93" t="str">
        <f>IF(F93="","",_xlfn.XLOOKUP(B93,'Штатные сотрудники'!B:B,'Штатные сотрудники'!P:P,"ошибка",0,1))</f>
        <v/>
      </c>
      <c r="E93" t="str">
        <f>IF(F93="","",_xlfn.XLOOKUP(F93,'Переименование подразделения'!A:A,'Переименование подразделения'!C:C,"ошибка",0,1))</f>
        <v/>
      </c>
      <c r="F93" t="str" cm="1">
        <f t="array" ref="F93">IF(COUNTIF(Список_Сотрудников[ФИО],'Добавление новых'!B94)&gt;0,"",INDEX('Штатные сотрудники'!A:AJ,MATCH('Добавление новых'!B93,'Штатные сотрудники'!B:B,0)-_xlfn.XLOOKUP('Добавление новых'!B93,'Штатные сотрудники'!B:B,'Штатные сотрудники'!A:A,"Ошибка строки",0,1),1))</f>
        <v/>
      </c>
    </row>
    <row r="94" spans="1:6" x14ac:dyDescent="0.35">
      <c r="A94" t="str">
        <f>IF(F94="","",_xlfn.XLOOKUP(F94,'Переименование подразделения'!A:A,'Переименование подразделения'!B:B,"ошибка",0,1))</f>
        <v>ошибка</v>
      </c>
      <c r="B94" t="str">
        <v>Могилевский Леонид Израилевич</v>
      </c>
      <c r="C94" t="str">
        <f>IF(F94="","",_xlfn.XLOOKUP(B94,'Штатные сотрудники'!B:B,'Штатные сотрудники'!P:P,"ошибка",0,1))</f>
        <v>Директор по строительству, недвижимости и безопасности</v>
      </c>
      <c r="E94" t="str">
        <f>IF(F94="","",_xlfn.XLOOKUP(F94,'Переименование подразделения'!A:A,'Переименование подразделения'!C:C,"ошибка",0,1))</f>
        <v>ошибка</v>
      </c>
      <c r="F94" t="str" cm="1">
        <f t="array" ref="F94">IF(COUNTIF(Список_Сотрудников[ФИО],'Добавление новых'!B95)&gt;0,"",INDEX('Штатные сотрудники'!A:AJ,MATCH('Добавление новых'!B94,'Штатные сотрудники'!B:B,0)-_xlfn.XLOOKUP('Добавление новых'!B94,'Штатные сотрудники'!B:B,'Штатные сотрудники'!A:A,"Ошибка строки",0,1),1))</f>
        <v>Отдел инвестиций_90102</v>
      </c>
    </row>
    <row r="95" spans="1:6" x14ac:dyDescent="0.35">
      <c r="A95" t="str">
        <f>IF(F95="","",_xlfn.XLOOKUP(F95,'Переименование подразделения'!A:A,'Переименование подразделения'!B:B,"ошибка",0,1))</f>
        <v/>
      </c>
      <c r="B95" t="str">
        <v>Бардина Снежана Валерьевна</v>
      </c>
      <c r="C95" t="str">
        <f>IF(F95="","",_xlfn.XLOOKUP(B95,'Штатные сотрудники'!B:B,'Штатные сотрудники'!P:P,"ошибка",0,1))</f>
        <v/>
      </c>
      <c r="E95" t="str">
        <f>IF(F95="","",_xlfn.XLOOKUP(F95,'Переименование подразделения'!A:A,'Переименование подразделения'!C:C,"ошибка",0,1))</f>
        <v/>
      </c>
      <c r="F95" t="str" cm="1">
        <f t="array" ref="F95">IF(COUNTIF(Список_Сотрудников[ФИО],'Добавление новых'!B96)&gt;0,"",INDEX('Штатные сотрудники'!A:AJ,MATCH('Добавление новых'!B95,'Штатные сотрудники'!B:B,0)-_xlfn.XLOOKUP('Добавление новых'!B95,'Штатные сотрудники'!B:B,'Штатные сотрудники'!A:A,"Ошибка строки",0,1),1))</f>
        <v/>
      </c>
    </row>
    <row r="96" spans="1:6" x14ac:dyDescent="0.35">
      <c r="A96" t="str">
        <f>IF(F96="","",_xlfn.XLOOKUP(F96,'Переименование подразделения'!A:A,'Переименование подразделения'!B:B,"ошибка",0,1))</f>
        <v/>
      </c>
      <c r="B96" t="str">
        <v>Иванова Любовь Валерьевна</v>
      </c>
      <c r="C96" t="str">
        <f>IF(F96="","",_xlfn.XLOOKUP(B96,'Штатные сотрудники'!B:B,'Штатные сотрудники'!P:P,"ошибка",0,1))</f>
        <v/>
      </c>
      <c r="E96" t="str">
        <f>IF(F96="","",_xlfn.XLOOKUP(F96,'Переименование подразделения'!A:A,'Переименование подразделения'!C:C,"ошибка",0,1))</f>
        <v/>
      </c>
      <c r="F96" t="str" cm="1">
        <f t="array" ref="F96">IF(COUNTIF(Список_Сотрудников[ФИО],'Добавление новых'!B97)&gt;0,"",INDEX('Штатные сотрудники'!A:AJ,MATCH('Добавление новых'!B96,'Штатные сотрудники'!B:B,0)-_xlfn.XLOOKUP('Добавление новых'!B96,'Штатные сотрудники'!B:B,'Штатные сотрудники'!A:A,"Ошибка строки",0,1),1))</f>
        <v/>
      </c>
    </row>
    <row r="97" spans="1:6" x14ac:dyDescent="0.35">
      <c r="A97" t="str">
        <f>IF(F97="","",_xlfn.XLOOKUP(F97,'Переименование подразделения'!A:A,'Переименование подразделения'!B:B,"ошибка",0,1))</f>
        <v/>
      </c>
      <c r="B97" t="str">
        <v>Тарасова Ирина Анатольевна</v>
      </c>
      <c r="C97" t="str">
        <f>IF(F97="","",_xlfn.XLOOKUP(B97,'Штатные сотрудники'!B:B,'Штатные сотрудники'!P:P,"ошибка",0,1))</f>
        <v/>
      </c>
      <c r="E97" t="str">
        <f>IF(F97="","",_xlfn.XLOOKUP(F97,'Переименование подразделения'!A:A,'Переименование подразделения'!C:C,"ошибка",0,1))</f>
        <v/>
      </c>
      <c r="F97" t="str" cm="1">
        <f t="array" ref="F97">IF(COUNTIF(Список_Сотрудников[ФИО],'Добавление новых'!B98)&gt;0,"",INDEX('Штатные сотрудники'!A:AJ,MATCH('Добавление новых'!B97,'Штатные сотрудники'!B:B,0)-_xlfn.XLOOKUP('Добавление новых'!B97,'Штатные сотрудники'!B:B,'Штатные сотрудники'!A:A,"Ошибка строки",0,1),1))</f>
        <v/>
      </c>
    </row>
    <row r="98" spans="1:6" x14ac:dyDescent="0.35">
      <c r="A98" t="str">
        <f>IF(F98="","",_xlfn.XLOOKUP(F98,'Переименование подразделения'!A:A,'Переименование подразделения'!B:B,"ошибка",0,1))</f>
        <v/>
      </c>
      <c r="B98" t="str">
        <v>Владимиров Ярослав Анатольевич</v>
      </c>
      <c r="C98" t="str">
        <f>IF(F98="","",_xlfn.XLOOKUP(B98,'Штатные сотрудники'!B:B,'Штатные сотрудники'!P:P,"ошибка",0,1))</f>
        <v/>
      </c>
      <c r="E98" t="str">
        <f>IF(F98="","",_xlfn.XLOOKUP(F98,'Переименование подразделения'!A:A,'Переименование подразделения'!C:C,"ошибка",0,1))</f>
        <v/>
      </c>
      <c r="F98" t="str" cm="1">
        <f t="array" ref="F98">IF(COUNTIF(Список_Сотрудников[ФИО],'Добавление новых'!B99)&gt;0,"",INDEX('Штатные сотрудники'!A:AJ,MATCH('Добавление новых'!B98,'Штатные сотрудники'!B:B,0)-_xlfn.XLOOKUP('Добавление новых'!B98,'Штатные сотрудники'!B:B,'Штатные сотрудники'!A:A,"Ошибка строки",0,1),1))</f>
        <v/>
      </c>
    </row>
    <row r="99" spans="1:6" x14ac:dyDescent="0.35">
      <c r="A99" t="str">
        <f>IF(F99="","",_xlfn.XLOOKUP(F99,'Переименование подразделения'!A:A,'Переименование подразделения'!B:B,"ошибка",0,1))</f>
        <v/>
      </c>
      <c r="B99" t="str">
        <v>Антонова Екатерина Александровна</v>
      </c>
      <c r="C99" t="str">
        <f>IF(F99="","",_xlfn.XLOOKUP(B99,'Штатные сотрудники'!B:B,'Штатные сотрудники'!P:P,"ошибка",0,1))</f>
        <v/>
      </c>
      <c r="E99" t="str">
        <f>IF(F99="","",_xlfn.XLOOKUP(F99,'Переименование подразделения'!A:A,'Переименование подразделения'!C:C,"ошибка",0,1))</f>
        <v/>
      </c>
      <c r="F99" t="str" cm="1">
        <f t="array" ref="F99">IF(COUNTIF(Список_Сотрудников[ФИО],'Добавление новых'!B100)&gt;0,"",INDEX('Штатные сотрудники'!A:AJ,MATCH('Добавление новых'!B99,'Штатные сотрудники'!B:B,0)-_xlfn.XLOOKUP('Добавление новых'!B99,'Штатные сотрудники'!B:B,'Штатные сотрудники'!A:A,"Ошибка строки",0,1),1))</f>
        <v/>
      </c>
    </row>
    <row r="100" spans="1:6" x14ac:dyDescent="0.35">
      <c r="A100" t="str">
        <f>IF(F100="","",_xlfn.XLOOKUP(F100,'Переименование подразделения'!A:A,'Переименование подразделения'!B:B,"ошибка",0,1))</f>
        <v>ошибка</v>
      </c>
      <c r="B100" t="str">
        <v>Киснерева Анна Евгеньевна</v>
      </c>
      <c r="C100" t="str">
        <f>IF(F100="","",_xlfn.XLOOKUP(B100,'Штатные сотрудники'!B:B,'Штатные сотрудники'!P:P,"ошибка",0,1))</f>
        <v>Дизайнер</v>
      </c>
      <c r="E100" t="str">
        <f>IF(F100="","",_xlfn.XLOOKUP(F100,'Переименование подразделения'!A:A,'Переименование подразделения'!C:C,"ошибка",0,1))</f>
        <v>ошибка</v>
      </c>
      <c r="F100" t="str" cm="1">
        <f t="array" ref="F100">IF(COUNTIF(Список_Сотрудников[ФИО],'Добавление новых'!B101)&gt;0,"",INDEX('Штатные сотрудники'!A:AJ,MATCH('Добавление новых'!B100,'Штатные сотрудники'!B:B,0)-_xlfn.XLOOKUP('Добавление новых'!B100,'Штатные сотрудники'!B:B,'Штатные сотрудники'!A:A,"Ошибка строки",0,1),1))</f>
        <v>Отдел проектирования одежды_90106</v>
      </c>
    </row>
    <row r="101" spans="1:6" x14ac:dyDescent="0.35">
      <c r="A101" t="str">
        <f>IF(F101="","",_xlfn.XLOOKUP(F101,'Переименование подразделения'!A:A,'Переименование подразделения'!B:B,"ошибка",0,1))</f>
        <v/>
      </c>
      <c r="B101" t="str">
        <v>Дудалева Анна Александровна</v>
      </c>
      <c r="C101" t="str">
        <f>IF(F101="","",_xlfn.XLOOKUP(B101,'Штатные сотрудники'!B:B,'Штатные сотрудники'!P:P,"ошибка",0,1))</f>
        <v/>
      </c>
      <c r="E101" t="str">
        <f>IF(F101="","",_xlfn.XLOOKUP(F101,'Переименование подразделения'!A:A,'Переименование подразделения'!C:C,"ошибка",0,1))</f>
        <v/>
      </c>
      <c r="F101" t="str" cm="1">
        <f t="array" ref="F101">IF(COUNTIF(Список_Сотрудников[ФИО],'Добавление новых'!B102)&gt;0,"",INDEX('Штатные сотрудники'!A:AJ,MATCH('Добавление новых'!B101,'Штатные сотрудники'!B:B,0)-_xlfn.XLOOKUP('Добавление новых'!B101,'Штатные сотрудники'!B:B,'Штатные сотрудники'!A:A,"Ошибка строки",0,1),1))</f>
        <v/>
      </c>
    </row>
    <row r="102" spans="1:6" x14ac:dyDescent="0.35">
      <c r="A102" t="str">
        <f>IF(F102="","",_xlfn.XLOOKUP(F102,'Переименование подразделения'!A:A,'Переименование подразделения'!B:B,"ошибка",0,1))</f>
        <v/>
      </c>
      <c r="B102" t="str">
        <v>Самохин Роман Виссарионович</v>
      </c>
      <c r="C102" t="str">
        <f>IF(F102="","",_xlfn.XLOOKUP(B102,'Штатные сотрудники'!B:B,'Штатные сотрудники'!P:P,"ошибка",0,1))</f>
        <v/>
      </c>
      <c r="E102" t="str">
        <f>IF(F102="","",_xlfn.XLOOKUP(F102,'Переименование подразделения'!A:A,'Переименование подразделения'!C:C,"ошибка",0,1))</f>
        <v/>
      </c>
      <c r="F102" t="str" cm="1">
        <f t="array" ref="F102">IF(COUNTIF(Список_Сотрудников[ФИО],'Добавление новых'!B103)&gt;0,"",INDEX('Штатные сотрудники'!A:AJ,MATCH('Добавление новых'!B102,'Штатные сотрудники'!B:B,0)-_xlfn.XLOOKUP('Добавление новых'!B102,'Штатные сотрудники'!B:B,'Штатные сотрудники'!A:A,"Ошибка строки",0,1),1))</f>
        <v/>
      </c>
    </row>
    <row r="103" spans="1:6" x14ac:dyDescent="0.35">
      <c r="A103" t="str">
        <f>IF(F103="","",_xlfn.XLOOKUP(F103,'Переименование подразделения'!A:A,'Переименование подразделения'!B:B,"ошибка",0,1))</f>
        <v/>
      </c>
      <c r="B103" t="str">
        <v>Байбуз Денис Сергеевич</v>
      </c>
      <c r="C103" t="str">
        <f>IF(F103="","",_xlfn.XLOOKUP(B103,'Штатные сотрудники'!B:B,'Штатные сотрудники'!P:P,"ошибка",0,1))</f>
        <v/>
      </c>
      <c r="E103" t="str">
        <f>IF(F103="","",_xlfn.XLOOKUP(F103,'Переименование подразделения'!A:A,'Переименование подразделения'!C:C,"ошибка",0,1))</f>
        <v/>
      </c>
      <c r="F103" t="str" cm="1">
        <f t="array" ref="F103">IF(COUNTIF(Список_Сотрудников[ФИО],'Добавление новых'!B104)&gt;0,"",INDEX('Штатные сотрудники'!A:AJ,MATCH('Добавление новых'!B103,'Штатные сотрудники'!B:B,0)-_xlfn.XLOOKUP('Добавление новых'!B103,'Штатные сотрудники'!B:B,'Штатные сотрудники'!A:A,"Ошибка строки",0,1),1))</f>
        <v/>
      </c>
    </row>
    <row r="104" spans="1:6" x14ac:dyDescent="0.35">
      <c r="A104" t="str">
        <f>IF(F104="","",_xlfn.XLOOKUP(F104,'Переименование подразделения'!A:A,'Переименование подразделения'!B:B,"ошибка",0,1))</f>
        <v/>
      </c>
      <c r="B104" t="str">
        <v>Кулешов Евгений Владимирович</v>
      </c>
      <c r="C104" t="str">
        <f>IF(F104="","",_xlfn.XLOOKUP(B104,'Штатные сотрудники'!B:B,'Штатные сотрудники'!P:P,"ошибка",0,1))</f>
        <v/>
      </c>
      <c r="E104" t="str">
        <f>IF(F104="","",_xlfn.XLOOKUP(F104,'Переименование подразделения'!A:A,'Переименование подразделения'!C:C,"ошибка",0,1))</f>
        <v/>
      </c>
      <c r="F104" t="str" cm="1">
        <f t="array" ref="F104">IF(COUNTIF(Список_Сотрудников[ФИО],'Добавление новых'!B105)&gt;0,"",INDEX('Штатные сотрудники'!A:AJ,MATCH('Добавление новых'!B104,'Штатные сотрудники'!B:B,0)-_xlfn.XLOOKUP('Добавление новых'!B104,'Штатные сотрудники'!B:B,'Штатные сотрудники'!A:A,"Ошибка строки",0,1),1))</f>
        <v/>
      </c>
    </row>
    <row r="105" spans="1:6" x14ac:dyDescent="0.35">
      <c r="A105" t="str">
        <f>IF(F105="","",_xlfn.XLOOKUP(F105,'Переименование подразделения'!A:A,'Переименование подразделения'!B:B,"ошибка",0,1))</f>
        <v/>
      </c>
      <c r="B105" t="str">
        <v>Бобрицкая Алина Павловна</v>
      </c>
      <c r="C105" t="str">
        <f>IF(F105="","",_xlfn.XLOOKUP(B105,'Штатные сотрудники'!B:B,'Штатные сотрудники'!P:P,"ошибка",0,1))</f>
        <v/>
      </c>
      <c r="E105" t="str">
        <f>IF(F105="","",_xlfn.XLOOKUP(F105,'Переименование подразделения'!A:A,'Переименование подразделения'!C:C,"ошибка",0,1))</f>
        <v/>
      </c>
      <c r="F105" t="str" cm="1">
        <f t="array" ref="F105">IF(COUNTIF(Список_Сотрудников[ФИО],'Добавление новых'!B106)&gt;0,"",INDEX('Штатные сотрудники'!A:AJ,MATCH('Добавление новых'!B105,'Штатные сотрудники'!B:B,0)-_xlfn.XLOOKUP('Добавление новых'!B105,'Штатные сотрудники'!B:B,'Штатные сотрудники'!A:A,"Ошибка строки",0,1),1))</f>
        <v/>
      </c>
    </row>
    <row r="106" spans="1:6" x14ac:dyDescent="0.35">
      <c r="A106" t="str">
        <f>IF(F106="","",_xlfn.XLOOKUP(F106,'Переименование подразделения'!A:A,'Переименование подразделения'!B:B,"ошибка",0,1))</f>
        <v/>
      </c>
      <c r="B106" t="str">
        <v>Григорьева Юлия Андреевна</v>
      </c>
      <c r="C106" t="str">
        <f>IF(F106="","",_xlfn.XLOOKUP(B106,'Штатные сотрудники'!B:B,'Штатные сотрудники'!P:P,"ошибка",0,1))</f>
        <v/>
      </c>
      <c r="E106" t="str">
        <f>IF(F106="","",_xlfn.XLOOKUP(F106,'Переименование подразделения'!A:A,'Переименование подразделения'!C:C,"ошибка",0,1))</f>
        <v/>
      </c>
      <c r="F106" t="str" cm="1">
        <f t="array" ref="F106">IF(COUNTIF(Список_Сотрудников[ФИО],'Добавление новых'!B107)&gt;0,"",INDEX('Штатные сотрудники'!A:AJ,MATCH('Добавление новых'!B106,'Штатные сотрудники'!B:B,0)-_xlfn.XLOOKUP('Добавление новых'!B106,'Штатные сотрудники'!B:B,'Штатные сотрудники'!A:A,"Ошибка строки",0,1),1))</f>
        <v/>
      </c>
    </row>
    <row r="107" spans="1:6" x14ac:dyDescent="0.35">
      <c r="A107" t="str">
        <f>IF(F107="","",_xlfn.XLOOKUP(F107,'Переименование подразделения'!A:A,'Переименование подразделения'!B:B,"ошибка",0,1))</f>
        <v/>
      </c>
      <c r="B107" t="str">
        <v>Грошева Марина Сергеевна</v>
      </c>
      <c r="C107" t="str">
        <f>IF(F107="","",_xlfn.XLOOKUP(B107,'Штатные сотрудники'!B:B,'Штатные сотрудники'!P:P,"ошибка",0,1))</f>
        <v/>
      </c>
      <c r="E107" t="str">
        <f>IF(F107="","",_xlfn.XLOOKUP(F107,'Переименование подразделения'!A:A,'Переименование подразделения'!C:C,"ошибка",0,1))</f>
        <v/>
      </c>
      <c r="F107" t="str" cm="1">
        <f t="array" ref="F107">IF(COUNTIF(Список_Сотрудников[ФИО],'Добавление новых'!B108)&gt;0,"",INDEX('Штатные сотрудники'!A:AJ,MATCH('Добавление новых'!B107,'Штатные сотрудники'!B:B,0)-_xlfn.XLOOKUP('Добавление новых'!B107,'Штатные сотрудники'!B:B,'Штатные сотрудники'!A:A,"Ошибка строки",0,1),1))</f>
        <v/>
      </c>
    </row>
    <row r="108" spans="1:6" x14ac:dyDescent="0.35">
      <c r="A108" t="str">
        <f>IF(F108="","",_xlfn.XLOOKUP(F108,'Переименование подразделения'!A:A,'Переименование подразделения'!B:B,"ошибка",0,1))</f>
        <v/>
      </c>
      <c r="B108" t="str">
        <v>Круглова Оксана Владимировна</v>
      </c>
      <c r="C108" t="str">
        <f>IF(F108="","",_xlfn.XLOOKUP(B108,'Штатные сотрудники'!B:B,'Штатные сотрудники'!P:P,"ошибка",0,1))</f>
        <v/>
      </c>
      <c r="E108" t="str">
        <f>IF(F108="","",_xlfn.XLOOKUP(F108,'Переименование подразделения'!A:A,'Переименование подразделения'!C:C,"ошибка",0,1))</f>
        <v/>
      </c>
      <c r="F108" t="str" cm="1">
        <f t="array" ref="F108">IF(COUNTIF(Список_Сотрудников[ФИО],'Добавление новых'!B109)&gt;0,"",INDEX('Штатные сотрудники'!A:AJ,MATCH('Добавление новых'!B108,'Штатные сотрудники'!B:B,0)-_xlfn.XLOOKUP('Добавление новых'!B108,'Штатные сотрудники'!B:B,'Штатные сотрудники'!A:A,"Ошибка строки",0,1),1))</f>
        <v/>
      </c>
    </row>
    <row r="109" spans="1:6" x14ac:dyDescent="0.35">
      <c r="A109" t="str">
        <f>IF(F109="","",_xlfn.XLOOKUP(F109,'Переименование подразделения'!A:A,'Переименование подразделения'!B:B,"ошибка",0,1))</f>
        <v/>
      </c>
      <c r="B109" t="str">
        <v>Лавринович Анастасия Леонидовна</v>
      </c>
      <c r="C109" t="str">
        <f>IF(F109="","",_xlfn.XLOOKUP(B109,'Штатные сотрудники'!B:B,'Штатные сотрудники'!P:P,"ошибка",0,1))</f>
        <v/>
      </c>
      <c r="E109" t="str">
        <f>IF(F109="","",_xlfn.XLOOKUP(F109,'Переименование подразделения'!A:A,'Переименование подразделения'!C:C,"ошибка",0,1))</f>
        <v/>
      </c>
      <c r="F109" t="str" cm="1">
        <f t="array" ref="F109">IF(COUNTIF(Список_Сотрудников[ФИО],'Добавление новых'!B110)&gt;0,"",INDEX('Штатные сотрудники'!A:AJ,MATCH('Добавление новых'!B109,'Штатные сотрудники'!B:B,0)-_xlfn.XLOOKUP('Добавление новых'!B109,'Штатные сотрудники'!B:B,'Штатные сотрудники'!A:A,"Ошибка строки",0,1),1))</f>
        <v/>
      </c>
    </row>
    <row r="110" spans="1:6" x14ac:dyDescent="0.35">
      <c r="A110" t="str">
        <f>IF(F110="","",_xlfn.XLOOKUP(F110,'Переименование подразделения'!A:A,'Переименование подразделения'!B:B,"ошибка",0,1))</f>
        <v>СПб</v>
      </c>
      <c r="B110" t="str">
        <v>Майорова Анастасия Андреевна</v>
      </c>
      <c r="C110" t="str">
        <f>IF(F110="","",_xlfn.XLOOKUP(B110,'Штатные сотрудники'!B:B,'Штатные сотрудники'!P:P,"ошибка",0,1))</f>
        <v>Консультант по обслуживанию</v>
      </c>
      <c r="E110" t="str">
        <f>IF(F110="","",_xlfn.XLOOKUP(F110,'Переименование подразделения'!A:A,'Переименование подразделения'!C:C,"ошибка",0,1))</f>
        <v>Киуру Глеб</v>
      </c>
      <c r="F110" t="str" cm="1">
        <f t="array" ref="F110">IF(COUNTIF(Список_Сотрудников[ФИО],'Добавление новых'!B111)&gt;0,"",INDEX('Штатные сотрудники'!A:AJ,MATCH('Добавление новых'!B110,'Штатные сотрудники'!B:B,0)-_xlfn.XLOOKUP('Добавление новых'!B110,'Штатные сотрудники'!B:B,'Штатные сотрудники'!A:A,"Ошибка строки",0,1),1))</f>
        <v>Отдел обслуживания клиентов (одежда)_6824</v>
      </c>
    </row>
    <row r="111" spans="1:6" x14ac:dyDescent="0.35">
      <c r="A111" t="str">
        <f>IF(F111="","",_xlfn.XLOOKUP(F111,'Переименование подразделения'!A:A,'Переименование подразделения'!B:B,"ошибка",0,1))</f>
        <v/>
      </c>
      <c r="B111" t="str">
        <v>Пономарева Алина Андреевна</v>
      </c>
      <c r="C111" t="str">
        <f>IF(F111="","",_xlfn.XLOOKUP(B111,'Штатные сотрудники'!B:B,'Штатные сотрудники'!P:P,"ошибка",0,1))</f>
        <v/>
      </c>
      <c r="E111" t="str">
        <f>IF(F111="","",_xlfn.XLOOKUP(F111,'Переименование подразделения'!A:A,'Переименование подразделения'!C:C,"ошибка",0,1))</f>
        <v/>
      </c>
      <c r="F111" t="str" cm="1">
        <f t="array" ref="F111">IF(COUNTIF(Список_Сотрудников[ФИО],'Добавление новых'!B112)&gt;0,"",INDEX('Штатные сотрудники'!A:AJ,MATCH('Добавление новых'!B111,'Штатные сотрудники'!B:B,0)-_xlfn.XLOOKUP('Добавление новых'!B111,'Штатные сотрудники'!B:B,'Штатные сотрудники'!A:A,"Ошибка строки",0,1),1))</f>
        <v/>
      </c>
    </row>
    <row r="112" spans="1:6" x14ac:dyDescent="0.35">
      <c r="A112" t="str">
        <f>IF(F112="","",_xlfn.XLOOKUP(F112,'Переименование подразделения'!A:A,'Переименование подразделения'!B:B,"ошибка",0,1))</f>
        <v/>
      </c>
      <c r="B112" t="str">
        <v>Попова Виктория Александровна</v>
      </c>
      <c r="C112" t="str">
        <f>IF(F112="","",_xlfn.XLOOKUP(B112,'Штатные сотрудники'!B:B,'Штатные сотрудники'!P:P,"ошибка",0,1))</f>
        <v/>
      </c>
      <c r="E112" t="str">
        <f>IF(F112="","",_xlfn.XLOOKUP(F112,'Переименование подразделения'!A:A,'Переименование подразделения'!C:C,"ошибка",0,1))</f>
        <v/>
      </c>
      <c r="F112" t="str" cm="1">
        <f t="array" ref="F112">IF(COUNTIF(Список_Сотрудников[ФИО],'Добавление новых'!B113)&gt;0,"",INDEX('Штатные сотрудники'!A:AJ,MATCH('Добавление новых'!B112,'Штатные сотрудники'!B:B,0)-_xlfn.XLOOKUP('Добавление новых'!B112,'Штатные сотрудники'!B:B,'Штатные сотрудники'!A:A,"Ошибка строки",0,1),1))</f>
        <v/>
      </c>
    </row>
    <row r="113" spans="1:6" x14ac:dyDescent="0.35">
      <c r="A113" t="str">
        <f>IF(F113="","",_xlfn.XLOOKUP(F113,'Переименование подразделения'!A:A,'Переименование подразделения'!B:B,"ошибка",0,1))</f>
        <v/>
      </c>
      <c r="B113" t="str">
        <v>Шкуро Мария Михайловна</v>
      </c>
      <c r="C113" t="str">
        <f>IF(F113="","",_xlfn.XLOOKUP(B113,'Штатные сотрудники'!B:B,'Штатные сотрудники'!P:P,"ошибка",0,1))</f>
        <v/>
      </c>
      <c r="E113" t="str">
        <f>IF(F113="","",_xlfn.XLOOKUP(F113,'Переименование подразделения'!A:A,'Переименование подразделения'!C:C,"ошибка",0,1))</f>
        <v/>
      </c>
      <c r="F113" t="str" cm="1">
        <f t="array" ref="F113">IF(COUNTIF(Список_Сотрудников[ФИО],'Добавление новых'!B114)&gt;0,"",INDEX('Штатные сотрудники'!A:AJ,MATCH('Добавление новых'!B113,'Штатные сотрудники'!B:B,0)-_xlfn.XLOOKUP('Добавление новых'!B113,'Штатные сотрудники'!B:B,'Штатные сотрудники'!A:A,"Ошибка строки",0,1),1))</f>
        <v/>
      </c>
    </row>
    <row r="114" spans="1:6" x14ac:dyDescent="0.35">
      <c r="A114" t="str">
        <f>IF(F114="","",_xlfn.XLOOKUP(F114,'Переименование подразделения'!A:A,'Переименование подразделения'!B:B,"ошибка",0,1))</f>
        <v/>
      </c>
      <c r="B114" t="str">
        <v>Авраменко Юлия Михайловна</v>
      </c>
      <c r="C114" t="str">
        <f>IF(F114="","",_xlfn.XLOOKUP(B114,'Штатные сотрудники'!B:B,'Штатные сотрудники'!P:P,"ошибка",0,1))</f>
        <v/>
      </c>
      <c r="E114" t="str">
        <f>IF(F114="","",_xlfn.XLOOKUP(F114,'Переименование подразделения'!A:A,'Переименование подразделения'!C:C,"ошибка",0,1))</f>
        <v/>
      </c>
      <c r="F114" t="str" cm="1">
        <f t="array" ref="F114">IF(COUNTIF(Список_Сотрудников[ФИО],'Добавление новых'!B115)&gt;0,"",INDEX('Штатные сотрудники'!A:AJ,MATCH('Добавление новых'!B114,'Штатные сотрудники'!B:B,0)-_xlfn.XLOOKUP('Добавление новых'!B114,'Штатные сотрудники'!B:B,'Штатные сотрудники'!A:A,"Ошибка строки",0,1),1))</f>
        <v/>
      </c>
    </row>
    <row r="115" spans="1:6" x14ac:dyDescent="0.35">
      <c r="A115" t="str">
        <f>IF(F115="","",_xlfn.XLOOKUP(F115,'Переименование подразделения'!A:A,'Переименование подразделения'!B:B,"ошибка",0,1))</f>
        <v/>
      </c>
      <c r="B115" t="str">
        <v>Борщевская Елена</v>
      </c>
      <c r="C115" t="str">
        <f>IF(F115="","",_xlfn.XLOOKUP(B115,'Штатные сотрудники'!B:B,'Штатные сотрудники'!P:P,"ошибка",0,1))</f>
        <v/>
      </c>
      <c r="E115" t="str">
        <f>IF(F115="","",_xlfn.XLOOKUP(F115,'Переименование подразделения'!A:A,'Переименование подразделения'!C:C,"ошибка",0,1))</f>
        <v/>
      </c>
      <c r="F115" t="str" cm="1">
        <f t="array" ref="F115">IF(COUNTIF(Список_Сотрудников[ФИО],'Добавление новых'!B116)&gt;0,"",INDEX('Штатные сотрудники'!A:AJ,MATCH('Добавление новых'!B115,'Штатные сотрудники'!B:B,0)-_xlfn.XLOOKUP('Добавление новых'!B115,'Штатные сотрудники'!B:B,'Штатные сотрудники'!A:A,"Ошибка строки",0,1),1))</f>
        <v/>
      </c>
    </row>
    <row r="116" spans="1:6" x14ac:dyDescent="0.35">
      <c r="A116" t="str">
        <f>IF(F116="","",_xlfn.XLOOKUP(F116,'Переименование подразделения'!A:A,'Переименование подразделения'!B:B,"ошибка",0,1))</f>
        <v/>
      </c>
      <c r="B116" t="str">
        <v>Соколова Елена Станиславовна</v>
      </c>
      <c r="C116" t="str">
        <f>IF(F116="","",_xlfn.XLOOKUP(B116,'Штатные сотрудники'!B:B,'Штатные сотрудники'!P:P,"ошибка",0,1))</f>
        <v/>
      </c>
      <c r="E116" t="str">
        <f>IF(F116="","",_xlfn.XLOOKUP(F116,'Переименование подразделения'!A:A,'Переименование подразделения'!C:C,"ошибка",0,1))</f>
        <v/>
      </c>
      <c r="F116" t="str" cm="1">
        <f t="array" ref="F116">IF(COUNTIF(Список_Сотрудников[ФИО],'Добавление новых'!B117)&gt;0,"",INDEX('Штатные сотрудники'!A:AJ,MATCH('Добавление новых'!B116,'Штатные сотрудники'!B:B,0)-_xlfn.XLOOKUP('Добавление новых'!B116,'Штатные сотрудники'!B:B,'Штатные сотрудники'!A:A,"Ошибка строки",0,1),1))</f>
        <v/>
      </c>
    </row>
    <row r="117" spans="1:6" x14ac:dyDescent="0.35">
      <c r="A117" t="str">
        <f>IF(F117="","",_xlfn.XLOOKUP(F117,'Переименование подразделения'!A:A,'Переименование подразделения'!B:B,"ошибка",0,1))</f>
        <v/>
      </c>
      <c r="B117" t="str">
        <v>Тимочкина Татьяна Геннадьевна</v>
      </c>
      <c r="C117" t="str">
        <f>IF(F117="","",_xlfn.XLOOKUP(B117,'Штатные сотрудники'!B:B,'Штатные сотрудники'!P:P,"ошибка",0,1))</f>
        <v/>
      </c>
      <c r="E117" t="str">
        <f>IF(F117="","",_xlfn.XLOOKUP(F117,'Переименование подразделения'!A:A,'Переименование подразделения'!C:C,"ошибка",0,1))</f>
        <v/>
      </c>
      <c r="F117" t="str" cm="1">
        <f t="array" ref="F117">IF(COUNTIF(Список_Сотрудников[ФИО],'Добавление новых'!B118)&gt;0,"",INDEX('Штатные сотрудники'!A:AJ,MATCH('Добавление новых'!B117,'Штатные сотрудники'!B:B,0)-_xlfn.XLOOKUP('Добавление новых'!B117,'Штатные сотрудники'!B:B,'Штатные сотрудники'!A:A,"Ошибка строки",0,1),1))</f>
        <v/>
      </c>
    </row>
    <row r="118" spans="1:6" x14ac:dyDescent="0.35">
      <c r="A118" t="str">
        <f>IF(F118="","",_xlfn.XLOOKUP(F118,'Переименование подразделения'!A:A,'Переименование подразделения'!B:B,"ошибка",0,1))</f>
        <v/>
      </c>
      <c r="B118" t="str">
        <v>Шмакова Лидия Сергеевна</v>
      </c>
      <c r="C118" t="str">
        <f>IF(F118="","",_xlfn.XLOOKUP(B118,'Штатные сотрудники'!B:B,'Штатные сотрудники'!P:P,"ошибка",0,1))</f>
        <v/>
      </c>
      <c r="E118" t="str">
        <f>IF(F118="","",_xlfn.XLOOKUP(F118,'Переименование подразделения'!A:A,'Переименование подразделения'!C:C,"ошибка",0,1))</f>
        <v/>
      </c>
      <c r="F118" t="str" cm="1">
        <f t="array" ref="F118">IF(COUNTIF(Список_Сотрудников[ФИО],'Добавление новых'!B119)&gt;0,"",INDEX('Штатные сотрудники'!A:AJ,MATCH('Добавление новых'!B118,'Штатные сотрудники'!B:B,0)-_xlfn.XLOOKUP('Добавление новых'!B118,'Штатные сотрудники'!B:B,'Штатные сотрудники'!A:A,"Ошибка строки",0,1),1))</f>
        <v/>
      </c>
    </row>
    <row r="119" spans="1:6" x14ac:dyDescent="0.35">
      <c r="A119" t="str">
        <f>IF(F119="","",_xlfn.XLOOKUP(F119,'Переименование подразделения'!A:A,'Переименование подразделения'!B:B,"ошибка",0,1))</f>
        <v/>
      </c>
      <c r="B119" t="str">
        <v>Березкина Анастасия Сергеевна</v>
      </c>
      <c r="C119" t="str">
        <f>IF(F119="","",_xlfn.XLOOKUP(B119,'Штатные сотрудники'!B:B,'Штатные сотрудники'!P:P,"ошибка",0,1))</f>
        <v/>
      </c>
      <c r="E119" t="str">
        <f>IF(F119="","",_xlfn.XLOOKUP(F119,'Переименование подразделения'!A:A,'Переименование подразделения'!C:C,"ошибка",0,1))</f>
        <v/>
      </c>
      <c r="F119" t="str" cm="1">
        <f t="array" ref="F119">IF(COUNTIF(Список_Сотрудников[ФИО],'Добавление новых'!B120)&gt;0,"",INDEX('Штатные сотрудники'!A:AJ,MATCH('Добавление новых'!B119,'Штатные сотрудники'!B:B,0)-_xlfn.XLOOKUP('Добавление новых'!B119,'Штатные сотрудники'!B:B,'Штатные сотрудники'!A:A,"Ошибка строки",0,1),1))</f>
        <v/>
      </c>
    </row>
    <row r="120" spans="1:6" x14ac:dyDescent="0.35">
      <c r="A120" t="str">
        <f>IF(F120="","",_xlfn.XLOOKUP(F120,'Переименование подразделения'!A:A,'Переименование подразделения'!B:B,"ошибка",0,1))</f>
        <v/>
      </c>
      <c r="B120" t="str">
        <v>Крылова Ирина Константиновна</v>
      </c>
      <c r="C120" t="str">
        <f>IF(F120="","",_xlfn.XLOOKUP(B120,'Штатные сотрудники'!B:B,'Штатные сотрудники'!P:P,"ошибка",0,1))</f>
        <v/>
      </c>
      <c r="E120" t="str">
        <f>IF(F120="","",_xlfn.XLOOKUP(F120,'Переименование подразделения'!A:A,'Переименование подразделения'!C:C,"ошибка",0,1))</f>
        <v/>
      </c>
      <c r="F120" t="str" cm="1">
        <f t="array" ref="F120">IF(COUNTIF(Список_Сотрудников[ФИО],'Добавление новых'!B121)&gt;0,"",INDEX('Штатные сотрудники'!A:AJ,MATCH('Добавление новых'!B120,'Штатные сотрудники'!B:B,0)-_xlfn.XLOOKUP('Добавление новых'!B120,'Штатные сотрудники'!B:B,'Штатные сотрудники'!A:A,"Ошибка строки",0,1),1))</f>
        <v/>
      </c>
    </row>
    <row r="121" spans="1:6" x14ac:dyDescent="0.35">
      <c r="A121" t="str">
        <f>IF(F121="","",_xlfn.XLOOKUP(F121,'Переименование подразделения'!A:A,'Переименование подразделения'!B:B,"ошибка",0,1))</f>
        <v>ошибка</v>
      </c>
      <c r="B121" t="str">
        <v>Денисов Александр Витальевич</v>
      </c>
      <c r="C121" t="str">
        <f>IF(F121="","",_xlfn.XLOOKUP(B121,'Штатные сотрудники'!B:B,'Штатные сотрудники'!P:P,"ошибка",0,1))</f>
        <v>Инженер</v>
      </c>
      <c r="E121" t="str">
        <f>IF(F121="","",_xlfn.XLOOKUP(F121,'Переименование подразделения'!A:A,'Переименование подразделения'!C:C,"ошибка",0,1))</f>
        <v>ошибка</v>
      </c>
      <c r="F121" t="str" cm="1">
        <f t="array" ref="F121">IF(COUNTIF(Список_Сотрудников[ФИО],'Добавление новых'!B122)&gt;0,"",INDEX('Штатные сотрудники'!A:AJ,MATCH('Добавление новых'!B121,'Штатные сотрудники'!B:B,0)-_xlfn.XLOOKUP('Добавление новых'!B121,'Штатные сотрудники'!B:B,'Штатные сотрудники'!A:A,"Ошибка строки",0,1),1))</f>
        <v>Отдел обслуживания_6829</v>
      </c>
    </row>
    <row r="122" spans="1:6" x14ac:dyDescent="0.35">
      <c r="A122" t="str">
        <f>IF(F122="","",_xlfn.XLOOKUP(F122,'Переименование подразделения'!A:A,'Переименование подразделения'!B:B,"ошибка",0,1))</f>
        <v/>
      </c>
      <c r="B122" t="str">
        <v>Ковальчук Артём Олегович</v>
      </c>
      <c r="C122" t="str">
        <f>IF(F122="","",_xlfn.XLOOKUP(B122,'Штатные сотрудники'!B:B,'Штатные сотрудники'!P:P,"ошибка",0,1))</f>
        <v/>
      </c>
      <c r="E122" t="str">
        <f>IF(F122="","",_xlfn.XLOOKUP(F122,'Переименование подразделения'!A:A,'Переименование подразделения'!C:C,"ошибка",0,1))</f>
        <v/>
      </c>
      <c r="F122" t="str" cm="1">
        <f t="array" ref="F122">IF(COUNTIF(Список_Сотрудников[ФИО],'Добавление новых'!B123)&gt;0,"",INDEX('Штатные сотрудники'!A:AJ,MATCH('Добавление новых'!B122,'Штатные сотрудники'!B:B,0)-_xlfn.XLOOKUP('Добавление новых'!B122,'Штатные сотрудники'!B:B,'Штатные сотрудники'!A:A,"Ошибка строки",0,1),1))</f>
        <v/>
      </c>
    </row>
    <row r="123" spans="1:6" x14ac:dyDescent="0.35">
      <c r="A123" t="str">
        <f>IF(F123="","",_xlfn.XLOOKUP(F123,'Переименование подразделения'!A:A,'Переименование подразделения'!B:B,"ошибка",0,1))</f>
        <v>СПб</v>
      </c>
      <c r="B123" t="str">
        <v>Мальцев Александр Игоревич</v>
      </c>
      <c r="C123" t="str">
        <f>IF(F123="","",_xlfn.XLOOKUP(B123,'Штатные сотрудники'!B:B,'Штатные сотрудники'!P:P,"ошибка",0,1))</f>
        <v>Торговый представитель</v>
      </c>
      <c r="E123" t="str">
        <f>IF(F123="","",_xlfn.XLOOKUP(F123,'Переименование подразделения'!A:A,'Переименование подразделения'!C:C,"ошибка",0,1))</f>
        <v>Васильев Павел</v>
      </c>
      <c r="F123" t="str" cm="1">
        <f t="array" ref="F123">IF(COUNTIF(Список_Сотрудников[ФИО],'Добавление новых'!B124)&gt;0,"",INDEX('Штатные сотрудники'!A:AJ,MATCH('Добавление новых'!B123,'Штатные сотрудники'!B:B,0)-_xlfn.XLOOKUP('Добавление новых'!B123,'Штатные сотрудники'!B:B,'Штатные сотрудники'!A:A,"Ошибка строки",0,1),1))</f>
        <v>Отдел продаж (ковры)_ (Inform) 3957</v>
      </c>
    </row>
    <row r="124" spans="1:6" x14ac:dyDescent="0.35">
      <c r="A124" t="str">
        <f>IF(F124="","",_xlfn.XLOOKUP(F124,'Переименование подразделения'!A:A,'Переименование подразделения'!B:B,"ошибка",0,1))</f>
        <v>СПб</v>
      </c>
      <c r="B124" t="str">
        <v>Самсонова Ирина Андреевна</v>
      </c>
      <c r="C124" t="str">
        <f>IF(F124="","",_xlfn.XLOOKUP(B124,'Штатные сотрудники'!B:B,'Штатные сотрудники'!P:P,"ошибка",0,1))</f>
        <v>Торговый представитель</v>
      </c>
      <c r="E124" t="str">
        <f>IF(F124="","",_xlfn.XLOOKUP(F124,'Переименование подразделения'!A:A,'Переименование подразделения'!C:C,"ошибка",0,1))</f>
        <v>Васильев Павел</v>
      </c>
      <c r="F124" t="str" cm="1">
        <f t="array" ref="F124">IF(COUNTIF(Список_Сотрудников[ФИО],'Добавление новых'!B125)&gt;0,"",INDEX('Штатные сотрудники'!A:AJ,MATCH('Добавление новых'!B124,'Штатные сотрудники'!B:B,0)-_xlfn.XLOOKUP('Добавление новых'!B124,'Штатные сотрудники'!B:B,'Штатные сотрудники'!A:A,"Ошибка строки",0,1),1))</f>
        <v>Отдел продаж (ковры)_ (Inform) 3957</v>
      </c>
    </row>
    <row r="125" spans="1:6" x14ac:dyDescent="0.35">
      <c r="A125" t="str">
        <f>IF(F125="","",_xlfn.XLOOKUP(F125,'Переименование подразделения'!A:A,'Переименование подразделения'!B:B,"ошибка",0,1))</f>
        <v>СПб</v>
      </c>
      <c r="B125" t="str">
        <v>Мельничук Александр Георгиевич</v>
      </c>
      <c r="C125" t="str">
        <f>IF(F125="","",_xlfn.XLOOKUP(B125,'Штатные сотрудники'!B:B,'Штатные сотрудники'!P:P,"ошибка",0,1))</f>
        <v>Менеджер по продажам ключевым клиентам</v>
      </c>
      <c r="E125" t="str">
        <f>IF(F125="","",_xlfn.XLOOKUP(F125,'Переименование подразделения'!A:A,'Переименование подразделения'!C:C,"ошибка",0,1))</f>
        <v>Васильев Павел</v>
      </c>
      <c r="F125" t="str" cm="1">
        <f t="array" ref="F125">IF(COUNTIF(Список_Сотрудников[ФИО],'Добавление новых'!B126)&gt;0,"",INDEX('Штатные сотрудники'!A:AJ,MATCH('Добавление новых'!B125,'Штатные сотрудники'!B:B,0)-_xlfn.XLOOKUP('Добавление новых'!B125,'Штатные сотрудники'!B:B,'Штатные сотрудники'!A:A,"Ошибка строки",0,1),1))</f>
        <v>Отдел продаж (ковры)_ (Inform) 3957</v>
      </c>
    </row>
    <row r="126" spans="1:6" x14ac:dyDescent="0.35">
      <c r="A126" t="str">
        <f>IF(F126="","",_xlfn.XLOOKUP(F126,'Переименование подразделения'!A:A,'Переименование подразделения'!B:B,"ошибка",0,1))</f>
        <v/>
      </c>
      <c r="B126" t="str">
        <v>Тумаров Евгений Юрьевич</v>
      </c>
      <c r="C126" t="str">
        <f>IF(F126="","",_xlfn.XLOOKUP(B126,'Штатные сотрудники'!B:B,'Штатные сотрудники'!P:P,"ошибка",0,1))</f>
        <v/>
      </c>
      <c r="E126" t="str">
        <f>IF(F126="","",_xlfn.XLOOKUP(F126,'Переименование подразделения'!A:A,'Переименование подразделения'!C:C,"ошибка",0,1))</f>
        <v/>
      </c>
      <c r="F126" t="str" cm="1">
        <f t="array" ref="F126">IF(COUNTIF(Список_Сотрудников[ФИО],'Добавление новых'!B127)&gt;0,"",INDEX('Штатные сотрудники'!A:AJ,MATCH('Добавление новых'!B126,'Штатные сотрудники'!B:B,0)-_xlfn.XLOOKUP('Добавление новых'!B126,'Штатные сотрудники'!B:B,'Штатные сотрудники'!A:A,"Ошибка строки",0,1),1))</f>
        <v/>
      </c>
    </row>
    <row r="127" spans="1:6" x14ac:dyDescent="0.35">
      <c r="A127" t="str">
        <f>IF(F127="","",_xlfn.XLOOKUP(F127,'Переименование подразделения'!A:A,'Переименование подразделения'!B:B,"ошибка",0,1))</f>
        <v/>
      </c>
      <c r="B127" t="str">
        <v>Приёмко Александр Евгеньевич</v>
      </c>
      <c r="C127" t="str">
        <f>IF(F127="","",_xlfn.XLOOKUP(B127,'Штатные сотрудники'!B:B,'Штатные сотрудники'!P:P,"ошибка",0,1))</f>
        <v/>
      </c>
      <c r="E127" t="str">
        <f>IF(F127="","",_xlfn.XLOOKUP(F127,'Переименование подразделения'!A:A,'Переименование подразделения'!C:C,"ошибка",0,1))</f>
        <v/>
      </c>
      <c r="F127" t="str" cm="1">
        <f t="array" ref="F127">IF(COUNTIF(Список_Сотрудников[ФИО],'Добавление новых'!B128)&gt;0,"",INDEX('Штатные сотрудники'!A:AJ,MATCH('Добавление новых'!B127,'Штатные сотрудники'!B:B,0)-_xlfn.XLOOKUP('Добавление новых'!B127,'Штатные сотрудники'!B:B,'Штатные сотрудники'!A:A,"Ошибка строки",0,1),1))</f>
        <v/>
      </c>
    </row>
    <row r="128" spans="1:6" x14ac:dyDescent="0.35">
      <c r="A128" t="str">
        <f>IF(F128="","",_xlfn.XLOOKUP(F128,'Переименование подразделения'!A:A,'Переименование подразделения'!B:B,"ошибка",0,1))</f>
        <v/>
      </c>
      <c r="B128" t="str">
        <v>Петричук Екатерина Николаевна</v>
      </c>
      <c r="C128" t="str">
        <f>IF(F128="","",_xlfn.XLOOKUP(B128,'Штатные сотрудники'!B:B,'Штатные сотрудники'!P:P,"ошибка",0,1))</f>
        <v/>
      </c>
      <c r="E128" t="str">
        <f>IF(F128="","",_xlfn.XLOOKUP(F128,'Переименование подразделения'!A:A,'Переименование подразделения'!C:C,"ошибка",0,1))</f>
        <v/>
      </c>
      <c r="F128" t="str" cm="1">
        <f t="array" ref="F128">IF(COUNTIF(Список_Сотрудников[ФИО],'Добавление новых'!B129)&gt;0,"",INDEX('Штатные сотрудники'!A:AJ,MATCH('Добавление новых'!B128,'Штатные сотрудники'!B:B,0)-_xlfn.XLOOKUP('Добавление новых'!B128,'Штатные сотрудники'!B:B,'Штатные сотрудники'!A:A,"Ошибка строки",0,1),1))</f>
        <v/>
      </c>
    </row>
    <row r="129" spans="1:6" x14ac:dyDescent="0.35">
      <c r="A129" t="str">
        <f>IF(F129="","",_xlfn.XLOOKUP(F129,'Переименование подразделения'!A:A,'Переименование подразделения'!B:B,"ошибка",0,1))</f>
        <v/>
      </c>
      <c r="B129" t="str">
        <v>Бойкова Оксана Евгеньевна</v>
      </c>
      <c r="C129" t="str">
        <f>IF(F129="","",_xlfn.XLOOKUP(B129,'Штатные сотрудники'!B:B,'Штатные сотрудники'!P:P,"ошибка",0,1))</f>
        <v/>
      </c>
      <c r="E129" t="str">
        <f>IF(F129="","",_xlfn.XLOOKUP(F129,'Переименование подразделения'!A:A,'Переименование подразделения'!C:C,"ошибка",0,1))</f>
        <v/>
      </c>
      <c r="F129" t="str" cm="1">
        <f t="array" ref="F129">IF(COUNTIF(Список_Сотрудников[ФИО],'Добавление новых'!B130)&gt;0,"",INDEX('Штатные сотрудники'!A:AJ,MATCH('Добавление новых'!B129,'Штатные сотрудники'!B:B,0)-_xlfn.XLOOKUP('Добавление новых'!B129,'Штатные сотрудники'!B:B,'Штатные сотрудники'!A:A,"Ошибка строки",0,1),1))</f>
        <v/>
      </c>
    </row>
    <row r="130" spans="1:6" x14ac:dyDescent="0.35">
      <c r="A130" t="str">
        <f>IF(F130="","",_xlfn.XLOOKUP(F130,'Переименование подразделения'!A:A,'Переименование подразделения'!B:B,"ошибка",0,1))</f>
        <v/>
      </c>
      <c r="B130" t="str">
        <v>Ерышева Анна Валерьевна</v>
      </c>
      <c r="C130" t="str">
        <f>IF(F130="","",_xlfn.XLOOKUP(B130,'Штатные сотрудники'!B:B,'Штатные сотрудники'!P:P,"ошибка",0,1))</f>
        <v/>
      </c>
      <c r="E130" t="str">
        <f>IF(F130="","",_xlfn.XLOOKUP(F130,'Переименование подразделения'!A:A,'Переименование подразделения'!C:C,"ошибка",0,1))</f>
        <v/>
      </c>
      <c r="F130" t="str" cm="1">
        <f t="array" ref="F130">IF(COUNTIF(Список_Сотрудников[ФИО],'Добавление новых'!B131)&gt;0,"",INDEX('Штатные сотрудники'!A:AJ,MATCH('Добавление новых'!B130,'Штатные сотрудники'!B:B,0)-_xlfn.XLOOKUP('Добавление новых'!B130,'Штатные сотрудники'!B:B,'Штатные сотрудники'!A:A,"Ошибка строки",0,1),1))</f>
        <v/>
      </c>
    </row>
    <row r="131" spans="1:6" x14ac:dyDescent="0.35">
      <c r="A131" t="str">
        <f>IF(F131="","",_xlfn.XLOOKUP(F131,'Переименование подразделения'!A:A,'Переименование подразделения'!B:B,"ошибка",0,1))</f>
        <v/>
      </c>
      <c r="B131" t="str">
        <v>Зыкова Элина Юрьевна</v>
      </c>
      <c r="C131" t="str">
        <f>IF(F131="","",_xlfn.XLOOKUP(B131,'Штатные сотрудники'!B:B,'Штатные сотрудники'!P:P,"ошибка",0,1))</f>
        <v/>
      </c>
      <c r="E131" t="str">
        <f>IF(F131="","",_xlfn.XLOOKUP(F131,'Переименование подразделения'!A:A,'Переименование подразделения'!C:C,"ошибка",0,1))</f>
        <v/>
      </c>
      <c r="F131" t="str" cm="1">
        <f t="array" ref="F131">IF(COUNTIF(Список_Сотрудников[ФИО],'Добавление новых'!B132)&gt;0,"",INDEX('Штатные сотрудники'!A:AJ,MATCH('Добавление новых'!B131,'Штатные сотрудники'!B:B,0)-_xlfn.XLOOKUP('Добавление новых'!B131,'Штатные сотрудники'!B:B,'Штатные сотрудники'!A:A,"Ошибка строки",0,1),1))</f>
        <v/>
      </c>
    </row>
    <row r="132" spans="1:6" x14ac:dyDescent="0.35">
      <c r="A132" t="str">
        <f>IF(F132="","",_xlfn.XLOOKUP(F132,'Переименование подразделения'!A:A,'Переименование подразделения'!B:B,"ошибка",0,1))</f>
        <v>СПб</v>
      </c>
      <c r="B132" t="str">
        <v>Иванчук Екатерина Марковна</v>
      </c>
      <c r="C132" t="str">
        <f>IF(F132="","",_xlfn.XLOOKUP(B132,'Штатные сотрудники'!B:B,'Штатные сотрудники'!P:P,"ошибка",0,1))</f>
        <v>Торговый представитель</v>
      </c>
      <c r="E132" t="str">
        <f>IF(F132="","",_xlfn.XLOOKUP(F132,'Переименование подразделения'!A:A,'Переименование подразделения'!C:C,"ошибка",0,1))</f>
        <v>Киуру Глеб</v>
      </c>
      <c r="F132" t="str" cm="1">
        <f t="array" ref="F132">IF(COUNTIF(Список_Сотрудников[ФИО],'Добавление новых'!B133)&gt;0,"",INDEX('Штатные сотрудники'!A:AJ,MATCH('Добавление новых'!B132,'Штатные сотрудники'!B:B,0)-_xlfn.XLOOKUP('Добавление новых'!B132,'Штатные сотрудники'!B:B,'Штатные сотрудники'!A:A,"Ошибка строки",0,1),1))</f>
        <v>Отдел продаж (одежда)_(Inspire) 6850</v>
      </c>
    </row>
    <row r="133" spans="1:6" x14ac:dyDescent="0.35">
      <c r="A133" t="str">
        <f>IF(F133="","",_xlfn.XLOOKUP(F133,'Переименование подразделения'!A:A,'Переименование подразделения'!B:B,"ошибка",0,1))</f>
        <v>СПб</v>
      </c>
      <c r="B133" t="str">
        <v>Коханская Валерия Владиславовна</v>
      </c>
      <c r="C133" t="str">
        <f>IF(F133="","",_xlfn.XLOOKUP(B133,'Штатные сотрудники'!B:B,'Штатные сотрудники'!P:P,"ошибка",0,1))</f>
        <v>Торговый представитель</v>
      </c>
      <c r="E133" t="str">
        <f>IF(F133="","",_xlfn.XLOOKUP(F133,'Переименование подразделения'!A:A,'Переименование подразделения'!C:C,"ошибка",0,1))</f>
        <v>Киуру Глеб</v>
      </c>
      <c r="F133" t="str" cm="1">
        <f t="array" ref="F133">IF(COUNTIF(Список_Сотрудников[ФИО],'Добавление новых'!B134)&gt;0,"",INDEX('Штатные сотрудники'!A:AJ,MATCH('Добавление новых'!B133,'Штатные сотрудники'!B:B,0)-_xlfn.XLOOKUP('Добавление новых'!B133,'Штатные сотрудники'!B:B,'Штатные сотрудники'!A:A,"Ошибка строки",0,1),1))</f>
        <v>Отдел продаж (одежда)_(Inspire) 6850</v>
      </c>
    </row>
    <row r="134" spans="1:6" x14ac:dyDescent="0.35">
      <c r="A134" t="str">
        <f>IF(F134="","",_xlfn.XLOOKUP(F134,'Переименование подразделения'!A:A,'Переименование подразделения'!B:B,"ошибка",0,1))</f>
        <v/>
      </c>
      <c r="B134" t="str">
        <v>Макарова Елена Владимировна</v>
      </c>
      <c r="C134" t="str">
        <f>IF(F134="","",_xlfn.XLOOKUP(B134,'Штатные сотрудники'!B:B,'Штатные сотрудники'!P:P,"ошибка",0,1))</f>
        <v/>
      </c>
      <c r="E134" t="str">
        <f>IF(F134="","",_xlfn.XLOOKUP(F134,'Переименование подразделения'!A:A,'Переименование подразделения'!C:C,"ошибка",0,1))</f>
        <v/>
      </c>
      <c r="F134" t="str" cm="1">
        <f t="array" ref="F134">IF(COUNTIF(Список_Сотрудников[ФИО],'Добавление новых'!B135)&gt;0,"",INDEX('Штатные сотрудники'!A:AJ,MATCH('Добавление новых'!B134,'Штатные сотрудники'!B:B,0)-_xlfn.XLOOKUP('Добавление новых'!B134,'Штатные сотрудники'!B:B,'Штатные сотрудники'!A:A,"Ошибка строки",0,1),1))</f>
        <v/>
      </c>
    </row>
    <row r="135" spans="1:6" x14ac:dyDescent="0.35">
      <c r="A135" t="str">
        <f>IF(F135="","",_xlfn.XLOOKUP(F135,'Переименование подразделения'!A:A,'Переименование подразделения'!B:B,"ошибка",0,1))</f>
        <v/>
      </c>
      <c r="B135" t="str">
        <v>Пенский Павел Вячеславович</v>
      </c>
      <c r="C135" t="str">
        <f>IF(F135="","",_xlfn.XLOOKUP(B135,'Штатные сотрудники'!B:B,'Штатные сотрудники'!P:P,"ошибка",0,1))</f>
        <v/>
      </c>
      <c r="E135" t="str">
        <f>IF(F135="","",_xlfn.XLOOKUP(F135,'Переименование подразделения'!A:A,'Переименование подразделения'!C:C,"ошибка",0,1))</f>
        <v/>
      </c>
      <c r="F135" t="str" cm="1">
        <f t="array" ref="F135">IF(COUNTIF(Список_Сотрудников[ФИО],'Добавление новых'!B136)&gt;0,"",INDEX('Штатные сотрудники'!A:AJ,MATCH('Добавление новых'!B135,'Штатные сотрудники'!B:B,0)-_xlfn.XLOOKUP('Добавление новых'!B135,'Штатные сотрудники'!B:B,'Штатные сотрудники'!A:A,"Ошибка строки",0,1),1))</f>
        <v/>
      </c>
    </row>
    <row r="136" spans="1:6" x14ac:dyDescent="0.35">
      <c r="A136" t="str">
        <f>IF(F136="","",_xlfn.XLOOKUP(F136,'Переименование подразделения'!A:A,'Переименование подразделения'!B:B,"ошибка",0,1))</f>
        <v/>
      </c>
      <c r="B136" t="str">
        <v>Васильева Александра Сергеевна</v>
      </c>
      <c r="C136" t="str">
        <f>IF(F136="","",_xlfn.XLOOKUP(B136,'Штатные сотрудники'!B:B,'Штатные сотрудники'!P:P,"ошибка",0,1))</f>
        <v/>
      </c>
      <c r="E136" t="str">
        <f>IF(F136="","",_xlfn.XLOOKUP(F136,'Переименование подразделения'!A:A,'Переименование подразделения'!C:C,"ошибка",0,1))</f>
        <v/>
      </c>
      <c r="F136" t="str" cm="1">
        <f t="array" ref="F136">IF(COUNTIF(Список_Сотрудников[ФИО],'Добавление новых'!B137)&gt;0,"",INDEX('Штатные сотрудники'!A:AJ,MATCH('Добавление новых'!B136,'Штатные сотрудники'!B:B,0)-_xlfn.XLOOKUP('Добавление новых'!B136,'Штатные сотрудники'!B:B,'Штатные сотрудники'!A:A,"Ошибка строки",0,1),1))</f>
        <v/>
      </c>
    </row>
    <row r="137" spans="1:6" x14ac:dyDescent="0.35">
      <c r="A137" t="str">
        <f>IF(F137="","",_xlfn.XLOOKUP(F137,'Переименование подразделения'!A:A,'Переименование подразделения'!B:B,"ошибка",0,1))</f>
        <v/>
      </c>
      <c r="B137" t="str">
        <v>Ванюкова Елена Анатольевна</v>
      </c>
      <c r="C137" t="str">
        <f>IF(F137="","",_xlfn.XLOOKUP(B137,'Штатные сотрудники'!B:B,'Штатные сотрудники'!P:P,"ошибка",0,1))</f>
        <v/>
      </c>
      <c r="E137" t="str">
        <f>IF(F137="","",_xlfn.XLOOKUP(F137,'Переименование подразделения'!A:A,'Переименование подразделения'!C:C,"ошибка",0,1))</f>
        <v/>
      </c>
      <c r="F137" t="str" cm="1">
        <f t="array" ref="F137">IF(COUNTIF(Список_Сотрудников[ФИО],'Добавление новых'!B138)&gt;0,"",INDEX('Штатные сотрудники'!A:AJ,MATCH('Добавление новых'!B137,'Штатные сотрудники'!B:B,0)-_xlfn.XLOOKUP('Добавление новых'!B137,'Штатные сотрудники'!B:B,'Штатные сотрудники'!A:A,"Ошибка строки",0,1),1))</f>
        <v/>
      </c>
    </row>
    <row r="138" spans="1:6" x14ac:dyDescent="0.35">
      <c r="A138" t="str">
        <f>IF(F138="","",_xlfn.XLOOKUP(F138,'Переименование подразделения'!A:A,'Переименование подразделения'!B:B,"ошибка",0,1))</f>
        <v/>
      </c>
      <c r="B138" t="str">
        <v>Киуру Глеб Александрович</v>
      </c>
      <c r="C138" t="str">
        <f>IF(F138="","",_xlfn.XLOOKUP(B138,'Штатные сотрудники'!B:B,'Штатные сотрудники'!P:P,"ошибка",0,1))</f>
        <v/>
      </c>
      <c r="E138" t="str">
        <f>IF(F138="","",_xlfn.XLOOKUP(F138,'Переименование подразделения'!A:A,'Переименование подразделения'!C:C,"ошибка",0,1))</f>
        <v/>
      </c>
      <c r="F138" t="str" cm="1">
        <f t="array" ref="F138">IF(COUNTIF(Список_Сотрудников[ФИО],'Добавление новых'!B139)&gt;0,"",INDEX('Штатные сотрудники'!A:AJ,MATCH('Добавление новых'!B138,'Штатные сотрудники'!B:B,0)-_xlfn.XLOOKUP('Добавление новых'!B138,'Штатные сотрудники'!B:B,'Штатные сотрудники'!A:A,"Ошибка строки",0,1),1))</f>
        <v/>
      </c>
    </row>
    <row r="139" spans="1:6" x14ac:dyDescent="0.35">
      <c r="A139" t="str">
        <f>IF(F139="","",_xlfn.XLOOKUP(F139,'Переименование подразделения'!A:A,'Переименование подразделения'!B:B,"ошибка",0,1))</f>
        <v/>
      </c>
      <c r="B139" t="str">
        <v>Айрумян Артем Владикович</v>
      </c>
      <c r="C139" t="str">
        <f>IF(F139="","",_xlfn.XLOOKUP(B139,'Штатные сотрудники'!B:B,'Штатные сотрудники'!P:P,"ошибка",0,1))</f>
        <v/>
      </c>
      <c r="E139" t="str">
        <f>IF(F139="","",_xlfn.XLOOKUP(F139,'Переименование подразделения'!A:A,'Переименование подразделения'!C:C,"ошибка",0,1))</f>
        <v/>
      </c>
      <c r="F139" t="str" cm="1">
        <f t="array" ref="F139">IF(COUNTIF(Список_Сотрудников[ФИО],'Добавление новых'!B140)&gt;0,"",INDEX('Штатные сотрудники'!A:AJ,MATCH('Добавление новых'!B139,'Штатные сотрудники'!B:B,0)-_xlfn.XLOOKUP('Добавление новых'!B139,'Штатные сотрудники'!B:B,'Штатные сотрудники'!A:A,"Ошибка строки",0,1),1))</f>
        <v/>
      </c>
    </row>
    <row r="140" spans="1:6" x14ac:dyDescent="0.35">
      <c r="A140" t="str">
        <f>IF(F140="","",_xlfn.XLOOKUP(F140,'Переименование подразделения'!A:A,'Переименование подразделения'!B:B,"ошибка",0,1))</f>
        <v/>
      </c>
      <c r="B140" t="str">
        <v>Гаврилов Юрий Германович</v>
      </c>
      <c r="C140" t="str">
        <f>IF(F140="","",_xlfn.XLOOKUP(B140,'Штатные сотрудники'!B:B,'Штатные сотрудники'!P:P,"ошибка",0,1))</f>
        <v/>
      </c>
      <c r="E140" t="str">
        <f>IF(F140="","",_xlfn.XLOOKUP(F140,'Переименование подразделения'!A:A,'Переименование подразделения'!C:C,"ошибка",0,1))</f>
        <v/>
      </c>
      <c r="F140" t="str" cm="1">
        <f t="array" ref="F140">IF(COUNTIF(Список_Сотрудников[ФИО],'Добавление новых'!B141)&gt;0,"",INDEX('Штатные сотрудники'!A:AJ,MATCH('Добавление новых'!B140,'Штатные сотрудники'!B:B,0)-_xlfn.XLOOKUP('Добавление новых'!B140,'Штатные сотрудники'!B:B,'Штатные сотрудники'!A:A,"Ошибка строки",0,1),1))</f>
        <v/>
      </c>
    </row>
    <row r="141" spans="1:6" x14ac:dyDescent="0.35">
      <c r="A141" t="str">
        <f>IF(F141="","",_xlfn.XLOOKUP(F141,'Переименование подразделения'!A:A,'Переименование подразделения'!B:B,"ошибка",0,1))</f>
        <v/>
      </c>
      <c r="B141" t="str">
        <v>Зарембо Александр Владимирович</v>
      </c>
      <c r="C141" t="str">
        <f>IF(F141="","",_xlfn.XLOOKUP(B141,'Штатные сотрудники'!B:B,'Штатные сотрудники'!P:P,"ошибка",0,1))</f>
        <v/>
      </c>
      <c r="E141" t="str">
        <f>IF(F141="","",_xlfn.XLOOKUP(F141,'Переименование подразделения'!A:A,'Переименование подразделения'!C:C,"ошибка",0,1))</f>
        <v/>
      </c>
      <c r="F141" t="str" cm="1">
        <f t="array" ref="F141">IF(COUNTIF(Список_Сотрудников[ФИО],'Добавление новых'!B142)&gt;0,"",INDEX('Штатные сотрудники'!A:AJ,MATCH('Добавление новых'!B141,'Штатные сотрудники'!B:B,0)-_xlfn.XLOOKUP('Добавление новых'!B141,'Штатные сотрудники'!B:B,'Штатные сотрудники'!A:A,"Ошибка строки",0,1),1))</f>
        <v/>
      </c>
    </row>
    <row r="142" spans="1:6" x14ac:dyDescent="0.35">
      <c r="A142" t="str">
        <f>IF(F142="","",_xlfn.XLOOKUP(F142,'Переименование подразделения'!A:A,'Переименование подразделения'!B:B,"ошибка",0,1))</f>
        <v/>
      </c>
      <c r="B142" t="str">
        <v>Капуркин Артём Владимирович</v>
      </c>
      <c r="C142" t="str">
        <f>IF(F142="","",_xlfn.XLOOKUP(B142,'Штатные сотрудники'!B:B,'Штатные сотрудники'!P:P,"ошибка",0,1))</f>
        <v/>
      </c>
      <c r="E142" t="str">
        <f>IF(F142="","",_xlfn.XLOOKUP(F142,'Переименование подразделения'!A:A,'Переименование подразделения'!C:C,"ошибка",0,1))</f>
        <v/>
      </c>
      <c r="F142" t="str" cm="1">
        <f t="array" ref="F142">IF(COUNTIF(Список_Сотрудников[ФИО],'Добавление новых'!B143)&gt;0,"",INDEX('Штатные сотрудники'!A:AJ,MATCH('Добавление новых'!B142,'Штатные сотрудники'!B:B,0)-_xlfn.XLOOKUP('Добавление новых'!B142,'Штатные сотрудники'!B:B,'Штатные сотрудники'!A:A,"Ошибка строки",0,1),1))</f>
        <v/>
      </c>
    </row>
    <row r="143" spans="1:6" x14ac:dyDescent="0.35">
      <c r="A143" t="str">
        <f>IF(F143="","",_xlfn.XLOOKUP(F143,'Переименование подразделения'!A:A,'Переименование подразделения'!B:B,"ошибка",0,1))</f>
        <v>СПб</v>
      </c>
      <c r="B143" t="str">
        <v>Капуркин Иван Владимирович</v>
      </c>
      <c r="C143" t="str">
        <f>IF(F143="","",_xlfn.XLOOKUP(B143,'Штатные сотрудники'!B:B,'Штатные сотрудники'!P:P,"ошибка",0,1))</f>
        <v>Оператор стиральной машины</v>
      </c>
      <c r="E143" t="str">
        <f>IF(F143="","",_xlfn.XLOOKUP(F143,'Переименование подразделения'!A:A,'Переименование подразделения'!C:C,"ошибка",0,1))</f>
        <v>Самохин Роман</v>
      </c>
      <c r="F143" t="str" cm="1">
        <f t="array" ref="F143">IF(COUNTIF(Список_Сотрудников[ФИО],'Добавление новых'!B144)&gt;0,"",INDEX('Штатные сотрудники'!A:AJ,MATCH('Добавление новых'!B143,'Штатные сотрудники'!B:B,0)-_xlfn.XLOOKUP('Добавление новых'!B143,'Штатные сотрудники'!B:B,'Штатные сотрудники'!A:A,"Ошибка строки",0,1),1))</f>
        <v>Производство (ковры)_6870</v>
      </c>
    </row>
    <row r="144" spans="1:6" x14ac:dyDescent="0.35">
      <c r="A144" t="str">
        <f>IF(F144="","",_xlfn.XLOOKUP(F144,'Переименование подразделения'!A:A,'Переименование подразделения'!B:B,"ошибка",0,1))</f>
        <v/>
      </c>
      <c r="B144" t="str">
        <v>Павлов Тимофей Геннадьевич</v>
      </c>
      <c r="C144" t="str">
        <f>IF(F144="","",_xlfn.XLOOKUP(B144,'Штатные сотрудники'!B:B,'Штатные сотрудники'!P:P,"ошибка",0,1))</f>
        <v/>
      </c>
      <c r="E144" t="str">
        <f>IF(F144="","",_xlfn.XLOOKUP(F144,'Переименование подразделения'!A:A,'Переименование подразделения'!C:C,"ошибка",0,1))</f>
        <v/>
      </c>
      <c r="F144" t="str" cm="1">
        <f t="array" ref="F144">IF(COUNTIF(Список_Сотрудников[ФИО],'Добавление новых'!B145)&gt;0,"",INDEX('Штатные сотрудники'!A:AJ,MATCH('Добавление новых'!B144,'Штатные сотрудники'!B:B,0)-_xlfn.XLOOKUP('Добавление новых'!B144,'Штатные сотрудники'!B:B,'Штатные сотрудники'!A:A,"Ошибка строки",0,1),1))</f>
        <v/>
      </c>
    </row>
    <row r="145" spans="1:6" x14ac:dyDescent="0.35">
      <c r="A145" t="str">
        <f>IF(F145="","",_xlfn.XLOOKUP(F145,'Переименование подразделения'!A:A,'Переименование подразделения'!B:B,"ошибка",0,1))</f>
        <v/>
      </c>
      <c r="B145" t="str">
        <v>Саватеев Роман Александрович</v>
      </c>
      <c r="C145" t="str">
        <f>IF(F145="","",_xlfn.XLOOKUP(B145,'Штатные сотрудники'!B:B,'Штатные сотрудники'!P:P,"ошибка",0,1))</f>
        <v/>
      </c>
      <c r="E145" t="str">
        <f>IF(F145="","",_xlfn.XLOOKUP(F145,'Переименование подразделения'!A:A,'Переименование подразделения'!C:C,"ошибка",0,1))</f>
        <v/>
      </c>
      <c r="F145" t="str" cm="1">
        <f t="array" ref="F145">IF(COUNTIF(Список_Сотрудников[ФИО],'Добавление новых'!B146)&gt;0,"",INDEX('Штатные сотрудники'!A:AJ,MATCH('Добавление новых'!B145,'Штатные сотрудники'!B:B,0)-_xlfn.XLOOKUP('Добавление новых'!B145,'Штатные сотрудники'!B:B,'Штатные сотрудники'!A:A,"Ошибка строки",0,1),1))</f>
        <v/>
      </c>
    </row>
    <row r="146" spans="1:6" x14ac:dyDescent="0.35">
      <c r="A146" t="str">
        <f>IF(F146="","",_xlfn.XLOOKUP(F146,'Переименование подразделения'!A:A,'Переименование подразделения'!B:B,"ошибка",0,1))</f>
        <v/>
      </c>
      <c r="B146" t="str">
        <v>Сергеев Михаил Александрович</v>
      </c>
      <c r="C146" t="str">
        <f>IF(F146="","",_xlfn.XLOOKUP(B146,'Штатные сотрудники'!B:B,'Штатные сотрудники'!P:P,"ошибка",0,1))</f>
        <v/>
      </c>
      <c r="E146" t="str">
        <f>IF(F146="","",_xlfn.XLOOKUP(F146,'Переименование подразделения'!A:A,'Переименование подразделения'!C:C,"ошибка",0,1))</f>
        <v/>
      </c>
      <c r="F146" t="str" cm="1">
        <f t="array" ref="F146">IF(COUNTIF(Список_Сотрудников[ФИО],'Добавление новых'!B147)&gt;0,"",INDEX('Штатные сотрудники'!A:AJ,MATCH('Добавление новых'!B146,'Штатные сотрудники'!B:B,0)-_xlfn.XLOOKUP('Добавление новых'!B146,'Штатные сотрудники'!B:B,'Штатные сотрудники'!A:A,"Ошибка строки",0,1),1))</f>
        <v/>
      </c>
    </row>
    <row r="147" spans="1:6" x14ac:dyDescent="0.35">
      <c r="A147" t="str">
        <f>IF(F147="","",_xlfn.XLOOKUP(F147,'Переименование подразделения'!A:A,'Переименование подразделения'!B:B,"ошибка",0,1))</f>
        <v/>
      </c>
      <c r="B147" t="str">
        <v>Шкаликов Максим Игоревич</v>
      </c>
      <c r="C147" t="str">
        <f>IF(F147="","",_xlfn.XLOOKUP(B147,'Штатные сотрудники'!B:B,'Штатные сотрудники'!P:P,"ошибка",0,1))</f>
        <v/>
      </c>
      <c r="E147" t="str">
        <f>IF(F147="","",_xlfn.XLOOKUP(F147,'Переименование подразделения'!A:A,'Переименование подразделения'!C:C,"ошибка",0,1))</f>
        <v/>
      </c>
      <c r="F147" t="str" cm="1">
        <f t="array" ref="F147">IF(COUNTIF(Список_Сотрудников[ФИО],'Добавление новых'!B148)&gt;0,"",INDEX('Штатные сотрудники'!A:AJ,MATCH('Добавление новых'!B147,'Штатные сотрудники'!B:B,0)-_xlfn.XLOOKUP('Добавление новых'!B147,'Штатные сотрудники'!B:B,'Штатные сотрудники'!A:A,"Ошибка строки",0,1),1))</f>
        <v/>
      </c>
    </row>
    <row r="148" spans="1:6" x14ac:dyDescent="0.35">
      <c r="A148" t="str">
        <f>IF(F148="","",_xlfn.XLOOKUP(F148,'Переименование подразделения'!A:A,'Переименование подразделения'!B:B,"ошибка",0,1))</f>
        <v/>
      </c>
      <c r="B148" t="str">
        <v>Бобылёв Александр Викторович</v>
      </c>
      <c r="C148" t="str">
        <f>IF(F148="","",_xlfn.XLOOKUP(B148,'Штатные сотрудники'!B:B,'Штатные сотрудники'!P:P,"ошибка",0,1))</f>
        <v/>
      </c>
      <c r="E148" t="str">
        <f>IF(F148="","",_xlfn.XLOOKUP(F148,'Переименование подразделения'!A:A,'Переименование подразделения'!C:C,"ошибка",0,1))</f>
        <v/>
      </c>
      <c r="F148" t="str" cm="1">
        <f t="array" ref="F148">IF(COUNTIF(Список_Сотрудников[ФИО],'Добавление новых'!B149)&gt;0,"",INDEX('Штатные сотрудники'!A:AJ,MATCH('Добавление новых'!B148,'Штатные сотрудники'!B:B,0)-_xlfn.XLOOKUP('Добавление новых'!B148,'Штатные сотрудники'!B:B,'Штатные сотрудники'!A:A,"Ошибка строки",0,1),1))</f>
        <v/>
      </c>
    </row>
    <row r="149" spans="1:6" x14ac:dyDescent="0.35">
      <c r="A149" t="str">
        <f>IF(F149="","",_xlfn.XLOOKUP(F149,'Переименование подразделения'!A:A,'Переименование подразделения'!B:B,"ошибка",0,1))</f>
        <v>СПб</v>
      </c>
      <c r="B149" t="str">
        <v>Ивановский Алексей Валентинович</v>
      </c>
      <c r="C149" t="str">
        <f>IF(F149="","",_xlfn.XLOOKUP(B149,'Штатные сотрудники'!B:B,'Штатные сотрудники'!P:P,"ошибка",0,1))</f>
        <v>Младший оператор стиральной машины</v>
      </c>
      <c r="E149" t="str">
        <f>IF(F149="","",_xlfn.XLOOKUP(F149,'Переименование подразделения'!A:A,'Переименование подразделения'!C:C,"ошибка",0,1))</f>
        <v>Самохин Роман</v>
      </c>
      <c r="F149" t="str" cm="1">
        <f t="array" ref="F149">IF(COUNTIF(Список_Сотрудников[ФИО],'Добавление новых'!B150)&gt;0,"",INDEX('Штатные сотрудники'!A:AJ,MATCH('Добавление новых'!B149,'Штатные сотрудники'!B:B,0)-_xlfn.XLOOKUP('Добавление новых'!B149,'Штатные сотрудники'!B:B,'Штатные сотрудники'!A:A,"Ошибка строки",0,1),1))</f>
        <v>Производство (ковры)_6870</v>
      </c>
    </row>
    <row r="150" spans="1:6" x14ac:dyDescent="0.35">
      <c r="A150" t="str">
        <f>IF(F150="","",_xlfn.XLOOKUP(F150,'Переименование подразделения'!A:A,'Переименование подразделения'!B:B,"ошибка",0,1))</f>
        <v/>
      </c>
      <c r="B150" t="str">
        <v>Латышев Владимир Михайлович</v>
      </c>
      <c r="C150" t="str">
        <f>IF(F150="","",_xlfn.XLOOKUP(B150,'Штатные сотрудники'!B:B,'Штатные сотрудники'!P:P,"ошибка",0,1))</f>
        <v/>
      </c>
      <c r="E150" t="str">
        <f>IF(F150="","",_xlfn.XLOOKUP(F150,'Переименование подразделения'!A:A,'Переименование подразделения'!C:C,"ошибка",0,1))</f>
        <v/>
      </c>
      <c r="F150" t="str" cm="1">
        <f t="array" ref="F150">IF(COUNTIF(Список_Сотрудников[ФИО],'Добавление новых'!B151)&gt;0,"",INDEX('Штатные сотрудники'!A:AJ,MATCH('Добавление новых'!B150,'Штатные сотрудники'!B:B,0)-_xlfn.XLOOKUP('Добавление новых'!B150,'Штатные сотрудники'!B:B,'Штатные сотрудники'!A:A,"Ошибка строки",0,1),1))</f>
        <v/>
      </c>
    </row>
    <row r="151" spans="1:6" x14ac:dyDescent="0.35">
      <c r="A151" t="str">
        <f>IF(F151="","",_xlfn.XLOOKUP(F151,'Переименование подразделения'!A:A,'Переименование подразделения'!B:B,"ошибка",0,1))</f>
        <v/>
      </c>
      <c r="B151" t="str">
        <v>Шлык Алексей Георгиевич</v>
      </c>
      <c r="C151" t="str">
        <f>IF(F151="","",_xlfn.XLOOKUP(B151,'Штатные сотрудники'!B:B,'Штатные сотрудники'!P:P,"ошибка",0,1))</f>
        <v/>
      </c>
      <c r="E151" t="str">
        <f>IF(F151="","",_xlfn.XLOOKUP(F151,'Переименование подразделения'!A:A,'Переименование подразделения'!C:C,"ошибка",0,1))</f>
        <v/>
      </c>
      <c r="F151" t="str" cm="1">
        <f t="array" ref="F151">IF(COUNTIF(Список_Сотрудников[ФИО],'Добавление новых'!B152)&gt;0,"",INDEX('Штатные сотрудники'!A:AJ,MATCH('Добавление новых'!B151,'Штатные сотрудники'!B:B,0)-_xlfn.XLOOKUP('Добавление новых'!B151,'Штатные сотрудники'!B:B,'Штатные сотрудники'!A:A,"Ошибка строки",0,1),1))</f>
        <v/>
      </c>
    </row>
    <row r="152" spans="1:6" x14ac:dyDescent="0.35">
      <c r="A152" t="str">
        <f>IF(F152="","",_xlfn.XLOOKUP(F152,'Переименование подразделения'!A:A,'Переименование подразделения'!B:B,"ошибка",0,1))</f>
        <v/>
      </c>
      <c r="B152" t="str">
        <v>Зотова Галина Михайловна</v>
      </c>
      <c r="C152" t="str">
        <f>IF(F152="","",_xlfn.XLOOKUP(B152,'Штатные сотрудники'!B:B,'Штатные сотрудники'!P:P,"ошибка",0,1))</f>
        <v/>
      </c>
      <c r="E152" t="str">
        <f>IF(F152="","",_xlfn.XLOOKUP(F152,'Переименование подразделения'!A:A,'Переименование подразделения'!C:C,"ошибка",0,1))</f>
        <v/>
      </c>
      <c r="F152" t="str" cm="1">
        <f t="array" ref="F152">IF(COUNTIF(Список_Сотрудников[ФИО],'Добавление новых'!B153)&gt;0,"",INDEX('Штатные сотрудники'!A:AJ,MATCH('Добавление новых'!B152,'Штатные сотрудники'!B:B,0)-_xlfn.XLOOKUP('Добавление новых'!B152,'Штатные сотрудники'!B:B,'Штатные сотрудники'!A:A,"Ошибка строки",0,1),1))</f>
        <v/>
      </c>
    </row>
    <row r="153" spans="1:6" x14ac:dyDescent="0.35">
      <c r="A153" t="str">
        <f>IF(F153="","",_xlfn.XLOOKUP(F153,'Переименование подразделения'!A:A,'Переименование подразделения'!B:B,"ошибка",0,1))</f>
        <v/>
      </c>
      <c r="B153" t="str">
        <v>Качуренко Виктория Александровна</v>
      </c>
      <c r="C153" t="str">
        <f>IF(F153="","",_xlfn.XLOOKUP(B153,'Штатные сотрудники'!B:B,'Штатные сотрудники'!P:P,"ошибка",0,1))</f>
        <v/>
      </c>
      <c r="E153" t="str">
        <f>IF(F153="","",_xlfn.XLOOKUP(F153,'Переименование подразделения'!A:A,'Переименование подразделения'!C:C,"ошибка",0,1))</f>
        <v/>
      </c>
      <c r="F153" t="str" cm="1">
        <f t="array" ref="F153">IF(COUNTIF(Список_Сотрудников[ФИО],'Добавление новых'!B154)&gt;0,"",INDEX('Штатные сотрудники'!A:AJ,MATCH('Добавление новых'!B153,'Штатные сотрудники'!B:B,0)-_xlfn.XLOOKUP('Добавление новых'!B153,'Штатные сотрудники'!B:B,'Штатные сотрудники'!A:A,"Ошибка строки",0,1),1))</f>
        <v/>
      </c>
    </row>
    <row r="154" spans="1:6" x14ac:dyDescent="0.35">
      <c r="A154" t="str">
        <f>IF(F154="","",_xlfn.XLOOKUP(F154,'Переименование подразделения'!A:A,'Переименование подразделения'!B:B,"ошибка",0,1))</f>
        <v/>
      </c>
      <c r="B154" t="str">
        <v>Кашнова Ирина Викторовна</v>
      </c>
      <c r="C154" t="str">
        <f>IF(F154="","",_xlfn.XLOOKUP(B154,'Штатные сотрудники'!B:B,'Штатные сотрудники'!P:P,"ошибка",0,1))</f>
        <v/>
      </c>
      <c r="E154" t="str">
        <f>IF(F154="","",_xlfn.XLOOKUP(F154,'Переименование подразделения'!A:A,'Переименование подразделения'!C:C,"ошибка",0,1))</f>
        <v/>
      </c>
      <c r="F154" t="str" cm="1">
        <f t="array" ref="F154">IF(COUNTIF(Список_Сотрудников[ФИО],'Добавление новых'!B155)&gt;0,"",INDEX('Штатные сотрудники'!A:AJ,MATCH('Добавление новых'!B154,'Штатные сотрудники'!B:B,0)-_xlfn.XLOOKUP('Добавление новых'!B154,'Штатные сотрудники'!B:B,'Штатные сотрудники'!A:A,"Ошибка строки",0,1),1))</f>
        <v/>
      </c>
    </row>
    <row r="155" spans="1:6" x14ac:dyDescent="0.35">
      <c r="A155" t="str">
        <f>IF(F155="","",_xlfn.XLOOKUP(F155,'Переименование подразделения'!A:A,'Переименование подразделения'!B:B,"ошибка",0,1))</f>
        <v/>
      </c>
      <c r="B155" t="str">
        <v>Лебедева Наталья Васильевна</v>
      </c>
      <c r="C155" t="str">
        <f>IF(F155="","",_xlfn.XLOOKUP(B155,'Штатные сотрудники'!B:B,'Штатные сотрудники'!P:P,"ошибка",0,1))</f>
        <v/>
      </c>
      <c r="E155" t="str">
        <f>IF(F155="","",_xlfn.XLOOKUP(F155,'Переименование подразделения'!A:A,'Переименование подразделения'!C:C,"ошибка",0,1))</f>
        <v/>
      </c>
      <c r="F155" t="str" cm="1">
        <f t="array" ref="F155">IF(COUNTIF(Список_Сотрудников[ФИО],'Добавление новых'!B156)&gt;0,"",INDEX('Штатные сотрудники'!A:AJ,MATCH('Добавление новых'!B155,'Штатные сотрудники'!B:B,0)-_xlfn.XLOOKUP('Добавление новых'!B155,'Штатные сотрудники'!B:B,'Штатные сотрудники'!A:A,"Ошибка строки",0,1),1))</f>
        <v/>
      </c>
    </row>
    <row r="156" spans="1:6" x14ac:dyDescent="0.35">
      <c r="A156" t="str">
        <f>IF(F156="","",_xlfn.XLOOKUP(F156,'Переименование подразделения'!A:A,'Переименование подразделения'!B:B,"ошибка",0,1))</f>
        <v>СПб</v>
      </c>
      <c r="B156" t="str">
        <v>Максимкова Екатерина Викторовна</v>
      </c>
      <c r="C156" t="str">
        <f>IF(F156="","",_xlfn.XLOOKUP(B156,'Штатные сотрудники'!B:B,'Штатные сотрудники'!P:P,"ошибка",0,1))</f>
        <v>Оператор стиральной машины</v>
      </c>
      <c r="E156" t="str">
        <f>IF(F156="","",_xlfn.XLOOKUP(F156,'Переименование подразделения'!A:A,'Переименование подразделения'!C:C,"ошибка",0,1))</f>
        <v>Самохин Роман</v>
      </c>
      <c r="F156" t="str" cm="1">
        <f t="array" ref="F156">IF(COUNTIF(Список_Сотрудников[ФИО],'Добавление новых'!B157)&gt;0,"",INDEX('Штатные сотрудники'!A:AJ,MATCH('Добавление новых'!B156,'Штатные сотрудники'!B:B,0)-_xlfn.XLOOKUP('Добавление новых'!B156,'Штатные сотрудники'!B:B,'Штатные сотрудники'!A:A,"Ошибка строки",0,1),1))</f>
        <v>Производство (одежда)_6820</v>
      </c>
    </row>
    <row r="157" spans="1:6" x14ac:dyDescent="0.35">
      <c r="A157" t="str">
        <f>IF(F157="","",_xlfn.XLOOKUP(F157,'Переименование подразделения'!A:A,'Переименование подразделения'!B:B,"ошибка",0,1))</f>
        <v/>
      </c>
      <c r="B157" t="str">
        <v>Малай Светлана Вячеславовна</v>
      </c>
      <c r="C157" t="str">
        <f>IF(F157="","",_xlfn.XLOOKUP(B157,'Штатные сотрудники'!B:B,'Штатные сотрудники'!P:P,"ошибка",0,1))</f>
        <v/>
      </c>
      <c r="E157" t="str">
        <f>IF(F157="","",_xlfn.XLOOKUP(F157,'Переименование подразделения'!A:A,'Переименование подразделения'!C:C,"ошибка",0,1))</f>
        <v/>
      </c>
      <c r="F157" t="str" cm="1">
        <f t="array" ref="F157">IF(COUNTIF(Список_Сотрудников[ФИО],'Добавление новых'!B158)&gt;0,"",INDEX('Штатные сотрудники'!A:AJ,MATCH('Добавление новых'!B157,'Штатные сотрудники'!B:B,0)-_xlfn.XLOOKUP('Добавление новых'!B157,'Штатные сотрудники'!B:B,'Штатные сотрудники'!A:A,"Ошибка строки",0,1),1))</f>
        <v/>
      </c>
    </row>
    <row r="158" spans="1:6" x14ac:dyDescent="0.35">
      <c r="A158" t="str">
        <f>IF(F158="","",_xlfn.XLOOKUP(F158,'Переименование подразделения'!A:A,'Переименование подразделения'!B:B,"ошибка",0,1))</f>
        <v>СПб</v>
      </c>
      <c r="B158" t="str">
        <v>Марьина Надежда Александровна</v>
      </c>
      <c r="C158" t="str">
        <f>IF(F158="","",_xlfn.XLOOKUP(B158,'Штатные сотрудники'!B:B,'Штатные сотрудники'!P:P,"ошибка",0,1))</f>
        <v>Оператор стиральной машины</v>
      </c>
      <c r="E158" t="str">
        <f>IF(F158="","",_xlfn.XLOOKUP(F158,'Переименование подразделения'!A:A,'Переименование подразделения'!C:C,"ошибка",0,1))</f>
        <v>Самохин Роман</v>
      </c>
      <c r="F158" t="str" cm="1">
        <f t="array" ref="F158">IF(COUNTIF(Список_Сотрудников[ФИО],'Добавление новых'!B159)&gt;0,"",INDEX('Штатные сотрудники'!A:AJ,MATCH('Добавление новых'!B158,'Штатные сотрудники'!B:B,0)-_xlfn.XLOOKUP('Добавление новых'!B158,'Штатные сотрудники'!B:B,'Штатные сотрудники'!A:A,"Ошибка строки",0,1),1))</f>
        <v>Производство (одежда)_6820</v>
      </c>
    </row>
    <row r="159" spans="1:6" x14ac:dyDescent="0.35">
      <c r="A159" t="str">
        <f>IF(F159="","",_xlfn.XLOOKUP(F159,'Переименование подразделения'!A:A,'Переименование подразделения'!B:B,"ошибка",0,1))</f>
        <v/>
      </c>
      <c r="B159" t="str">
        <v>Партакова Ольга Викторовна</v>
      </c>
      <c r="C159" t="str">
        <f>IF(F159="","",_xlfn.XLOOKUP(B159,'Штатные сотрудники'!B:B,'Штатные сотрудники'!P:P,"ошибка",0,1))</f>
        <v/>
      </c>
      <c r="E159" t="str">
        <f>IF(F159="","",_xlfn.XLOOKUP(F159,'Переименование подразделения'!A:A,'Переименование подразделения'!C:C,"ошибка",0,1))</f>
        <v/>
      </c>
      <c r="F159" t="str" cm="1">
        <f t="array" ref="F159">IF(COUNTIF(Список_Сотрудников[ФИО],'Добавление новых'!B160)&gt;0,"",INDEX('Штатные сотрудники'!A:AJ,MATCH('Добавление новых'!B159,'Штатные сотрудники'!B:B,0)-_xlfn.XLOOKUP('Добавление новых'!B159,'Штатные сотрудники'!B:B,'Штатные сотрудники'!A:A,"Ошибка строки",0,1),1))</f>
        <v/>
      </c>
    </row>
    <row r="160" spans="1:6" x14ac:dyDescent="0.35">
      <c r="A160" t="str">
        <f>IF(F160="","",_xlfn.XLOOKUP(F160,'Переименование подразделения'!A:A,'Переименование подразделения'!B:B,"ошибка",0,1))</f>
        <v/>
      </c>
      <c r="B160" t="str">
        <v>Сергеева Наталья Станиславовна</v>
      </c>
      <c r="C160" t="str">
        <f>IF(F160="","",_xlfn.XLOOKUP(B160,'Штатные сотрудники'!B:B,'Штатные сотрудники'!P:P,"ошибка",0,1))</f>
        <v/>
      </c>
      <c r="E160" t="str">
        <f>IF(F160="","",_xlfn.XLOOKUP(F160,'Переименование подразделения'!A:A,'Переименование подразделения'!C:C,"ошибка",0,1))</f>
        <v/>
      </c>
      <c r="F160" t="str" cm="1">
        <f t="array" ref="F160">IF(COUNTIF(Список_Сотрудников[ФИО],'Добавление новых'!B161)&gt;0,"",INDEX('Штатные сотрудники'!A:AJ,MATCH('Добавление новых'!B160,'Штатные сотрудники'!B:B,0)-_xlfn.XLOOKUP('Добавление новых'!B160,'Штатные сотрудники'!B:B,'Штатные сотрудники'!A:A,"Ошибка строки",0,1),1))</f>
        <v/>
      </c>
    </row>
    <row r="161" spans="1:6" x14ac:dyDescent="0.35">
      <c r="A161" t="str">
        <f>IF(F161="","",_xlfn.XLOOKUP(F161,'Переименование подразделения'!A:A,'Переименование подразделения'!B:B,"ошибка",0,1))</f>
        <v/>
      </c>
      <c r="B161" t="str">
        <v>Халикова Надежда Анатольевна</v>
      </c>
      <c r="C161" t="str">
        <f>IF(F161="","",_xlfn.XLOOKUP(B161,'Штатные сотрудники'!B:B,'Штатные сотрудники'!P:P,"ошибка",0,1))</f>
        <v/>
      </c>
      <c r="E161" t="str">
        <f>IF(F161="","",_xlfn.XLOOKUP(F161,'Переименование подразделения'!A:A,'Переименование подразделения'!C:C,"ошибка",0,1))</f>
        <v/>
      </c>
      <c r="F161" t="str" cm="1">
        <f t="array" ref="F161">IF(COUNTIF(Список_Сотрудников[ФИО],'Добавление новых'!B162)&gt;0,"",INDEX('Штатные сотрудники'!A:AJ,MATCH('Добавление новых'!B161,'Штатные сотрудники'!B:B,0)-_xlfn.XLOOKUP('Добавление новых'!B161,'Штатные сотрудники'!B:B,'Штатные сотрудники'!A:A,"Ошибка строки",0,1),1))</f>
        <v/>
      </c>
    </row>
    <row r="162" spans="1:6" x14ac:dyDescent="0.35">
      <c r="A162" t="str">
        <f>IF(F162="","",_xlfn.XLOOKUP(F162,'Переименование подразделения'!A:A,'Переименование подразделения'!B:B,"ошибка",0,1))</f>
        <v/>
      </c>
      <c r="B162" t="str">
        <v>Капитанская Татьяна Владимировна</v>
      </c>
      <c r="C162" t="str">
        <f>IF(F162="","",_xlfn.XLOOKUP(B162,'Штатные сотрудники'!B:B,'Штатные сотрудники'!P:P,"ошибка",0,1))</f>
        <v/>
      </c>
      <c r="E162" t="str">
        <f>IF(F162="","",_xlfn.XLOOKUP(F162,'Переименование подразделения'!A:A,'Переименование подразделения'!C:C,"ошибка",0,1))</f>
        <v/>
      </c>
      <c r="F162" t="str" cm="1">
        <f t="array" ref="F162">IF(COUNTIF(Список_Сотрудников[ФИО],'Добавление новых'!B163)&gt;0,"",INDEX('Штатные сотрудники'!A:AJ,MATCH('Добавление новых'!B162,'Штатные сотрудники'!B:B,0)-_xlfn.XLOOKUP('Добавление новых'!B162,'Штатные сотрудники'!B:B,'Штатные сотрудники'!A:A,"Ошибка строки",0,1),1))</f>
        <v/>
      </c>
    </row>
    <row r="163" spans="1:6" x14ac:dyDescent="0.35">
      <c r="A163" t="str">
        <f>IF(F163="","",_xlfn.XLOOKUP(F163,'Переименование подразделения'!A:A,'Переименование подразделения'!B:B,"ошибка",0,1))</f>
        <v>СПб</v>
      </c>
      <c r="B163" t="str">
        <v>Кербунова Людмила Юрьевна</v>
      </c>
      <c r="C163" t="str">
        <f>IF(F163="","",_xlfn.XLOOKUP(B163,'Штатные сотрудники'!B:B,'Штатные сотрудники'!P:P,"ошибка",0,1))</f>
        <v>Младший оператор стиральной машины</v>
      </c>
      <c r="E163" t="str">
        <f>IF(F163="","",_xlfn.XLOOKUP(F163,'Переименование подразделения'!A:A,'Переименование подразделения'!C:C,"ошибка",0,1))</f>
        <v>Самохин Роман</v>
      </c>
      <c r="F163" t="str" cm="1">
        <f t="array" ref="F163">IF(COUNTIF(Список_Сотрудников[ФИО],'Добавление новых'!B164)&gt;0,"",INDEX('Штатные сотрудники'!A:AJ,MATCH('Добавление новых'!B163,'Штатные сотрудники'!B:B,0)-_xlfn.XLOOKUP('Добавление новых'!B163,'Штатные сотрудники'!B:B,'Штатные сотрудники'!A:A,"Ошибка строки",0,1),1))</f>
        <v>Производство (одежда)_6820</v>
      </c>
    </row>
    <row r="164" spans="1:6" x14ac:dyDescent="0.35">
      <c r="A164" t="str">
        <f>IF(F164="","",_xlfn.XLOOKUP(F164,'Переименование подразделения'!A:A,'Переименование подразделения'!B:B,"ошибка",0,1))</f>
        <v>СПб</v>
      </c>
      <c r="B164" t="str">
        <v>Михайлова Валентина Евгеньевна</v>
      </c>
      <c r="C164" t="str">
        <f>IF(F164="","",_xlfn.XLOOKUP(B164,'Штатные сотрудники'!B:B,'Штатные сотрудники'!P:P,"ошибка",0,1))</f>
        <v>Младший оператор стиральной машины</v>
      </c>
      <c r="E164" t="str">
        <f>IF(F164="","",_xlfn.XLOOKUP(F164,'Переименование подразделения'!A:A,'Переименование подразделения'!C:C,"ошибка",0,1))</f>
        <v>Самохин Роман</v>
      </c>
      <c r="F164" t="str" cm="1">
        <f t="array" ref="F164">IF(COUNTIF(Список_Сотрудников[ФИО],'Добавление новых'!B165)&gt;0,"",INDEX('Штатные сотрудники'!A:AJ,MATCH('Добавление новых'!B164,'Штатные сотрудники'!B:B,0)-_xlfn.XLOOKUP('Добавление новых'!B164,'Штатные сотрудники'!B:B,'Штатные сотрудники'!A:A,"Ошибка строки",0,1),1))</f>
        <v>Производство (одежда)_6820</v>
      </c>
    </row>
    <row r="165" spans="1:6" x14ac:dyDescent="0.35">
      <c r="A165" t="str">
        <f>IF(F165="","",_xlfn.XLOOKUP(F165,'Переименование подразделения'!A:A,'Переименование подразделения'!B:B,"ошибка",0,1))</f>
        <v/>
      </c>
      <c r="B165" t="str">
        <v>Озерова Алёна Александровна</v>
      </c>
      <c r="C165" t="str">
        <f>IF(F165="","",_xlfn.XLOOKUP(B165,'Штатные сотрудники'!B:B,'Штатные сотрудники'!P:P,"ошибка",0,1))</f>
        <v/>
      </c>
      <c r="E165" t="str">
        <f>IF(F165="","",_xlfn.XLOOKUP(F165,'Переименование подразделения'!A:A,'Переименование подразделения'!C:C,"ошибка",0,1))</f>
        <v/>
      </c>
      <c r="F165" t="str" cm="1">
        <f t="array" ref="F165">IF(COUNTIF(Список_Сотрудников[ФИО],'Добавление новых'!B166)&gt;0,"",INDEX('Штатные сотрудники'!A:AJ,MATCH('Добавление новых'!B165,'Штатные сотрудники'!B:B,0)-_xlfn.XLOOKUP('Добавление новых'!B165,'Штатные сотрудники'!B:B,'Штатные сотрудники'!A:A,"Ошибка строки",0,1),1))</f>
        <v/>
      </c>
    </row>
    <row r="166" spans="1:6" x14ac:dyDescent="0.35">
      <c r="A166" t="str">
        <f>IF(F166="","",_xlfn.XLOOKUP(F166,'Переименование подразделения'!A:A,'Переименование подразделения'!B:B,"ошибка",0,1))</f>
        <v>СПб</v>
      </c>
      <c r="B166" t="str">
        <v>Панков Никита Алексеевич</v>
      </c>
      <c r="C166" t="str">
        <f>IF(F166="","",_xlfn.XLOOKUP(B166,'Штатные сотрудники'!B:B,'Штатные сотрудники'!P:P,"ошибка",0,1))</f>
        <v>Младший оператор стиральной машины</v>
      </c>
      <c r="E166" t="str">
        <f>IF(F166="","",_xlfn.XLOOKUP(F166,'Переименование подразделения'!A:A,'Переименование подразделения'!C:C,"ошибка",0,1))</f>
        <v>Самохин Роман</v>
      </c>
      <c r="F166" t="str" cm="1">
        <f t="array" ref="F166">IF(COUNTIF(Список_Сотрудников[ФИО],'Добавление новых'!B167)&gt;0,"",INDEX('Штатные сотрудники'!A:AJ,MATCH('Добавление новых'!B166,'Штатные сотрудники'!B:B,0)-_xlfn.XLOOKUP('Добавление новых'!B166,'Штатные сотрудники'!B:B,'Штатные сотрудники'!A:A,"Ошибка строки",0,1),1))</f>
        <v>Производство (одежда)_6820</v>
      </c>
    </row>
    <row r="167" spans="1:6" x14ac:dyDescent="0.35">
      <c r="A167" t="str">
        <f>IF(F167="","",_xlfn.XLOOKUP(F167,'Переименование подразделения'!A:A,'Переименование подразделения'!B:B,"ошибка",0,1))</f>
        <v/>
      </c>
      <c r="B167" t="str">
        <v>Решетова Татьяна Анатольевна</v>
      </c>
      <c r="C167" t="str">
        <f>IF(F167="","",_xlfn.XLOOKUP(B167,'Штатные сотрудники'!B:B,'Штатные сотрудники'!P:P,"ошибка",0,1))</f>
        <v/>
      </c>
      <c r="E167" t="str">
        <f>IF(F167="","",_xlfn.XLOOKUP(F167,'Переименование подразделения'!A:A,'Переименование подразделения'!C:C,"ошибка",0,1))</f>
        <v/>
      </c>
      <c r="F167" t="str" cm="1">
        <f t="array" ref="F167">IF(COUNTIF(Список_Сотрудников[ФИО],'Добавление новых'!B168)&gt;0,"",INDEX('Штатные сотрудники'!A:AJ,MATCH('Добавление новых'!B167,'Штатные сотрудники'!B:B,0)-_xlfn.XLOOKUP('Добавление новых'!B167,'Штатные сотрудники'!B:B,'Штатные сотрудники'!A:A,"Ошибка строки",0,1),1))</f>
        <v/>
      </c>
    </row>
    <row r="168" spans="1:6" x14ac:dyDescent="0.35">
      <c r="A168" t="str">
        <f>IF(F168="","",_xlfn.XLOOKUP(F168,'Переименование подразделения'!A:A,'Переименование подразделения'!B:B,"ошибка",0,1))</f>
        <v/>
      </c>
      <c r="B168" t="str">
        <v>Суханова Ольга Геннадьевна</v>
      </c>
      <c r="C168" t="str">
        <f>IF(F168="","",_xlfn.XLOOKUP(B168,'Штатные сотрудники'!B:B,'Штатные сотрудники'!P:P,"ошибка",0,1))</f>
        <v/>
      </c>
      <c r="E168" t="str">
        <f>IF(F168="","",_xlfn.XLOOKUP(F168,'Переименование подразделения'!A:A,'Переименование подразделения'!C:C,"ошибка",0,1))</f>
        <v/>
      </c>
      <c r="F168" t="str" cm="1">
        <f t="array" ref="F168">IF(COUNTIF(Список_Сотрудников[ФИО],'Добавление новых'!B169)&gt;0,"",INDEX('Штатные сотрудники'!A:AJ,MATCH('Добавление новых'!B168,'Штатные сотрудники'!B:B,0)-_xlfn.XLOOKUP('Добавление новых'!B168,'Штатные сотрудники'!B:B,'Штатные сотрудники'!A:A,"Ошибка строки",0,1),1))</f>
        <v/>
      </c>
    </row>
    <row r="169" spans="1:6" x14ac:dyDescent="0.35">
      <c r="A169" t="str">
        <f>IF(F169="","",_xlfn.XLOOKUP(F169,'Переименование подразделения'!A:A,'Переименование подразделения'!B:B,"ошибка",0,1))</f>
        <v/>
      </c>
      <c r="B169" t="str">
        <v>Бузевич Наталья Александровна</v>
      </c>
      <c r="C169" t="str">
        <f>IF(F169="","",_xlfn.XLOOKUP(B169,'Штатные сотрудники'!B:B,'Штатные сотрудники'!P:P,"ошибка",0,1))</f>
        <v/>
      </c>
      <c r="E169" t="str">
        <f>IF(F169="","",_xlfn.XLOOKUP(F169,'Переименование подразделения'!A:A,'Переименование подразделения'!C:C,"ошибка",0,1))</f>
        <v/>
      </c>
      <c r="F169" t="str" cm="1">
        <f t="array" ref="F169">IF(COUNTIF(Список_Сотрудников[ФИО],'Добавление новых'!B170)&gt;0,"",INDEX('Штатные сотрудники'!A:AJ,MATCH('Добавление новых'!B169,'Штатные сотрудники'!B:B,0)-_xlfn.XLOOKUP('Добавление новых'!B169,'Штатные сотрудники'!B:B,'Штатные сотрудники'!A:A,"Ошибка строки",0,1),1))</f>
        <v/>
      </c>
    </row>
    <row r="170" spans="1:6" x14ac:dyDescent="0.35">
      <c r="A170" t="str">
        <f>IF(F170="","",_xlfn.XLOOKUP(F170,'Переименование подразделения'!A:A,'Переименование подразделения'!B:B,"ошибка",0,1))</f>
        <v/>
      </c>
      <c r="B170" t="str">
        <v>Заикина Татьяна Борисовна</v>
      </c>
      <c r="C170" t="str">
        <f>IF(F170="","",_xlfn.XLOOKUP(B170,'Штатные сотрудники'!B:B,'Штатные сотрудники'!P:P,"ошибка",0,1))</f>
        <v/>
      </c>
      <c r="E170" t="str">
        <f>IF(F170="","",_xlfn.XLOOKUP(F170,'Переименование подразделения'!A:A,'Переименование подразделения'!C:C,"ошибка",0,1))</f>
        <v/>
      </c>
      <c r="F170" t="str" cm="1">
        <f t="array" ref="F170">IF(COUNTIF(Список_Сотрудников[ФИО],'Добавление новых'!B171)&gt;0,"",INDEX('Штатные сотрудники'!A:AJ,MATCH('Добавление новых'!B170,'Штатные сотрудники'!B:B,0)-_xlfn.XLOOKUP('Добавление новых'!B170,'Штатные сотрудники'!B:B,'Штатные сотрудники'!A:A,"Ошибка строки",0,1),1))</f>
        <v/>
      </c>
    </row>
    <row r="171" spans="1:6" x14ac:dyDescent="0.35">
      <c r="A171" t="str">
        <f>IF(F171="","",_xlfn.XLOOKUP(F171,'Переименование подразделения'!A:A,'Переименование подразделения'!B:B,"ошибка",0,1))</f>
        <v/>
      </c>
      <c r="B171" t="str">
        <v>Тарасова Юлия Михайловна</v>
      </c>
      <c r="C171" t="str">
        <f>IF(F171="","",_xlfn.XLOOKUP(B171,'Штатные сотрудники'!B:B,'Штатные сотрудники'!P:P,"ошибка",0,1))</f>
        <v/>
      </c>
      <c r="E171" t="str">
        <f>IF(F171="","",_xlfn.XLOOKUP(F171,'Переименование подразделения'!A:A,'Переименование подразделения'!C:C,"ошибка",0,1))</f>
        <v/>
      </c>
      <c r="F171" t="str" cm="1">
        <f t="array" ref="F171">IF(COUNTIF(Список_Сотрудников[ФИО],'Добавление новых'!B172)&gt;0,"",INDEX('Штатные сотрудники'!A:AJ,MATCH('Добавление новых'!B171,'Штатные сотрудники'!B:B,0)-_xlfn.XLOOKUP('Добавление новых'!B171,'Штатные сотрудники'!B:B,'Штатные сотрудники'!A:A,"Ошибка строки",0,1),1))</f>
        <v/>
      </c>
    </row>
    <row r="172" spans="1:6" x14ac:dyDescent="0.35">
      <c r="A172" t="str">
        <f>IF(F172="","",_xlfn.XLOOKUP(F172,'Переименование подразделения'!A:A,'Переименование подразделения'!B:B,"ошибка",0,1))</f>
        <v/>
      </c>
      <c r="B172" t="str">
        <v>Калиберная Ольга Андреевна</v>
      </c>
      <c r="C172" t="str">
        <f>IF(F172="","",_xlfn.XLOOKUP(B172,'Штатные сотрудники'!B:B,'Штатные сотрудники'!P:P,"ошибка",0,1))</f>
        <v/>
      </c>
      <c r="E172" t="str">
        <f>IF(F172="","",_xlfn.XLOOKUP(F172,'Переименование подразделения'!A:A,'Переименование подразделения'!C:C,"ошибка",0,1))</f>
        <v/>
      </c>
      <c r="F172" t="str" cm="1">
        <f t="array" ref="F172">IF(COUNTIF(Список_Сотрудников[ФИО],'Добавление новых'!B173)&gt;0,"",INDEX('Штатные сотрудники'!A:AJ,MATCH('Добавление новых'!B172,'Штатные сотрудники'!B:B,0)-_xlfn.XLOOKUP('Добавление новых'!B172,'Штатные сотрудники'!B:B,'Штатные сотрудники'!A:A,"Ошибка строки",0,1),1))</f>
        <v/>
      </c>
    </row>
    <row r="173" spans="1:6" x14ac:dyDescent="0.35">
      <c r="A173" t="str">
        <f>IF(F173="","",_xlfn.XLOOKUP(F173,'Переименование подразделения'!A:A,'Переименование подразделения'!B:B,"ошибка",0,1))</f>
        <v/>
      </c>
      <c r="B173" t="str">
        <v>Найкова Елена Ивановна</v>
      </c>
      <c r="C173" t="str">
        <f>IF(F173="","",_xlfn.XLOOKUP(B173,'Штатные сотрудники'!B:B,'Штатные сотрудники'!P:P,"ошибка",0,1))</f>
        <v/>
      </c>
      <c r="E173" t="str">
        <f>IF(F173="","",_xlfn.XLOOKUP(F173,'Переименование подразделения'!A:A,'Переименование подразделения'!C:C,"ошибка",0,1))</f>
        <v/>
      </c>
      <c r="F173" t="str" cm="1">
        <f t="array" ref="F173">IF(COUNTIF(Список_Сотрудников[ФИО],'Добавление новых'!B174)&gt;0,"",INDEX('Штатные сотрудники'!A:AJ,MATCH('Добавление новых'!B173,'Штатные сотрудники'!B:B,0)-_xlfn.XLOOKUP('Добавление новых'!B173,'Штатные сотрудники'!B:B,'Штатные сотрудники'!A:A,"Ошибка строки",0,1),1))</f>
        <v/>
      </c>
    </row>
    <row r="174" spans="1:6" x14ac:dyDescent="0.35">
      <c r="A174" t="str">
        <f>IF(F174="","",_xlfn.XLOOKUP(F174,'Переименование подразделения'!A:A,'Переименование подразделения'!B:B,"ошибка",0,1))</f>
        <v/>
      </c>
      <c r="B174" t="str">
        <v>Пугачева Олеся Михайловна</v>
      </c>
      <c r="C174" t="str">
        <f>IF(F174="","",_xlfn.XLOOKUP(B174,'Штатные сотрудники'!B:B,'Штатные сотрудники'!P:P,"ошибка",0,1))</f>
        <v/>
      </c>
      <c r="E174" t="str">
        <f>IF(F174="","",_xlfn.XLOOKUP(F174,'Переименование подразделения'!A:A,'Переименование подразделения'!C:C,"ошибка",0,1))</f>
        <v/>
      </c>
      <c r="F174" t="str" cm="1">
        <f t="array" ref="F174">IF(COUNTIF(Список_Сотрудников[ФИО],'Добавление новых'!B175)&gt;0,"",INDEX('Штатные сотрудники'!A:AJ,MATCH('Добавление новых'!B174,'Штатные сотрудники'!B:B,0)-_xlfn.XLOOKUP('Добавление новых'!B174,'Штатные сотрудники'!B:B,'Штатные сотрудники'!A:A,"Ошибка строки",0,1),1))</f>
        <v/>
      </c>
    </row>
    <row r="175" spans="1:6" x14ac:dyDescent="0.35">
      <c r="A175" t="str">
        <f>IF(F175="","",_xlfn.XLOOKUP(F175,'Переименование подразделения'!A:A,'Переименование подразделения'!B:B,"ошибка",0,1))</f>
        <v/>
      </c>
      <c r="B175" t="str">
        <v>Поликарпова Эльвира Александровна</v>
      </c>
      <c r="C175" t="str">
        <f>IF(F175="","",_xlfn.XLOOKUP(B175,'Штатные сотрудники'!B:B,'Штатные сотрудники'!P:P,"ошибка",0,1))</f>
        <v/>
      </c>
      <c r="E175" t="str">
        <f>IF(F175="","",_xlfn.XLOOKUP(F175,'Переименование подразделения'!A:A,'Переименование подразделения'!C:C,"ошибка",0,1))</f>
        <v/>
      </c>
      <c r="F175" t="str" cm="1">
        <f t="array" ref="F175">IF(COUNTIF(Список_Сотрудников[ФИО],'Добавление новых'!B176)&gt;0,"",INDEX('Штатные сотрудники'!A:AJ,MATCH('Добавление новых'!B175,'Штатные сотрудники'!B:B,0)-_xlfn.XLOOKUP('Добавление новых'!B175,'Штатные сотрудники'!B:B,'Штатные сотрудники'!A:A,"Ошибка строки",0,1),1))</f>
        <v/>
      </c>
    </row>
    <row r="176" spans="1:6" x14ac:dyDescent="0.35">
      <c r="A176" t="str">
        <f>IF(F176="","",_xlfn.XLOOKUP(F176,'Переименование подразделения'!A:A,'Переименование подразделения'!B:B,"ошибка",0,1))</f>
        <v/>
      </c>
      <c r="B176" t="str">
        <v>Кузнецова Юлия Алексеевна</v>
      </c>
      <c r="C176" t="str">
        <f>IF(F176="","",_xlfn.XLOOKUP(B176,'Штатные сотрудники'!B:B,'Штатные сотрудники'!P:P,"ошибка",0,1))</f>
        <v/>
      </c>
      <c r="E176" t="str">
        <f>IF(F176="","",_xlfn.XLOOKUP(F176,'Переименование подразделения'!A:A,'Переименование подразделения'!C:C,"ошибка",0,1))</f>
        <v/>
      </c>
      <c r="F176" t="str" cm="1">
        <f t="array" ref="F176">IF(COUNTIF(Список_Сотрудников[ФИО],'Добавление новых'!B177)&gt;0,"",INDEX('Штатные сотрудники'!A:AJ,MATCH('Добавление новых'!B176,'Штатные сотрудники'!B:B,0)-_xlfn.XLOOKUP('Добавление новых'!B176,'Штатные сотрудники'!B:B,'Штатные сотрудники'!A:A,"Ошибка строки",0,1),1))</f>
        <v/>
      </c>
    </row>
    <row r="177" spans="1:6" x14ac:dyDescent="0.35">
      <c r="A177" t="str">
        <f>IF(F177="","",_xlfn.XLOOKUP(F177,'Переименование подразделения'!A:A,'Переименование подразделения'!B:B,"ошибка",0,1))</f>
        <v/>
      </c>
      <c r="B177" t="str">
        <v>Шамси Анна Сергеевна</v>
      </c>
      <c r="C177" t="str">
        <f>IF(F177="","",_xlfn.XLOOKUP(B177,'Штатные сотрудники'!B:B,'Штатные сотрудники'!P:P,"ошибка",0,1))</f>
        <v/>
      </c>
      <c r="E177" t="str">
        <f>IF(F177="","",_xlfn.XLOOKUP(F177,'Переименование подразделения'!A:A,'Переименование подразделения'!C:C,"ошибка",0,1))</f>
        <v/>
      </c>
      <c r="F177" t="str" cm="1">
        <f t="array" ref="F177">IF(COUNTIF(Список_Сотрудников[ФИО],'Добавление новых'!B178)&gt;0,"",INDEX('Штатные сотрудники'!A:AJ,MATCH('Добавление новых'!B177,'Штатные сотрудники'!B:B,0)-_xlfn.XLOOKUP('Добавление новых'!B177,'Штатные сотрудники'!B:B,'Штатные сотрудники'!A:A,"Ошибка строки",0,1),1))</f>
        <v/>
      </c>
    </row>
    <row r="178" spans="1:6" x14ac:dyDescent="0.35">
      <c r="A178" t="str">
        <f>IF(F178="","",_xlfn.XLOOKUP(F178,'Переименование подразделения'!A:A,'Переименование подразделения'!B:B,"ошибка",0,1))</f>
        <v/>
      </c>
      <c r="B178" t="str">
        <v>Мамбетова Анна Александровна</v>
      </c>
      <c r="C178" t="str">
        <f>IF(F178="","",_xlfn.XLOOKUP(B178,'Штатные сотрудники'!B:B,'Штатные сотрудники'!P:P,"ошибка",0,1))</f>
        <v/>
      </c>
      <c r="E178" t="str">
        <f>IF(F178="","",_xlfn.XLOOKUP(F178,'Переименование подразделения'!A:A,'Переименование подразделения'!C:C,"ошибка",0,1))</f>
        <v/>
      </c>
      <c r="F178" t="str" cm="1">
        <f t="array" ref="F178">IF(COUNTIF(Список_Сотрудников[ФИО],'Добавление новых'!B179)&gt;0,"",INDEX('Штатные сотрудники'!A:AJ,MATCH('Добавление новых'!B178,'Штатные сотрудники'!B:B,0)-_xlfn.XLOOKUP('Добавление новых'!B178,'Штатные сотрудники'!B:B,'Штатные сотрудники'!A:A,"Ошибка строки",0,1),1))</f>
        <v/>
      </c>
    </row>
    <row r="179" spans="1:6" x14ac:dyDescent="0.35">
      <c r="A179" t="str">
        <f>IF(F179="","",_xlfn.XLOOKUP(F179,'Переименование подразделения'!A:A,'Переименование подразделения'!B:B,"ошибка",0,1))</f>
        <v/>
      </c>
      <c r="B179" t="str">
        <v>Микина Олеся Михайловна</v>
      </c>
      <c r="C179" t="str">
        <f>IF(F179="","",_xlfn.XLOOKUP(B179,'Штатные сотрудники'!B:B,'Штатные сотрудники'!P:P,"ошибка",0,1))</f>
        <v/>
      </c>
      <c r="E179" t="str">
        <f>IF(F179="","",_xlfn.XLOOKUP(F179,'Переименование подразделения'!A:A,'Переименование подразделения'!C:C,"ошибка",0,1))</f>
        <v/>
      </c>
      <c r="F179" t="str" cm="1">
        <f t="array" ref="F179">IF(COUNTIF(Список_Сотрудников[ФИО],'Добавление новых'!B180)&gt;0,"",INDEX('Штатные сотрудники'!A:AJ,MATCH('Добавление новых'!B179,'Штатные сотрудники'!B:B,0)-_xlfn.XLOOKUP('Добавление новых'!B179,'Штатные сотрудники'!B:B,'Штатные сотрудники'!A:A,"Ошибка строки",0,1),1))</f>
        <v/>
      </c>
    </row>
    <row r="180" spans="1:6" x14ac:dyDescent="0.35">
      <c r="A180" t="str">
        <f>IF(F180="","",_xlfn.XLOOKUP(F180,'Переименование подразделения'!A:A,'Переименование подразделения'!B:B,"ошибка",0,1))</f>
        <v/>
      </c>
      <c r="B180" t="str">
        <v>Мания Надежда Борисовна</v>
      </c>
      <c r="C180" t="str">
        <f>IF(F180="","",_xlfn.XLOOKUP(B180,'Штатные сотрудники'!B:B,'Штатные сотрудники'!P:P,"ошибка",0,1))</f>
        <v/>
      </c>
      <c r="E180" t="str">
        <f>IF(F180="","",_xlfn.XLOOKUP(F180,'Переименование подразделения'!A:A,'Переименование подразделения'!C:C,"ошибка",0,1))</f>
        <v/>
      </c>
      <c r="F180" t="str" cm="1">
        <f t="array" ref="F180">IF(COUNTIF(Список_Сотрудников[ФИО],'Добавление новых'!B181)&gt;0,"",INDEX('Штатные сотрудники'!A:AJ,MATCH('Добавление новых'!B180,'Штатные сотрудники'!B:B,0)-_xlfn.XLOOKUP('Добавление новых'!B180,'Штатные сотрудники'!B:B,'Штатные сотрудники'!A:A,"Ошибка строки",0,1),1))</f>
        <v/>
      </c>
    </row>
    <row r="181" spans="1:6" x14ac:dyDescent="0.35">
      <c r="A181" t="str">
        <f>IF(F181="","",_xlfn.XLOOKUP(F181,'Переименование подразделения'!A:A,'Переименование подразделения'!B:B,"ошибка",0,1))</f>
        <v/>
      </c>
      <c r="B181" t="str">
        <v>Князева Елена Григорьевна</v>
      </c>
      <c r="C181" t="str">
        <f>IF(F181="","",_xlfn.XLOOKUP(B181,'Штатные сотрудники'!B:B,'Штатные сотрудники'!P:P,"ошибка",0,1))</f>
        <v/>
      </c>
      <c r="E181" t="str">
        <f>IF(F181="","",_xlfn.XLOOKUP(F181,'Переименование подразделения'!A:A,'Переименование подразделения'!C:C,"ошибка",0,1))</f>
        <v/>
      </c>
      <c r="F181" t="str" cm="1">
        <f t="array" ref="F181">IF(COUNTIF(Список_Сотрудников[ФИО],'Добавление новых'!B182)&gt;0,"",INDEX('Штатные сотрудники'!A:AJ,MATCH('Добавление новых'!B181,'Штатные сотрудники'!B:B,0)-_xlfn.XLOOKUP('Добавление новых'!B181,'Штатные сотрудники'!B:B,'Штатные сотрудники'!A:A,"Ошибка строки",0,1),1))</f>
        <v/>
      </c>
    </row>
    <row r="182" spans="1:6" x14ac:dyDescent="0.35">
      <c r="A182" t="str">
        <f>IF(F182="","",_xlfn.XLOOKUP(F182,'Переименование подразделения'!A:A,'Переименование подразделения'!B:B,"ошибка",0,1))</f>
        <v>ошибка</v>
      </c>
      <c r="B182" t="str">
        <v>Дмитриева Александра Александровна</v>
      </c>
      <c r="C182" t="str">
        <f>IF(F182="","",_xlfn.XLOOKUP(B182,'Штатные сотрудники'!B:B,'Штатные сотрудники'!P:P,"ошибка",0,1))</f>
        <v>Специалист по развитию процессов</v>
      </c>
      <c r="E182" t="str">
        <f>IF(F182="","",_xlfn.XLOOKUP(F182,'Переименование подразделения'!A:A,'Переименование подразделения'!C:C,"ошибка",0,1))</f>
        <v>ошибка</v>
      </c>
      <c r="F182" t="str" cm="1">
        <f t="array" ref="F182">IF(COUNTIF(Список_Сотрудников[ФИО],'Добавление новых'!B183)&gt;0,"",INDEX('Штатные сотрудники'!A:AJ,MATCH('Добавление новых'!B182,'Штатные сотрудники'!B:B,0)-_xlfn.XLOOKUP('Добавление новых'!B182,'Штатные сотрудники'!B:B,'Штатные сотрудники'!A:A,"Ошибка строки",0,1),1))</f>
        <v>Финансовый отдел_3995</v>
      </c>
    </row>
    <row r="183" spans="1:6" x14ac:dyDescent="0.35">
      <c r="A183" t="str">
        <f>IF(F183="","",_xlfn.XLOOKUP(F183,'Переименование подразделения'!A:A,'Переименование подразделения'!B:B,"ошибка",0,1))</f>
        <v>ошибка</v>
      </c>
      <c r="B183" t="str">
        <v>Быков Роман Евгеньевич</v>
      </c>
      <c r="C183" t="str">
        <f>IF(F183="","",_xlfn.XLOOKUP(B183,'Штатные сотрудники'!B:B,'Штатные сотрудники'!P:P,"ошибка",0,1))</f>
        <v>Специалист по логистике</v>
      </c>
      <c r="E183" t="str">
        <f>IF(F183="","",_xlfn.XLOOKUP(F183,'Переименование подразделения'!A:A,'Переименование подразделения'!C:C,"ошибка",0,1))</f>
        <v>ошибка</v>
      </c>
      <c r="F183" t="str" cm="1">
        <f t="array" ref="F183">IF(COUNTIF(Список_Сотрудников[ФИО],'Добавление новых'!B184)&gt;0,"",INDEX('Штатные сотрудники'!A:AJ,MATCH('Добавление новых'!B183,'Штатные сотрудники'!B:B,0)-_xlfn.XLOOKUP('Добавление новых'!B183,'Штатные сотрудники'!B:B,'Штатные сотрудники'!A:A,"Ошибка строки",0,1),1))</f>
        <v>Администрация СПб_6821</v>
      </c>
    </row>
    <row r="184" spans="1:6" x14ac:dyDescent="0.35">
      <c r="A184" t="str">
        <f>IF(F184="","",_xlfn.XLOOKUP(F184,'Переименование подразделения'!A:A,'Переименование подразделения'!B:B,"ошибка",0,1))</f>
        <v/>
      </c>
      <c r="B184" t="str">
        <v>Битнев Сергей Александрович</v>
      </c>
      <c r="C184" t="str">
        <f>IF(F184="","",_xlfn.XLOOKUP(B184,'Штатные сотрудники'!B:B,'Штатные сотрудники'!P:P,"ошибка",0,1))</f>
        <v/>
      </c>
      <c r="E184" t="str">
        <f>IF(F184="","",_xlfn.XLOOKUP(F184,'Переименование подразделения'!A:A,'Переименование подразделения'!C:C,"ошибка",0,1))</f>
        <v/>
      </c>
      <c r="F184" t="str" cm="1">
        <f t="array" ref="F184">IF(COUNTIF(Список_Сотрудников[ФИО],'Добавление новых'!B185)&gt;0,"",INDEX('Штатные сотрудники'!A:AJ,MATCH('Добавление новых'!B184,'Штатные сотрудники'!B:B,0)-_xlfn.XLOOKUP('Добавление новых'!B184,'Штатные сотрудники'!B:B,'Штатные сотрудники'!A:A,"Ошибка строки",0,1),1))</f>
        <v/>
      </c>
    </row>
    <row r="185" spans="1:6" x14ac:dyDescent="0.35">
      <c r="A185" t="str">
        <f>IF(F185="","",_xlfn.XLOOKUP(F185,'Переименование подразделения'!A:A,'Переименование подразделения'!B:B,"ошибка",0,1))</f>
        <v>ошибка</v>
      </c>
      <c r="B185" t="str">
        <v>Цикулин Антон Николаевич</v>
      </c>
      <c r="C185" t="str">
        <f>IF(F185="","",_xlfn.XLOOKUP(B185,'Штатные сотрудники'!B:B,'Штатные сотрудники'!P:P,"ошибка",0,1))</f>
        <v>Руководитель регионального подразделения</v>
      </c>
      <c r="E185" t="str">
        <f>IF(F185="","",_xlfn.XLOOKUP(F185,'Переименование подразделения'!A:A,'Переименование подразделения'!C:C,"ошибка",0,1))</f>
        <v>ошибка</v>
      </c>
      <c r="F185" t="str" cm="1">
        <f t="array" ref="F185">IF(COUNTIF(Список_Сотрудников[ФИО],'Добавление новых'!B186)&gt;0,"",INDEX('Штатные сотрудники'!A:AJ,MATCH('Добавление новых'!B185,'Штатные сотрудники'!B:B,0)-_xlfn.XLOOKUP('Добавление новых'!B185,'Штатные сотрудники'!B:B,'Штатные сотрудники'!A:A,"Ошибка строки",0,1),1))</f>
        <v>Администрация СПб_6821</v>
      </c>
    </row>
    <row r="186" spans="1:6" x14ac:dyDescent="0.35">
      <c r="A186" t="str">
        <f>IF(F186="","",_xlfn.XLOOKUP(F186,'Переименование подразделения'!A:A,'Переименование подразделения'!B:B,"ошибка",0,1))</f>
        <v/>
      </c>
      <c r="B186" t="str">
        <v>Ветров Кирилл Дмитриевич</v>
      </c>
      <c r="C186" t="str">
        <f>IF(F186="","",_xlfn.XLOOKUP(B186,'Штатные сотрудники'!B:B,'Штатные сотрудники'!P:P,"ошибка",0,1))</f>
        <v/>
      </c>
      <c r="E186" t="str">
        <f>IF(F186="","",_xlfn.XLOOKUP(F186,'Переименование подразделения'!A:A,'Переименование подразделения'!C:C,"ошибка",0,1))</f>
        <v/>
      </c>
      <c r="F186" t="str" cm="1">
        <f t="array" ref="F186">IF(COUNTIF(Список_Сотрудников[ФИО],'Добавление новых'!B187)&gt;0,"",INDEX('Штатные сотрудники'!A:AJ,MATCH('Добавление новых'!B186,'Штатные сотрудники'!B:B,0)-_xlfn.XLOOKUP('Добавление новых'!B186,'Штатные сотрудники'!B:B,'Штатные сотрудники'!A:A,"Ошибка строки",0,1),1))</f>
        <v/>
      </c>
    </row>
    <row r="187" spans="1:6" x14ac:dyDescent="0.35">
      <c r="A187" t="str">
        <f>IF(F187="","",_xlfn.XLOOKUP(F187,'Переименование подразделения'!A:A,'Переименование подразделения'!B:B,"ошибка",0,1))</f>
        <v/>
      </c>
      <c r="B187" t="str">
        <v>Радченко Дарья Алексеевна</v>
      </c>
      <c r="C187" t="str">
        <f>IF(F187="","",_xlfn.XLOOKUP(B187,'Штатные сотрудники'!B:B,'Штатные сотрудники'!P:P,"ошибка",0,1))</f>
        <v/>
      </c>
      <c r="E187" t="str">
        <f>IF(F187="","",_xlfn.XLOOKUP(F187,'Переименование подразделения'!A:A,'Переименование подразделения'!C:C,"ошибка",0,1))</f>
        <v/>
      </c>
      <c r="F187" t="str" cm="1">
        <f t="array" ref="F187">IF(COUNTIF(Список_Сотрудников[ФИО],'Добавление новых'!B188)&gt;0,"",INDEX('Штатные сотрудники'!A:AJ,MATCH('Добавление новых'!B187,'Штатные сотрудники'!B:B,0)-_xlfn.XLOOKUP('Добавление новых'!B187,'Штатные сотрудники'!B:B,'Штатные сотрудники'!A:A,"Ошибка строки",0,1),1))</f>
        <v/>
      </c>
    </row>
    <row r="188" spans="1:6" x14ac:dyDescent="0.35">
      <c r="A188" t="str">
        <f>IF(F188="","",_xlfn.XLOOKUP(F188,'Переименование подразделения'!A:A,'Переименование подразделения'!B:B,"ошибка",0,1))</f>
        <v/>
      </c>
      <c r="B188" t="str">
        <v>Муйземнек Валентина Андреевна</v>
      </c>
      <c r="C188" t="str">
        <f>IF(F188="","",_xlfn.XLOOKUP(B188,'Штатные сотрудники'!B:B,'Штатные сотрудники'!P:P,"ошибка",0,1))</f>
        <v/>
      </c>
      <c r="E188" t="str">
        <f>IF(F188="","",_xlfn.XLOOKUP(F188,'Переименование подразделения'!A:A,'Переименование подразделения'!C:C,"ошибка",0,1))</f>
        <v/>
      </c>
      <c r="F188" t="str" cm="1">
        <f t="array" ref="F188">IF(COUNTIF(Список_Сотрудников[ФИО],'Добавление новых'!B189)&gt;0,"",INDEX('Штатные сотрудники'!A:AJ,MATCH('Добавление новых'!B188,'Штатные сотрудники'!B:B,0)-_xlfn.XLOOKUP('Добавление новых'!B188,'Штатные сотрудники'!B:B,'Штатные сотрудники'!A:A,"Ошибка строки",0,1),1))</f>
        <v/>
      </c>
    </row>
    <row r="189" spans="1:6" x14ac:dyDescent="0.35">
      <c r="A189" t="str">
        <f>IF(F189="","",_xlfn.XLOOKUP(F189,'Переименование подразделения'!A:A,'Переименование подразделения'!B:B,"ошибка",0,1))</f>
        <v/>
      </c>
      <c r="B189" t="str">
        <v>Вертьянова Полина Сергеевна</v>
      </c>
      <c r="C189" t="str">
        <f>IF(F189="","",_xlfn.XLOOKUP(B189,'Штатные сотрудники'!B:B,'Штатные сотрудники'!P:P,"ошибка",0,1))</f>
        <v/>
      </c>
      <c r="E189" t="str">
        <f>IF(F189="","",_xlfn.XLOOKUP(F189,'Переименование подразделения'!A:A,'Переименование подразделения'!C:C,"ошибка",0,1))</f>
        <v/>
      </c>
      <c r="F189" t="str" cm="1">
        <f t="array" ref="F189">IF(COUNTIF(Список_Сотрудников[ФИО],'Добавление новых'!B190)&gt;0,"",INDEX('Штатные сотрудники'!A:AJ,MATCH('Добавление новых'!B189,'Штатные сотрудники'!B:B,0)-_xlfn.XLOOKUP('Добавление новых'!B189,'Штатные сотрудники'!B:B,'Штатные сотрудники'!A:A,"Ошибка строки",0,1),1))</f>
        <v/>
      </c>
    </row>
    <row r="190" spans="1:6" x14ac:dyDescent="0.35">
      <c r="A190" t="str">
        <f>IF(F190="","",_xlfn.XLOOKUP(F190,'Переименование подразделения'!A:A,'Переименование подразделения'!B:B,"ошибка",0,1))</f>
        <v/>
      </c>
      <c r="B190" t="str">
        <v>Павленко Татьяна Николаевна</v>
      </c>
      <c r="C190" t="str">
        <f>IF(F190="","",_xlfn.XLOOKUP(B190,'Штатные сотрудники'!B:B,'Штатные сотрудники'!P:P,"ошибка",0,1))</f>
        <v/>
      </c>
      <c r="E190" t="str">
        <f>IF(F190="","",_xlfn.XLOOKUP(F190,'Переименование подразделения'!A:A,'Переименование подразделения'!C:C,"ошибка",0,1))</f>
        <v/>
      </c>
      <c r="F190" t="str" cm="1">
        <f t="array" ref="F190">IF(COUNTIF(Список_Сотрудников[ФИО],'Добавление новых'!B191)&gt;0,"",INDEX('Штатные сотрудники'!A:AJ,MATCH('Добавление новых'!B190,'Штатные сотрудники'!B:B,0)-_xlfn.XLOOKUP('Добавление новых'!B190,'Штатные сотрудники'!B:B,'Штатные сотрудники'!A:A,"Ошибка строки",0,1),1))</f>
        <v/>
      </c>
    </row>
    <row r="191" spans="1:6" x14ac:dyDescent="0.35">
      <c r="A191" t="str">
        <f>IF(F191="","",_xlfn.XLOOKUP(F191,'Переименование подразделения'!A:A,'Переименование подразделения'!B:B,"ошибка",0,1))</f>
        <v/>
      </c>
      <c r="B191" t="str">
        <v>Царлунг Наталья Николаевна</v>
      </c>
      <c r="C191" t="str">
        <f>IF(F191="","",_xlfn.XLOOKUP(B191,'Штатные сотрудники'!B:B,'Штатные сотрудники'!P:P,"ошибка",0,1))</f>
        <v/>
      </c>
      <c r="E191" t="str">
        <f>IF(F191="","",_xlfn.XLOOKUP(F191,'Переименование подразделения'!A:A,'Переименование подразделения'!C:C,"ошибка",0,1))</f>
        <v/>
      </c>
      <c r="F191" t="str" cm="1">
        <f t="array" ref="F191">IF(COUNTIF(Список_Сотрудников[ФИО],'Добавление новых'!B192)&gt;0,"",INDEX('Штатные сотрудники'!A:AJ,MATCH('Добавление новых'!B191,'Штатные сотрудники'!B:B,0)-_xlfn.XLOOKUP('Добавление новых'!B191,'Штатные сотрудники'!B:B,'Штатные сотрудники'!A:A,"Ошибка строки",0,1),1))</f>
        <v/>
      </c>
    </row>
    <row r="192" spans="1:6" x14ac:dyDescent="0.35">
      <c r="A192" t="str">
        <f>IF(F192="","",_xlfn.XLOOKUP(F192,'Переименование подразделения'!A:A,'Переименование подразделения'!B:B,"ошибка",0,1))</f>
        <v/>
      </c>
      <c r="B192" t="str">
        <v>Чистяков Александр Дмитриевич</v>
      </c>
      <c r="C192" t="str">
        <f>IF(F192="","",_xlfn.XLOOKUP(B192,'Штатные сотрудники'!B:B,'Штатные сотрудники'!P:P,"ошибка",0,1))</f>
        <v/>
      </c>
      <c r="E192" t="str">
        <f>IF(F192="","",_xlfn.XLOOKUP(F192,'Переименование подразделения'!A:A,'Переименование подразделения'!C:C,"ошибка",0,1))</f>
        <v/>
      </c>
      <c r="F192" t="str" cm="1">
        <f t="array" ref="F192">IF(COUNTIF(Список_Сотрудников[ФИО],'Добавление новых'!B193)&gt;0,"",INDEX('Штатные сотрудники'!A:AJ,MATCH('Добавление новых'!B192,'Штатные сотрудники'!B:B,0)-_xlfn.XLOOKUP('Добавление новых'!B192,'Штатные сотрудники'!B:B,'Штатные сотрудники'!A:A,"Ошибка строки",0,1),1))</f>
        <v/>
      </c>
    </row>
    <row r="193" spans="1:6" x14ac:dyDescent="0.35">
      <c r="A193" t="str">
        <f>IF(F193="","",_xlfn.XLOOKUP(F193,'Переименование подразделения'!A:A,'Переименование подразделения'!B:B,"ошибка",0,1))</f>
        <v/>
      </c>
      <c r="B193" t="str">
        <v>Комлева Маргарита Игоревна</v>
      </c>
      <c r="C193" t="str">
        <f>IF(F193="","",_xlfn.XLOOKUP(B193,'Штатные сотрудники'!B:B,'Штатные сотрудники'!P:P,"ошибка",0,1))</f>
        <v/>
      </c>
      <c r="E193" t="str">
        <f>IF(F193="","",_xlfn.XLOOKUP(F193,'Переименование подразделения'!A:A,'Переименование подразделения'!C:C,"ошибка",0,1))</f>
        <v/>
      </c>
      <c r="F193" t="str" cm="1">
        <f t="array" ref="F193">IF(COUNTIF(Список_Сотрудников[ФИО],'Добавление новых'!B194)&gt;0,"",INDEX('Штатные сотрудники'!A:AJ,MATCH('Добавление новых'!B193,'Штатные сотрудники'!B:B,0)-_xlfn.XLOOKUP('Добавление новых'!B193,'Штатные сотрудники'!B:B,'Штатные сотрудники'!A:A,"Ошибка строки",0,1),1))</f>
        <v/>
      </c>
    </row>
    <row r="194" spans="1:6" x14ac:dyDescent="0.35">
      <c r="A194" t="str">
        <f>IF(F194="","",_xlfn.XLOOKUP(F194,'Переименование подразделения'!A:A,'Переименование подразделения'!B:B,"ошибка",0,1))</f>
        <v/>
      </c>
      <c r="B194" t="str">
        <v>Румачик Анна Георгиевна</v>
      </c>
      <c r="C194" t="str">
        <f>IF(F194="","",_xlfn.XLOOKUP(B194,'Штатные сотрудники'!B:B,'Штатные сотрудники'!P:P,"ошибка",0,1))</f>
        <v/>
      </c>
      <c r="E194" t="str">
        <f>IF(F194="","",_xlfn.XLOOKUP(F194,'Переименование подразделения'!A:A,'Переименование подразделения'!C:C,"ошибка",0,1))</f>
        <v/>
      </c>
      <c r="F194" t="str" cm="1">
        <f t="array" ref="F194">IF(COUNTIF(Список_Сотрудников[ФИО],'Добавление новых'!B195)&gt;0,"",INDEX('Штатные сотрудники'!A:AJ,MATCH('Добавление новых'!B194,'Штатные сотрудники'!B:B,0)-_xlfn.XLOOKUP('Добавление новых'!B194,'Штатные сотрудники'!B:B,'Штатные сотрудники'!A:A,"Ошибка строки",0,1),1))</f>
        <v/>
      </c>
    </row>
    <row r="195" spans="1:6" x14ac:dyDescent="0.35">
      <c r="A195" t="str">
        <f>IF(F195="","",_xlfn.XLOOKUP(F195,'Переименование подразделения'!A:A,'Переименование подразделения'!B:B,"ошибка",0,1))</f>
        <v/>
      </c>
      <c r="B195" t="str">
        <v>Лосев Вячеслав Анатольевич</v>
      </c>
      <c r="C195" t="str">
        <f>IF(F195="","",_xlfn.XLOOKUP(B195,'Штатные сотрудники'!B:B,'Штатные сотрудники'!P:P,"ошибка",0,1))</f>
        <v/>
      </c>
      <c r="E195" t="str">
        <f>IF(F195="","",_xlfn.XLOOKUP(F195,'Переименование подразделения'!A:A,'Переименование подразделения'!C:C,"ошибка",0,1))</f>
        <v/>
      </c>
      <c r="F195" t="str" cm="1">
        <f t="array" ref="F195">IF(COUNTIF(Список_Сотрудников[ФИО],'Добавление новых'!B196)&gt;0,"",INDEX('Штатные сотрудники'!A:AJ,MATCH('Добавление новых'!B195,'Штатные сотрудники'!B:B,0)-_xlfn.XLOOKUP('Добавление новых'!B195,'Штатные сотрудники'!B:B,'Штатные сотрудники'!A:A,"Ошибка строки",0,1),1))</f>
        <v/>
      </c>
    </row>
    <row r="196" spans="1:6" x14ac:dyDescent="0.35">
      <c r="A196" t="str">
        <f>IF(F196="","",_xlfn.XLOOKUP(F196,'Переименование подразделения'!A:A,'Переименование подразделения'!B:B,"ошибка",0,1))</f>
        <v>ошибка</v>
      </c>
      <c r="B196" t="str">
        <v>Милкова Мария Александровна</v>
      </c>
      <c r="C196" t="str">
        <f>IF(F196="","",_xlfn.XLOOKUP(B196,'Штатные сотрудники'!B:B,'Штатные сотрудники'!P:P,"ошибка",0,1))</f>
        <v>Руководитель Проектов</v>
      </c>
      <c r="E196" t="str">
        <f>IF(F196="","",_xlfn.XLOOKUP(F196,'Переименование подразделения'!A:A,'Переименование подразделения'!C:C,"ошибка",0,1))</f>
        <v>ошибка</v>
      </c>
      <c r="F196" t="str" cm="1">
        <f t="array" ref="F196">IF(COUNTIF(Список_Сотрудников[ФИО],'Добавление новых'!B197)&gt;0,"",INDEX('Штатные сотрудники'!A:AJ,MATCH('Добавление новых'!B196,'Штатные сотрудники'!B:B,0)-_xlfn.XLOOKUP('Добавление новых'!B196,'Штатные сотрудники'!B:B,'Штатные сотрудники'!A:A,"Ошибка строки",0,1),1))</f>
        <v>Отдел по внедрению програм.обеспечения_90109</v>
      </c>
    </row>
    <row r="197" spans="1:6" x14ac:dyDescent="0.35">
      <c r="A197" t="str">
        <f>IF(F197="","",_xlfn.XLOOKUP(F197,'Переименование подразделения'!A:A,'Переименование подразделения'!B:B,"ошибка",0,1))</f>
        <v/>
      </c>
      <c r="B197" t="str">
        <v>Саввин Дмитрий Александрович</v>
      </c>
      <c r="C197" t="str">
        <f>IF(F197="","",_xlfn.XLOOKUP(B197,'Штатные сотрудники'!B:B,'Штатные сотрудники'!P:P,"ошибка",0,1))</f>
        <v/>
      </c>
      <c r="E197" t="str">
        <f>IF(F197="","",_xlfn.XLOOKUP(F197,'Переименование подразделения'!A:A,'Переименование подразделения'!C:C,"ошибка",0,1))</f>
        <v/>
      </c>
      <c r="F197" t="str" cm="1">
        <f t="array" ref="F197">IF(COUNTIF(Список_Сотрудников[ФИО],'Добавление новых'!B198)&gt;0,"",INDEX('Штатные сотрудники'!A:AJ,MATCH('Добавление новых'!B197,'Штатные сотрудники'!B:B,0)-_xlfn.XLOOKUP('Добавление новых'!B197,'Штатные сотрудники'!B:B,'Штатные сотрудники'!A:A,"Ошибка строки",0,1),1))</f>
        <v/>
      </c>
    </row>
    <row r="198" spans="1:6" x14ac:dyDescent="0.35">
      <c r="A198" t="str">
        <f>IF(F198="","",_xlfn.XLOOKUP(F198,'Переименование подразделения'!A:A,'Переименование подразделения'!B:B,"ошибка",0,1))</f>
        <v/>
      </c>
      <c r="B198" t="str">
        <v>Храмов Олег Анатольевич</v>
      </c>
      <c r="C198" t="str">
        <f>IF(F198="","",_xlfn.XLOOKUP(B198,'Штатные сотрудники'!B:B,'Штатные сотрудники'!P:P,"ошибка",0,1))</f>
        <v/>
      </c>
      <c r="E198" t="str">
        <f>IF(F198="","",_xlfn.XLOOKUP(F198,'Переименование подразделения'!A:A,'Переименование подразделения'!C:C,"ошибка",0,1))</f>
        <v/>
      </c>
      <c r="F198" t="str" cm="1">
        <f t="array" ref="F198">IF(COUNTIF(Список_Сотрудников[ФИО],'Добавление новых'!B199)&gt;0,"",INDEX('Штатные сотрудники'!A:AJ,MATCH('Добавление новых'!B198,'Штатные сотрудники'!B:B,0)-_xlfn.XLOOKUP('Добавление новых'!B198,'Штатные сотрудники'!B:B,'Штатные сотрудники'!A:A,"Ошибка строки",0,1),1))</f>
        <v/>
      </c>
    </row>
    <row r="199" spans="1:6" x14ac:dyDescent="0.35">
      <c r="A199" t="str">
        <f>IF(F199="","",_xlfn.XLOOKUP(F199,'Переименование подразделения'!A:A,'Переименование подразделения'!B:B,"ошибка",0,1))</f>
        <v/>
      </c>
      <c r="B199" t="str">
        <v>Рештенко Александр Васильевич</v>
      </c>
      <c r="C199" t="str">
        <f>IF(F199="","",_xlfn.XLOOKUP(B199,'Штатные сотрудники'!B:B,'Штатные сотрудники'!P:P,"ошибка",0,1))</f>
        <v/>
      </c>
      <c r="E199" t="str">
        <f>IF(F199="","",_xlfn.XLOOKUP(F199,'Переименование подразделения'!A:A,'Переименование подразделения'!C:C,"ошибка",0,1))</f>
        <v/>
      </c>
      <c r="F199" t="str" cm="1">
        <f t="array" ref="F199">IF(COUNTIF(Список_Сотрудников[ФИО],'Добавление новых'!B200)&gt;0,"",INDEX('Штатные сотрудники'!A:AJ,MATCH('Добавление новых'!B199,'Штатные сотрудники'!B:B,0)-_xlfn.XLOOKUP('Добавление новых'!B199,'Штатные сотрудники'!B:B,'Штатные сотрудники'!A:A,"Ошибка строки",0,1),1))</f>
        <v/>
      </c>
    </row>
    <row r="200" spans="1:6" x14ac:dyDescent="0.35">
      <c r="A200" t="str">
        <f>IF(F200="","",_xlfn.XLOOKUP(F200,'Переименование подразделения'!A:A,'Переименование подразделения'!B:B,"ошибка",0,1))</f>
        <v/>
      </c>
      <c r="B200" t="str">
        <v>Магалясова Екатерина Геннадьевна</v>
      </c>
      <c r="C200" t="str">
        <f>IF(F200="","",_xlfn.XLOOKUP(B200,'Штатные сотрудники'!B:B,'Штатные сотрудники'!P:P,"ошибка",0,1))</f>
        <v/>
      </c>
      <c r="E200" t="str">
        <f>IF(F200="","",_xlfn.XLOOKUP(F200,'Переименование подразделения'!A:A,'Переименование подразделения'!C:C,"ошибка",0,1))</f>
        <v/>
      </c>
      <c r="F200" t="str" cm="1">
        <f t="array" ref="F200">IF(COUNTIF(Список_Сотрудников[ФИО],'Добавление новых'!B201)&gt;0,"",INDEX('Штатные сотрудники'!A:AJ,MATCH('Добавление новых'!B200,'Штатные сотрудники'!B:B,0)-_xlfn.XLOOKUP('Добавление новых'!B200,'Штатные сотрудники'!B:B,'Штатные сотрудники'!A:A,"Ошибка строки",0,1),1))</f>
        <v/>
      </c>
    </row>
    <row r="201" spans="1:6" x14ac:dyDescent="0.35">
      <c r="A201" t="str">
        <f>IF(F201="","",_xlfn.XLOOKUP(F201,'Переименование подразделения'!A:A,'Переименование подразделения'!B:B,"ошибка",0,1))</f>
        <v/>
      </c>
      <c r="B201" t="str">
        <v>Протасевич Антон Геннадьевич</v>
      </c>
      <c r="C201" t="str">
        <f>IF(F201="","",_xlfn.XLOOKUP(B201,'Штатные сотрудники'!B:B,'Штатные сотрудники'!P:P,"ошибка",0,1))</f>
        <v/>
      </c>
      <c r="E201" t="str">
        <f>IF(F201="","",_xlfn.XLOOKUP(F201,'Переименование подразделения'!A:A,'Переименование подразделения'!C:C,"ошибка",0,1))</f>
        <v/>
      </c>
      <c r="F201" t="str" cm="1">
        <f t="array" ref="F201">IF(COUNTIF(Список_Сотрудников[ФИО],'Добавление новых'!B202)&gt;0,"",INDEX('Штатные сотрудники'!A:AJ,MATCH('Добавление новых'!B201,'Штатные сотрудники'!B:B,0)-_xlfn.XLOOKUP('Добавление новых'!B201,'Штатные сотрудники'!B:B,'Штатные сотрудники'!A:A,"Ошибка строки",0,1),1))</f>
        <v/>
      </c>
    </row>
    <row r="202" spans="1:6" x14ac:dyDescent="0.35">
      <c r="A202" t="str">
        <f>IF(F202="","",_xlfn.XLOOKUP(F202,'Переименование подразделения'!A:A,'Переименование подразделения'!B:B,"ошибка",0,1))</f>
        <v/>
      </c>
      <c r="B202" t="str">
        <v>Гумешеймер Виктория Дмитриевна</v>
      </c>
      <c r="C202" t="str">
        <f>IF(F202="","",_xlfn.XLOOKUP(B202,'Штатные сотрудники'!B:B,'Штатные сотрудники'!P:P,"ошибка",0,1))</f>
        <v/>
      </c>
      <c r="E202" t="str">
        <f>IF(F202="","",_xlfn.XLOOKUP(F202,'Переименование подразделения'!A:A,'Переименование подразделения'!C:C,"ошибка",0,1))</f>
        <v/>
      </c>
      <c r="F202" t="str" cm="1">
        <f t="array" ref="F202">IF(COUNTIF(Список_Сотрудников[ФИО],'Добавление новых'!B203)&gt;0,"",INDEX('Штатные сотрудники'!A:AJ,MATCH('Добавление новых'!B202,'Штатные сотрудники'!B:B,0)-_xlfn.XLOOKUP('Добавление новых'!B202,'Штатные сотрудники'!B:B,'Штатные сотрудники'!A:A,"Ошибка строки",0,1),1))</f>
        <v/>
      </c>
    </row>
    <row r="203" spans="1:6" x14ac:dyDescent="0.35">
      <c r="A203" t="str">
        <f>IF(F203="","",_xlfn.XLOOKUP(F203,'Переименование подразделения'!A:A,'Переименование подразделения'!B:B,"ошибка",0,1))</f>
        <v/>
      </c>
      <c r="B203" t="str">
        <v>Желковский Максим Витальевич</v>
      </c>
      <c r="C203" t="str">
        <f>IF(F203="","",_xlfn.XLOOKUP(B203,'Штатные сотрудники'!B:B,'Штатные сотрудники'!P:P,"ошибка",0,1))</f>
        <v/>
      </c>
      <c r="E203" t="str">
        <f>IF(F203="","",_xlfn.XLOOKUP(F203,'Переименование подразделения'!A:A,'Переименование подразделения'!C:C,"ошибка",0,1))</f>
        <v/>
      </c>
      <c r="F203" t="str" cm="1">
        <f t="array" ref="F203">IF(COUNTIF(Список_Сотрудников[ФИО],'Добавление новых'!B204)&gt;0,"",INDEX('Штатные сотрудники'!A:AJ,MATCH('Добавление новых'!B203,'Штатные сотрудники'!B:B,0)-_xlfn.XLOOKUP('Добавление новых'!B203,'Штатные сотрудники'!B:B,'Штатные сотрудники'!A:A,"Ошибка строки",0,1),1))</f>
        <v/>
      </c>
    </row>
    <row r="204" spans="1:6" x14ac:dyDescent="0.35">
      <c r="A204" t="str">
        <f>IF(F204="","",_xlfn.XLOOKUP(F204,'Переименование подразделения'!A:A,'Переименование подразделения'!B:B,"ошибка",0,1))</f>
        <v>ошибка</v>
      </c>
      <c r="B204" t="str">
        <v>Суртаев Денис Германович</v>
      </c>
      <c r="C204" t="str">
        <f>IF(F204="","",_xlfn.XLOOKUP(B204,'Штатные сотрудники'!B:B,'Штатные сотрудники'!P:P,"ошибка",0,1))</f>
        <v>Специалист по дистанционным продажам</v>
      </c>
      <c r="E204" t="str">
        <f>IF(F204="","",_xlfn.XLOOKUP(F204,'Переименование подразделения'!A:A,'Переименование подразделения'!C:C,"ошибка",0,1))</f>
        <v>ошибка</v>
      </c>
      <c r="F204" t="str" cm="1">
        <f t="array" ref="F204">IF(COUNTIF(Список_Сотрудников[ФИО],'Добавление новых'!B205)&gt;0,"",INDEX('Штатные сотрудники'!A:AJ,MATCH('Добавление новых'!B204,'Штатные сотрудники'!B:B,0)-_xlfn.XLOOKUP('Добавление новых'!B204,'Штатные сотрудники'!B:B,'Штатные сотрудники'!A:A,"Ошибка строки",0,1),1))</f>
        <v>Отдел дистанционных продаж_3975</v>
      </c>
    </row>
    <row r="205" spans="1:6" x14ac:dyDescent="0.35">
      <c r="A205" t="str">
        <f>IF(F205="","",_xlfn.XLOOKUP(F205,'Переименование подразделения'!A:A,'Переименование подразделения'!B:B,"ошибка",0,1))</f>
        <v/>
      </c>
      <c r="B205" t="str">
        <v>Хромцова Ирина Владимировна</v>
      </c>
      <c r="C205" t="str">
        <f>IF(F205="","",_xlfn.XLOOKUP(B205,'Штатные сотрудники'!B:B,'Штатные сотрудники'!P:P,"ошибка",0,1))</f>
        <v/>
      </c>
      <c r="E205" t="str">
        <f>IF(F205="","",_xlfn.XLOOKUP(F205,'Переименование подразделения'!A:A,'Переименование подразделения'!C:C,"ошибка",0,1))</f>
        <v/>
      </c>
      <c r="F205" t="str" cm="1">
        <f t="array" ref="F205">IF(COUNTIF(Список_Сотрудников[ФИО],'Добавление новых'!B206)&gt;0,"",INDEX('Штатные сотрудники'!A:AJ,MATCH('Добавление новых'!B205,'Штатные сотрудники'!B:B,0)-_xlfn.XLOOKUP('Добавление новых'!B205,'Штатные сотрудники'!B:B,'Штатные сотрудники'!A:A,"Ошибка строки",0,1),1))</f>
        <v/>
      </c>
    </row>
    <row r="206" spans="1:6" x14ac:dyDescent="0.35">
      <c r="A206" t="str">
        <f>IF(F206="","",_xlfn.XLOOKUP(F206,'Переименование подразделения'!A:A,'Переименование подразделения'!B:B,"ошибка",0,1))</f>
        <v/>
      </c>
      <c r="B206" t="str">
        <v>Бабух Татьяна Васильевна</v>
      </c>
      <c r="C206" t="str">
        <f>IF(F206="","",_xlfn.XLOOKUP(B206,'Штатные сотрудники'!B:B,'Штатные сотрудники'!P:P,"ошибка",0,1))</f>
        <v/>
      </c>
      <c r="E206" t="str">
        <f>IF(F206="","",_xlfn.XLOOKUP(F206,'Переименование подразделения'!A:A,'Переименование подразделения'!C:C,"ошибка",0,1))</f>
        <v/>
      </c>
      <c r="F206" t="str" cm="1">
        <f t="array" ref="F206">IF(COUNTIF(Список_Сотрудников[ФИО],'Добавление новых'!B207)&gt;0,"",INDEX('Штатные сотрудники'!A:AJ,MATCH('Добавление новых'!B206,'Штатные сотрудники'!B:B,0)-_xlfn.XLOOKUP('Добавление новых'!B206,'Штатные сотрудники'!B:B,'Штатные сотрудники'!A:A,"Ошибка строки",0,1),1))</f>
        <v/>
      </c>
    </row>
    <row r="207" spans="1:6" x14ac:dyDescent="0.35">
      <c r="A207" t="str">
        <f>IF(F207="","",_xlfn.XLOOKUP(F207,'Переименование подразделения'!A:A,'Переименование подразделения'!B:B,"ошибка",0,1))</f>
        <v/>
      </c>
      <c r="B207" t="str">
        <v>Кашпарова Анна Валерьевна</v>
      </c>
      <c r="C207" t="str">
        <f>IF(F207="","",_xlfn.XLOOKUP(B207,'Штатные сотрудники'!B:B,'Штатные сотрудники'!P:P,"ошибка",0,1))</f>
        <v/>
      </c>
      <c r="E207" t="str">
        <f>IF(F207="","",_xlfn.XLOOKUP(F207,'Переименование подразделения'!A:A,'Переименование подразделения'!C:C,"ошибка",0,1))</f>
        <v/>
      </c>
      <c r="F207" t="str" cm="1">
        <f t="array" ref="F207">IF(COUNTIF(Список_Сотрудников[ФИО],'Добавление новых'!B208)&gt;0,"",INDEX('Штатные сотрудники'!A:AJ,MATCH('Добавление новых'!B207,'Штатные сотрудники'!B:B,0)-_xlfn.XLOOKUP('Добавление новых'!B207,'Штатные сотрудники'!B:B,'Штатные сотрудники'!A:A,"Ошибка строки",0,1),1))</f>
        <v/>
      </c>
    </row>
    <row r="208" spans="1:6" x14ac:dyDescent="0.35">
      <c r="A208" t="str">
        <f>IF(F208="","",_xlfn.XLOOKUP(F208,'Переименование подразделения'!A:A,'Переименование подразделения'!B:B,"ошибка",0,1))</f>
        <v/>
      </c>
      <c r="B208" t="str">
        <v>Левандовский Ярослав Олегович</v>
      </c>
      <c r="C208" t="str">
        <f>IF(F208="","",_xlfn.XLOOKUP(B208,'Штатные сотрудники'!B:B,'Штатные сотрудники'!P:P,"ошибка",0,1))</f>
        <v/>
      </c>
      <c r="E208" t="str">
        <f>IF(F208="","",_xlfn.XLOOKUP(F208,'Переименование подразделения'!A:A,'Переименование подразделения'!C:C,"ошибка",0,1))</f>
        <v/>
      </c>
      <c r="F208" t="str" cm="1">
        <f t="array" ref="F208">IF(COUNTIF(Список_Сотрудников[ФИО],'Добавление новых'!B209)&gt;0,"",INDEX('Штатные сотрудники'!A:AJ,MATCH('Добавление новых'!B208,'Штатные сотрудники'!B:B,0)-_xlfn.XLOOKUP('Добавление новых'!B208,'Штатные сотрудники'!B:B,'Штатные сотрудники'!A:A,"Ошибка строки",0,1),1))</f>
        <v/>
      </c>
    </row>
    <row r="209" spans="1:6" x14ac:dyDescent="0.35">
      <c r="A209" t="str">
        <f>IF(F209="","",_xlfn.XLOOKUP(F209,'Переименование подразделения'!A:A,'Переименование подразделения'!B:B,"ошибка",0,1))</f>
        <v/>
      </c>
      <c r="B209" t="str">
        <v>Федорова Наталья Алексеевна</v>
      </c>
      <c r="C209" t="str">
        <f>IF(F209="","",_xlfn.XLOOKUP(B209,'Штатные сотрудники'!B:B,'Штатные сотрудники'!P:P,"ошибка",0,1))</f>
        <v/>
      </c>
      <c r="E209" t="str">
        <f>IF(F209="","",_xlfn.XLOOKUP(F209,'Переименование подразделения'!A:A,'Переименование подразделения'!C:C,"ошибка",0,1))</f>
        <v/>
      </c>
      <c r="F209" t="str" cm="1">
        <f t="array" ref="F209">IF(COUNTIF(Список_Сотрудников[ФИО],'Добавление новых'!B210)&gt;0,"",INDEX('Штатные сотрудники'!A:AJ,MATCH('Добавление новых'!B209,'Штатные сотрудники'!B:B,0)-_xlfn.XLOOKUP('Добавление новых'!B209,'Штатные сотрудники'!B:B,'Штатные сотрудники'!A:A,"Ошибка строки",0,1),1))</f>
        <v/>
      </c>
    </row>
    <row r="210" spans="1:6" x14ac:dyDescent="0.35">
      <c r="A210" t="str">
        <f>IF(F210="","",_xlfn.XLOOKUP(F210,'Переименование подразделения'!A:A,'Переименование подразделения'!B:B,"ошибка",0,1))</f>
        <v/>
      </c>
      <c r="B210" t="str">
        <v>Жаврид Мария Петровна</v>
      </c>
      <c r="C210" t="str">
        <f>IF(F210="","",_xlfn.XLOOKUP(B210,'Штатные сотрудники'!B:B,'Штатные сотрудники'!P:P,"ошибка",0,1))</f>
        <v/>
      </c>
      <c r="E210" t="str">
        <f>IF(F210="","",_xlfn.XLOOKUP(F210,'Переименование подразделения'!A:A,'Переименование подразделения'!C:C,"ошибка",0,1))</f>
        <v/>
      </c>
      <c r="F210" t="str" cm="1">
        <f t="array" ref="F210">IF(COUNTIF(Список_Сотрудников[ФИО],'Добавление новых'!B211)&gt;0,"",INDEX('Штатные сотрудники'!A:AJ,MATCH('Добавление новых'!B210,'Штатные сотрудники'!B:B,0)-_xlfn.XLOOKUP('Добавление новых'!B210,'Штатные сотрудники'!B:B,'Штатные сотрудники'!A:A,"Ошибка строки",0,1),1))</f>
        <v/>
      </c>
    </row>
    <row r="211" spans="1:6" x14ac:dyDescent="0.35">
      <c r="A211" t="str">
        <f>IF(F211="","",_xlfn.XLOOKUP(F211,'Переименование подразделения'!A:A,'Переименование подразделения'!B:B,"ошибка",0,1))</f>
        <v/>
      </c>
      <c r="B211" t="str">
        <v>Мальцева Анна Ильинична</v>
      </c>
      <c r="C211" t="str">
        <f>IF(F211="","",_xlfn.XLOOKUP(B211,'Штатные сотрудники'!B:B,'Штатные сотрудники'!P:P,"ошибка",0,1))</f>
        <v/>
      </c>
      <c r="E211" t="str">
        <f>IF(F211="","",_xlfn.XLOOKUP(F211,'Переименование подразделения'!A:A,'Переименование подразделения'!C:C,"ошибка",0,1))</f>
        <v/>
      </c>
      <c r="F211" t="str" cm="1">
        <f t="array" ref="F211">IF(COUNTIF(Список_Сотрудников[ФИО],'Добавление новых'!B212)&gt;0,"",INDEX('Штатные сотрудники'!A:AJ,MATCH('Добавление новых'!B211,'Штатные сотрудники'!B:B,0)-_xlfn.XLOOKUP('Добавление новых'!B211,'Штатные сотрудники'!B:B,'Штатные сотрудники'!A:A,"Ошибка строки",0,1),1))</f>
        <v/>
      </c>
    </row>
    <row r="212" spans="1:6" x14ac:dyDescent="0.35">
      <c r="A212" t="str">
        <f>IF(F212="","",_xlfn.XLOOKUP(F212,'Переименование подразделения'!A:A,'Переименование подразделения'!B:B,"ошибка",0,1))</f>
        <v/>
      </c>
      <c r="B212" t="str">
        <v>Яланская Елена Юрьевна</v>
      </c>
      <c r="C212" t="str">
        <f>IF(F212="","",_xlfn.XLOOKUP(B212,'Штатные сотрудники'!B:B,'Штатные сотрудники'!P:P,"ошибка",0,1))</f>
        <v/>
      </c>
      <c r="E212" t="str">
        <f>IF(F212="","",_xlfn.XLOOKUP(F212,'Переименование подразделения'!A:A,'Переименование подразделения'!C:C,"ошибка",0,1))</f>
        <v/>
      </c>
      <c r="F212" t="str" cm="1">
        <f t="array" ref="F212">IF(COUNTIF(Список_Сотрудников[ФИО],'Добавление новых'!B213)&gt;0,"",INDEX('Штатные сотрудники'!A:AJ,MATCH('Добавление новых'!B212,'Штатные сотрудники'!B:B,0)-_xlfn.XLOOKUP('Добавление новых'!B212,'Штатные сотрудники'!B:B,'Штатные сотрудники'!A:A,"Ошибка строки",0,1),1))</f>
        <v/>
      </c>
    </row>
    <row r="213" spans="1:6" x14ac:dyDescent="0.35">
      <c r="A213" t="str">
        <f>IF(F213="","",_xlfn.XLOOKUP(F213,'Переименование подразделения'!A:A,'Переименование подразделения'!B:B,"ошибка",0,1))</f>
        <v/>
      </c>
      <c r="B213" t="str">
        <v>Киселева Екатерина Александровна</v>
      </c>
      <c r="C213" t="str">
        <f>IF(F213="","",_xlfn.XLOOKUP(B213,'Штатные сотрудники'!B:B,'Штатные сотрудники'!P:P,"ошибка",0,1))</f>
        <v/>
      </c>
      <c r="E213" t="str">
        <f>IF(F213="","",_xlfn.XLOOKUP(F213,'Переименование подразделения'!A:A,'Переименование подразделения'!C:C,"ошибка",0,1))</f>
        <v/>
      </c>
      <c r="F213" t="str" cm="1">
        <f t="array" ref="F213">IF(COUNTIF(Список_Сотрудников[ФИО],'Добавление новых'!B214)&gt;0,"",INDEX('Штатные сотрудники'!A:AJ,MATCH('Добавление новых'!B213,'Штатные сотрудники'!B:B,0)-_xlfn.XLOOKUP('Добавление новых'!B213,'Штатные сотрудники'!B:B,'Штатные сотрудники'!A:A,"Ошибка строки",0,1),1))</f>
        <v/>
      </c>
    </row>
    <row r="214" spans="1:6" x14ac:dyDescent="0.35">
      <c r="A214" t="str">
        <f>IF(F214="","",_xlfn.XLOOKUP(F214,'Переименование подразделения'!A:A,'Переименование подразделения'!B:B,"ошибка",0,1))</f>
        <v/>
      </c>
      <c r="B214" t="str">
        <v>Гуриненко Роман Сергеевич</v>
      </c>
      <c r="C214" t="str">
        <f>IF(F214="","",_xlfn.XLOOKUP(B214,'Штатные сотрудники'!B:B,'Штатные сотрудники'!P:P,"ошибка",0,1))</f>
        <v/>
      </c>
      <c r="E214" t="str">
        <f>IF(F214="","",_xlfn.XLOOKUP(F214,'Переименование подразделения'!A:A,'Переименование подразделения'!C:C,"ошибка",0,1))</f>
        <v/>
      </c>
      <c r="F214" t="str" cm="1">
        <f t="array" ref="F214">IF(COUNTIF(Список_Сотрудников[ФИО],'Добавление новых'!B215)&gt;0,"",INDEX('Штатные сотрудники'!A:AJ,MATCH('Добавление новых'!B214,'Штатные сотрудники'!B:B,0)-_xlfn.XLOOKUP('Добавление новых'!B214,'Штатные сотрудники'!B:B,'Штатные сотрудники'!A:A,"Ошибка строки",0,1),1))</f>
        <v/>
      </c>
    </row>
    <row r="215" spans="1:6" x14ac:dyDescent="0.35">
      <c r="A215" t="str">
        <f>IF(F215="","",_xlfn.XLOOKUP(F215,'Переименование подразделения'!A:A,'Переименование подразделения'!B:B,"ошибка",0,1))</f>
        <v/>
      </c>
      <c r="B215" t="str">
        <v>Корниенко Евгения Олеговна</v>
      </c>
      <c r="C215" t="str">
        <f>IF(F215="","",_xlfn.XLOOKUP(B215,'Штатные сотрудники'!B:B,'Штатные сотрудники'!P:P,"ошибка",0,1))</f>
        <v/>
      </c>
      <c r="E215" t="str">
        <f>IF(F215="","",_xlfn.XLOOKUP(F215,'Переименование подразделения'!A:A,'Переименование подразделения'!C:C,"ошибка",0,1))</f>
        <v/>
      </c>
      <c r="F215" t="str" cm="1">
        <f t="array" ref="F215">IF(COUNTIF(Список_Сотрудников[ФИО],'Добавление новых'!B216)&gt;0,"",INDEX('Штатные сотрудники'!A:AJ,MATCH('Добавление новых'!B215,'Штатные сотрудники'!B:B,0)-_xlfn.XLOOKUP('Добавление новых'!B215,'Штатные сотрудники'!B:B,'Штатные сотрудники'!A:A,"Ошибка строки",0,1),1))</f>
        <v/>
      </c>
    </row>
    <row r="216" spans="1:6" x14ac:dyDescent="0.35">
      <c r="A216" t="str">
        <f>IF(F216="","",_xlfn.XLOOKUP(F216,'Переименование подразделения'!A:A,'Переименование подразделения'!B:B,"ошибка",0,1))</f>
        <v/>
      </c>
      <c r="B216" t="str">
        <v>Лалуев Владимир Владимирович</v>
      </c>
      <c r="C216" t="str">
        <f>IF(F216="","",_xlfn.XLOOKUP(B216,'Штатные сотрудники'!B:B,'Штатные сотрудники'!P:P,"ошибка",0,1))</f>
        <v/>
      </c>
      <c r="E216" t="str">
        <f>IF(F216="","",_xlfn.XLOOKUP(F216,'Переименование подразделения'!A:A,'Переименование подразделения'!C:C,"ошибка",0,1))</f>
        <v/>
      </c>
      <c r="F216" t="str" cm="1">
        <f t="array" ref="F216">IF(COUNTIF(Список_Сотрудников[ФИО],'Добавление новых'!B217)&gt;0,"",INDEX('Штатные сотрудники'!A:AJ,MATCH('Добавление новых'!B216,'Штатные сотрудники'!B:B,0)-_xlfn.XLOOKUP('Добавление новых'!B216,'Штатные сотрудники'!B:B,'Штатные сотрудники'!A:A,"Ошибка строки",0,1),1))</f>
        <v/>
      </c>
    </row>
    <row r="217" spans="1:6" x14ac:dyDescent="0.35">
      <c r="A217" t="str">
        <f>IF(F217="","",_xlfn.XLOOKUP(F217,'Переименование подразделения'!A:A,'Переименование подразделения'!B:B,"ошибка",0,1))</f>
        <v/>
      </c>
      <c r="B217" t="str">
        <v>Чумакова Диана Олеговна</v>
      </c>
      <c r="C217" t="str">
        <f>IF(F217="","",_xlfn.XLOOKUP(B217,'Штатные сотрудники'!B:B,'Штатные сотрудники'!P:P,"ошибка",0,1))</f>
        <v/>
      </c>
      <c r="E217" t="str">
        <f>IF(F217="","",_xlfn.XLOOKUP(F217,'Переименование подразделения'!A:A,'Переименование подразделения'!C:C,"ошибка",0,1))</f>
        <v/>
      </c>
      <c r="F217" t="str" cm="1">
        <f t="array" ref="F217">IF(COUNTIF(Список_Сотрудников[ФИО],'Добавление новых'!B218)&gt;0,"",INDEX('Штатные сотрудники'!A:AJ,MATCH('Добавление новых'!B217,'Штатные сотрудники'!B:B,0)-_xlfn.XLOOKUP('Добавление новых'!B217,'Штатные сотрудники'!B:B,'Штатные сотрудники'!A:A,"Ошибка строки",0,1),1))</f>
        <v/>
      </c>
    </row>
    <row r="218" spans="1:6" x14ac:dyDescent="0.35">
      <c r="A218" t="str">
        <f>IF(F218="","",_xlfn.XLOOKUP(F218,'Переименование подразделения'!A:A,'Переименование подразделения'!B:B,"ошибка",0,1))</f>
        <v/>
      </c>
      <c r="B218" t="str">
        <v>Поносов Даниил Владимирович</v>
      </c>
      <c r="C218" t="str">
        <f>IF(F218="","",_xlfn.XLOOKUP(B218,'Штатные сотрудники'!B:B,'Штатные сотрудники'!P:P,"ошибка",0,1))</f>
        <v/>
      </c>
      <c r="E218" t="str">
        <f>IF(F218="","",_xlfn.XLOOKUP(F218,'Переименование подразделения'!A:A,'Переименование подразделения'!C:C,"ошибка",0,1))</f>
        <v/>
      </c>
      <c r="F218" t="str" cm="1">
        <f t="array" ref="F218">IF(COUNTIF(Список_Сотрудников[ФИО],'Добавление новых'!B219)&gt;0,"",INDEX('Штатные сотрудники'!A:AJ,MATCH('Добавление новых'!B218,'Штатные сотрудники'!B:B,0)-_xlfn.XLOOKUP('Добавление новых'!B218,'Штатные сотрудники'!B:B,'Штатные сотрудники'!A:A,"Ошибка строки",0,1),1))</f>
        <v/>
      </c>
    </row>
    <row r="219" spans="1:6" x14ac:dyDescent="0.35">
      <c r="A219" t="str">
        <f>IF(F219="","",_xlfn.XLOOKUP(F219,'Переименование подразделения'!A:A,'Переименование подразделения'!B:B,"ошибка",0,1))</f>
        <v/>
      </c>
      <c r="B219" t="str">
        <v>Бобрышева Катерина Андреевна</v>
      </c>
      <c r="C219" t="str">
        <f>IF(F219="","",_xlfn.XLOOKUP(B219,'Штатные сотрудники'!B:B,'Штатные сотрудники'!P:P,"ошибка",0,1))</f>
        <v/>
      </c>
      <c r="E219" t="str">
        <f>IF(F219="","",_xlfn.XLOOKUP(F219,'Переименование подразделения'!A:A,'Переименование подразделения'!C:C,"ошибка",0,1))</f>
        <v/>
      </c>
      <c r="F219" t="str" cm="1">
        <f t="array" ref="F219">IF(COUNTIF(Список_Сотрудников[ФИО],'Добавление новых'!B220)&gt;0,"",INDEX('Штатные сотрудники'!A:AJ,MATCH('Добавление новых'!B219,'Штатные сотрудники'!B:B,0)-_xlfn.XLOOKUP('Добавление новых'!B219,'Штатные сотрудники'!B:B,'Штатные сотрудники'!A:A,"Ошибка строки",0,1),1))</f>
        <v/>
      </c>
    </row>
    <row r="220" spans="1:6" x14ac:dyDescent="0.35">
      <c r="A220" t="str">
        <f>IF(F220="","",_xlfn.XLOOKUP(F220,'Переименование подразделения'!A:A,'Переименование подразделения'!B:B,"ошибка",0,1))</f>
        <v/>
      </c>
      <c r="B220" t="str">
        <v>Шкаруба Евгения Сергеевна</v>
      </c>
      <c r="C220" t="str">
        <f>IF(F220="","",_xlfn.XLOOKUP(B220,'Штатные сотрудники'!B:B,'Штатные сотрудники'!P:P,"ошибка",0,1))</f>
        <v/>
      </c>
      <c r="E220" t="str">
        <f>IF(F220="","",_xlfn.XLOOKUP(F220,'Переименование подразделения'!A:A,'Переименование подразделения'!C:C,"ошибка",0,1))</f>
        <v/>
      </c>
      <c r="F220" t="str" cm="1">
        <f t="array" ref="F220">IF(COUNTIF(Список_Сотрудников[ФИО],'Добавление новых'!B221)&gt;0,"",INDEX('Штатные сотрудники'!A:AJ,MATCH('Добавление новых'!B220,'Штатные сотрудники'!B:B,0)-_xlfn.XLOOKUP('Добавление новых'!B220,'Штатные сотрудники'!B:B,'Штатные сотрудники'!A:A,"Ошибка строки",0,1),1))</f>
        <v/>
      </c>
    </row>
    <row r="221" spans="1:6" x14ac:dyDescent="0.35">
      <c r="A221" t="str">
        <f>IF(F221="","",_xlfn.XLOOKUP(F221,'Переименование подразделения'!A:A,'Переименование подразделения'!B:B,"ошибка",0,1))</f>
        <v/>
      </c>
      <c r="B221" t="str">
        <v>Пирогов Андрей Александрович</v>
      </c>
      <c r="C221" t="str">
        <f>IF(F221="","",_xlfn.XLOOKUP(B221,'Штатные сотрудники'!B:B,'Штатные сотрудники'!P:P,"ошибка",0,1))</f>
        <v/>
      </c>
      <c r="E221" t="str">
        <f>IF(F221="","",_xlfn.XLOOKUP(F221,'Переименование подразделения'!A:A,'Переименование подразделения'!C:C,"ошибка",0,1))</f>
        <v/>
      </c>
      <c r="F221" t="str" cm="1">
        <f t="array" ref="F221">IF(COUNTIF(Список_Сотрудников[ФИО],'Добавление новых'!B222)&gt;0,"",INDEX('Штатные сотрудники'!A:AJ,MATCH('Добавление новых'!B221,'Штатные сотрудники'!B:B,0)-_xlfn.XLOOKUP('Добавление новых'!B221,'Штатные сотрудники'!B:B,'Штатные сотрудники'!A:A,"Ошибка строки",0,1),1))</f>
        <v/>
      </c>
    </row>
    <row r="222" spans="1:6" x14ac:dyDescent="0.35">
      <c r="A222" t="str">
        <f>IF(F222="","",_xlfn.XLOOKUP(F222,'Переименование подразделения'!A:A,'Переименование подразделения'!B:B,"ошибка",0,1))</f>
        <v/>
      </c>
      <c r="B222" t="str">
        <v>Вандышева Анастасия Александровна</v>
      </c>
      <c r="C222" t="str">
        <f>IF(F222="","",_xlfn.XLOOKUP(B222,'Штатные сотрудники'!B:B,'Штатные сотрудники'!P:P,"ошибка",0,1))</f>
        <v/>
      </c>
      <c r="E222" t="str">
        <f>IF(F222="","",_xlfn.XLOOKUP(F222,'Переименование подразделения'!A:A,'Переименование подразделения'!C:C,"ошибка",0,1))</f>
        <v/>
      </c>
      <c r="F222" t="str" cm="1">
        <f t="array" ref="F222">IF(COUNTIF(Список_Сотрудников[ФИО],'Добавление новых'!B223)&gt;0,"",INDEX('Штатные сотрудники'!A:AJ,MATCH('Добавление новых'!B222,'Штатные сотрудники'!B:B,0)-_xlfn.XLOOKUP('Добавление новых'!B222,'Штатные сотрудники'!B:B,'Штатные сотрудники'!A:A,"Ошибка строки",0,1),1))</f>
        <v/>
      </c>
    </row>
    <row r="223" spans="1:6" x14ac:dyDescent="0.35">
      <c r="A223" t="str">
        <f>IF(F223="","",_xlfn.XLOOKUP(F223,'Переименование подразделения'!A:A,'Переименование подразделения'!B:B,"ошибка",0,1))</f>
        <v/>
      </c>
      <c r="B223" t="str">
        <v>Васильева Елена Сергеевна</v>
      </c>
      <c r="C223" t="str">
        <f>IF(F223="","",_xlfn.XLOOKUP(B223,'Штатные сотрудники'!B:B,'Штатные сотрудники'!P:P,"ошибка",0,1))</f>
        <v/>
      </c>
      <c r="E223" t="str">
        <f>IF(F223="","",_xlfn.XLOOKUP(F223,'Переименование подразделения'!A:A,'Переименование подразделения'!C:C,"ошибка",0,1))</f>
        <v/>
      </c>
      <c r="F223" t="str" cm="1">
        <f t="array" ref="F223">IF(COUNTIF(Список_Сотрудников[ФИО],'Добавление новых'!B224)&gt;0,"",INDEX('Штатные сотрудники'!A:AJ,MATCH('Добавление новых'!B223,'Штатные сотрудники'!B:B,0)-_xlfn.XLOOKUP('Добавление новых'!B223,'Штатные сотрудники'!B:B,'Штатные сотрудники'!A:A,"Ошибка строки",0,1),1))</f>
        <v/>
      </c>
    </row>
    <row r="224" spans="1:6" x14ac:dyDescent="0.35">
      <c r="A224" t="str">
        <f>IF(F224="","",_xlfn.XLOOKUP(F224,'Переименование подразделения'!A:A,'Переименование подразделения'!B:B,"ошибка",0,1))</f>
        <v/>
      </c>
      <c r="B224" t="str">
        <v>Контаева Наталья Викторовна</v>
      </c>
      <c r="C224" t="str">
        <f>IF(F224="","",_xlfn.XLOOKUP(B224,'Штатные сотрудники'!B:B,'Штатные сотрудники'!P:P,"ошибка",0,1))</f>
        <v/>
      </c>
      <c r="E224" t="str">
        <f>IF(F224="","",_xlfn.XLOOKUP(F224,'Переименование подразделения'!A:A,'Переименование подразделения'!C:C,"ошибка",0,1))</f>
        <v/>
      </c>
      <c r="F224" t="str" cm="1">
        <f t="array" ref="F224">IF(COUNTIF(Список_Сотрудников[ФИО],'Добавление новых'!B225)&gt;0,"",INDEX('Штатные сотрудники'!A:AJ,MATCH('Добавление новых'!B224,'Штатные сотрудники'!B:B,0)-_xlfn.XLOOKUP('Добавление новых'!B224,'Штатные сотрудники'!B:B,'Штатные сотрудники'!A:A,"Ошибка строки",0,1),1))</f>
        <v/>
      </c>
    </row>
    <row r="225" spans="1:6" x14ac:dyDescent="0.35">
      <c r="A225" t="str">
        <f>IF(F225="","",_xlfn.XLOOKUP(F225,'Переименование подразделения'!A:A,'Переименование подразделения'!B:B,"ошибка",0,1))</f>
        <v>Сибирь</v>
      </c>
      <c r="B225" t="str">
        <v>Моисеенко Людмила Петровна</v>
      </c>
      <c r="C225" t="str">
        <f>IF(F225="","",_xlfn.XLOOKUP(B225,'Штатные сотрудники'!B:B,'Штатные сотрудники'!P:P,"ошибка",0,1))</f>
        <v>Оператор стиральной машины</v>
      </c>
      <c r="E225" t="str">
        <f>IF(F225="","",_xlfn.XLOOKUP(F225,'Переименование подразделения'!A:A,'Переименование подразделения'!C:C,"ошибка",0,1))</f>
        <v>Василенко Артём</v>
      </c>
      <c r="F225" t="str" cm="1">
        <f t="array" ref="F225">IF(COUNTIF(Список_Сотрудников[ФИО],'Добавление новых'!B226)&gt;0,"",INDEX('Штатные сотрудники'!A:AJ,MATCH('Добавление новых'!B225,'Штатные сотрудники'!B:B,0)-_xlfn.XLOOKUP('Добавление новых'!B225,'Штатные сотрудники'!B:B,'Штатные сотрудники'!A:A,"Ошибка строки",0,1),1))</f>
        <v>Производство (одежда) о/под. в г.Новосибирске_2220</v>
      </c>
    </row>
    <row r="226" spans="1:6" x14ac:dyDescent="0.35">
      <c r="A226" t="str">
        <f>IF(F226="","",_xlfn.XLOOKUP(F226,'Переименование подразделения'!A:A,'Переименование подразделения'!B:B,"ошибка",0,1))</f>
        <v/>
      </c>
      <c r="B226" t="str">
        <v>Некрасова Юлия Юрьевна</v>
      </c>
      <c r="C226" t="str">
        <f>IF(F226="","",_xlfn.XLOOKUP(B226,'Штатные сотрудники'!B:B,'Штатные сотрудники'!P:P,"ошибка",0,1))</f>
        <v/>
      </c>
      <c r="E226" t="str">
        <f>IF(F226="","",_xlfn.XLOOKUP(F226,'Переименование подразделения'!A:A,'Переименование подразделения'!C:C,"ошибка",0,1))</f>
        <v/>
      </c>
      <c r="F226" t="str" cm="1">
        <f t="array" ref="F226">IF(COUNTIF(Список_Сотрудников[ФИО],'Добавление новых'!B227)&gt;0,"",INDEX('Штатные сотрудники'!A:AJ,MATCH('Добавление новых'!B226,'Штатные сотрудники'!B:B,0)-_xlfn.XLOOKUP('Добавление новых'!B226,'Штатные сотрудники'!B:B,'Штатные сотрудники'!A:A,"Ошибка строки",0,1),1))</f>
        <v/>
      </c>
    </row>
    <row r="227" spans="1:6" x14ac:dyDescent="0.35">
      <c r="A227" t="str">
        <f>IF(F227="","",_xlfn.XLOOKUP(F227,'Переименование подразделения'!A:A,'Переименование подразделения'!B:B,"ошибка",0,1))</f>
        <v/>
      </c>
      <c r="B227" t="str">
        <v>Пирожкова Виктория Анатольевна</v>
      </c>
      <c r="C227" t="str">
        <f>IF(F227="","",_xlfn.XLOOKUP(B227,'Штатные сотрудники'!B:B,'Штатные сотрудники'!P:P,"ошибка",0,1))</f>
        <v/>
      </c>
      <c r="E227" t="str">
        <f>IF(F227="","",_xlfn.XLOOKUP(F227,'Переименование подразделения'!A:A,'Переименование подразделения'!C:C,"ошибка",0,1))</f>
        <v/>
      </c>
      <c r="F227" t="str" cm="1">
        <f t="array" ref="F227">IF(COUNTIF(Список_Сотрудников[ФИО],'Добавление новых'!B228)&gt;0,"",INDEX('Штатные сотрудники'!A:AJ,MATCH('Добавление новых'!B227,'Штатные сотрудники'!B:B,0)-_xlfn.XLOOKUP('Добавление новых'!B227,'Штатные сотрудники'!B:B,'Штатные сотрудники'!A:A,"Ошибка строки",0,1),1))</f>
        <v/>
      </c>
    </row>
    <row r="228" spans="1:6" x14ac:dyDescent="0.35">
      <c r="A228" t="str">
        <f>IF(F228="","",_xlfn.XLOOKUP(F228,'Переименование подразделения'!A:A,'Переименование подразделения'!B:B,"ошибка",0,1))</f>
        <v/>
      </c>
      <c r="B228" t="str">
        <v>Турнева Елена Петровна</v>
      </c>
      <c r="C228" t="str">
        <f>IF(F228="","",_xlfn.XLOOKUP(B228,'Штатные сотрудники'!B:B,'Штатные сотрудники'!P:P,"ошибка",0,1))</f>
        <v/>
      </c>
      <c r="E228" t="str">
        <f>IF(F228="","",_xlfn.XLOOKUP(F228,'Переименование подразделения'!A:A,'Переименование подразделения'!C:C,"ошибка",0,1))</f>
        <v/>
      </c>
      <c r="F228" t="str" cm="1">
        <f t="array" ref="F228">IF(COUNTIF(Список_Сотрудников[ФИО],'Добавление новых'!B229)&gt;0,"",INDEX('Штатные сотрудники'!A:AJ,MATCH('Добавление новых'!B228,'Штатные сотрудники'!B:B,0)-_xlfn.XLOOKUP('Добавление новых'!B228,'Штатные сотрудники'!B:B,'Штатные сотрудники'!A:A,"Ошибка строки",0,1),1))</f>
        <v/>
      </c>
    </row>
    <row r="229" spans="1:6" x14ac:dyDescent="0.35">
      <c r="A229" t="str">
        <f>IF(F229="","",_xlfn.XLOOKUP(F229,'Переименование подразделения'!A:A,'Переименование подразделения'!B:B,"ошибка",0,1))</f>
        <v/>
      </c>
      <c r="B229" t="str">
        <v>Шевчук Елена Дмитриевна</v>
      </c>
      <c r="C229" t="str">
        <f>IF(F229="","",_xlfn.XLOOKUP(B229,'Штатные сотрудники'!B:B,'Штатные сотрудники'!P:P,"ошибка",0,1))</f>
        <v/>
      </c>
      <c r="E229" t="str">
        <f>IF(F229="","",_xlfn.XLOOKUP(F229,'Переименование подразделения'!A:A,'Переименование подразделения'!C:C,"ошибка",0,1))</f>
        <v/>
      </c>
      <c r="F229" t="str" cm="1">
        <f t="array" ref="F229">IF(COUNTIF(Список_Сотрудников[ФИО],'Добавление новых'!B230)&gt;0,"",INDEX('Штатные сотрудники'!A:AJ,MATCH('Добавление новых'!B229,'Штатные сотрудники'!B:B,0)-_xlfn.XLOOKUP('Добавление новых'!B229,'Штатные сотрудники'!B:B,'Штатные сотрудники'!A:A,"Ошибка строки",0,1),1))</f>
        <v/>
      </c>
    </row>
    <row r="230" spans="1:6" x14ac:dyDescent="0.35">
      <c r="A230" t="str">
        <f>IF(F230="","",_xlfn.XLOOKUP(F230,'Переименование подразделения'!A:A,'Переименование подразделения'!B:B,"ошибка",0,1))</f>
        <v/>
      </c>
      <c r="B230" t="str">
        <v>Королева Анастасия Викторовна</v>
      </c>
      <c r="C230" t="str">
        <f>IF(F230="","",_xlfn.XLOOKUP(B230,'Штатные сотрудники'!B:B,'Штатные сотрудники'!P:P,"ошибка",0,1))</f>
        <v/>
      </c>
      <c r="E230" t="str">
        <f>IF(F230="","",_xlfn.XLOOKUP(F230,'Переименование подразделения'!A:A,'Переименование подразделения'!C:C,"ошибка",0,1))</f>
        <v/>
      </c>
      <c r="F230" t="str" cm="1">
        <f t="array" ref="F230">IF(COUNTIF(Список_Сотрудников[ФИО],'Добавление новых'!B231)&gt;0,"",INDEX('Штатные сотрудники'!A:AJ,MATCH('Добавление новых'!B230,'Штатные сотрудники'!B:B,0)-_xlfn.XLOOKUP('Добавление новых'!B230,'Штатные сотрудники'!B:B,'Штатные сотрудники'!A:A,"Ошибка строки",0,1),1))</f>
        <v/>
      </c>
    </row>
    <row r="231" spans="1:6" x14ac:dyDescent="0.35">
      <c r="A231" t="str">
        <f>IF(F231="","",_xlfn.XLOOKUP(F231,'Переименование подразделения'!A:A,'Переименование подразделения'!B:B,"ошибка",0,1))</f>
        <v/>
      </c>
      <c r="B231" t="str">
        <v>Базыль Николай Васильевич</v>
      </c>
      <c r="C231" t="str">
        <f>IF(F231="","",_xlfn.XLOOKUP(B231,'Штатные сотрудники'!B:B,'Штатные сотрудники'!P:P,"ошибка",0,1))</f>
        <v/>
      </c>
      <c r="E231" t="str">
        <f>IF(F231="","",_xlfn.XLOOKUP(F231,'Переименование подразделения'!A:A,'Переименование подразделения'!C:C,"ошибка",0,1))</f>
        <v/>
      </c>
      <c r="F231" t="str" cm="1">
        <f t="array" ref="F231">IF(COUNTIF(Список_Сотрудников[ФИО],'Добавление новых'!B232)&gt;0,"",INDEX('Штатные сотрудники'!A:AJ,MATCH('Добавление новых'!B231,'Штатные сотрудники'!B:B,0)-_xlfn.XLOOKUP('Добавление новых'!B231,'Штатные сотрудники'!B:B,'Штатные сотрудники'!A:A,"Ошибка строки",0,1),1))</f>
        <v/>
      </c>
    </row>
    <row r="232" spans="1:6" x14ac:dyDescent="0.35">
      <c r="A232" t="str">
        <f>IF(F232="","",_xlfn.XLOOKUP(F232,'Переименование подразделения'!A:A,'Переименование подразделения'!B:B,"ошибка",0,1))</f>
        <v/>
      </c>
      <c r="B232" t="str">
        <v>Василенко Артем Андреевич</v>
      </c>
      <c r="C232" t="str">
        <f>IF(F232="","",_xlfn.XLOOKUP(B232,'Штатные сотрудники'!B:B,'Штатные сотрудники'!P:P,"ошибка",0,1))</f>
        <v/>
      </c>
      <c r="E232" t="str">
        <f>IF(F232="","",_xlfn.XLOOKUP(F232,'Переименование подразделения'!A:A,'Переименование подразделения'!C:C,"ошибка",0,1))</f>
        <v/>
      </c>
      <c r="F232" t="str" cm="1">
        <f t="array" ref="F232">IF(COUNTIF(Список_Сотрудников[ФИО],'Добавление новых'!B233)&gt;0,"",INDEX('Штатные сотрудники'!A:AJ,MATCH('Добавление новых'!B232,'Штатные сотрудники'!B:B,0)-_xlfn.XLOOKUP('Добавление новых'!B232,'Штатные сотрудники'!B:B,'Штатные сотрудники'!A:A,"Ошибка строки",0,1),1))</f>
        <v/>
      </c>
    </row>
    <row r="233" spans="1:6" x14ac:dyDescent="0.35">
      <c r="A233" t="str">
        <f>IF(F233="","",_xlfn.XLOOKUP(F233,'Переименование подразделения'!A:A,'Переименование подразделения'!B:B,"ошибка",0,1))</f>
        <v/>
      </c>
      <c r="B233" t="str">
        <v>Бахуринская Мария Олеговна</v>
      </c>
      <c r="C233" t="str">
        <f>IF(F233="","",_xlfn.XLOOKUP(B233,'Штатные сотрудники'!B:B,'Штатные сотрудники'!P:P,"ошибка",0,1))</f>
        <v/>
      </c>
      <c r="E233" t="str">
        <f>IF(F233="","",_xlfn.XLOOKUP(F233,'Переименование подразделения'!A:A,'Переименование подразделения'!C:C,"ошибка",0,1))</f>
        <v/>
      </c>
      <c r="F233" t="str" cm="1">
        <f t="array" ref="F233">IF(COUNTIF(Список_Сотрудников[ФИО],'Добавление новых'!B234)&gt;0,"",INDEX('Штатные сотрудники'!A:AJ,MATCH('Добавление новых'!B233,'Штатные сотрудники'!B:B,0)-_xlfn.XLOOKUP('Добавление новых'!B233,'Штатные сотрудники'!B:B,'Штатные сотрудники'!A:A,"Ошибка строки",0,1),1))</f>
        <v/>
      </c>
    </row>
    <row r="234" spans="1:6" x14ac:dyDescent="0.35">
      <c r="A234" t="str">
        <f>IF(F234="","",_xlfn.XLOOKUP(F234,'Переименование подразделения'!A:A,'Переименование подразделения'!B:B,"ошибка",0,1))</f>
        <v>Сибирь</v>
      </c>
      <c r="B234" t="str">
        <v>Архипов Константин Анатольевич</v>
      </c>
      <c r="C234" t="str">
        <f>IF(F234="","",_xlfn.XLOOKUP(B234,'Штатные сотрудники'!B:B,'Штатные сотрудники'!P:P,"ошибка",0,1))</f>
        <v>Руководитель отдела</v>
      </c>
      <c r="E234" t="str">
        <f>IF(F234="","",_xlfn.XLOOKUP(F234,'Переименование подразделения'!A:A,'Переименование подразделения'!C:C,"ошибка",0,1))</f>
        <v>Архипов Константин</v>
      </c>
      <c r="F234" t="str" cm="1">
        <f t="array" ref="F234">IF(COUNTIF(Список_Сотрудников[ФИО],'Добавление новых'!B235)&gt;0,"",INDEX('Штатные сотрудники'!A:AJ,MATCH('Добавление новых'!B234,'Штатные сотрудники'!B:B,0)-_xlfn.XLOOKUP('Добавление новых'!B234,'Штатные сотрудники'!B:B,'Штатные сотрудники'!A:A,"Ошибка строки",0,1),1))</f>
        <v>Отдел продаж и развития клиентов по региону Сибирь_2225</v>
      </c>
    </row>
    <row r="235" spans="1:6" x14ac:dyDescent="0.35">
      <c r="A235" t="str">
        <f>IF(F235="","",_xlfn.XLOOKUP(F235,'Переименование подразделения'!A:A,'Переименование подразделения'!B:B,"ошибка",0,1))</f>
        <v>ошибка</v>
      </c>
      <c r="B235" t="str">
        <v>Ермоленко Ксения Владимировна</v>
      </c>
      <c r="C235" t="str">
        <f>IF(F235="","",_xlfn.XLOOKUP(B235,'Штатные сотрудники'!B:B,'Штатные сотрудники'!P:P,"ошибка",0,1))</f>
        <v>ИО Руководитель группы</v>
      </c>
      <c r="E235" t="str">
        <f>IF(F235="","",_xlfn.XLOOKUP(F235,'Переименование подразделения'!A:A,'Переименование подразделения'!C:C,"ошибка",0,1))</f>
        <v>ошибка</v>
      </c>
      <c r="F235" t="str" cm="1">
        <f t="array" ref="F235">IF(COUNTIF(Список_Сотрудников[ФИО],'Добавление новых'!B236)&gt;0,"",INDEX('Штатные сотрудники'!A:AJ,MATCH('Добавление новых'!B235,'Штатные сотрудники'!B:B,0)-_xlfn.XLOOKUP('Добавление новых'!B235,'Штатные сотрудники'!B:B,'Штатные сотрудники'!A:A,"Ошибка строки",0,1),1))</f>
        <v>Отдел продаж ( одежда) о/под в г.Новосибирске 7814</v>
      </c>
    </row>
    <row r="236" spans="1:6" x14ac:dyDescent="0.35">
      <c r="A236" t="str">
        <f>IF(F236="","",_xlfn.XLOOKUP(F236,'Переименование подразделения'!A:A,'Переименование подразделения'!B:B,"ошибка",0,1))</f>
        <v/>
      </c>
      <c r="B236" t="str">
        <v>Волчкова Елена Александровна</v>
      </c>
      <c r="C236" t="str">
        <f>IF(F236="","",_xlfn.XLOOKUP(B236,'Штатные сотрудники'!B:B,'Штатные сотрудники'!P:P,"ошибка",0,1))</f>
        <v/>
      </c>
      <c r="E236" t="str">
        <f>IF(F236="","",_xlfn.XLOOKUP(F236,'Переименование подразделения'!A:A,'Переименование подразделения'!C:C,"ошибка",0,1))</f>
        <v/>
      </c>
      <c r="F236" t="str" cm="1">
        <f t="array" ref="F236">IF(COUNTIF(Список_Сотрудников[ФИО],'Добавление новых'!B237)&gt;0,"",INDEX('Штатные сотрудники'!A:AJ,MATCH('Добавление новых'!B236,'Штатные сотрудники'!B:B,0)-_xlfn.XLOOKUP('Добавление новых'!B236,'Штатные сотрудники'!B:B,'Штатные сотрудники'!A:A,"Ошибка строки",0,1),1))</f>
        <v/>
      </c>
    </row>
    <row r="237" spans="1:6" x14ac:dyDescent="0.35">
      <c r="A237" t="str">
        <f>IF(F237="","",_xlfn.XLOOKUP(F237,'Переименование подразделения'!A:A,'Переименование подразделения'!B:B,"ошибка",0,1))</f>
        <v/>
      </c>
      <c r="B237" t="str">
        <v>Гарипов Ильнур Мирдарович</v>
      </c>
      <c r="C237" t="str">
        <f>IF(F237="","",_xlfn.XLOOKUP(B237,'Штатные сотрудники'!B:B,'Штатные сотрудники'!P:P,"ошибка",0,1))</f>
        <v/>
      </c>
      <c r="E237" t="str">
        <f>IF(F237="","",_xlfn.XLOOKUP(F237,'Переименование подразделения'!A:A,'Переименование подразделения'!C:C,"ошибка",0,1))</f>
        <v/>
      </c>
      <c r="F237" t="str" cm="1">
        <f t="array" ref="F237">IF(COUNTIF(Список_Сотрудников[ФИО],'Добавление новых'!B238)&gt;0,"",INDEX('Штатные сотрудники'!A:AJ,MATCH('Добавление новых'!B237,'Штатные сотрудники'!B:B,0)-_xlfn.XLOOKUP('Добавление новых'!B237,'Штатные сотрудники'!B:B,'Штатные сотрудники'!A:A,"Ошибка строки",0,1),1))</f>
        <v/>
      </c>
    </row>
    <row r="238" spans="1:6" x14ac:dyDescent="0.35">
      <c r="A238" t="str">
        <f>IF(F238="","",_xlfn.XLOOKUP(F238,'Переименование подразделения'!A:A,'Переименование подразделения'!B:B,"ошибка",0,1))</f>
        <v/>
      </c>
      <c r="B238" t="str">
        <v>Кузьмин Дмитрий Юрьевич</v>
      </c>
      <c r="C238" t="str">
        <f>IF(F238="","",_xlfn.XLOOKUP(B238,'Штатные сотрудники'!B:B,'Штатные сотрудники'!P:P,"ошибка",0,1))</f>
        <v/>
      </c>
      <c r="E238" t="str">
        <f>IF(F238="","",_xlfn.XLOOKUP(F238,'Переименование подразделения'!A:A,'Переименование подразделения'!C:C,"ошибка",0,1))</f>
        <v/>
      </c>
      <c r="F238" t="str" cm="1">
        <f t="array" ref="F238">IF(COUNTIF(Список_Сотрудников[ФИО],'Добавление новых'!B239)&gt;0,"",INDEX('Штатные сотрудники'!A:AJ,MATCH('Добавление новых'!B238,'Штатные сотрудники'!B:B,0)-_xlfn.XLOOKUP('Добавление новых'!B238,'Штатные сотрудники'!B:B,'Штатные сотрудники'!A:A,"Ошибка строки",0,1),1))</f>
        <v/>
      </c>
    </row>
    <row r="239" spans="1:6" x14ac:dyDescent="0.35">
      <c r="A239" t="str">
        <f>IF(F239="","",_xlfn.XLOOKUP(F239,'Переименование подразделения'!A:A,'Переименование подразделения'!B:B,"ошибка",0,1))</f>
        <v/>
      </c>
      <c r="B239" t="str">
        <v>Кутеминский Сергей Александрович</v>
      </c>
      <c r="C239" t="str">
        <f>IF(F239="","",_xlfn.XLOOKUP(B239,'Штатные сотрудники'!B:B,'Штатные сотрудники'!P:P,"ошибка",0,1))</f>
        <v/>
      </c>
      <c r="E239" t="str">
        <f>IF(F239="","",_xlfn.XLOOKUP(F239,'Переименование подразделения'!A:A,'Переименование подразделения'!C:C,"ошибка",0,1))</f>
        <v/>
      </c>
      <c r="F239" t="str" cm="1">
        <f t="array" ref="F239">IF(COUNTIF(Список_Сотрудников[ФИО],'Добавление новых'!B240)&gt;0,"",INDEX('Штатные сотрудники'!A:AJ,MATCH('Добавление новых'!B239,'Штатные сотрудники'!B:B,0)-_xlfn.XLOOKUP('Добавление новых'!B239,'Штатные сотрудники'!B:B,'Штатные сотрудники'!A:A,"Ошибка строки",0,1),1))</f>
        <v/>
      </c>
    </row>
    <row r="240" spans="1:6" x14ac:dyDescent="0.35">
      <c r="A240" t="str">
        <f>IF(F240="","",_xlfn.XLOOKUP(F240,'Переименование подразделения'!A:A,'Переименование подразделения'!B:B,"ошибка",0,1))</f>
        <v/>
      </c>
      <c r="B240" t="str">
        <v>Логинов Артем Гургенович</v>
      </c>
      <c r="C240" t="str">
        <f>IF(F240="","",_xlfn.XLOOKUP(B240,'Штатные сотрудники'!B:B,'Штатные сотрудники'!P:P,"ошибка",0,1))</f>
        <v/>
      </c>
      <c r="E240" t="str">
        <f>IF(F240="","",_xlfn.XLOOKUP(F240,'Переименование подразделения'!A:A,'Переименование подразделения'!C:C,"ошибка",0,1))</f>
        <v/>
      </c>
      <c r="F240" t="str" cm="1">
        <f t="array" ref="F240">IF(COUNTIF(Список_Сотрудников[ФИО],'Добавление новых'!B241)&gt;0,"",INDEX('Штатные сотрудники'!A:AJ,MATCH('Добавление новых'!B240,'Штатные сотрудники'!B:B,0)-_xlfn.XLOOKUP('Добавление новых'!B240,'Штатные сотрудники'!B:B,'Штатные сотрудники'!A:A,"Ошибка строки",0,1),1))</f>
        <v/>
      </c>
    </row>
    <row r="241" spans="1:6" x14ac:dyDescent="0.35">
      <c r="A241" t="str">
        <f>IF(F241="","",_xlfn.XLOOKUP(F241,'Переименование подразделения'!A:A,'Переименование подразделения'!B:B,"ошибка",0,1))</f>
        <v/>
      </c>
      <c r="B241" t="str">
        <v>Махнев Александр Владимирович</v>
      </c>
      <c r="C241" t="str">
        <f>IF(F241="","",_xlfn.XLOOKUP(B241,'Штатные сотрудники'!B:B,'Штатные сотрудники'!P:P,"ошибка",0,1))</f>
        <v/>
      </c>
      <c r="E241" t="str">
        <f>IF(F241="","",_xlfn.XLOOKUP(F241,'Переименование подразделения'!A:A,'Переименование подразделения'!C:C,"ошибка",0,1))</f>
        <v/>
      </c>
      <c r="F241" t="str" cm="1">
        <f t="array" ref="F241">IF(COUNTIF(Список_Сотрудников[ФИО],'Добавление новых'!B242)&gt;0,"",INDEX('Штатные сотрудники'!A:AJ,MATCH('Добавление новых'!B241,'Штатные сотрудники'!B:B,0)-_xlfn.XLOOKUP('Добавление новых'!B241,'Штатные сотрудники'!B:B,'Штатные сотрудники'!A:A,"Ошибка строки",0,1),1))</f>
        <v/>
      </c>
    </row>
    <row r="242" spans="1:6" x14ac:dyDescent="0.35">
      <c r="A242" t="str">
        <f>IF(F242="","",_xlfn.XLOOKUP(F242,'Переименование подразделения'!A:A,'Переименование подразделения'!B:B,"ошибка",0,1))</f>
        <v/>
      </c>
      <c r="B242" t="str">
        <v>Поротников Андрей Владимирович</v>
      </c>
      <c r="C242" t="str">
        <f>IF(F242="","",_xlfn.XLOOKUP(B242,'Штатные сотрудники'!B:B,'Штатные сотрудники'!P:P,"ошибка",0,1))</f>
        <v/>
      </c>
      <c r="E242" t="str">
        <f>IF(F242="","",_xlfn.XLOOKUP(F242,'Переименование подразделения'!A:A,'Переименование подразделения'!C:C,"ошибка",0,1))</f>
        <v/>
      </c>
      <c r="F242" t="str" cm="1">
        <f t="array" ref="F242">IF(COUNTIF(Список_Сотрудников[ФИО],'Добавление новых'!B243)&gt;0,"",INDEX('Штатные сотрудники'!A:AJ,MATCH('Добавление новых'!B242,'Штатные сотрудники'!B:B,0)-_xlfn.XLOOKUP('Добавление новых'!B242,'Штатные сотрудники'!B:B,'Штатные сотрудники'!A:A,"Ошибка строки",0,1),1))</f>
        <v/>
      </c>
    </row>
    <row r="243" spans="1:6" x14ac:dyDescent="0.35">
      <c r="A243" t="str">
        <f>IF(F243="","",_xlfn.XLOOKUP(F243,'Переименование подразделения'!A:A,'Переименование подразделения'!B:B,"ошибка",0,1))</f>
        <v/>
      </c>
      <c r="B243" t="str">
        <v>Степанов Глеб Андреевич</v>
      </c>
      <c r="C243" t="str">
        <f>IF(F243="","",_xlfn.XLOOKUP(B243,'Штатные сотрудники'!B:B,'Штатные сотрудники'!P:P,"ошибка",0,1))</f>
        <v/>
      </c>
      <c r="E243" t="str">
        <f>IF(F243="","",_xlfn.XLOOKUP(F243,'Переименование подразделения'!A:A,'Переименование подразделения'!C:C,"ошибка",0,1))</f>
        <v/>
      </c>
      <c r="F243" t="str" cm="1">
        <f t="array" ref="F243">IF(COUNTIF(Список_Сотрудников[ФИО],'Добавление новых'!B244)&gt;0,"",INDEX('Штатные сотрудники'!A:AJ,MATCH('Добавление новых'!B243,'Штатные сотрудники'!B:B,0)-_xlfn.XLOOKUP('Добавление новых'!B243,'Штатные сотрудники'!B:B,'Штатные сотрудники'!A:A,"Ошибка строки",0,1),1))</f>
        <v/>
      </c>
    </row>
    <row r="244" spans="1:6" x14ac:dyDescent="0.35">
      <c r="A244" t="str">
        <f>IF(F244="","",_xlfn.XLOOKUP(F244,'Переименование подразделения'!A:A,'Переименование подразделения'!B:B,"ошибка",0,1))</f>
        <v>Урал</v>
      </c>
      <c r="B244" t="str">
        <v>Вихляева Ирина Николаевна</v>
      </c>
      <c r="C244" t="str">
        <f>IF(F244="","",_xlfn.XLOOKUP(B244,'Штатные сотрудники'!B:B,'Штатные сотрудники'!P:P,"ошибка",0,1))</f>
        <v>Оператор стиральной машины</v>
      </c>
      <c r="E244" t="str">
        <f>IF(F244="","",_xlfn.XLOOKUP(F244,'Переименование подразделения'!A:A,'Переименование подразделения'!C:C,"ошибка",0,1))</f>
        <v>Аппельганц Александр</v>
      </c>
      <c r="F244" t="str" cm="1">
        <f t="array" ref="F244">IF(COUNTIF(Список_Сотрудников[ФИО],'Добавление новых'!B245)&gt;0,"",INDEX('Штатные сотрудники'!A:AJ,MATCH('Добавление новых'!B244,'Штатные сотрудники'!B:B,0)-_xlfn.XLOOKUP('Добавление новых'!B244,'Штатные сотрудники'!B:B,'Штатные сотрудники'!A:A,"Ошибка строки",0,1),1))</f>
        <v>Производство (одежда) о/под.в г.Екатеринбурге_6890</v>
      </c>
    </row>
    <row r="245" spans="1:6" x14ac:dyDescent="0.35">
      <c r="A245" t="str">
        <f>IF(F245="","",_xlfn.XLOOKUP(F245,'Переименование подразделения'!A:A,'Переименование подразделения'!B:B,"ошибка",0,1))</f>
        <v>Урал</v>
      </c>
      <c r="B245" t="str">
        <v>Гилева Наталья Александровна</v>
      </c>
      <c r="C245" t="str">
        <f>IF(F245="","",_xlfn.XLOOKUP(B245,'Штатные сотрудники'!B:B,'Штатные сотрудники'!P:P,"ошибка",0,1))</f>
        <v>Оператор стиральной машины</v>
      </c>
      <c r="E245" t="str">
        <f>IF(F245="","",_xlfn.XLOOKUP(F245,'Переименование подразделения'!A:A,'Переименование подразделения'!C:C,"ошибка",0,1))</f>
        <v>Аппельганц Александр</v>
      </c>
      <c r="F245" t="str" cm="1">
        <f t="array" ref="F245">IF(COUNTIF(Список_Сотрудников[ФИО],'Добавление новых'!B246)&gt;0,"",INDEX('Штатные сотрудники'!A:AJ,MATCH('Добавление новых'!B245,'Штатные сотрудники'!B:B,0)-_xlfn.XLOOKUP('Добавление новых'!B245,'Штатные сотрудники'!B:B,'Штатные сотрудники'!A:A,"Ошибка строки",0,1),1))</f>
        <v>Производство (одежда) о/под.в г.Екатеринбурге_6890</v>
      </c>
    </row>
    <row r="246" spans="1:6" x14ac:dyDescent="0.35">
      <c r="A246" t="str">
        <f>IF(F246="","",_xlfn.XLOOKUP(F246,'Переименование подразделения'!A:A,'Переименование подразделения'!B:B,"ошибка",0,1))</f>
        <v>Урал</v>
      </c>
      <c r="B246" t="str">
        <v>Маматисакова Диляфруз Мухидиновна</v>
      </c>
      <c r="C246" t="str">
        <f>IF(F246="","",_xlfn.XLOOKUP(B246,'Штатные сотрудники'!B:B,'Штатные сотрудники'!P:P,"ошибка",0,1))</f>
        <v>Оператор стиральной машины</v>
      </c>
      <c r="E246" t="str">
        <f>IF(F246="","",_xlfn.XLOOKUP(F246,'Переименование подразделения'!A:A,'Переименование подразделения'!C:C,"ошибка",0,1))</f>
        <v>Аппельганц Александр</v>
      </c>
      <c r="F246" t="str" cm="1">
        <f t="array" ref="F246">IF(COUNTIF(Список_Сотрудников[ФИО],'Добавление новых'!B247)&gt;0,"",INDEX('Штатные сотрудники'!A:AJ,MATCH('Добавление новых'!B246,'Штатные сотрудники'!B:B,0)-_xlfn.XLOOKUP('Добавление новых'!B246,'Штатные сотрудники'!B:B,'Штатные сотрудники'!A:A,"Ошибка строки",0,1),1))</f>
        <v>Производство (одежда) о/под.в г.Екатеринбурге_6890</v>
      </c>
    </row>
    <row r="247" spans="1:6" x14ac:dyDescent="0.35">
      <c r="A247" t="str">
        <f>IF(F247="","",_xlfn.XLOOKUP(F247,'Переименование подразделения'!A:A,'Переименование подразделения'!B:B,"ошибка",0,1))</f>
        <v/>
      </c>
      <c r="B247" t="str">
        <v>Полухина Дарья Алексеевна</v>
      </c>
      <c r="C247" t="str">
        <f>IF(F247="","",_xlfn.XLOOKUP(B247,'Штатные сотрудники'!B:B,'Штатные сотрудники'!P:P,"ошибка",0,1))</f>
        <v/>
      </c>
      <c r="E247" t="str">
        <f>IF(F247="","",_xlfn.XLOOKUP(F247,'Переименование подразделения'!A:A,'Переименование подразделения'!C:C,"ошибка",0,1))</f>
        <v/>
      </c>
      <c r="F247" t="str" cm="1">
        <f t="array" ref="F247">IF(COUNTIF(Список_Сотрудников[ФИО],'Добавление новых'!B248)&gt;0,"",INDEX('Штатные сотрудники'!A:AJ,MATCH('Добавление новых'!B247,'Штатные сотрудники'!B:B,0)-_xlfn.XLOOKUP('Добавление новых'!B247,'Штатные сотрудники'!B:B,'Штатные сотрудники'!A:A,"Ошибка строки",0,1),1))</f>
        <v/>
      </c>
    </row>
    <row r="248" spans="1:6" x14ac:dyDescent="0.35">
      <c r="A248" t="str">
        <f>IF(F248="","",_xlfn.XLOOKUP(F248,'Переименование подразделения'!A:A,'Переименование подразделения'!B:B,"ошибка",0,1))</f>
        <v/>
      </c>
      <c r="B248" t="str">
        <v>Притчина Марина Юрьевна</v>
      </c>
      <c r="C248" t="str">
        <f>IF(F248="","",_xlfn.XLOOKUP(B248,'Штатные сотрудники'!B:B,'Штатные сотрудники'!P:P,"ошибка",0,1))</f>
        <v/>
      </c>
      <c r="E248" t="str">
        <f>IF(F248="","",_xlfn.XLOOKUP(F248,'Переименование подразделения'!A:A,'Переименование подразделения'!C:C,"ошибка",0,1))</f>
        <v/>
      </c>
      <c r="F248" t="str" cm="1">
        <f t="array" ref="F248">IF(COUNTIF(Список_Сотрудников[ФИО],'Добавление новых'!B249)&gt;0,"",INDEX('Штатные сотрудники'!A:AJ,MATCH('Добавление новых'!B248,'Штатные сотрудники'!B:B,0)-_xlfn.XLOOKUP('Добавление новых'!B248,'Штатные сотрудники'!B:B,'Штатные сотрудники'!A:A,"Ошибка строки",0,1),1))</f>
        <v/>
      </c>
    </row>
    <row r="249" spans="1:6" x14ac:dyDescent="0.35">
      <c r="A249" t="str">
        <f>IF(F249="","",_xlfn.XLOOKUP(F249,'Переименование подразделения'!A:A,'Переименование подразделения'!B:B,"ошибка",0,1))</f>
        <v/>
      </c>
      <c r="B249" t="str">
        <v>Меньшикова Валентина Владимировна</v>
      </c>
      <c r="C249" t="str">
        <f>IF(F249="","",_xlfn.XLOOKUP(B249,'Штатные сотрудники'!B:B,'Штатные сотрудники'!P:P,"ошибка",0,1))</f>
        <v/>
      </c>
      <c r="E249" t="str">
        <f>IF(F249="","",_xlfn.XLOOKUP(F249,'Переименование подразделения'!A:A,'Переименование подразделения'!C:C,"ошибка",0,1))</f>
        <v/>
      </c>
      <c r="F249" t="str" cm="1">
        <f t="array" ref="F249">IF(COUNTIF(Список_Сотрудников[ФИО],'Добавление новых'!B250)&gt;0,"",INDEX('Штатные сотрудники'!A:AJ,MATCH('Добавление новых'!B249,'Штатные сотрудники'!B:B,0)-_xlfn.XLOOKUP('Добавление новых'!B249,'Штатные сотрудники'!B:B,'Штатные сотрудники'!A:A,"Ошибка строки",0,1),1))</f>
        <v/>
      </c>
    </row>
    <row r="250" spans="1:6" x14ac:dyDescent="0.35">
      <c r="A250" t="str">
        <f>IF(F250="","",_xlfn.XLOOKUP(F250,'Переименование подразделения'!A:A,'Переименование подразделения'!B:B,"ошибка",0,1))</f>
        <v/>
      </c>
      <c r="B250" t="str">
        <v>Мусихина Наталья Алексеевна</v>
      </c>
      <c r="C250" t="str">
        <f>IF(F250="","",_xlfn.XLOOKUP(B250,'Штатные сотрудники'!B:B,'Штатные сотрудники'!P:P,"ошибка",0,1))</f>
        <v/>
      </c>
      <c r="E250" t="str">
        <f>IF(F250="","",_xlfn.XLOOKUP(F250,'Переименование подразделения'!A:A,'Переименование подразделения'!C:C,"ошибка",0,1))</f>
        <v/>
      </c>
      <c r="F250" t="str" cm="1">
        <f t="array" ref="F250">IF(COUNTIF(Список_Сотрудников[ФИО],'Добавление новых'!B251)&gt;0,"",INDEX('Штатные сотрудники'!A:AJ,MATCH('Добавление новых'!B250,'Штатные сотрудники'!B:B,0)-_xlfn.XLOOKUP('Добавление новых'!B250,'Штатные сотрудники'!B:B,'Штатные сотрудники'!A:A,"Ошибка строки",0,1),1))</f>
        <v/>
      </c>
    </row>
    <row r="251" spans="1:6" x14ac:dyDescent="0.35">
      <c r="A251" t="str">
        <f>IF(F251="","",_xlfn.XLOOKUP(F251,'Переименование подразделения'!A:A,'Переименование подразделения'!B:B,"ошибка",0,1))</f>
        <v>Урал</v>
      </c>
      <c r="B251" t="str">
        <v>Полухина Анна Владимировна</v>
      </c>
      <c r="C251" t="str">
        <f>IF(F251="","",_xlfn.XLOOKUP(B251,'Штатные сотрудники'!B:B,'Штатные сотрудники'!P:P,"ошибка",0,1))</f>
        <v>Старший оператор стиральной машины</v>
      </c>
      <c r="E251" t="str">
        <f>IF(F251="","",_xlfn.XLOOKUP(F251,'Переименование подразделения'!A:A,'Переименование подразделения'!C:C,"ошибка",0,1))</f>
        <v>Аппельганц Александр</v>
      </c>
      <c r="F251" t="str" cm="1">
        <f t="array" ref="F251">IF(COUNTIF(Список_Сотрудников[ФИО],'Добавление новых'!B252)&gt;0,"",INDEX('Штатные сотрудники'!A:AJ,MATCH('Добавление новых'!B251,'Штатные сотрудники'!B:B,0)-_xlfn.XLOOKUP('Добавление новых'!B251,'Штатные сотрудники'!B:B,'Штатные сотрудники'!A:A,"Ошибка строки",0,1),1))</f>
        <v>Производство (одежда) о/под.в г.Екатеринбурге_6890</v>
      </c>
    </row>
    <row r="252" spans="1:6" x14ac:dyDescent="0.35">
      <c r="A252" t="str">
        <f>IF(F252="","",_xlfn.XLOOKUP(F252,'Переименование подразделения'!A:A,'Переименование подразделения'!B:B,"ошибка",0,1))</f>
        <v/>
      </c>
      <c r="B252" t="str">
        <v>Врублевская Екатерина Леонидовна</v>
      </c>
      <c r="C252" t="str">
        <f>IF(F252="","",_xlfn.XLOOKUP(B252,'Штатные сотрудники'!B:B,'Штатные сотрудники'!P:P,"ошибка",0,1))</f>
        <v/>
      </c>
      <c r="E252" t="str">
        <f>IF(F252="","",_xlfn.XLOOKUP(F252,'Переименование подразделения'!A:A,'Переименование подразделения'!C:C,"ошибка",0,1))</f>
        <v/>
      </c>
      <c r="F252" t="str" cm="1">
        <f t="array" ref="F252">IF(COUNTIF(Список_Сотрудников[ФИО],'Добавление новых'!B253)&gt;0,"",INDEX('Штатные сотрудники'!A:AJ,MATCH('Добавление новых'!B252,'Штатные сотрудники'!B:B,0)-_xlfn.XLOOKUP('Добавление новых'!B252,'Штатные сотрудники'!B:B,'Штатные сотрудники'!A:A,"Ошибка строки",0,1),1))</f>
        <v/>
      </c>
    </row>
    <row r="253" spans="1:6" x14ac:dyDescent="0.35">
      <c r="A253" t="str">
        <f>IF(F253="","",_xlfn.XLOOKUP(F253,'Переименование подразделения'!A:A,'Переименование подразделения'!B:B,"ошибка",0,1))</f>
        <v>Урал</v>
      </c>
      <c r="B253" t="str">
        <v>Дмитриева Татьяна Сергеевна</v>
      </c>
      <c r="C253" t="str">
        <f>IF(F253="","",_xlfn.XLOOKUP(B253,'Штатные сотрудники'!B:B,'Штатные сотрудники'!P:P,"ошибка",0,1))</f>
        <v>Координатор по качеству</v>
      </c>
      <c r="E253" t="str">
        <f>IF(F253="","",_xlfn.XLOOKUP(F253,'Переименование подразделения'!A:A,'Переименование подразделения'!C:C,"ошибка",0,1))</f>
        <v>Аппельганц Александр</v>
      </c>
      <c r="F253" t="str" cm="1">
        <f t="array" ref="F253">IF(COUNTIF(Список_Сотрудников[ФИО],'Добавление новых'!B254)&gt;0,"",INDEX('Штатные сотрудники'!A:AJ,MATCH('Добавление новых'!B253,'Штатные сотрудники'!B:B,0)-_xlfn.XLOOKUP('Добавление новых'!B253,'Штатные сотрудники'!B:B,'Штатные сотрудники'!A:A,"Ошибка строки",0,1),1))</f>
        <v>Производство (одежда) о/под.в г.Екатеринбурге_6890</v>
      </c>
    </row>
    <row r="254" spans="1:6" x14ac:dyDescent="0.35">
      <c r="A254" t="str">
        <f>IF(F254="","",_xlfn.XLOOKUP(F254,'Переименование подразделения'!A:A,'Переименование подразделения'!B:B,"ошибка",0,1))</f>
        <v/>
      </c>
      <c r="B254" t="str">
        <v>Кирсанов Роман Владимирович</v>
      </c>
      <c r="C254" t="str">
        <f>IF(F254="","",_xlfn.XLOOKUP(B254,'Штатные сотрудники'!B:B,'Штатные сотрудники'!P:P,"ошибка",0,1))</f>
        <v/>
      </c>
      <c r="E254" t="str">
        <f>IF(F254="","",_xlfn.XLOOKUP(F254,'Переименование подразделения'!A:A,'Переименование подразделения'!C:C,"ошибка",0,1))</f>
        <v/>
      </c>
      <c r="F254" t="str" cm="1">
        <f t="array" ref="F254">IF(COUNTIF(Список_Сотрудников[ФИО],'Добавление новых'!B255)&gt;0,"",INDEX('Штатные сотрудники'!A:AJ,MATCH('Добавление новых'!B254,'Штатные сотрудники'!B:B,0)-_xlfn.XLOOKUP('Добавление новых'!B254,'Штатные сотрудники'!B:B,'Штатные сотрудники'!A:A,"Ошибка строки",0,1),1))</f>
        <v/>
      </c>
    </row>
    <row r="255" spans="1:6" x14ac:dyDescent="0.35">
      <c r="A255" t="str">
        <f>IF(F255="","",_xlfn.XLOOKUP(F255,'Переименование подразделения'!A:A,'Переименование подразделения'!B:B,"ошибка",0,1))</f>
        <v/>
      </c>
      <c r="B255" t="str">
        <v>Аппельганц Александр Евгеньевич</v>
      </c>
      <c r="C255" t="str">
        <f>IF(F255="","",_xlfn.XLOOKUP(B255,'Штатные сотрудники'!B:B,'Штатные сотрудники'!P:P,"ошибка",0,1))</f>
        <v/>
      </c>
      <c r="E255" t="str">
        <f>IF(F255="","",_xlfn.XLOOKUP(F255,'Переименование подразделения'!A:A,'Переименование подразделения'!C:C,"ошибка",0,1))</f>
        <v/>
      </c>
      <c r="F255" t="str" cm="1">
        <f t="array" ref="F255">IF(COUNTIF(Список_Сотрудников[ФИО],'Добавление новых'!B256)&gt;0,"",INDEX('Штатные сотрудники'!A:AJ,MATCH('Добавление новых'!B255,'Штатные сотрудники'!B:B,0)-_xlfn.XLOOKUP('Добавление новых'!B255,'Штатные сотрудники'!B:B,'Штатные сотрудники'!A:A,"Ошибка строки",0,1),1))</f>
        <v/>
      </c>
    </row>
    <row r="256" spans="1:6" x14ac:dyDescent="0.35">
      <c r="A256" t="str">
        <f>IF(F256="","",_xlfn.XLOOKUP(F256,'Переименование подразделения'!A:A,'Переименование подразделения'!B:B,"ошибка",0,1))</f>
        <v/>
      </c>
      <c r="B256" t="str">
        <v>Князькина Анна Евгеньевна</v>
      </c>
      <c r="C256" t="str">
        <f>IF(F256="","",_xlfn.XLOOKUP(B256,'Штатные сотрудники'!B:B,'Штатные сотрудники'!P:P,"ошибка",0,1))</f>
        <v/>
      </c>
      <c r="E256" t="str">
        <f>IF(F256="","",_xlfn.XLOOKUP(F256,'Переименование подразделения'!A:A,'Переименование подразделения'!C:C,"ошибка",0,1))</f>
        <v/>
      </c>
      <c r="F256" t="str" cm="1">
        <f t="array" ref="F256">IF(COUNTIF(Список_Сотрудников[ФИО],'Добавление новых'!B257)&gt;0,"",INDEX('Штатные сотрудники'!A:AJ,MATCH('Добавление новых'!B256,'Штатные сотрудники'!B:B,0)-_xlfn.XLOOKUP('Добавление новых'!B256,'Штатные сотрудники'!B:B,'Штатные сотрудники'!A:A,"Ошибка строки",0,1),1))</f>
        <v/>
      </c>
    </row>
    <row r="257" spans="1:6" x14ac:dyDescent="0.35">
      <c r="A257" t="str">
        <f>IF(F257="","",_xlfn.XLOOKUP(F257,'Переименование подразделения'!A:A,'Переименование подразделения'!B:B,"ошибка",0,1))</f>
        <v/>
      </c>
      <c r="B257" t="str">
        <v>Храмов Андрей Антонович</v>
      </c>
      <c r="C257" t="str">
        <f>IF(F257="","",_xlfn.XLOOKUP(B257,'Штатные сотрудники'!B:B,'Штатные сотрудники'!P:P,"ошибка",0,1))</f>
        <v/>
      </c>
      <c r="E257" t="str">
        <f>IF(F257="","",_xlfn.XLOOKUP(F257,'Переименование подразделения'!A:A,'Переименование подразделения'!C:C,"ошибка",0,1))</f>
        <v/>
      </c>
      <c r="F257" t="str" cm="1">
        <f t="array" ref="F257">IF(COUNTIF(Список_Сотрудников[ФИО],'Добавление новых'!B258)&gt;0,"",INDEX('Штатные сотрудники'!A:AJ,MATCH('Добавление новых'!B257,'Штатные сотрудники'!B:B,0)-_xlfn.XLOOKUP('Добавление новых'!B257,'Штатные сотрудники'!B:B,'Штатные сотрудники'!A:A,"Ошибка строки",0,1),1))</f>
        <v/>
      </c>
    </row>
    <row r="258" spans="1:6" x14ac:dyDescent="0.35">
      <c r="A258" t="str">
        <f>IF(F258="","",_xlfn.XLOOKUP(F258,'Переименование подразделения'!A:A,'Переименование подразделения'!B:B,"ошибка",0,1))</f>
        <v/>
      </c>
      <c r="B258" t="str">
        <v>Николаев Алексей Николаевич</v>
      </c>
      <c r="C258" t="str">
        <f>IF(F258="","",_xlfn.XLOOKUP(B258,'Штатные сотрудники'!B:B,'Штатные сотрудники'!P:P,"ошибка",0,1))</f>
        <v/>
      </c>
      <c r="E258" t="str">
        <f>IF(F258="","",_xlfn.XLOOKUP(F258,'Переименование подразделения'!A:A,'Переименование подразделения'!C:C,"ошибка",0,1))</f>
        <v/>
      </c>
      <c r="F258" t="str" cm="1">
        <f t="array" ref="F258">IF(COUNTIF(Список_Сотрудников[ФИО],'Добавление новых'!B259)&gt;0,"",INDEX('Штатные сотрудники'!A:AJ,MATCH('Добавление новых'!B258,'Штатные сотрудники'!B:B,0)-_xlfn.XLOOKUP('Добавление новых'!B258,'Штатные сотрудники'!B:B,'Штатные сотрудники'!A:A,"Ошибка строки",0,1),1))</f>
        <v/>
      </c>
    </row>
    <row r="259" spans="1:6" x14ac:dyDescent="0.35">
      <c r="A259" t="str">
        <f>IF(F259="","",_xlfn.XLOOKUP(F259,'Переименование подразделения'!A:A,'Переименование подразделения'!B:B,"ошибка",0,1))</f>
        <v>Урал</v>
      </c>
      <c r="B259" t="str">
        <v>Паюсова Мария Юрьевна</v>
      </c>
      <c r="C259" t="str">
        <f>IF(F259="","",_xlfn.XLOOKUP(B259,'Штатные сотрудники'!B:B,'Штатные сотрудники'!P:P,"ошибка",0,1))</f>
        <v>Руководитель операционного департамента</v>
      </c>
      <c r="E259" t="str">
        <f>IF(F259="","",_xlfn.XLOOKUP(F259,'Переименование подразделения'!A:A,'Переименование подразделения'!C:C,"ошибка",0,1))</f>
        <v>Паюсова Мария</v>
      </c>
      <c r="F259" t="str" cm="1">
        <f t="array" ref="F259">IF(COUNTIF(Список_Сотрудников[ФИО],'Добавление новых'!B260)&gt;0,"",INDEX('Штатные сотрудники'!A:AJ,MATCH('Добавление новых'!B259,'Штатные сотрудники'!B:B,0)-_xlfn.XLOOKUP('Добавление новых'!B259,'Штатные сотрудники'!B:B,'Штатные сотрудники'!A:A,"Ошибка строки",0,1),1))</f>
        <v>Администрация о/под.в г.Екатеринбурге_6898</v>
      </c>
    </row>
    <row r="260" spans="1:6" x14ac:dyDescent="0.35">
      <c r="A260" t="str">
        <f>IF(F260="","",_xlfn.XLOOKUP(F260,'Переименование подразделения'!A:A,'Переименование подразделения'!B:B,"ошибка",0,1))</f>
        <v/>
      </c>
      <c r="B260" t="str">
        <v>Абрамова Дарья Николаевна</v>
      </c>
      <c r="C260" t="str">
        <f>IF(F260="","",_xlfn.XLOOKUP(B260,'Штатные сотрудники'!B:B,'Штатные сотрудники'!P:P,"ошибка",0,1))</f>
        <v/>
      </c>
      <c r="E260" t="str">
        <f>IF(F260="","",_xlfn.XLOOKUP(F260,'Переименование подразделения'!A:A,'Переименование подразделения'!C:C,"ошибка",0,1))</f>
        <v/>
      </c>
      <c r="F260" t="str" cm="1">
        <f t="array" ref="F260">IF(COUNTIF(Список_Сотрудников[ФИО],'Добавление новых'!B261)&gt;0,"",INDEX('Штатные сотрудники'!A:AJ,MATCH('Добавление новых'!B260,'Штатные сотрудники'!B:B,0)-_xlfn.XLOOKUP('Добавление новых'!B260,'Штатные сотрудники'!B:B,'Штатные сотрудники'!A:A,"Ошибка строки",0,1),1))</f>
        <v/>
      </c>
    </row>
    <row r="261" spans="1:6" x14ac:dyDescent="0.35">
      <c r="A261" t="str">
        <f>IF(F261="","",_xlfn.XLOOKUP(F261,'Переименование подразделения'!A:A,'Переименование подразделения'!B:B,"ошибка",0,1))</f>
        <v>Урал</v>
      </c>
      <c r="B261" t="str">
        <v>Агзамова Лилия Альфировна</v>
      </c>
      <c r="C261" t="str">
        <f>IF(F261="","",_xlfn.XLOOKUP(B261,'Штатные сотрудники'!B:B,'Штатные сотрудники'!P:P,"ошибка",0,1))</f>
        <v>Консультант по обслуживанию</v>
      </c>
      <c r="E261" t="str">
        <f>IF(F261="","",_xlfn.XLOOKUP(F261,'Переименование подразделения'!A:A,'Переименование подразделения'!C:C,"ошибка",0,1))</f>
        <v>Паюсова Мария</v>
      </c>
      <c r="F261" t="str" cm="1">
        <f t="array" ref="F261">IF(COUNTIF(Список_Сотрудников[ФИО],'Добавление новых'!B262)&gt;0,"",INDEX('Штатные сотрудники'!A:AJ,MATCH('Добавление новых'!B261,'Штатные сотрудники'!B:B,0)-_xlfn.XLOOKUP('Добавление новых'!B261,'Штатные сотрудники'!B:B,'Штатные сотрудники'!A:A,"Ошибка строки",0,1),1))</f>
        <v>Отдел обслуживания клиентов о/под.в г.Екатеринбурге_6892</v>
      </c>
    </row>
    <row r="262" spans="1:6" x14ac:dyDescent="0.35">
      <c r="A262" t="str">
        <f>IF(F262="","",_xlfn.XLOOKUP(F262,'Переименование подразделения'!A:A,'Переименование подразделения'!B:B,"ошибка",0,1))</f>
        <v>Урал</v>
      </c>
      <c r="B262" t="str">
        <v>Егорова Анжелика Владимировна</v>
      </c>
      <c r="C262" t="str">
        <f>IF(F262="","",_xlfn.XLOOKUP(B262,'Штатные сотрудники'!B:B,'Штатные сотрудники'!P:P,"ошибка",0,1))</f>
        <v>Консультант по обслуживанию</v>
      </c>
      <c r="E262" t="str">
        <f>IF(F262="","",_xlfn.XLOOKUP(F262,'Переименование подразделения'!A:A,'Переименование подразделения'!C:C,"ошибка",0,1))</f>
        <v>Паюсова Мария</v>
      </c>
      <c r="F262" t="str" cm="1">
        <f t="array" ref="F262">IF(COUNTIF(Список_Сотрудников[ФИО],'Добавление новых'!B263)&gt;0,"",INDEX('Штатные сотрудники'!A:AJ,MATCH('Добавление новых'!B262,'Штатные сотрудники'!B:B,0)-_xlfn.XLOOKUP('Добавление новых'!B262,'Штатные сотрудники'!B:B,'Штатные сотрудники'!A:A,"Ошибка строки",0,1),1))</f>
        <v>Отдел обслуживания клиентов о/под.в г.Екатеринбурге_6892</v>
      </c>
    </row>
    <row r="263" spans="1:6" x14ac:dyDescent="0.35">
      <c r="A263" t="str">
        <f>IF(F263="","",_xlfn.XLOOKUP(F263,'Переименование подразделения'!A:A,'Переименование подразделения'!B:B,"ошибка",0,1))</f>
        <v/>
      </c>
      <c r="B263" t="str">
        <v>Ковшова Елена Сергеевна (Паршукова)</v>
      </c>
      <c r="C263" t="str">
        <f>IF(F263="","",_xlfn.XLOOKUP(B263,'Штатные сотрудники'!B:B,'Штатные сотрудники'!P:P,"ошибка",0,1))</f>
        <v/>
      </c>
      <c r="E263" t="str">
        <f>IF(F263="","",_xlfn.XLOOKUP(F263,'Переименование подразделения'!A:A,'Переименование подразделения'!C:C,"ошибка",0,1))</f>
        <v/>
      </c>
      <c r="F263" t="str" cm="1">
        <f t="array" ref="F263">IF(COUNTIF(Список_Сотрудников[ФИО],'Добавление новых'!B264)&gt;0,"",INDEX('Штатные сотрудники'!A:AJ,MATCH('Добавление новых'!B263,'Штатные сотрудники'!B:B,0)-_xlfn.XLOOKUP('Добавление новых'!B263,'Штатные сотрудники'!B:B,'Штатные сотрудники'!A:A,"Ошибка строки",0,1),1))</f>
        <v/>
      </c>
    </row>
    <row r="264" spans="1:6" x14ac:dyDescent="0.35">
      <c r="A264" t="str">
        <f>IF(F264="","",_xlfn.XLOOKUP(F264,'Переименование подразделения'!A:A,'Переименование подразделения'!B:B,"ошибка",0,1))</f>
        <v/>
      </c>
      <c r="B264" t="str">
        <v>Леоненко Анастасия Константиновна</v>
      </c>
      <c r="C264" t="str">
        <f>IF(F264="","",_xlfn.XLOOKUP(B264,'Штатные сотрудники'!B:B,'Штатные сотрудники'!P:P,"ошибка",0,1))</f>
        <v/>
      </c>
      <c r="E264" t="str">
        <f>IF(F264="","",_xlfn.XLOOKUP(F264,'Переименование подразделения'!A:A,'Переименование подразделения'!C:C,"ошибка",0,1))</f>
        <v/>
      </c>
      <c r="F264" t="str" cm="1">
        <f t="array" ref="F264">IF(COUNTIF(Список_Сотрудников[ФИО],'Добавление новых'!B265)&gt;0,"",INDEX('Штатные сотрудники'!A:AJ,MATCH('Добавление новых'!B264,'Штатные сотрудники'!B:B,0)-_xlfn.XLOOKUP('Добавление новых'!B264,'Штатные сотрудники'!B:B,'Штатные сотрудники'!A:A,"Ошибка строки",0,1),1))</f>
        <v/>
      </c>
    </row>
    <row r="265" spans="1:6" x14ac:dyDescent="0.35">
      <c r="A265" t="str">
        <f>IF(F265="","",_xlfn.XLOOKUP(F265,'Переименование подразделения'!A:A,'Переименование подразделения'!B:B,"ошибка",0,1))</f>
        <v/>
      </c>
      <c r="B265" t="str">
        <v>Мокеева Мария Викторовна</v>
      </c>
      <c r="C265" t="str">
        <f>IF(F265="","",_xlfn.XLOOKUP(B265,'Штатные сотрудники'!B:B,'Штатные сотрудники'!P:P,"ошибка",0,1))</f>
        <v/>
      </c>
      <c r="E265" t="str">
        <f>IF(F265="","",_xlfn.XLOOKUP(F265,'Переименование подразделения'!A:A,'Переименование подразделения'!C:C,"ошибка",0,1))</f>
        <v/>
      </c>
      <c r="F265" t="str" cm="1">
        <f t="array" ref="F265">IF(COUNTIF(Список_Сотрудников[ФИО],'Добавление новых'!B266)&gt;0,"",INDEX('Штатные сотрудники'!A:AJ,MATCH('Добавление новых'!B265,'Штатные сотрудники'!B:B,0)-_xlfn.XLOOKUP('Добавление новых'!B265,'Штатные сотрудники'!B:B,'Штатные сотрудники'!A:A,"Ошибка строки",0,1),1))</f>
        <v/>
      </c>
    </row>
    <row r="266" spans="1:6" x14ac:dyDescent="0.35">
      <c r="A266" t="str">
        <f>IF(F266="","",_xlfn.XLOOKUP(F266,'Переименование подразделения'!A:A,'Переименование подразделения'!B:B,"ошибка",0,1))</f>
        <v/>
      </c>
      <c r="B266" t="str">
        <v>Неуймина Валерия Анатольевна</v>
      </c>
      <c r="C266" t="str">
        <f>IF(F266="","",_xlfn.XLOOKUP(B266,'Штатные сотрудники'!B:B,'Штатные сотрудники'!P:P,"ошибка",0,1))</f>
        <v/>
      </c>
      <c r="E266" t="str">
        <f>IF(F266="","",_xlfn.XLOOKUP(F266,'Переименование подразделения'!A:A,'Переименование подразделения'!C:C,"ошибка",0,1))</f>
        <v/>
      </c>
      <c r="F266" t="str" cm="1">
        <f t="array" ref="F266">IF(COUNTIF(Список_Сотрудников[ФИО],'Добавление новых'!B267)&gt;0,"",INDEX('Штатные сотрудники'!A:AJ,MATCH('Добавление новых'!B266,'Штатные сотрудники'!B:B,0)-_xlfn.XLOOKUP('Добавление новых'!B266,'Штатные сотрудники'!B:B,'Штатные сотрудники'!A:A,"Ошибка строки",0,1),1))</f>
        <v/>
      </c>
    </row>
    <row r="267" spans="1:6" x14ac:dyDescent="0.35">
      <c r="A267" t="str">
        <f>IF(F267="","",_xlfn.XLOOKUP(F267,'Переименование подразделения'!A:A,'Переименование подразделения'!B:B,"ошибка",0,1))</f>
        <v/>
      </c>
      <c r="B267" t="str">
        <v>Ревко Анна Анатольевна</v>
      </c>
      <c r="C267" t="str">
        <f>IF(F267="","",_xlfn.XLOOKUP(B267,'Штатные сотрудники'!B:B,'Штатные сотрудники'!P:P,"ошибка",0,1))</f>
        <v/>
      </c>
      <c r="E267" t="str">
        <f>IF(F267="","",_xlfn.XLOOKUP(F267,'Переименование подразделения'!A:A,'Переименование подразделения'!C:C,"ошибка",0,1))</f>
        <v/>
      </c>
      <c r="F267" t="str" cm="1">
        <f t="array" ref="F267">IF(COUNTIF(Список_Сотрудников[ФИО],'Добавление новых'!B268)&gt;0,"",INDEX('Штатные сотрудники'!A:AJ,MATCH('Добавление новых'!B267,'Штатные сотрудники'!B:B,0)-_xlfn.XLOOKUP('Добавление новых'!B267,'Штатные сотрудники'!B:B,'Штатные сотрудники'!A:A,"Ошибка строки",0,1),1))</f>
        <v/>
      </c>
    </row>
    <row r="268" spans="1:6" x14ac:dyDescent="0.35">
      <c r="A268" t="str">
        <f>IF(F268="","",_xlfn.XLOOKUP(F268,'Переименование подразделения'!A:A,'Переименование подразделения'!B:B,"ошибка",0,1))</f>
        <v/>
      </c>
      <c r="B268" t="str">
        <v>Гринькова Анастасия Сергеевна</v>
      </c>
      <c r="C268" t="str">
        <f>IF(F268="","",_xlfn.XLOOKUP(B268,'Штатные сотрудники'!B:B,'Штатные сотрудники'!P:P,"ошибка",0,1))</f>
        <v/>
      </c>
      <c r="E268" t="str">
        <f>IF(F268="","",_xlfn.XLOOKUP(F268,'Переименование подразделения'!A:A,'Переименование подразделения'!C:C,"ошибка",0,1))</f>
        <v/>
      </c>
      <c r="F268" t="str" cm="1">
        <f t="array" ref="F268">IF(COUNTIF(Список_Сотрудников[ФИО],'Добавление новых'!B269)&gt;0,"",INDEX('Штатные сотрудники'!A:AJ,MATCH('Добавление новых'!B268,'Штатные сотрудники'!B:B,0)-_xlfn.XLOOKUP('Добавление новых'!B268,'Штатные сотрудники'!B:B,'Штатные сотрудники'!A:A,"Ошибка строки",0,1),1))</f>
        <v/>
      </c>
    </row>
    <row r="269" spans="1:6" x14ac:dyDescent="0.35">
      <c r="A269" t="str">
        <f>IF(F269="","",_xlfn.XLOOKUP(F269,'Переименование подразделения'!A:A,'Переименование подразделения'!B:B,"ошибка",0,1))</f>
        <v>Урал</v>
      </c>
      <c r="B269" t="str">
        <v>Еремеев Александр Сергеевич</v>
      </c>
      <c r="C269" t="str">
        <f>IF(F269="","",_xlfn.XLOOKUP(B269,'Штатные сотрудники'!B:B,'Штатные сотрудники'!P:P,"ошибка",0,1))</f>
        <v>Представитель по обслуживанию клиентов</v>
      </c>
      <c r="E269" t="str">
        <f>IF(F269="","",_xlfn.XLOOKUP(F269,'Переименование подразделения'!A:A,'Переименование подразделения'!C:C,"ошибка",0,1))</f>
        <v>Паюсова Мария</v>
      </c>
      <c r="F269" t="str" cm="1">
        <f t="array" ref="F269">IF(COUNTIF(Список_Сотрудников[ФИО],'Добавление новых'!B270)&gt;0,"",INDEX('Штатные сотрудники'!A:AJ,MATCH('Добавление новых'!B269,'Штатные сотрудники'!B:B,0)-_xlfn.XLOOKUP('Добавление новых'!B269,'Штатные сотрудники'!B:B,'Штатные сотрудники'!A:A,"Ошибка строки",0,1),1))</f>
        <v>Отдел обслуживания клиентов о/под.в г.Екатеринбурге_6892</v>
      </c>
    </row>
    <row r="270" spans="1:6" x14ac:dyDescent="0.35">
      <c r="A270" t="str">
        <f>IF(F270="","",_xlfn.XLOOKUP(F270,'Переименование подразделения'!A:A,'Переименование подразделения'!B:B,"ошибка",0,1))</f>
        <v/>
      </c>
      <c r="B270" t="str">
        <v>Колмогоров Артем Андреевич</v>
      </c>
      <c r="C270" t="str">
        <f>IF(F270="","",_xlfn.XLOOKUP(B270,'Штатные сотрудники'!B:B,'Штатные сотрудники'!P:P,"ошибка",0,1))</f>
        <v/>
      </c>
      <c r="E270" t="str">
        <f>IF(F270="","",_xlfn.XLOOKUP(F270,'Переименование подразделения'!A:A,'Переименование подразделения'!C:C,"ошибка",0,1))</f>
        <v/>
      </c>
      <c r="F270" t="str" cm="1">
        <f t="array" ref="F270">IF(COUNTIF(Список_Сотрудников[ФИО],'Добавление новых'!B271)&gt;0,"",INDEX('Штатные сотрудники'!A:AJ,MATCH('Добавление новых'!B270,'Штатные сотрудники'!B:B,0)-_xlfn.XLOOKUP('Добавление новых'!B270,'Штатные сотрудники'!B:B,'Штатные сотрудники'!A:A,"Ошибка строки",0,1),1))</f>
        <v/>
      </c>
    </row>
    <row r="271" spans="1:6" x14ac:dyDescent="0.35">
      <c r="A271" t="str">
        <f>IF(F271="","",_xlfn.XLOOKUP(F271,'Переименование подразделения'!A:A,'Переименование подразделения'!B:B,"ошибка",0,1))</f>
        <v>Урал</v>
      </c>
      <c r="B271" t="str">
        <v>Мазунина Наталья Сергеевна</v>
      </c>
      <c r="C271" t="str">
        <f>IF(F271="","",_xlfn.XLOOKUP(B271,'Штатные сотрудники'!B:B,'Штатные сотрудники'!P:P,"ошибка",0,1))</f>
        <v>Представитель по обслуживанию клиентов</v>
      </c>
      <c r="E271" t="str">
        <f>IF(F271="","",_xlfn.XLOOKUP(F271,'Переименование подразделения'!A:A,'Переименование подразделения'!C:C,"ошибка",0,1))</f>
        <v>Паюсова Мария</v>
      </c>
      <c r="F271" t="str" cm="1">
        <f t="array" ref="F271">IF(COUNTIF(Список_Сотрудников[ФИО],'Добавление новых'!B272)&gt;0,"",INDEX('Штатные сотрудники'!A:AJ,MATCH('Добавление новых'!B271,'Штатные сотрудники'!B:B,0)-_xlfn.XLOOKUP('Добавление новых'!B271,'Штатные сотрудники'!B:B,'Штатные сотрудники'!A:A,"Ошибка строки",0,1),1))</f>
        <v>Отдел обслуживания клиентов о/под.в г.Екатеринбурге_6892</v>
      </c>
    </row>
    <row r="272" spans="1:6" x14ac:dyDescent="0.35">
      <c r="A272" t="str">
        <f>IF(F272="","",_xlfn.XLOOKUP(F272,'Переименование подразделения'!A:A,'Переименование подразделения'!B:B,"ошибка",0,1))</f>
        <v/>
      </c>
      <c r="B272" t="str">
        <v>Русакова Вера Алексеевна</v>
      </c>
      <c r="C272" t="str">
        <f>IF(F272="","",_xlfn.XLOOKUP(B272,'Штатные сотрудники'!B:B,'Штатные сотрудники'!P:P,"ошибка",0,1))</f>
        <v/>
      </c>
      <c r="E272" t="str">
        <f>IF(F272="","",_xlfn.XLOOKUP(F272,'Переименование подразделения'!A:A,'Переименование подразделения'!C:C,"ошибка",0,1))</f>
        <v/>
      </c>
      <c r="F272" t="str" cm="1">
        <f t="array" ref="F272">IF(COUNTIF(Список_Сотрудников[ФИО],'Добавление новых'!B273)&gt;0,"",INDEX('Штатные сотрудники'!A:AJ,MATCH('Добавление новых'!B272,'Штатные сотрудники'!B:B,0)-_xlfn.XLOOKUP('Добавление новых'!B272,'Штатные сотрудники'!B:B,'Штатные сотрудники'!A:A,"Ошибка строки",0,1),1))</f>
        <v/>
      </c>
    </row>
    <row r="273" spans="1:6" x14ac:dyDescent="0.35">
      <c r="A273" t="str">
        <f>IF(F273="","",_xlfn.XLOOKUP(F273,'Переименование подразделения'!A:A,'Переименование подразделения'!B:B,"ошибка",0,1))</f>
        <v/>
      </c>
      <c r="B273" t="str">
        <v>Коженкова Анна Викторовна</v>
      </c>
      <c r="C273" t="str">
        <f>IF(F273="","",_xlfn.XLOOKUP(B273,'Штатные сотрудники'!B:B,'Штатные сотрудники'!P:P,"ошибка",0,1))</f>
        <v/>
      </c>
      <c r="E273" t="str">
        <f>IF(F273="","",_xlfn.XLOOKUP(F273,'Переименование подразделения'!A:A,'Переименование подразделения'!C:C,"ошибка",0,1))</f>
        <v/>
      </c>
      <c r="F273" t="str" cm="1">
        <f t="array" ref="F273">IF(COUNTIF(Список_Сотрудников[ФИО],'Добавление новых'!B274)&gt;0,"",INDEX('Штатные сотрудники'!A:AJ,MATCH('Добавление новых'!B273,'Штатные сотрудники'!B:B,0)-_xlfn.XLOOKUP('Добавление новых'!B273,'Штатные сотрудники'!B:B,'Штатные сотрудники'!A:A,"Ошибка строки",0,1),1))</f>
        <v/>
      </c>
    </row>
    <row r="274" spans="1:6" x14ac:dyDescent="0.35">
      <c r="A274" t="str">
        <f>IF(F274="","",_xlfn.XLOOKUP(F274,'Переименование подразделения'!A:A,'Переименование подразделения'!B:B,"ошибка",0,1))</f>
        <v/>
      </c>
      <c r="B274" t="str">
        <v>Цветков Юрий Михайлович (Ляшков)</v>
      </c>
      <c r="C274" t="str">
        <f>IF(F274="","",_xlfn.XLOOKUP(B274,'Штатные сотрудники'!B:B,'Штатные сотрудники'!P:P,"ошибка",0,1))</f>
        <v/>
      </c>
      <c r="E274" t="str">
        <f>IF(F274="","",_xlfn.XLOOKUP(F274,'Переименование подразделения'!A:A,'Переименование подразделения'!C:C,"ошибка",0,1))</f>
        <v/>
      </c>
      <c r="F274" t="str" cm="1">
        <f t="array" ref="F274">IF(COUNTIF(Список_Сотрудников[ФИО],'Добавление новых'!B275)&gt;0,"",INDEX('Штатные сотрудники'!A:AJ,MATCH('Добавление новых'!B274,'Штатные сотрудники'!B:B,0)-_xlfn.XLOOKUP('Добавление новых'!B274,'Штатные сотрудники'!B:B,'Штатные сотрудники'!A:A,"Ошибка строки",0,1),1))</f>
        <v/>
      </c>
    </row>
    <row r="275" spans="1:6" x14ac:dyDescent="0.35">
      <c r="A275" t="str">
        <f>IF(F275="","",_xlfn.XLOOKUP(F275,'Переименование подразделения'!A:A,'Переименование подразделения'!B:B,"ошибка",0,1))</f>
        <v>ошибка</v>
      </c>
      <c r="B275" t="str">
        <v>Сафин Вадим Аликович</v>
      </c>
      <c r="C275" t="str">
        <f>IF(F275="","",_xlfn.XLOOKUP(B275,'Штатные сотрудники'!B:B,'Штатные сотрудники'!P:P,"ошибка",0,1))</f>
        <v>Младший руководитель отдела продаж</v>
      </c>
      <c r="E275" t="str">
        <f>IF(F275="","",_xlfn.XLOOKUP(F275,'Переименование подразделения'!A:A,'Переименование подразделения'!C:C,"ошибка",0,1))</f>
        <v>ошибка</v>
      </c>
      <c r="F275" t="str" cm="1">
        <f t="array" ref="F275">IF(COUNTIF(Список_Сотрудников[ФИО],'Добавление новых'!B276)&gt;0,"",INDEX('Штатные сотрудники'!A:AJ,MATCH('Добавление новых'!B275,'Штатные сотрудники'!B:B,0)-_xlfn.XLOOKUP('Добавление новых'!B275,'Штатные сотрудники'!B:B,'Штатные сотрудники'!A:A,"Ошибка строки",0,1),1))</f>
        <v>Отдел продаж (ковры) о/под.в г.Екатеринбурге_(Inform) 6975</v>
      </c>
    </row>
    <row r="276" spans="1:6" x14ac:dyDescent="0.35">
      <c r="A276" t="str">
        <f>IF(F276="","",_xlfn.XLOOKUP(F276,'Переименование подразделения'!A:A,'Переименование подразделения'!B:B,"ошибка",0,1))</f>
        <v/>
      </c>
      <c r="B276" t="str">
        <v>Сидоров Дмитрий Александрович</v>
      </c>
      <c r="C276" t="str">
        <f>IF(F276="","",_xlfn.XLOOKUP(B276,'Штатные сотрудники'!B:B,'Штатные сотрудники'!P:P,"ошибка",0,1))</f>
        <v/>
      </c>
      <c r="E276" t="str">
        <f>IF(F276="","",_xlfn.XLOOKUP(F276,'Переименование подразделения'!A:A,'Переименование подразделения'!C:C,"ошибка",0,1))</f>
        <v/>
      </c>
      <c r="F276" t="str" cm="1">
        <f t="array" ref="F276">IF(COUNTIF(Список_Сотрудников[ФИО],'Добавление новых'!B277)&gt;0,"",INDEX('Штатные сотрудники'!A:AJ,MATCH('Добавление новых'!B276,'Штатные сотрудники'!B:B,0)-_xlfn.XLOOKUP('Добавление новых'!B276,'Штатные сотрудники'!B:B,'Штатные сотрудники'!A:A,"Ошибка строки",0,1),1))</f>
        <v/>
      </c>
    </row>
    <row r="277" spans="1:6" x14ac:dyDescent="0.35">
      <c r="A277" t="str">
        <f>IF(F277="","",_xlfn.XLOOKUP(F277,'Переименование подразделения'!A:A,'Переименование подразделения'!B:B,"ошибка",0,1))</f>
        <v/>
      </c>
      <c r="B277" t="str">
        <v>Чернов Герман Александрович</v>
      </c>
      <c r="C277" t="str">
        <f>IF(F277="","",_xlfn.XLOOKUP(B277,'Штатные сотрудники'!B:B,'Штатные сотрудники'!P:P,"ошибка",0,1))</f>
        <v/>
      </c>
      <c r="E277" t="str">
        <f>IF(F277="","",_xlfn.XLOOKUP(F277,'Переименование подразделения'!A:A,'Переименование подразделения'!C:C,"ошибка",0,1))</f>
        <v/>
      </c>
      <c r="F277" t="str" cm="1">
        <f t="array" ref="F277">IF(COUNTIF(Список_Сотрудников[ФИО],'Добавление новых'!B278)&gt;0,"",INDEX('Штатные сотрудники'!A:AJ,MATCH('Добавление новых'!B277,'Штатные сотрудники'!B:B,0)-_xlfn.XLOOKUP('Добавление новых'!B277,'Штатные сотрудники'!B:B,'Штатные сотрудники'!A:A,"Ошибка строки",0,1),1))</f>
        <v/>
      </c>
    </row>
    <row r="278" spans="1:6" x14ac:dyDescent="0.35">
      <c r="A278" t="str">
        <f>IF(F278="","",_xlfn.XLOOKUP(F278,'Переименование подразделения'!A:A,'Переименование подразделения'!B:B,"ошибка",0,1))</f>
        <v/>
      </c>
      <c r="B278" t="str">
        <v>Снегирев Павел Сергеевич</v>
      </c>
      <c r="C278" t="str">
        <f>IF(F278="","",_xlfn.XLOOKUP(B278,'Штатные сотрудники'!B:B,'Штатные сотрудники'!P:P,"ошибка",0,1))</f>
        <v/>
      </c>
      <c r="E278" t="str">
        <f>IF(F278="","",_xlfn.XLOOKUP(F278,'Переименование подразделения'!A:A,'Переименование подразделения'!C:C,"ошибка",0,1))</f>
        <v/>
      </c>
      <c r="F278" t="str" cm="1">
        <f t="array" ref="F278">IF(COUNTIF(Список_Сотрудников[ФИО],'Добавление новых'!B279)&gt;0,"",INDEX('Штатные сотрудники'!A:AJ,MATCH('Добавление новых'!B278,'Штатные сотрудники'!B:B,0)-_xlfn.XLOOKUP('Добавление новых'!B278,'Штатные сотрудники'!B:B,'Штатные сотрудники'!A:A,"Ошибка строки",0,1),1))</f>
        <v/>
      </c>
    </row>
    <row r="279" spans="1:6" x14ac:dyDescent="0.35">
      <c r="A279" t="str">
        <f>IF(F279="","",_xlfn.XLOOKUP(F279,'Переименование подразделения'!A:A,'Переименование подразделения'!B:B,"ошибка",0,1))</f>
        <v/>
      </c>
      <c r="B279" t="str">
        <v>Попов Михаил Вадимович</v>
      </c>
      <c r="C279" t="str">
        <f>IF(F279="","",_xlfn.XLOOKUP(B279,'Штатные сотрудники'!B:B,'Штатные сотрудники'!P:P,"ошибка",0,1))</f>
        <v/>
      </c>
      <c r="E279" t="str">
        <f>IF(F279="","",_xlfn.XLOOKUP(F279,'Переименование подразделения'!A:A,'Переименование подразделения'!C:C,"ошибка",0,1))</f>
        <v/>
      </c>
      <c r="F279" t="str" cm="1">
        <f t="array" ref="F279">IF(COUNTIF(Список_Сотрудников[ФИО],'Добавление новых'!B280)&gt;0,"",INDEX('Штатные сотрудники'!A:AJ,MATCH('Добавление новых'!B279,'Штатные сотрудники'!B:B,0)-_xlfn.XLOOKUP('Добавление новых'!B279,'Штатные сотрудники'!B:B,'Штатные сотрудники'!A:A,"Ошибка строки",0,1),1))</f>
        <v/>
      </c>
    </row>
    <row r="280" spans="1:6" x14ac:dyDescent="0.35">
      <c r="A280" t="str">
        <f>IF(F280="","",_xlfn.XLOOKUP(F280,'Переименование подразделения'!A:A,'Переименование подразделения'!B:B,"ошибка",0,1))</f>
        <v/>
      </c>
      <c r="B280" t="str">
        <v>Попов Андрей Олегович</v>
      </c>
      <c r="C280" t="str">
        <f>IF(F280="","",_xlfn.XLOOKUP(B280,'Штатные сотрудники'!B:B,'Штатные сотрудники'!P:P,"ошибка",0,1))</f>
        <v/>
      </c>
      <c r="E280" t="str">
        <f>IF(F280="","",_xlfn.XLOOKUP(F280,'Переименование подразделения'!A:A,'Переименование подразделения'!C:C,"ошибка",0,1))</f>
        <v/>
      </c>
      <c r="F280" t="str" cm="1">
        <f t="array" ref="F280">IF(COUNTIF(Список_Сотрудников[ФИО],'Добавление новых'!B281)&gt;0,"",INDEX('Штатные сотрудники'!A:AJ,MATCH('Добавление новых'!B280,'Штатные сотрудники'!B:B,0)-_xlfn.XLOOKUP('Добавление новых'!B280,'Штатные сотрудники'!B:B,'Штатные сотрудники'!A:A,"Ошибка строки",0,1),1))</f>
        <v/>
      </c>
    </row>
    <row r="281" spans="1:6" x14ac:dyDescent="0.35">
      <c r="A281" t="str">
        <f>IF(F281="","",_xlfn.XLOOKUP(F281,'Переименование подразделения'!A:A,'Переименование подразделения'!B:B,"ошибка",0,1))</f>
        <v/>
      </c>
      <c r="B281" t="str">
        <v>Назаров Максим Юрьевич</v>
      </c>
      <c r="C281" t="str">
        <f>IF(F281="","",_xlfn.XLOOKUP(B281,'Штатные сотрудники'!B:B,'Штатные сотрудники'!P:P,"ошибка",0,1))</f>
        <v/>
      </c>
      <c r="E281" t="str">
        <f>IF(F281="","",_xlfn.XLOOKUP(F281,'Переименование подразделения'!A:A,'Переименование подразделения'!C:C,"ошибка",0,1))</f>
        <v/>
      </c>
      <c r="F281" t="str" cm="1">
        <f t="array" ref="F281">IF(COUNTIF(Список_Сотрудников[ФИО],'Добавление новых'!B282)&gt;0,"",INDEX('Штатные сотрудники'!A:AJ,MATCH('Добавление новых'!B281,'Штатные сотрудники'!B:B,0)-_xlfn.XLOOKUP('Добавление новых'!B281,'Штатные сотрудники'!B:B,'Штатные сотрудники'!A:A,"Ошибка строки",0,1),1))</f>
        <v/>
      </c>
    </row>
    <row r="282" spans="1:6" x14ac:dyDescent="0.35">
      <c r="A282" t="str">
        <f>IF(F282="","",_xlfn.XLOOKUP(F282,'Переименование подразделения'!A:A,'Переименование подразделения'!B:B,"ошибка",0,1))</f>
        <v/>
      </c>
      <c r="B282" t="str">
        <v>Чистяков Дмитрий Андреевич</v>
      </c>
      <c r="C282" t="str">
        <f>IF(F282="","",_xlfn.XLOOKUP(B282,'Штатные сотрудники'!B:B,'Штатные сотрудники'!P:P,"ошибка",0,1))</f>
        <v/>
      </c>
      <c r="E282" t="str">
        <f>IF(F282="","",_xlfn.XLOOKUP(F282,'Переименование подразделения'!A:A,'Переименование подразделения'!C:C,"ошибка",0,1))</f>
        <v/>
      </c>
      <c r="F282" t="str" cm="1">
        <f t="array" ref="F282">IF(COUNTIF(Список_Сотрудников[ФИО],'Добавление новых'!B283)&gt;0,"",INDEX('Штатные сотрудники'!A:AJ,MATCH('Добавление новых'!B282,'Штатные сотрудники'!B:B,0)-_xlfn.XLOOKUP('Добавление новых'!B282,'Штатные сотрудники'!B:B,'Штатные сотрудники'!A:A,"Ошибка строки",0,1),1))</f>
        <v/>
      </c>
    </row>
    <row r="283" spans="1:6" x14ac:dyDescent="0.35">
      <c r="A283" t="str">
        <f>IF(F283="","",_xlfn.XLOOKUP(F283,'Переименование подразделения'!A:A,'Переименование подразделения'!B:B,"ошибка",0,1))</f>
        <v>Урал</v>
      </c>
      <c r="B283" t="str">
        <v>Германова Анастасия Олеговна</v>
      </c>
      <c r="C283" t="str">
        <f>IF(F283="","",_xlfn.XLOOKUP(B283,'Штатные сотрудники'!B:B,'Штатные сотрудники'!P:P,"ошибка",0,1))</f>
        <v>Торговый представитель</v>
      </c>
      <c r="E283" t="str">
        <f>IF(F283="","",_xlfn.XLOOKUP(F283,'Переименование подразделения'!A:A,'Переименование подразделения'!C:C,"ошибка",0,1))</f>
        <v>Токарев Севастьян</v>
      </c>
      <c r="F283" t="str" cm="1">
        <f t="array" ref="F283">IF(COUNTIF(Список_Сотрудников[ФИО],'Добавление новых'!B284)&gt;0,"",INDEX('Штатные сотрудники'!A:AJ,MATCH('Добавление новых'!B283,'Штатные сотрудники'!B:B,0)-_xlfn.XLOOKUP('Добавление новых'!B283,'Штатные сотрудники'!B:B,'Штатные сотрудники'!A:A,"Ошибка строки",0,1),1))</f>
        <v>Отдел продаж (ковры) о/под.в г.Екатеринбурге_7575</v>
      </c>
    </row>
    <row r="284" spans="1:6" x14ac:dyDescent="0.35">
      <c r="A284" t="str">
        <f>IF(F284="","",_xlfn.XLOOKUP(F284,'Переименование подразделения'!A:A,'Переименование подразделения'!B:B,"ошибка",0,1))</f>
        <v>ошибка</v>
      </c>
      <c r="B284" t="str">
        <v>Андронов Владимир Владимирович</v>
      </c>
      <c r="C284" t="str">
        <f>IF(F284="","",_xlfn.XLOOKUP(B284,'Штатные сотрудники'!B:B,'Штатные сотрудники'!P:P,"ошибка",0,1))</f>
        <v>Торговый представитель</v>
      </c>
      <c r="E284" t="str">
        <f>IF(F284="","",_xlfn.XLOOKUP(F284,'Переименование подразделения'!A:A,'Переименование подразделения'!C:C,"ошибка",0,1))</f>
        <v>ошибка</v>
      </c>
      <c r="F284" t="str" cm="1">
        <f t="array" ref="F284">IF(COUNTIF(Список_Сотрудников[ФИО],'Добавление новых'!B285)&gt;0,"",INDEX('Штатные сотрудники'!A:AJ,MATCH('Добавление новых'!B284,'Штатные сотрудники'!B:B,0)-_xlfn.XLOOKUP('Добавление новых'!B284,'Штатные сотрудники'!B:B,'Штатные сотрудники'!A:A,"Ошибка строки",0,1),1))</f>
        <v>Отдел продаж (одежда) о/под.в г.Екатеринбурге_7195</v>
      </c>
    </row>
    <row r="285" spans="1:6" x14ac:dyDescent="0.35">
      <c r="A285" t="str">
        <f>IF(F285="","",_xlfn.XLOOKUP(F285,'Переименование подразделения'!A:A,'Переименование подразделения'!B:B,"ошибка",0,1))</f>
        <v>ошибка</v>
      </c>
      <c r="B285" t="str">
        <v>Бондаренко Татьяна Юрьевна</v>
      </c>
      <c r="C285" t="str">
        <f>IF(F285="","",_xlfn.XLOOKUP(B285,'Штатные сотрудники'!B:B,'Штатные сотрудники'!P:P,"ошибка",0,1))</f>
        <v>Торговый представитель</v>
      </c>
      <c r="E285" t="str">
        <f>IF(F285="","",_xlfn.XLOOKUP(F285,'Переименование подразделения'!A:A,'Переименование подразделения'!C:C,"ошибка",0,1))</f>
        <v>ошибка</v>
      </c>
      <c r="F285" t="str" cm="1">
        <f t="array" ref="F285">IF(COUNTIF(Список_Сотрудников[ФИО],'Добавление новых'!B286)&gt;0,"",INDEX('Штатные сотрудники'!A:AJ,MATCH('Добавление новых'!B285,'Штатные сотрудники'!B:B,0)-_xlfn.XLOOKUP('Добавление новых'!B285,'Штатные сотрудники'!B:B,'Штатные сотрудники'!A:A,"Ошибка строки",0,1),1))</f>
        <v>Отдел продаж (одежда) о/под.в г.Екатеринбурге_7195</v>
      </c>
    </row>
    <row r="286" spans="1:6" x14ac:dyDescent="0.35">
      <c r="A286" t="str">
        <f>IF(F286="","",_xlfn.XLOOKUP(F286,'Переименование подразделения'!A:A,'Переименование подразделения'!B:B,"ошибка",0,1))</f>
        <v/>
      </c>
      <c r="B286" t="str">
        <v>Коняева Ольга Вадимовна</v>
      </c>
      <c r="C286" t="str">
        <f>IF(F286="","",_xlfn.XLOOKUP(B286,'Штатные сотрудники'!B:B,'Штатные сотрудники'!P:P,"ошибка",0,1))</f>
        <v/>
      </c>
      <c r="E286" t="str">
        <f>IF(F286="","",_xlfn.XLOOKUP(F286,'Переименование подразделения'!A:A,'Переименование подразделения'!C:C,"ошибка",0,1))</f>
        <v/>
      </c>
      <c r="F286" t="str" cm="1">
        <f t="array" ref="F286">IF(COUNTIF(Список_Сотрудников[ФИО],'Добавление новых'!B287)&gt;0,"",INDEX('Штатные сотрудники'!A:AJ,MATCH('Добавление новых'!B286,'Штатные сотрудники'!B:B,0)-_xlfn.XLOOKUP('Добавление новых'!B286,'Штатные сотрудники'!B:B,'Штатные сотрудники'!A:A,"Ошибка строки",0,1),1))</f>
        <v/>
      </c>
    </row>
    <row r="287" spans="1:6" x14ac:dyDescent="0.35">
      <c r="A287" t="str">
        <f>IF(F287="","",_xlfn.XLOOKUP(F287,'Переименование подразделения'!A:A,'Переименование подразделения'!B:B,"ошибка",0,1))</f>
        <v/>
      </c>
      <c r="B287" t="str">
        <v>Мигдалович Татьяна Евгеньевна</v>
      </c>
      <c r="C287" t="str">
        <f>IF(F287="","",_xlfn.XLOOKUP(B287,'Штатные сотрудники'!B:B,'Штатные сотрудники'!P:P,"ошибка",0,1))</f>
        <v/>
      </c>
      <c r="E287" t="str">
        <f>IF(F287="","",_xlfn.XLOOKUP(F287,'Переименование подразделения'!A:A,'Переименование подразделения'!C:C,"ошибка",0,1))</f>
        <v/>
      </c>
      <c r="F287" t="str" cm="1">
        <f t="array" ref="F287">IF(COUNTIF(Список_Сотрудников[ФИО],'Добавление новых'!B288)&gt;0,"",INDEX('Штатные сотрудники'!A:AJ,MATCH('Добавление новых'!B287,'Штатные сотрудники'!B:B,0)-_xlfn.XLOOKUP('Добавление новых'!B287,'Штатные сотрудники'!B:B,'Штатные сотрудники'!A:A,"Ошибка строки",0,1),1))</f>
        <v/>
      </c>
    </row>
    <row r="288" spans="1:6" x14ac:dyDescent="0.35">
      <c r="A288" t="str">
        <f>IF(F288="","",_xlfn.XLOOKUP(F288,'Переименование подразделения'!A:A,'Переименование подразделения'!B:B,"ошибка",0,1))</f>
        <v/>
      </c>
      <c r="B288" t="str">
        <v>Токарев Севастьян Андреевич</v>
      </c>
      <c r="C288" t="str">
        <f>IF(F288="","",_xlfn.XLOOKUP(B288,'Штатные сотрудники'!B:B,'Штатные сотрудники'!P:P,"ошибка",0,1))</f>
        <v/>
      </c>
      <c r="E288" t="str">
        <f>IF(F288="","",_xlfn.XLOOKUP(F288,'Переименование подразделения'!A:A,'Переименование подразделения'!C:C,"ошибка",0,1))</f>
        <v/>
      </c>
      <c r="F288" t="str" cm="1">
        <f t="array" ref="F288">IF(COUNTIF(Список_Сотрудников[ФИО],'Добавление новых'!B289)&gt;0,"",INDEX('Штатные сотрудники'!A:AJ,MATCH('Добавление новых'!B288,'Штатные сотрудники'!B:B,0)-_xlfn.XLOOKUP('Добавление новых'!B288,'Штатные сотрудники'!B:B,'Штатные сотрудники'!A:A,"Ошибка строки",0,1),1))</f>
        <v/>
      </c>
    </row>
    <row r="289" spans="1:6" x14ac:dyDescent="0.35">
      <c r="A289" t="str">
        <f>IF(F289="","",_xlfn.XLOOKUP(F289,'Переименование подразделения'!A:A,'Переименование подразделения'!B:B,"ошибка",0,1))</f>
        <v/>
      </c>
      <c r="B289" t="str">
        <v>Тихонова Ирина Васильевна</v>
      </c>
      <c r="C289" t="str">
        <f>IF(F289="","",_xlfn.XLOOKUP(B289,'Штатные сотрудники'!B:B,'Штатные сотрудники'!P:P,"ошибка",0,1))</f>
        <v/>
      </c>
      <c r="E289" t="str">
        <f>IF(F289="","",_xlfn.XLOOKUP(F289,'Переименование подразделения'!A:A,'Переименование подразделения'!C:C,"ошибка",0,1))</f>
        <v/>
      </c>
      <c r="F289" t="str" cm="1">
        <f t="array" ref="F289">IF(COUNTIF(Список_Сотрудников[ФИО],'Добавление новых'!B290)&gt;0,"",INDEX('Штатные сотрудники'!A:AJ,MATCH('Добавление новых'!B289,'Штатные сотрудники'!B:B,0)-_xlfn.XLOOKUP('Добавление новых'!B289,'Штатные сотрудники'!B:B,'Штатные сотрудники'!A:A,"Ошибка строки",0,1),1))</f>
        <v/>
      </c>
    </row>
    <row r="290" spans="1:6" x14ac:dyDescent="0.35">
      <c r="A290" t="str">
        <f>IF(F290="","",_xlfn.XLOOKUP(F290,'Переименование подразделения'!A:A,'Переименование подразделения'!B:B,"ошибка",0,1))</f>
        <v/>
      </c>
      <c r="B290" t="str">
        <v>Мифтяхетдинов Ильяз Александрович</v>
      </c>
      <c r="C290" t="str">
        <f>IF(F290="","",_xlfn.XLOOKUP(B290,'Штатные сотрудники'!B:B,'Штатные сотрудники'!P:P,"ошибка",0,1))</f>
        <v/>
      </c>
      <c r="E290" t="str">
        <f>IF(F290="","",_xlfn.XLOOKUP(F290,'Переименование подразделения'!A:A,'Переименование подразделения'!C:C,"ошибка",0,1))</f>
        <v/>
      </c>
      <c r="F290" t="str" cm="1">
        <f t="array" ref="F290">IF(COUNTIF(Список_Сотрудников[ФИО],'Добавление новых'!B291)&gt;0,"",INDEX('Штатные сотрудники'!A:AJ,MATCH('Добавление новых'!B290,'Штатные сотрудники'!B:B,0)-_xlfn.XLOOKUP('Добавление новых'!B290,'Штатные сотрудники'!B:B,'Штатные сотрудники'!A:A,"Ошибка строки",0,1),1))</f>
        <v/>
      </c>
    </row>
    <row r="291" spans="1:6" x14ac:dyDescent="0.35">
      <c r="A291" t="str">
        <f>IF(F291="","",_xlfn.XLOOKUP(F291,'Переименование подразделения'!A:A,'Переименование подразделения'!B:B,"ошибка",0,1))</f>
        <v/>
      </c>
      <c r="B291" t="str">
        <v>Луканина Елена Валерьевна</v>
      </c>
      <c r="C291" t="str">
        <f>IF(F291="","",_xlfn.XLOOKUP(B291,'Штатные сотрудники'!B:B,'Штатные сотрудники'!P:P,"ошибка",0,1))</f>
        <v/>
      </c>
      <c r="E291" t="str">
        <f>IF(F291="","",_xlfn.XLOOKUP(F291,'Переименование подразделения'!A:A,'Переименование подразделения'!C:C,"ошибка",0,1))</f>
        <v/>
      </c>
      <c r="F291" t="str" cm="1">
        <f t="array" ref="F291">IF(COUNTIF(Список_Сотрудников[ФИО],'Добавление новых'!B292)&gt;0,"",INDEX('Штатные сотрудники'!A:AJ,MATCH('Добавление новых'!B291,'Штатные сотрудники'!B:B,0)-_xlfn.XLOOKUP('Добавление новых'!B291,'Штатные сотрудники'!B:B,'Штатные сотрудники'!A:A,"Ошибка строки",0,1),1))</f>
        <v/>
      </c>
    </row>
    <row r="292" spans="1:6" x14ac:dyDescent="0.35">
      <c r="A292" t="str">
        <f>IF(F292="","",_xlfn.XLOOKUP(F292,'Переименование подразделения'!A:A,'Переименование подразделения'!B:B,"ошибка",0,1))</f>
        <v/>
      </c>
      <c r="B292" t="str">
        <v>Соболева Александра Ивановна</v>
      </c>
      <c r="C292" t="str">
        <f>IF(F292="","",_xlfn.XLOOKUP(B292,'Штатные сотрудники'!B:B,'Штатные сотрудники'!P:P,"ошибка",0,1))</f>
        <v/>
      </c>
      <c r="E292" t="str">
        <f>IF(F292="","",_xlfn.XLOOKUP(F292,'Переименование подразделения'!A:A,'Переименование подразделения'!C:C,"ошибка",0,1))</f>
        <v/>
      </c>
      <c r="F292" t="str" cm="1">
        <f t="array" ref="F292">IF(COUNTIF(Список_Сотрудников[ФИО],'Добавление новых'!B293)&gt;0,"",INDEX('Штатные сотрудники'!A:AJ,MATCH('Добавление новых'!B292,'Штатные сотрудники'!B:B,0)-_xlfn.XLOOKUP('Добавление новых'!B292,'Штатные сотрудники'!B:B,'Штатные сотрудники'!A:A,"Ошибка строки",0,1),1))</f>
        <v/>
      </c>
    </row>
    <row r="293" spans="1:6" x14ac:dyDescent="0.35">
      <c r="A293" t="str">
        <f>IF(F293="","",_xlfn.XLOOKUP(F293,'Переименование подразделения'!A:A,'Переименование подразделения'!B:B,"ошибка",0,1))</f>
        <v/>
      </c>
      <c r="B293" t="str">
        <v>Борунов Иван Владимирович</v>
      </c>
      <c r="C293" t="str">
        <f>IF(F293="","",_xlfn.XLOOKUP(B293,'Штатные сотрудники'!B:B,'Штатные сотрудники'!P:P,"ошибка",0,1))</f>
        <v/>
      </c>
      <c r="E293" t="str">
        <f>IF(F293="","",_xlfn.XLOOKUP(F293,'Переименование подразделения'!A:A,'Переименование подразделения'!C:C,"ошибка",0,1))</f>
        <v/>
      </c>
      <c r="F293" t="str" cm="1">
        <f t="array" ref="F293">IF(COUNTIF(Список_Сотрудников[ФИО],'Добавление новых'!B294)&gt;0,"",INDEX('Штатные сотрудники'!A:AJ,MATCH('Добавление новых'!B293,'Штатные сотрудники'!B:B,0)-_xlfn.XLOOKUP('Добавление новых'!B293,'Штатные сотрудники'!B:B,'Штатные сотрудники'!A:A,"Ошибка строки",0,1),1))</f>
        <v/>
      </c>
    </row>
    <row r="294" spans="1:6" x14ac:dyDescent="0.35">
      <c r="A294" t="str">
        <f>IF(F294="","",_xlfn.XLOOKUP(F294,'Переименование подразделения'!A:A,'Переименование подразделения'!B:B,"ошибка",0,1))</f>
        <v/>
      </c>
      <c r="B294" t="str">
        <v>Иванов Евгений Юрьевич</v>
      </c>
      <c r="C294" t="str">
        <f>IF(F294="","",_xlfn.XLOOKUP(B294,'Штатные сотрудники'!B:B,'Штатные сотрудники'!P:P,"ошибка",0,1))</f>
        <v/>
      </c>
      <c r="E294" t="str">
        <f>IF(F294="","",_xlfn.XLOOKUP(F294,'Переименование подразделения'!A:A,'Переименование подразделения'!C:C,"ошибка",0,1))</f>
        <v/>
      </c>
      <c r="F294" t="str" cm="1">
        <f t="array" ref="F294">IF(COUNTIF(Список_Сотрудников[ФИО],'Добавление новых'!B295)&gt;0,"",INDEX('Штатные сотрудники'!A:AJ,MATCH('Добавление новых'!B294,'Штатные сотрудники'!B:B,0)-_xlfn.XLOOKUP('Добавление новых'!B294,'Штатные сотрудники'!B:B,'Штатные сотрудники'!A:A,"Ошибка строки",0,1),1))</f>
        <v/>
      </c>
    </row>
    <row r="295" spans="1:6" x14ac:dyDescent="0.35">
      <c r="A295" t="str">
        <f>IF(F295="","",_xlfn.XLOOKUP(F295,'Переименование подразделения'!A:A,'Переименование подразделения'!B:B,"ошибка",0,1))</f>
        <v/>
      </c>
      <c r="B295" t="str">
        <v>Пермякова Дарья Васильевна</v>
      </c>
      <c r="C295" t="str">
        <f>IF(F295="","",_xlfn.XLOOKUP(B295,'Штатные сотрудники'!B:B,'Штатные сотрудники'!P:P,"ошибка",0,1))</f>
        <v/>
      </c>
      <c r="E295" t="str">
        <f>IF(F295="","",_xlfn.XLOOKUP(F295,'Переименование подразделения'!A:A,'Переименование подразделения'!C:C,"ошибка",0,1))</f>
        <v/>
      </c>
      <c r="F295" t="str" cm="1">
        <f t="array" ref="F295">IF(COUNTIF(Список_Сотрудников[ФИО],'Добавление новых'!B296)&gt;0,"",INDEX('Штатные сотрудники'!A:AJ,MATCH('Добавление новых'!B295,'Штатные сотрудники'!B:B,0)-_xlfn.XLOOKUP('Добавление новых'!B295,'Штатные сотрудники'!B:B,'Штатные сотрудники'!A:A,"Ошибка строки",0,1),1))</f>
        <v/>
      </c>
    </row>
    <row r="296" spans="1:6" x14ac:dyDescent="0.35">
      <c r="A296" t="str">
        <f>IF(F296="","",_xlfn.XLOOKUP(F296,'Переименование подразделения'!A:A,'Переименование подразделения'!B:B,"ошибка",0,1))</f>
        <v/>
      </c>
      <c r="B296" t="str">
        <v>Джангулов Владимир Николаевич</v>
      </c>
      <c r="C296" t="str">
        <f>IF(F296="","",_xlfn.XLOOKUP(B296,'Штатные сотрудники'!B:B,'Штатные сотрудники'!P:P,"ошибка",0,1))</f>
        <v/>
      </c>
      <c r="E296" t="str">
        <f>IF(F296="","",_xlfn.XLOOKUP(F296,'Переименование подразделения'!A:A,'Переименование подразделения'!C:C,"ошибка",0,1))</f>
        <v/>
      </c>
      <c r="F296" t="str" cm="1">
        <f t="array" ref="F296">IF(COUNTIF(Список_Сотрудников[ФИО],'Добавление новых'!B297)&gt;0,"",INDEX('Штатные сотрудники'!A:AJ,MATCH('Добавление новых'!B296,'Штатные сотрудники'!B:B,0)-_xlfn.XLOOKUP('Добавление новых'!B296,'Штатные сотрудники'!B:B,'Штатные сотрудники'!A:A,"Ошибка строки",0,1),1))</f>
        <v/>
      </c>
    </row>
    <row r="297" spans="1:6" x14ac:dyDescent="0.35">
      <c r="A297" t="str">
        <f>IF(F297="","",_xlfn.XLOOKUP(F297,'Переименование подразделения'!A:A,'Переименование подразделения'!B:B,"ошибка",0,1))</f>
        <v/>
      </c>
      <c r="B297" t="str">
        <v>Фоменко Владислав Юрьевич</v>
      </c>
      <c r="C297" t="str">
        <f>IF(F297="","",_xlfn.XLOOKUP(B297,'Штатные сотрудники'!B:B,'Штатные сотрудники'!P:P,"ошибка",0,1))</f>
        <v/>
      </c>
      <c r="E297" t="str">
        <f>IF(F297="","",_xlfn.XLOOKUP(F297,'Переименование подразделения'!A:A,'Переименование подразделения'!C:C,"ошибка",0,1))</f>
        <v/>
      </c>
      <c r="F297" t="str" cm="1">
        <f t="array" ref="F297">IF(COUNTIF(Список_Сотрудников[ФИО],'Добавление новых'!B298)&gt;0,"",INDEX('Штатные сотрудники'!A:AJ,MATCH('Добавление новых'!B297,'Штатные сотрудники'!B:B,0)-_xlfn.XLOOKUP('Добавление новых'!B297,'Штатные сотрудники'!B:B,'Штатные сотрудники'!A:A,"Ошибка строки",0,1),1))</f>
        <v/>
      </c>
    </row>
    <row r="298" spans="1:6" x14ac:dyDescent="0.35">
      <c r="A298" t="str">
        <f>IF(F298="","",_xlfn.XLOOKUP(F298,'Переименование подразделения'!A:A,'Переименование подразделения'!B:B,"ошибка",0,1))</f>
        <v>Москва</v>
      </c>
      <c r="B298" t="str">
        <v>Дегтярев Анатолий Николаевич</v>
      </c>
      <c r="C298" t="str">
        <f>IF(F298="","",_xlfn.XLOOKUP(B298,'Штатные сотрудники'!B:B,'Штатные сотрудники'!P:P,"ошибка",0,1))</f>
        <v>Инженер</v>
      </c>
      <c r="E298" t="str">
        <f>IF(F298="","",_xlfn.XLOOKUP(F298,'Переименование подразделения'!A:A,'Переименование подразделения'!C:C,"ошибка",0,1))</f>
        <v>Мифтяхетдинов Ильяз</v>
      </c>
      <c r="F298" t="str" cm="1">
        <f t="array" ref="F298">IF(COUNTIF(Список_Сотрудников[ФИО],'Добавление новых'!B299)&gt;0,"",INDEX('Штатные сотрудники'!A:AJ,MATCH('Добавление новых'!B298,'Штатные сотрудники'!B:B,0)-_xlfn.XLOOKUP('Добавление новых'!B298,'Штатные сотрудники'!B:B,'Штатные сотрудники'!A:A,"Ошибка строки",0,1),1))</f>
        <v>Отдел обслуживания в о/под. в г.Москве_3989</v>
      </c>
    </row>
    <row r="299" spans="1:6" x14ac:dyDescent="0.35">
      <c r="A299" t="str">
        <f>IF(F299="","",_xlfn.XLOOKUP(F299,'Переименование подразделения'!A:A,'Переименование подразделения'!B:B,"ошибка",0,1))</f>
        <v/>
      </c>
      <c r="B299" t="str">
        <v>Авхачева Марина Владимировна</v>
      </c>
      <c r="C299" t="str">
        <f>IF(F299="","",_xlfn.XLOOKUP(B299,'Штатные сотрудники'!B:B,'Штатные сотрудники'!P:P,"ошибка",0,1))</f>
        <v/>
      </c>
      <c r="E299" t="str">
        <f>IF(F299="","",_xlfn.XLOOKUP(F299,'Переименование подразделения'!A:A,'Переименование подразделения'!C:C,"ошибка",0,1))</f>
        <v/>
      </c>
      <c r="F299" t="str" cm="1">
        <f t="array" ref="F299">IF(COUNTIF(Список_Сотрудников[ФИО],'Добавление новых'!B300)&gt;0,"",INDEX('Штатные сотрудники'!A:AJ,MATCH('Добавление новых'!B299,'Штатные сотрудники'!B:B,0)-_xlfn.XLOOKUP('Добавление новых'!B299,'Штатные сотрудники'!B:B,'Штатные сотрудники'!A:A,"Ошибка строки",0,1),1))</f>
        <v/>
      </c>
    </row>
    <row r="300" spans="1:6" x14ac:dyDescent="0.35">
      <c r="A300" t="str">
        <f>IF(F300="","",_xlfn.XLOOKUP(F300,'Переименование подразделения'!A:A,'Переименование подразделения'!B:B,"ошибка",0,1))</f>
        <v>Москва</v>
      </c>
      <c r="B300" t="str">
        <v>Гаранжа Екатерина Александровна</v>
      </c>
      <c r="C300" t="str">
        <f>IF(F300="","",_xlfn.XLOOKUP(B300,'Штатные сотрудники'!B:B,'Штатные сотрудники'!P:P,"ошибка",0,1))</f>
        <v>Консультант</v>
      </c>
      <c r="E300" t="str">
        <f>IF(F300="","",_xlfn.XLOOKUP(F300,'Переименование подразделения'!A:A,'Переименование подразделения'!C:C,"ошибка",0,1))</f>
        <v>Кирина Алина</v>
      </c>
      <c r="F300" t="str" cm="1">
        <f t="array" ref="F300">IF(COUNTIF(Список_Сотрудников[ФИО],'Добавление новых'!B301)&gt;0,"",INDEX('Штатные сотрудники'!A:AJ,MATCH('Добавление новых'!B300,'Штатные сотрудники'!B:B,0)-_xlfn.XLOOKUP('Добавление новых'!B300,'Штатные сотрудники'!B:B,'Штатные сотрудники'!A:A,"Ошибка строки",0,1),1))</f>
        <v>Отдел обслуживания клиентов (ковры) о/под. в г.Москве_3984</v>
      </c>
    </row>
    <row r="301" spans="1:6" x14ac:dyDescent="0.35">
      <c r="A301" t="str">
        <f>IF(F301="","",_xlfn.XLOOKUP(F301,'Переименование подразделения'!A:A,'Переименование подразделения'!B:B,"ошибка",0,1))</f>
        <v/>
      </c>
      <c r="B301" t="str">
        <v>Калинина Мария Олеговна</v>
      </c>
      <c r="C301" t="str">
        <f>IF(F301="","",_xlfn.XLOOKUP(B301,'Штатные сотрудники'!B:B,'Штатные сотрудники'!P:P,"ошибка",0,1))</f>
        <v/>
      </c>
      <c r="E301" t="str">
        <f>IF(F301="","",_xlfn.XLOOKUP(F301,'Переименование подразделения'!A:A,'Переименование подразделения'!C:C,"ошибка",0,1))</f>
        <v/>
      </c>
      <c r="F301" t="str" cm="1">
        <f t="array" ref="F301">IF(COUNTIF(Список_Сотрудников[ФИО],'Добавление новых'!B302)&gt;0,"",INDEX('Штатные сотрудники'!A:AJ,MATCH('Добавление новых'!B301,'Штатные сотрудники'!B:B,0)-_xlfn.XLOOKUP('Добавление новых'!B301,'Штатные сотрудники'!B:B,'Штатные сотрудники'!A:A,"Ошибка строки",0,1),1))</f>
        <v/>
      </c>
    </row>
    <row r="302" spans="1:6" x14ac:dyDescent="0.35">
      <c r="A302" t="str">
        <f>IF(F302="","",_xlfn.XLOOKUP(F302,'Переименование подразделения'!A:A,'Переименование подразделения'!B:B,"ошибка",0,1))</f>
        <v/>
      </c>
      <c r="B302" t="str">
        <v>Колганова Екатерина Вячеславовна</v>
      </c>
      <c r="C302" t="str">
        <f>IF(F302="","",_xlfn.XLOOKUP(B302,'Штатные сотрудники'!B:B,'Штатные сотрудники'!P:P,"ошибка",0,1))</f>
        <v/>
      </c>
      <c r="E302" t="str">
        <f>IF(F302="","",_xlfn.XLOOKUP(F302,'Переименование подразделения'!A:A,'Переименование подразделения'!C:C,"ошибка",0,1))</f>
        <v/>
      </c>
      <c r="F302" t="str" cm="1">
        <f t="array" ref="F302">IF(COUNTIF(Список_Сотрудников[ФИО],'Добавление новых'!B303)&gt;0,"",INDEX('Штатные сотрудники'!A:AJ,MATCH('Добавление новых'!B302,'Штатные сотрудники'!B:B,0)-_xlfn.XLOOKUP('Добавление новых'!B302,'Штатные сотрудники'!B:B,'Штатные сотрудники'!A:A,"Ошибка строки",0,1),1))</f>
        <v/>
      </c>
    </row>
    <row r="303" spans="1:6" x14ac:dyDescent="0.35">
      <c r="A303" t="str">
        <f>IF(F303="","",_xlfn.XLOOKUP(F303,'Переименование подразделения'!A:A,'Переименование подразделения'!B:B,"ошибка",0,1))</f>
        <v/>
      </c>
      <c r="B303" t="str">
        <v>Чернова Елена Викторовна</v>
      </c>
      <c r="C303" t="str">
        <f>IF(F303="","",_xlfn.XLOOKUP(B303,'Штатные сотрудники'!B:B,'Штатные сотрудники'!P:P,"ошибка",0,1))</f>
        <v/>
      </c>
      <c r="E303" t="str">
        <f>IF(F303="","",_xlfn.XLOOKUP(F303,'Переименование подразделения'!A:A,'Переименование подразделения'!C:C,"ошибка",0,1))</f>
        <v/>
      </c>
      <c r="F303" t="str" cm="1">
        <f t="array" ref="F303">IF(COUNTIF(Список_Сотрудников[ФИО],'Добавление новых'!B304)&gt;0,"",INDEX('Штатные сотрудники'!A:AJ,MATCH('Добавление новых'!B303,'Штатные сотрудники'!B:B,0)-_xlfn.XLOOKUP('Добавление новых'!B303,'Штатные сотрудники'!B:B,'Штатные сотрудники'!A:A,"Ошибка строки",0,1),1))</f>
        <v/>
      </c>
    </row>
    <row r="304" spans="1:6" x14ac:dyDescent="0.35">
      <c r="A304" t="str">
        <f>IF(F304="","",_xlfn.XLOOKUP(F304,'Переименование подразделения'!A:A,'Переименование подразделения'!B:B,"ошибка",0,1))</f>
        <v/>
      </c>
      <c r="B304" t="str">
        <v>Ярославцева Оксана Владимировна</v>
      </c>
      <c r="C304" t="str">
        <f>IF(F304="","",_xlfn.XLOOKUP(B304,'Штатные сотрудники'!B:B,'Штатные сотрудники'!P:P,"ошибка",0,1))</f>
        <v/>
      </c>
      <c r="E304" t="str">
        <f>IF(F304="","",_xlfn.XLOOKUP(F304,'Переименование подразделения'!A:A,'Переименование подразделения'!C:C,"ошибка",0,1))</f>
        <v/>
      </c>
      <c r="F304" t="str" cm="1">
        <f t="array" ref="F304">IF(COUNTIF(Список_Сотрудников[ФИО],'Добавление новых'!B305)&gt;0,"",INDEX('Штатные сотрудники'!A:AJ,MATCH('Добавление новых'!B304,'Штатные сотрудники'!B:B,0)-_xlfn.XLOOKUP('Добавление новых'!B304,'Штатные сотрудники'!B:B,'Штатные сотрудники'!A:A,"Ошибка строки",0,1),1))</f>
        <v/>
      </c>
    </row>
    <row r="305" spans="1:6" x14ac:dyDescent="0.35">
      <c r="A305" t="str">
        <f>IF(F305="","",_xlfn.XLOOKUP(F305,'Переименование подразделения'!A:A,'Переименование подразделения'!B:B,"ошибка",0,1))</f>
        <v/>
      </c>
      <c r="B305" t="str">
        <v>Кирина Алина Владимировна</v>
      </c>
      <c r="C305" t="str">
        <f>IF(F305="","",_xlfn.XLOOKUP(B305,'Штатные сотрудники'!B:B,'Штатные сотрудники'!P:P,"ошибка",0,1))</f>
        <v/>
      </c>
      <c r="E305" t="str">
        <f>IF(F305="","",_xlfn.XLOOKUP(F305,'Переименование подразделения'!A:A,'Переименование подразделения'!C:C,"ошибка",0,1))</f>
        <v/>
      </c>
      <c r="F305" t="str" cm="1">
        <f t="array" ref="F305">IF(COUNTIF(Список_Сотрудников[ФИО],'Добавление новых'!B306)&gt;0,"",INDEX('Штатные сотрудники'!A:AJ,MATCH('Добавление новых'!B305,'Штатные сотрудники'!B:B,0)-_xlfn.XLOOKUP('Добавление новых'!B305,'Штатные сотрудники'!B:B,'Штатные сотрудники'!A:A,"Ошибка строки",0,1),1))</f>
        <v/>
      </c>
    </row>
    <row r="306" spans="1:6" x14ac:dyDescent="0.35">
      <c r="A306" t="str">
        <f>IF(F306="","",_xlfn.XLOOKUP(F306,'Переименование подразделения'!A:A,'Переименование подразделения'!B:B,"ошибка",0,1))</f>
        <v/>
      </c>
      <c r="B306" t="str">
        <v>Стрембовская Надежда Викторовна</v>
      </c>
      <c r="C306" t="str">
        <f>IF(F306="","",_xlfn.XLOOKUP(B306,'Штатные сотрудники'!B:B,'Штатные сотрудники'!P:P,"ошибка",0,1))</f>
        <v/>
      </c>
      <c r="E306" t="str">
        <f>IF(F306="","",_xlfn.XLOOKUP(F306,'Переименование подразделения'!A:A,'Переименование подразделения'!C:C,"ошибка",0,1))</f>
        <v/>
      </c>
      <c r="F306" t="str" cm="1">
        <f t="array" ref="F306">IF(COUNTIF(Список_Сотрудников[ФИО],'Добавление новых'!B307)&gt;0,"",INDEX('Штатные сотрудники'!A:AJ,MATCH('Добавление новых'!B306,'Штатные сотрудники'!B:B,0)-_xlfn.XLOOKUP('Добавление новых'!B306,'Штатные сотрудники'!B:B,'Штатные сотрудники'!A:A,"Ошибка строки",0,1),1))</f>
        <v/>
      </c>
    </row>
    <row r="307" spans="1:6" x14ac:dyDescent="0.35">
      <c r="A307" t="str">
        <f>IF(F307="","",_xlfn.XLOOKUP(F307,'Переименование подразделения'!A:A,'Переименование подразделения'!B:B,"ошибка",0,1))</f>
        <v/>
      </c>
      <c r="B307" t="str">
        <v>Антонова Ксения Александровна</v>
      </c>
      <c r="C307" t="str">
        <f>IF(F307="","",_xlfn.XLOOKUP(B307,'Штатные сотрудники'!B:B,'Штатные сотрудники'!P:P,"ошибка",0,1))</f>
        <v/>
      </c>
      <c r="E307" t="str">
        <f>IF(F307="","",_xlfn.XLOOKUP(F307,'Переименование подразделения'!A:A,'Переименование подразделения'!C:C,"ошибка",0,1))</f>
        <v/>
      </c>
      <c r="F307" t="str" cm="1">
        <f t="array" ref="F307">IF(COUNTIF(Список_Сотрудников[ФИО],'Добавление новых'!B308)&gt;0,"",INDEX('Штатные сотрудники'!A:AJ,MATCH('Добавление новых'!B307,'Штатные сотрудники'!B:B,0)-_xlfn.XLOOKUP('Добавление новых'!B307,'Штатные сотрудники'!B:B,'Штатные сотрудники'!A:A,"Ошибка строки",0,1),1))</f>
        <v/>
      </c>
    </row>
    <row r="308" spans="1:6" x14ac:dyDescent="0.35">
      <c r="A308" t="str">
        <f>IF(F308="","",_xlfn.XLOOKUP(F308,'Переименование подразделения'!A:A,'Переименование подразделения'!B:B,"ошибка",0,1))</f>
        <v/>
      </c>
      <c r="B308" t="str">
        <v>Демиденко Дарья Дмитриевна</v>
      </c>
      <c r="C308" t="str">
        <f>IF(F308="","",_xlfn.XLOOKUP(B308,'Штатные сотрудники'!B:B,'Штатные сотрудники'!P:P,"ошибка",0,1))</f>
        <v/>
      </c>
      <c r="E308" t="str">
        <f>IF(F308="","",_xlfn.XLOOKUP(F308,'Переименование подразделения'!A:A,'Переименование подразделения'!C:C,"ошибка",0,1))</f>
        <v/>
      </c>
      <c r="F308" t="str" cm="1">
        <f t="array" ref="F308">IF(COUNTIF(Список_Сотрудников[ФИО],'Добавление новых'!B309)&gt;0,"",INDEX('Штатные сотрудники'!A:AJ,MATCH('Добавление новых'!B308,'Штатные сотрудники'!B:B,0)-_xlfn.XLOOKUP('Добавление новых'!B308,'Штатные сотрудники'!B:B,'Штатные сотрудники'!A:A,"Ошибка строки",0,1),1))</f>
        <v/>
      </c>
    </row>
    <row r="309" spans="1:6" x14ac:dyDescent="0.35">
      <c r="A309" t="str">
        <f>IF(F309="","",_xlfn.XLOOKUP(F309,'Переименование подразделения'!A:A,'Переименование подразделения'!B:B,"ошибка",0,1))</f>
        <v/>
      </c>
      <c r="B309" t="str">
        <v>Тихомирова Ольга Сергеевна</v>
      </c>
      <c r="C309" t="str">
        <f>IF(F309="","",_xlfn.XLOOKUP(B309,'Штатные сотрудники'!B:B,'Штатные сотрудники'!P:P,"ошибка",0,1))</f>
        <v/>
      </c>
      <c r="E309" t="str">
        <f>IF(F309="","",_xlfn.XLOOKUP(F309,'Переименование подразделения'!A:A,'Переименование подразделения'!C:C,"ошибка",0,1))</f>
        <v/>
      </c>
      <c r="F309" t="str" cm="1">
        <f t="array" ref="F309">IF(COUNTIF(Список_Сотрудников[ФИО],'Добавление новых'!B310)&gt;0,"",INDEX('Штатные сотрудники'!A:AJ,MATCH('Добавление новых'!B309,'Штатные сотрудники'!B:B,0)-_xlfn.XLOOKUP('Добавление новых'!B309,'Штатные сотрудники'!B:B,'Штатные сотрудники'!A:A,"Ошибка строки",0,1),1))</f>
        <v/>
      </c>
    </row>
    <row r="310" spans="1:6" x14ac:dyDescent="0.35">
      <c r="A310" t="str">
        <f>IF(F310="","",_xlfn.XLOOKUP(F310,'Переименование подразделения'!A:A,'Переименование подразделения'!B:B,"ошибка",0,1))</f>
        <v>Москва</v>
      </c>
      <c r="B310" t="str">
        <v>Трушина Наталья Алексеевна</v>
      </c>
      <c r="C310" t="str">
        <f>IF(F310="","",_xlfn.XLOOKUP(B310,'Штатные сотрудники'!B:B,'Штатные сотрудники'!P:P,"ошибка",0,1))</f>
        <v>Консультант</v>
      </c>
      <c r="E310" t="str">
        <f>IF(F310="","",_xlfn.XLOOKUP(F310,'Переименование подразделения'!A:A,'Переименование подразделения'!C:C,"ошибка",0,1))</f>
        <v>Кирина Алина</v>
      </c>
      <c r="F310" t="str" cm="1">
        <f t="array" ref="F310">IF(COUNTIF(Список_Сотрудников[ФИО],'Добавление новых'!B311)&gt;0,"",INDEX('Штатные сотрудники'!A:AJ,MATCH('Добавление новых'!B310,'Штатные сотрудники'!B:B,0)-_xlfn.XLOOKUP('Добавление новых'!B310,'Штатные сотрудники'!B:B,'Штатные сотрудники'!A:A,"Ошибка строки",0,1),1))</f>
        <v>Отдел обслуживания клиентов (одежда) о/под. в г.Москве_3944</v>
      </c>
    </row>
    <row r="311" spans="1:6" x14ac:dyDescent="0.35">
      <c r="A311" t="str">
        <f>IF(F311="","",_xlfn.XLOOKUP(F311,'Переименование подразделения'!A:A,'Переименование подразделения'!B:B,"ошибка",0,1))</f>
        <v/>
      </c>
      <c r="B311" t="str">
        <v>Челенкова Елена Александровна</v>
      </c>
      <c r="C311" t="str">
        <f>IF(F311="","",_xlfn.XLOOKUP(B311,'Штатные сотрудники'!B:B,'Штатные сотрудники'!P:P,"ошибка",0,1))</f>
        <v/>
      </c>
      <c r="E311" t="str">
        <f>IF(F311="","",_xlfn.XLOOKUP(F311,'Переименование подразделения'!A:A,'Переименование подразделения'!C:C,"ошибка",0,1))</f>
        <v/>
      </c>
      <c r="F311" t="str" cm="1">
        <f t="array" ref="F311">IF(COUNTIF(Список_Сотрудников[ФИО],'Добавление новых'!B312)&gt;0,"",INDEX('Штатные сотрудники'!A:AJ,MATCH('Добавление новых'!B311,'Штатные сотрудники'!B:B,0)-_xlfn.XLOOKUP('Добавление новых'!B311,'Штатные сотрудники'!B:B,'Штатные сотрудники'!A:A,"Ошибка строки",0,1),1))</f>
        <v/>
      </c>
    </row>
    <row r="312" spans="1:6" x14ac:dyDescent="0.35">
      <c r="A312" t="str">
        <f>IF(F312="","",_xlfn.XLOOKUP(F312,'Переименование подразделения'!A:A,'Переименование подразделения'!B:B,"ошибка",0,1))</f>
        <v>Москва</v>
      </c>
      <c r="B312" t="str">
        <v>Артемова Надежда Олеговна</v>
      </c>
      <c r="C312" t="str">
        <f>IF(F312="","",_xlfn.XLOOKUP(B312,'Штатные сотрудники'!B:B,'Штатные сотрудники'!P:P,"ошибка",0,1))</f>
        <v>Представитель по обслуживанию клиентов</v>
      </c>
      <c r="E312" t="str">
        <f>IF(F312="","",_xlfn.XLOOKUP(F312,'Переименование подразделения'!A:A,'Переименование подразделения'!C:C,"ошибка",0,1))</f>
        <v>Борунов Иван</v>
      </c>
      <c r="F312" t="str" cm="1">
        <f t="array" ref="F312">IF(COUNTIF(Список_Сотрудников[ФИО],'Добавление новых'!B313)&gt;0,"",INDEX('Штатные сотрудники'!A:AJ,MATCH('Добавление новых'!B312,'Штатные сотрудники'!B:B,0)-_xlfn.XLOOKUP('Добавление новых'!B312,'Штатные сотрудники'!B:B,'Штатные сотрудники'!A:A,"Ошибка строки",0,1),1))</f>
        <v>Отдел по работе с клиентами (ковры) о/под. в г.Москве_3983</v>
      </c>
    </row>
    <row r="313" spans="1:6" x14ac:dyDescent="0.35">
      <c r="A313" t="str">
        <f>IF(F313="","",_xlfn.XLOOKUP(F313,'Переименование подразделения'!A:A,'Переименование подразделения'!B:B,"ошибка",0,1))</f>
        <v/>
      </c>
      <c r="B313" t="str">
        <v>Мартынова Тамара Викторовна</v>
      </c>
      <c r="C313" t="str">
        <f>IF(F313="","",_xlfn.XLOOKUP(B313,'Штатные сотрудники'!B:B,'Штатные сотрудники'!P:P,"ошибка",0,1))</f>
        <v/>
      </c>
      <c r="E313" t="str">
        <f>IF(F313="","",_xlfn.XLOOKUP(F313,'Переименование подразделения'!A:A,'Переименование подразделения'!C:C,"ошибка",0,1))</f>
        <v/>
      </c>
      <c r="F313" t="str" cm="1">
        <f t="array" ref="F313">IF(COUNTIF(Список_Сотрудников[ФИО],'Добавление новых'!B314)&gt;0,"",INDEX('Штатные сотрудники'!A:AJ,MATCH('Добавление новых'!B313,'Штатные сотрудники'!B:B,0)-_xlfn.XLOOKUP('Добавление новых'!B313,'Штатные сотрудники'!B:B,'Штатные сотрудники'!A:A,"Ошибка строки",0,1),1))</f>
        <v/>
      </c>
    </row>
    <row r="314" spans="1:6" x14ac:dyDescent="0.35">
      <c r="A314" t="str">
        <f>IF(F314="","",_xlfn.XLOOKUP(F314,'Переименование подразделения'!A:A,'Переименование подразделения'!B:B,"ошибка",0,1))</f>
        <v/>
      </c>
      <c r="B314" t="str">
        <v>Чаус Юлия Сергеевна</v>
      </c>
      <c r="C314" t="str">
        <f>IF(F314="","",_xlfn.XLOOKUP(B314,'Штатные сотрудники'!B:B,'Штатные сотрудники'!P:P,"ошибка",0,1))</f>
        <v/>
      </c>
      <c r="E314" t="str">
        <f>IF(F314="","",_xlfn.XLOOKUP(F314,'Переименование подразделения'!A:A,'Переименование подразделения'!C:C,"ошибка",0,1))</f>
        <v/>
      </c>
      <c r="F314" t="str" cm="1">
        <f t="array" ref="F314">IF(COUNTIF(Список_Сотрудников[ФИО],'Добавление новых'!B315)&gt;0,"",INDEX('Штатные сотрудники'!A:AJ,MATCH('Добавление новых'!B314,'Штатные сотрудники'!B:B,0)-_xlfn.XLOOKUP('Добавление новых'!B314,'Штатные сотрудники'!B:B,'Штатные сотрудники'!A:A,"Ошибка строки",0,1),1))</f>
        <v/>
      </c>
    </row>
    <row r="315" spans="1:6" x14ac:dyDescent="0.35">
      <c r="A315" t="str">
        <f>IF(F315="","",_xlfn.XLOOKUP(F315,'Переименование подразделения'!A:A,'Переименование подразделения'!B:B,"ошибка",0,1))</f>
        <v/>
      </c>
      <c r="B315" t="str">
        <v>Абаев Сергей Борисович</v>
      </c>
      <c r="C315" t="str">
        <f>IF(F315="","",_xlfn.XLOOKUP(B315,'Штатные сотрудники'!B:B,'Штатные сотрудники'!P:P,"ошибка",0,1))</f>
        <v/>
      </c>
      <c r="E315" t="str">
        <f>IF(F315="","",_xlfn.XLOOKUP(F315,'Переименование подразделения'!A:A,'Переименование подразделения'!C:C,"ошибка",0,1))</f>
        <v/>
      </c>
      <c r="F315" t="str" cm="1">
        <f t="array" ref="F315">IF(COUNTIF(Список_Сотрудников[ФИО],'Добавление новых'!B316)&gt;0,"",INDEX('Штатные сотрудники'!A:AJ,MATCH('Добавление новых'!B315,'Штатные сотрудники'!B:B,0)-_xlfn.XLOOKUP('Добавление новых'!B315,'Штатные сотрудники'!B:B,'Штатные сотрудники'!A:A,"Ошибка строки",0,1),1))</f>
        <v/>
      </c>
    </row>
    <row r="316" spans="1:6" x14ac:dyDescent="0.35">
      <c r="A316" t="str">
        <f>IF(F316="","",_xlfn.XLOOKUP(F316,'Переименование подразделения'!A:A,'Переименование подразделения'!B:B,"ошибка",0,1))</f>
        <v/>
      </c>
      <c r="B316" t="str">
        <v>Андрианова Оксана Викторовна</v>
      </c>
      <c r="C316" t="str">
        <f>IF(F316="","",_xlfn.XLOOKUP(B316,'Штатные сотрудники'!B:B,'Штатные сотрудники'!P:P,"ошибка",0,1))</f>
        <v/>
      </c>
      <c r="E316" t="str">
        <f>IF(F316="","",_xlfn.XLOOKUP(F316,'Переименование подразделения'!A:A,'Переименование подразделения'!C:C,"ошибка",0,1))</f>
        <v/>
      </c>
      <c r="F316" t="str" cm="1">
        <f t="array" ref="F316">IF(COUNTIF(Список_Сотрудников[ФИО],'Добавление новых'!B317)&gt;0,"",INDEX('Штатные сотрудники'!A:AJ,MATCH('Добавление новых'!B316,'Штатные сотрудники'!B:B,0)-_xlfn.XLOOKUP('Добавление новых'!B316,'Штатные сотрудники'!B:B,'Штатные сотрудники'!A:A,"Ошибка строки",0,1),1))</f>
        <v/>
      </c>
    </row>
    <row r="317" spans="1:6" x14ac:dyDescent="0.35">
      <c r="A317" t="str">
        <f>IF(F317="","",_xlfn.XLOOKUP(F317,'Переименование подразделения'!A:A,'Переименование подразделения'!B:B,"ошибка",0,1))</f>
        <v/>
      </c>
      <c r="B317" t="str">
        <v>Горшкова Ольга Викторовна</v>
      </c>
      <c r="C317" t="str">
        <f>IF(F317="","",_xlfn.XLOOKUP(B317,'Штатные сотрудники'!B:B,'Штатные сотрудники'!P:P,"ошибка",0,1))</f>
        <v/>
      </c>
      <c r="E317" t="str">
        <f>IF(F317="","",_xlfn.XLOOKUP(F317,'Переименование подразделения'!A:A,'Переименование подразделения'!C:C,"ошибка",0,1))</f>
        <v/>
      </c>
      <c r="F317" t="str" cm="1">
        <f t="array" ref="F317">IF(COUNTIF(Список_Сотрудников[ФИО],'Добавление новых'!B318)&gt;0,"",INDEX('Штатные сотрудники'!A:AJ,MATCH('Добавление новых'!B317,'Штатные сотрудники'!B:B,0)-_xlfn.XLOOKUP('Добавление новых'!B317,'Штатные сотрудники'!B:B,'Штатные сотрудники'!A:A,"Ошибка строки",0,1),1))</f>
        <v/>
      </c>
    </row>
    <row r="318" spans="1:6" x14ac:dyDescent="0.35">
      <c r="A318" t="str">
        <f>IF(F318="","",_xlfn.XLOOKUP(F318,'Переименование подразделения'!A:A,'Переименование подразделения'!B:B,"ошибка",0,1))</f>
        <v/>
      </c>
      <c r="B318" t="str">
        <v>Завразина Наталья Викторовна</v>
      </c>
      <c r="C318" t="str">
        <f>IF(F318="","",_xlfn.XLOOKUP(B318,'Штатные сотрудники'!B:B,'Штатные сотрудники'!P:P,"ошибка",0,1))</f>
        <v/>
      </c>
      <c r="E318" t="str">
        <f>IF(F318="","",_xlfn.XLOOKUP(F318,'Переименование подразделения'!A:A,'Переименование подразделения'!C:C,"ошибка",0,1))</f>
        <v/>
      </c>
      <c r="F318" t="str" cm="1">
        <f t="array" ref="F318">IF(COUNTIF(Список_Сотрудников[ФИО],'Добавление новых'!B319)&gt;0,"",INDEX('Штатные сотрудники'!A:AJ,MATCH('Добавление новых'!B318,'Штатные сотрудники'!B:B,0)-_xlfn.XLOOKUP('Добавление новых'!B318,'Штатные сотрудники'!B:B,'Штатные сотрудники'!A:A,"Ошибка строки",0,1),1))</f>
        <v/>
      </c>
    </row>
    <row r="319" spans="1:6" x14ac:dyDescent="0.35">
      <c r="A319" t="str">
        <f>IF(F319="","",_xlfn.XLOOKUP(F319,'Переименование подразделения'!A:A,'Переименование подразделения'!B:B,"ошибка",0,1))</f>
        <v/>
      </c>
      <c r="B319" t="str">
        <v>Новикова Татьяна Алексеевна</v>
      </c>
      <c r="C319" t="str">
        <f>IF(F319="","",_xlfn.XLOOKUP(B319,'Штатные сотрудники'!B:B,'Штатные сотрудники'!P:P,"ошибка",0,1))</f>
        <v/>
      </c>
      <c r="E319" t="str">
        <f>IF(F319="","",_xlfn.XLOOKUP(F319,'Переименование подразделения'!A:A,'Переименование подразделения'!C:C,"ошибка",0,1))</f>
        <v/>
      </c>
      <c r="F319" t="str" cm="1">
        <f t="array" ref="F319">IF(COUNTIF(Список_Сотрудников[ФИО],'Добавление новых'!B320)&gt;0,"",INDEX('Штатные сотрудники'!A:AJ,MATCH('Добавление новых'!B319,'Штатные сотрудники'!B:B,0)-_xlfn.XLOOKUP('Добавление новых'!B319,'Штатные сотрудники'!B:B,'Штатные сотрудники'!A:A,"Ошибка строки",0,1),1))</f>
        <v/>
      </c>
    </row>
    <row r="320" spans="1:6" x14ac:dyDescent="0.35">
      <c r="A320" t="str">
        <f>IF(F320="","",_xlfn.XLOOKUP(F320,'Переименование подразделения'!A:A,'Переименование подразделения'!B:B,"ошибка",0,1))</f>
        <v/>
      </c>
      <c r="B320" t="str">
        <v>Маликова Дарья Алексеевна</v>
      </c>
      <c r="C320" t="str">
        <f>IF(F320="","",_xlfn.XLOOKUP(B320,'Штатные сотрудники'!B:B,'Штатные сотрудники'!P:P,"ошибка",0,1))</f>
        <v/>
      </c>
      <c r="E320" t="str">
        <f>IF(F320="","",_xlfn.XLOOKUP(F320,'Переименование подразделения'!A:A,'Переименование подразделения'!C:C,"ошибка",0,1))</f>
        <v/>
      </c>
      <c r="F320" t="str" cm="1">
        <f t="array" ref="F320">IF(COUNTIF(Список_Сотрудников[ФИО],'Добавление новых'!B321)&gt;0,"",INDEX('Штатные сотрудники'!A:AJ,MATCH('Добавление новых'!B320,'Штатные сотрудники'!B:B,0)-_xlfn.XLOOKUP('Добавление новых'!B320,'Штатные сотрудники'!B:B,'Штатные сотрудники'!A:A,"Ошибка строки",0,1),1))</f>
        <v/>
      </c>
    </row>
    <row r="321" spans="1:6" x14ac:dyDescent="0.35">
      <c r="A321" t="str">
        <f>IF(F321="","",_xlfn.XLOOKUP(F321,'Переименование подразделения'!A:A,'Переименование подразделения'!B:B,"ошибка",0,1))</f>
        <v/>
      </c>
      <c r="B321" t="str">
        <v>Александрова Анастасия Юрьевна</v>
      </c>
      <c r="C321" t="str">
        <f>IF(F321="","",_xlfn.XLOOKUP(B321,'Штатные сотрудники'!B:B,'Штатные сотрудники'!P:P,"ошибка",0,1))</f>
        <v/>
      </c>
      <c r="E321" t="str">
        <f>IF(F321="","",_xlfn.XLOOKUP(F321,'Переименование подразделения'!A:A,'Переименование подразделения'!C:C,"ошибка",0,1))</f>
        <v/>
      </c>
      <c r="F321" t="str" cm="1">
        <f t="array" ref="F321">IF(COUNTIF(Список_Сотрудников[ФИО],'Добавление новых'!B322)&gt;0,"",INDEX('Штатные сотрудники'!A:AJ,MATCH('Добавление новых'!B321,'Штатные сотрудники'!B:B,0)-_xlfn.XLOOKUP('Добавление новых'!B321,'Штатные сотрудники'!B:B,'Штатные сотрудники'!A:A,"Ошибка строки",0,1),1))</f>
        <v/>
      </c>
    </row>
    <row r="322" spans="1:6" x14ac:dyDescent="0.35">
      <c r="A322" t="str">
        <f>IF(F322="","",_xlfn.XLOOKUP(F322,'Переименование подразделения'!A:A,'Переименование подразделения'!B:B,"ошибка",0,1))</f>
        <v/>
      </c>
      <c r="B322" t="str">
        <v>Галко Антон Викторович</v>
      </c>
      <c r="C322" t="str">
        <f>IF(F322="","",_xlfn.XLOOKUP(B322,'Штатные сотрудники'!B:B,'Штатные сотрудники'!P:P,"ошибка",0,1))</f>
        <v/>
      </c>
      <c r="E322" t="str">
        <f>IF(F322="","",_xlfn.XLOOKUP(F322,'Переименование подразделения'!A:A,'Переименование подразделения'!C:C,"ошибка",0,1))</f>
        <v/>
      </c>
      <c r="F322" t="str" cm="1">
        <f t="array" ref="F322">IF(COUNTIF(Список_Сотрудников[ФИО],'Добавление новых'!B323)&gt;0,"",INDEX('Штатные сотрудники'!A:AJ,MATCH('Добавление новых'!B322,'Штатные сотрудники'!B:B,0)-_xlfn.XLOOKUP('Добавление новых'!B322,'Штатные сотрудники'!B:B,'Штатные сотрудники'!A:A,"Ошибка строки",0,1),1))</f>
        <v/>
      </c>
    </row>
    <row r="323" spans="1:6" x14ac:dyDescent="0.35">
      <c r="A323" t="str">
        <f>IF(F323="","",_xlfn.XLOOKUP(F323,'Переименование подразделения'!A:A,'Переименование подразделения'!B:B,"ошибка",0,1))</f>
        <v/>
      </c>
      <c r="B323" t="str">
        <v>Захаров Андрей Александрович</v>
      </c>
      <c r="C323" t="str">
        <f>IF(F323="","",_xlfn.XLOOKUP(B323,'Штатные сотрудники'!B:B,'Штатные сотрудники'!P:P,"ошибка",0,1))</f>
        <v/>
      </c>
      <c r="E323" t="str">
        <f>IF(F323="","",_xlfn.XLOOKUP(F323,'Переименование подразделения'!A:A,'Переименование подразделения'!C:C,"ошибка",0,1))</f>
        <v/>
      </c>
      <c r="F323" t="str" cm="1">
        <f t="array" ref="F323">IF(COUNTIF(Список_Сотрудников[ФИО],'Добавление новых'!B324)&gt;0,"",INDEX('Штатные сотрудники'!A:AJ,MATCH('Добавление новых'!B323,'Штатные сотрудники'!B:B,0)-_xlfn.XLOOKUP('Добавление новых'!B323,'Штатные сотрудники'!B:B,'Штатные сотрудники'!A:A,"Ошибка строки",0,1),1))</f>
        <v/>
      </c>
    </row>
    <row r="324" spans="1:6" x14ac:dyDescent="0.35">
      <c r="A324" t="str">
        <f>IF(F324="","",_xlfn.XLOOKUP(F324,'Переименование подразделения'!A:A,'Переименование подразделения'!B:B,"ошибка",0,1))</f>
        <v/>
      </c>
      <c r="B324" t="str">
        <v>Горбунов Василий Вадимович</v>
      </c>
      <c r="C324" t="str">
        <f>IF(F324="","",_xlfn.XLOOKUP(B324,'Штатные сотрудники'!B:B,'Штатные сотрудники'!P:P,"ошибка",0,1))</f>
        <v/>
      </c>
      <c r="E324" t="str">
        <f>IF(F324="","",_xlfn.XLOOKUP(F324,'Переименование подразделения'!A:A,'Переименование подразделения'!C:C,"ошибка",0,1))</f>
        <v/>
      </c>
      <c r="F324" t="str" cm="1">
        <f t="array" ref="F324">IF(COUNTIF(Список_Сотрудников[ФИО],'Добавление новых'!B325)&gt;0,"",INDEX('Штатные сотрудники'!A:AJ,MATCH('Добавление новых'!B324,'Штатные сотрудники'!B:B,0)-_xlfn.XLOOKUP('Добавление новых'!B324,'Штатные сотрудники'!B:B,'Штатные сотрудники'!A:A,"Ошибка строки",0,1),1))</f>
        <v/>
      </c>
    </row>
    <row r="325" spans="1:6" x14ac:dyDescent="0.35">
      <c r="A325" t="str">
        <f>IF(F325="","",_xlfn.XLOOKUP(F325,'Переименование подразделения'!A:A,'Переименование подразделения'!B:B,"ошибка",0,1))</f>
        <v/>
      </c>
      <c r="B325" t="str">
        <v>Михайлова Анастасия Алексеевна</v>
      </c>
      <c r="C325" t="str">
        <f>IF(F325="","",_xlfn.XLOOKUP(B325,'Штатные сотрудники'!B:B,'Штатные сотрудники'!P:P,"ошибка",0,1))</f>
        <v/>
      </c>
      <c r="E325" t="str">
        <f>IF(F325="","",_xlfn.XLOOKUP(F325,'Переименование подразделения'!A:A,'Переименование подразделения'!C:C,"ошибка",0,1))</f>
        <v/>
      </c>
      <c r="F325" t="str" cm="1">
        <f t="array" ref="F325">IF(COUNTIF(Список_Сотрудников[ФИО],'Добавление новых'!B326)&gt;0,"",INDEX('Штатные сотрудники'!A:AJ,MATCH('Добавление новых'!B325,'Штатные сотрудники'!B:B,0)-_xlfn.XLOOKUP('Добавление новых'!B325,'Штатные сотрудники'!B:B,'Штатные сотрудники'!A:A,"Ошибка строки",0,1),1))</f>
        <v/>
      </c>
    </row>
    <row r="326" spans="1:6" x14ac:dyDescent="0.35">
      <c r="A326" t="str">
        <f>IF(F326="","",_xlfn.XLOOKUP(F326,'Переименование подразделения'!A:A,'Переименование подразделения'!B:B,"ошибка",0,1))</f>
        <v/>
      </c>
      <c r="B326" t="str">
        <v>Рыбин Даниил Сергеевич</v>
      </c>
      <c r="C326" t="str">
        <f>IF(F326="","",_xlfn.XLOOKUP(B326,'Штатные сотрудники'!B:B,'Штатные сотрудники'!P:P,"ошибка",0,1))</f>
        <v/>
      </c>
      <c r="E326" t="str">
        <f>IF(F326="","",_xlfn.XLOOKUP(F326,'Переименование подразделения'!A:A,'Переименование подразделения'!C:C,"ошибка",0,1))</f>
        <v/>
      </c>
      <c r="F326" t="str" cm="1">
        <f t="array" ref="F326">IF(COUNTIF(Список_Сотрудников[ФИО],'Добавление новых'!B327)&gt;0,"",INDEX('Штатные сотрудники'!A:AJ,MATCH('Добавление новых'!B326,'Штатные сотрудники'!B:B,0)-_xlfn.XLOOKUP('Добавление новых'!B326,'Штатные сотрудники'!B:B,'Штатные сотрудники'!A:A,"Ошибка строки",0,1),1))</f>
        <v/>
      </c>
    </row>
    <row r="327" spans="1:6" x14ac:dyDescent="0.35">
      <c r="A327" t="str">
        <f>IF(F327="","",_xlfn.XLOOKUP(F327,'Переименование подразделения'!A:A,'Переименование подразделения'!B:B,"ошибка",0,1))</f>
        <v/>
      </c>
      <c r="B327" t="str">
        <v>Ширяев Константин Сергеевич</v>
      </c>
      <c r="C327" t="str">
        <f>IF(F327="","",_xlfn.XLOOKUP(B327,'Штатные сотрудники'!B:B,'Штатные сотрудники'!P:P,"ошибка",0,1))</f>
        <v/>
      </c>
      <c r="E327" t="str">
        <f>IF(F327="","",_xlfn.XLOOKUP(F327,'Переименование подразделения'!A:A,'Переименование подразделения'!C:C,"ошибка",0,1))</f>
        <v/>
      </c>
      <c r="F327" t="str" cm="1">
        <f t="array" ref="F327">IF(COUNTIF(Список_Сотрудников[ФИО],'Добавление новых'!B328)&gt;0,"",INDEX('Штатные сотрудники'!A:AJ,MATCH('Добавление новых'!B327,'Штатные сотрудники'!B:B,0)-_xlfn.XLOOKUP('Добавление новых'!B327,'Штатные сотрудники'!B:B,'Штатные сотрудники'!A:A,"Ошибка строки",0,1),1))</f>
        <v/>
      </c>
    </row>
    <row r="328" spans="1:6" x14ac:dyDescent="0.35">
      <c r="A328" t="str">
        <f>IF(F328="","",_xlfn.XLOOKUP(F328,'Переименование подразделения'!A:A,'Переименование подразделения'!B:B,"ошибка",0,1))</f>
        <v/>
      </c>
      <c r="B328" t="str">
        <v>Маневич Михаил Борисович</v>
      </c>
      <c r="C328" t="str">
        <f>IF(F328="","",_xlfn.XLOOKUP(B328,'Штатные сотрудники'!B:B,'Штатные сотрудники'!P:P,"ошибка",0,1))</f>
        <v/>
      </c>
      <c r="E328" t="str">
        <f>IF(F328="","",_xlfn.XLOOKUP(F328,'Переименование подразделения'!A:A,'Переименование подразделения'!C:C,"ошибка",0,1))</f>
        <v/>
      </c>
      <c r="F328" t="str" cm="1">
        <f t="array" ref="F328">IF(COUNTIF(Список_Сотрудников[ФИО],'Добавление новых'!B329)&gt;0,"",INDEX('Штатные сотрудники'!A:AJ,MATCH('Добавление новых'!B328,'Штатные сотрудники'!B:B,0)-_xlfn.XLOOKUP('Добавление новых'!B328,'Штатные сотрудники'!B:B,'Штатные сотрудники'!A:A,"Ошибка строки",0,1),1))</f>
        <v/>
      </c>
    </row>
    <row r="329" spans="1:6" x14ac:dyDescent="0.35">
      <c r="A329" t="str">
        <f>IF(F329="","",_xlfn.XLOOKUP(F329,'Переименование подразделения'!A:A,'Переименование подразделения'!B:B,"ошибка",0,1))</f>
        <v/>
      </c>
      <c r="B329" t="str">
        <v>Андрианов Евгений Игоревич</v>
      </c>
      <c r="C329" t="str">
        <f>IF(F329="","",_xlfn.XLOOKUP(B329,'Штатные сотрудники'!B:B,'Штатные сотрудники'!P:P,"ошибка",0,1))</f>
        <v/>
      </c>
      <c r="E329" t="str">
        <f>IF(F329="","",_xlfn.XLOOKUP(F329,'Переименование подразделения'!A:A,'Переименование подразделения'!C:C,"ошибка",0,1))</f>
        <v/>
      </c>
      <c r="F329" t="str" cm="1">
        <f t="array" ref="F329">IF(COUNTIF(Список_Сотрудников[ФИО],'Добавление новых'!B330)&gt;0,"",INDEX('Штатные сотрудники'!A:AJ,MATCH('Добавление новых'!B329,'Штатные сотрудники'!B:B,0)-_xlfn.XLOOKUP('Добавление новых'!B329,'Штатные сотрудники'!B:B,'Штатные сотрудники'!A:A,"Ошибка строки",0,1),1))</f>
        <v/>
      </c>
    </row>
    <row r="330" spans="1:6" x14ac:dyDescent="0.35">
      <c r="A330" t="str">
        <f>IF(F330="","",_xlfn.XLOOKUP(F330,'Переименование подразделения'!A:A,'Переименование подразделения'!B:B,"ошибка",0,1))</f>
        <v>ошибка</v>
      </c>
      <c r="B330" t="str">
        <v>Фролов Александр Николаевич</v>
      </c>
      <c r="C330" t="str">
        <f>IF(F330="","",_xlfn.XLOOKUP(B330,'Штатные сотрудники'!B:B,'Штатные сотрудники'!P:P,"ошибка",0,1))</f>
        <v>Менеджер по продажам ключевым клиентам</v>
      </c>
      <c r="E330" t="str">
        <f>IF(F330="","",_xlfn.XLOOKUP(F330,'Переименование подразделения'!A:A,'Переименование подразделения'!C:C,"ошибка",0,1))</f>
        <v>ошибка</v>
      </c>
      <c r="F330" t="str" cm="1">
        <f t="array" ref="F330">IF(COUNTIF(Список_Сотрудников[ФИО],'Добавление новых'!B331)&gt;0,"",INDEX('Штатные сотрудники'!A:AJ,MATCH('Добавление новых'!B330,'Штатные сотрудники'!B:B,0)-_xlfn.XLOOKUP('Добавление новых'!B330,'Штатные сотрудники'!B:B,'Штатные сотрудники'!A:A,"Ошибка строки",0,1),1))</f>
        <v>Отдел продаж (одежда) о/под.в г.Москве_(Inform) 3956</v>
      </c>
    </row>
    <row r="331" spans="1:6" x14ac:dyDescent="0.35">
      <c r="A331" t="str">
        <f>IF(F331="","",_xlfn.XLOOKUP(F331,'Переименование подразделения'!A:A,'Переименование подразделения'!B:B,"ошибка",0,1))</f>
        <v/>
      </c>
      <c r="B331" t="str">
        <v>Семенова Татьяна Владимировна</v>
      </c>
      <c r="C331" t="str">
        <f>IF(F331="","",_xlfn.XLOOKUP(B331,'Штатные сотрудники'!B:B,'Штатные сотрудники'!P:P,"ошибка",0,1))</f>
        <v/>
      </c>
      <c r="E331" t="str">
        <f>IF(F331="","",_xlfn.XLOOKUP(F331,'Переименование подразделения'!A:A,'Переименование подразделения'!C:C,"ошибка",0,1))</f>
        <v/>
      </c>
      <c r="F331" t="str" cm="1">
        <f t="array" ref="F331">IF(COUNTIF(Список_Сотрудников[ФИО],'Добавление новых'!B332)&gt;0,"",INDEX('Штатные сотрудники'!A:AJ,MATCH('Добавление новых'!B331,'Штатные сотрудники'!B:B,0)-_xlfn.XLOOKUP('Добавление новых'!B331,'Штатные сотрудники'!B:B,'Штатные сотрудники'!A:A,"Ошибка строки",0,1),1))</f>
        <v/>
      </c>
    </row>
    <row r="332" spans="1:6" x14ac:dyDescent="0.35">
      <c r="A332" t="str">
        <f>IF(F332="","",_xlfn.XLOOKUP(F332,'Переименование подразделения'!A:A,'Переименование подразделения'!B:B,"ошибка",0,1))</f>
        <v>ошибка</v>
      </c>
      <c r="B332" t="str">
        <v>Ерёмкин Владимир Юрьевич</v>
      </c>
      <c r="C332" t="str">
        <f>IF(F332="","",_xlfn.XLOOKUP(B332,'Штатные сотрудники'!B:B,'Штатные сотрудники'!P:P,"ошибка",0,1))</f>
        <v>Территориальный менеджер по продажам</v>
      </c>
      <c r="E332" t="str">
        <f>IF(F332="","",_xlfn.XLOOKUP(F332,'Переименование подразделения'!A:A,'Переименование подразделения'!C:C,"ошибка",0,1))</f>
        <v>ошибка</v>
      </c>
      <c r="F332" t="str" cm="1">
        <f t="array" ref="F332">IF(COUNTIF(Список_Сотрудников[ФИО],'Добавление новых'!B333)&gt;0,"",INDEX('Штатные сотрудники'!A:AJ,MATCH('Добавление новых'!B332,'Штатные сотрудники'!B:B,0)-_xlfn.XLOOKUP('Добавление новых'!B332,'Штатные сотрудники'!B:B,'Штатные сотрудники'!A:A,"Ошибка строки",0,1),1))</f>
        <v>Отдел продаж (одежда) о/под.в г.Москве_(Inform) 3956</v>
      </c>
    </row>
    <row r="333" spans="1:6" x14ac:dyDescent="0.35">
      <c r="A333" t="str">
        <f>IF(F333="","",_xlfn.XLOOKUP(F333,'Переименование подразделения'!A:A,'Переименование подразделения'!B:B,"ошибка",0,1))</f>
        <v/>
      </c>
      <c r="B333" t="str">
        <v>Разницын Евгений Александрович</v>
      </c>
      <c r="C333" t="str">
        <f>IF(F333="","",_xlfn.XLOOKUP(B333,'Штатные сотрудники'!B:B,'Штатные сотрудники'!P:P,"ошибка",0,1))</f>
        <v/>
      </c>
      <c r="E333" t="str">
        <f>IF(F333="","",_xlfn.XLOOKUP(F333,'Переименование подразделения'!A:A,'Переименование подразделения'!C:C,"ошибка",0,1))</f>
        <v/>
      </c>
      <c r="F333" t="str" cm="1">
        <f t="array" ref="F333">IF(COUNTIF(Список_Сотрудников[ФИО],'Добавление новых'!B334)&gt;0,"",INDEX('Штатные сотрудники'!A:AJ,MATCH('Добавление новых'!B333,'Штатные сотрудники'!B:B,0)-_xlfn.XLOOKUP('Добавление новых'!B333,'Штатные сотрудники'!B:B,'Штатные сотрудники'!A:A,"Ошибка строки",0,1),1))</f>
        <v/>
      </c>
    </row>
    <row r="334" spans="1:6" x14ac:dyDescent="0.35">
      <c r="A334" t="str">
        <f>IF(F334="","",_xlfn.XLOOKUP(F334,'Переименование подразделения'!A:A,'Переименование подразделения'!B:B,"ошибка",0,1))</f>
        <v/>
      </c>
      <c r="B334" t="str">
        <v>Кирюшова Юлия Ивановна</v>
      </c>
      <c r="C334" t="str">
        <f>IF(F334="","",_xlfn.XLOOKUP(B334,'Штатные сотрудники'!B:B,'Штатные сотрудники'!P:P,"ошибка",0,1))</f>
        <v/>
      </c>
      <c r="E334" t="str">
        <f>IF(F334="","",_xlfn.XLOOKUP(F334,'Переименование подразделения'!A:A,'Переименование подразделения'!C:C,"ошибка",0,1))</f>
        <v/>
      </c>
      <c r="F334" t="str" cm="1">
        <f t="array" ref="F334">IF(COUNTIF(Список_Сотрудников[ФИО],'Добавление новых'!B335)&gt;0,"",INDEX('Штатные сотрудники'!A:AJ,MATCH('Добавление новых'!B334,'Штатные сотрудники'!B:B,0)-_xlfn.XLOOKUP('Добавление новых'!B334,'Штатные сотрудники'!B:B,'Штатные сотрудники'!A:A,"Ошибка строки",0,1),1))</f>
        <v/>
      </c>
    </row>
    <row r="335" spans="1:6" x14ac:dyDescent="0.35">
      <c r="A335" t="str">
        <f>IF(F335="","",_xlfn.XLOOKUP(F335,'Переименование подразделения'!A:A,'Переименование подразделения'!B:B,"ошибка",0,1))</f>
        <v/>
      </c>
      <c r="B335" t="str">
        <v>Маркин Алексей Борисович</v>
      </c>
      <c r="C335" t="str">
        <f>IF(F335="","",_xlfn.XLOOKUP(B335,'Штатные сотрудники'!B:B,'Штатные сотрудники'!P:P,"ошибка",0,1))</f>
        <v/>
      </c>
      <c r="E335" t="str">
        <f>IF(F335="","",_xlfn.XLOOKUP(F335,'Переименование подразделения'!A:A,'Переименование подразделения'!C:C,"ошибка",0,1))</f>
        <v/>
      </c>
      <c r="F335" t="str" cm="1">
        <f t="array" ref="F335">IF(COUNTIF(Список_Сотрудников[ФИО],'Добавление новых'!B336)&gt;0,"",INDEX('Штатные сотрудники'!A:AJ,MATCH('Добавление новых'!B335,'Штатные сотрудники'!B:B,0)-_xlfn.XLOOKUP('Добавление новых'!B335,'Штатные сотрудники'!B:B,'Штатные сотрудники'!A:A,"Ошибка строки",0,1),1))</f>
        <v/>
      </c>
    </row>
    <row r="336" spans="1:6" x14ac:dyDescent="0.35">
      <c r="A336" t="str">
        <f>IF(F336="","",_xlfn.XLOOKUP(F336,'Переименование подразделения'!A:A,'Переименование подразделения'!B:B,"ошибка",0,1))</f>
        <v/>
      </c>
      <c r="B336" t="str">
        <v>Душенков Евгений Николаевич</v>
      </c>
      <c r="C336" t="str">
        <f>IF(F336="","",_xlfn.XLOOKUP(B336,'Штатные сотрудники'!B:B,'Штатные сотрудники'!P:P,"ошибка",0,1))</f>
        <v/>
      </c>
      <c r="E336" t="str">
        <f>IF(F336="","",_xlfn.XLOOKUP(F336,'Переименование подразделения'!A:A,'Переименование подразделения'!C:C,"ошибка",0,1))</f>
        <v/>
      </c>
      <c r="F336" t="str" cm="1">
        <f t="array" ref="F336">IF(COUNTIF(Список_Сотрудников[ФИО],'Добавление новых'!B337)&gt;0,"",INDEX('Штатные сотрудники'!A:AJ,MATCH('Добавление новых'!B336,'Штатные сотрудники'!B:B,0)-_xlfn.XLOOKUP('Добавление новых'!B336,'Штатные сотрудники'!B:B,'Штатные сотрудники'!A:A,"Ошибка строки",0,1),1))</f>
        <v/>
      </c>
    </row>
    <row r="337" spans="1:6" x14ac:dyDescent="0.35">
      <c r="A337" t="str">
        <f>IF(F337="","",_xlfn.XLOOKUP(F337,'Переименование подразделения'!A:A,'Переименование подразделения'!B:B,"ошибка",0,1))</f>
        <v>ошибка</v>
      </c>
      <c r="B337" t="str">
        <v>Казеев Ахать Равилевич</v>
      </c>
      <c r="C337" t="str">
        <f>IF(F337="","",_xlfn.XLOOKUP(B337,'Штатные сотрудники'!B:B,'Штатные сотрудники'!P:P,"ошибка",0,1))</f>
        <v>Кладовщик</v>
      </c>
      <c r="E337" t="str">
        <f>IF(F337="","",_xlfn.XLOOKUP(F337,'Переименование подразделения'!A:A,'Переименование подразделения'!C:C,"ошибка",0,1))</f>
        <v>ошибка</v>
      </c>
      <c r="F337" t="str" cm="1">
        <f t="array" ref="F337">IF(COUNTIF(Список_Сотрудников[ФИО],'Добавление новых'!B338)&gt;0,"",INDEX('Штатные сотрудники'!A:AJ,MATCH('Добавление новых'!B337,'Штатные сотрудники'!B:B,0)-_xlfn.XLOOKUP('Добавление новых'!B337,'Штатные сотрудники'!B:B,'Штатные сотрудники'!A:A,"Ошибка строки",0,1),1))</f>
        <v>Производство (ковры) о/под.в г.Москве_3980</v>
      </c>
    </row>
    <row r="338" spans="1:6" x14ac:dyDescent="0.35">
      <c r="A338" t="str">
        <f>IF(F338="","",_xlfn.XLOOKUP(F338,'Переименование подразделения'!A:A,'Переименование подразделения'!B:B,"ошибка",0,1))</f>
        <v/>
      </c>
      <c r="B338" t="str">
        <v>Семенов Илья Юрьевич</v>
      </c>
      <c r="C338" t="str">
        <f>IF(F338="","",_xlfn.XLOOKUP(B338,'Штатные сотрудники'!B:B,'Штатные сотрудники'!P:P,"ошибка",0,1))</f>
        <v/>
      </c>
      <c r="E338" t="str">
        <f>IF(F338="","",_xlfn.XLOOKUP(F338,'Переименование подразделения'!A:A,'Переименование подразделения'!C:C,"ошибка",0,1))</f>
        <v/>
      </c>
      <c r="F338" t="str" cm="1">
        <f t="array" ref="F338">IF(COUNTIF(Список_Сотрудников[ФИО],'Добавление новых'!B339)&gt;0,"",INDEX('Штатные сотрудники'!A:AJ,MATCH('Добавление новых'!B338,'Штатные сотрудники'!B:B,0)-_xlfn.XLOOKUP('Добавление новых'!B338,'Штатные сотрудники'!B:B,'Штатные сотрудники'!A:A,"Ошибка строки",0,1),1))</f>
        <v/>
      </c>
    </row>
    <row r="339" spans="1:6" x14ac:dyDescent="0.35">
      <c r="A339" t="str">
        <f>IF(F339="","",_xlfn.XLOOKUP(F339,'Переименование подразделения'!A:A,'Переименование подразделения'!B:B,"ошибка",0,1))</f>
        <v/>
      </c>
      <c r="B339" t="str">
        <v>Абдуллаев Нурбек</v>
      </c>
      <c r="C339" t="str">
        <f>IF(F339="","",_xlfn.XLOOKUP(B339,'Штатные сотрудники'!B:B,'Штатные сотрудники'!P:P,"ошибка",0,1))</f>
        <v/>
      </c>
      <c r="E339" t="str">
        <f>IF(F339="","",_xlfn.XLOOKUP(F339,'Переименование подразделения'!A:A,'Переименование подразделения'!C:C,"ошибка",0,1))</f>
        <v/>
      </c>
      <c r="F339" t="str" cm="1">
        <f t="array" ref="F339">IF(COUNTIF(Список_Сотрудников[ФИО],'Добавление новых'!B340)&gt;0,"",INDEX('Штатные сотрудники'!A:AJ,MATCH('Добавление новых'!B339,'Штатные сотрудники'!B:B,0)-_xlfn.XLOOKUP('Добавление новых'!B339,'Штатные сотрудники'!B:B,'Штатные сотрудники'!A:A,"Ошибка строки",0,1),1))</f>
        <v/>
      </c>
    </row>
    <row r="340" spans="1:6" x14ac:dyDescent="0.35">
      <c r="A340" t="str">
        <f>IF(F340="","",_xlfn.XLOOKUP(F340,'Переименование подразделения'!A:A,'Переименование подразделения'!B:B,"ошибка",0,1))</f>
        <v/>
      </c>
      <c r="B340" t="str">
        <v>Ахматов Шергазы Бектемирович</v>
      </c>
      <c r="C340" t="str">
        <f>IF(F340="","",_xlfn.XLOOKUP(B340,'Штатные сотрудники'!B:B,'Штатные сотрудники'!P:P,"ошибка",0,1))</f>
        <v/>
      </c>
      <c r="E340" t="str">
        <f>IF(F340="","",_xlfn.XLOOKUP(F340,'Переименование подразделения'!A:A,'Переименование подразделения'!C:C,"ошибка",0,1))</f>
        <v/>
      </c>
      <c r="F340" t="str" cm="1">
        <f t="array" ref="F340">IF(COUNTIF(Список_Сотрудников[ФИО],'Добавление новых'!B341)&gt;0,"",INDEX('Штатные сотрудники'!A:AJ,MATCH('Добавление новых'!B340,'Штатные сотрудники'!B:B,0)-_xlfn.XLOOKUP('Добавление новых'!B340,'Штатные сотрудники'!B:B,'Штатные сотрудники'!A:A,"Ошибка строки",0,1),1))</f>
        <v/>
      </c>
    </row>
    <row r="341" spans="1:6" x14ac:dyDescent="0.35">
      <c r="A341" t="str">
        <f>IF(F341="","",_xlfn.XLOOKUP(F341,'Переименование подразделения'!A:A,'Переименование подразделения'!B:B,"ошибка",0,1))</f>
        <v/>
      </c>
      <c r="B341" t="str">
        <v>Никонов Станислав Игоревич</v>
      </c>
      <c r="C341" t="str">
        <f>IF(F341="","",_xlfn.XLOOKUP(B341,'Штатные сотрудники'!B:B,'Штатные сотрудники'!P:P,"ошибка",0,1))</f>
        <v/>
      </c>
      <c r="E341" t="str">
        <f>IF(F341="","",_xlfn.XLOOKUP(F341,'Переименование подразделения'!A:A,'Переименование подразделения'!C:C,"ошибка",0,1))</f>
        <v/>
      </c>
      <c r="F341" t="str" cm="1">
        <f t="array" ref="F341">IF(COUNTIF(Список_Сотрудников[ФИО],'Добавление новых'!B342)&gt;0,"",INDEX('Штатные сотрудники'!A:AJ,MATCH('Добавление новых'!B341,'Штатные сотрудники'!B:B,0)-_xlfn.XLOOKUP('Добавление новых'!B341,'Штатные сотрудники'!B:B,'Штатные сотрудники'!A:A,"Ошибка строки",0,1),1))</f>
        <v/>
      </c>
    </row>
    <row r="342" spans="1:6" x14ac:dyDescent="0.35">
      <c r="A342" t="str">
        <f>IF(F342="","",_xlfn.XLOOKUP(F342,'Переименование подразделения'!A:A,'Переименование подразделения'!B:B,"ошибка",0,1))</f>
        <v/>
      </c>
      <c r="B342" t="str">
        <v>Осконбаев Акназар</v>
      </c>
      <c r="C342" t="str">
        <f>IF(F342="","",_xlfn.XLOOKUP(B342,'Штатные сотрудники'!B:B,'Штатные сотрудники'!P:P,"ошибка",0,1))</f>
        <v/>
      </c>
      <c r="E342" t="str">
        <f>IF(F342="","",_xlfn.XLOOKUP(F342,'Переименование подразделения'!A:A,'Переименование подразделения'!C:C,"ошибка",0,1))</f>
        <v/>
      </c>
      <c r="F342" t="str" cm="1">
        <f t="array" ref="F342">IF(COUNTIF(Список_Сотрудников[ФИО],'Добавление новых'!B343)&gt;0,"",INDEX('Штатные сотрудники'!A:AJ,MATCH('Добавление новых'!B342,'Штатные сотрудники'!B:B,0)-_xlfn.XLOOKUP('Добавление новых'!B342,'Штатные сотрудники'!B:B,'Штатные сотрудники'!A:A,"Ошибка строки",0,1),1))</f>
        <v/>
      </c>
    </row>
    <row r="343" spans="1:6" x14ac:dyDescent="0.35">
      <c r="A343" t="str">
        <f>IF(F343="","",_xlfn.XLOOKUP(F343,'Переименование подразделения'!A:A,'Переименование подразделения'!B:B,"ошибка",0,1))</f>
        <v/>
      </c>
      <c r="B343" t="str">
        <v>Талайбек Уулу Жанболот</v>
      </c>
      <c r="C343" t="str">
        <f>IF(F343="","",_xlfn.XLOOKUP(B343,'Штатные сотрудники'!B:B,'Штатные сотрудники'!P:P,"ошибка",0,1))</f>
        <v/>
      </c>
      <c r="E343" t="str">
        <f>IF(F343="","",_xlfn.XLOOKUP(F343,'Переименование подразделения'!A:A,'Переименование подразделения'!C:C,"ошибка",0,1))</f>
        <v/>
      </c>
      <c r="F343" t="str" cm="1">
        <f t="array" ref="F343">IF(COUNTIF(Список_Сотрудников[ФИО],'Добавление новых'!B344)&gt;0,"",INDEX('Штатные сотрудники'!A:AJ,MATCH('Добавление новых'!B343,'Штатные сотрудники'!B:B,0)-_xlfn.XLOOKUP('Добавление новых'!B343,'Штатные сотрудники'!B:B,'Штатные сотрудники'!A:A,"Ошибка строки",0,1),1))</f>
        <v/>
      </c>
    </row>
    <row r="344" spans="1:6" x14ac:dyDescent="0.35">
      <c r="A344" t="str">
        <f>IF(F344="","",_xlfn.XLOOKUP(F344,'Переименование подразделения'!A:A,'Переименование подразделения'!B:B,"ошибка",0,1))</f>
        <v/>
      </c>
      <c r="B344" t="str">
        <v>Александров Илья Алексеевич</v>
      </c>
      <c r="C344" t="str">
        <f>IF(F344="","",_xlfn.XLOOKUP(B344,'Штатные сотрудники'!B:B,'Штатные сотрудники'!P:P,"ошибка",0,1))</f>
        <v/>
      </c>
      <c r="E344" t="str">
        <f>IF(F344="","",_xlfn.XLOOKUP(F344,'Переименование подразделения'!A:A,'Переименование подразделения'!C:C,"ошибка",0,1))</f>
        <v/>
      </c>
      <c r="F344" t="str" cm="1">
        <f t="array" ref="F344">IF(COUNTIF(Список_Сотрудников[ФИО],'Добавление новых'!B345)&gt;0,"",INDEX('Штатные сотрудники'!A:AJ,MATCH('Добавление новых'!B344,'Штатные сотрудники'!B:B,0)-_xlfn.XLOOKUP('Добавление новых'!B344,'Штатные сотрудники'!B:B,'Штатные сотрудники'!A:A,"Ошибка строки",0,1),1))</f>
        <v/>
      </c>
    </row>
    <row r="345" spans="1:6" x14ac:dyDescent="0.35">
      <c r="A345" t="str">
        <f>IF(F345="","",_xlfn.XLOOKUP(F345,'Переименование подразделения'!A:A,'Переименование подразделения'!B:B,"ошибка",0,1))</f>
        <v>ошибка</v>
      </c>
      <c r="B345" t="str">
        <v>Мазур Сергей</v>
      </c>
      <c r="C345" t="str">
        <f>IF(F345="","",_xlfn.XLOOKUP(B345,'Штатные сотрудники'!B:B,'Штатные сотрудники'!P:P,"ошибка",0,1))</f>
        <v xml:space="preserve">Старший оператор стиральных машин </v>
      </c>
      <c r="E345" t="str">
        <f>IF(F345="","",_xlfn.XLOOKUP(F345,'Переименование подразделения'!A:A,'Переименование подразделения'!C:C,"ошибка",0,1))</f>
        <v>ошибка</v>
      </c>
      <c r="F345" t="str" cm="1">
        <f t="array" ref="F345">IF(COUNTIF(Список_Сотрудников[ФИО],'Добавление новых'!B346)&gt;0,"",INDEX('Штатные сотрудники'!A:AJ,MATCH('Добавление новых'!B345,'Штатные сотрудники'!B:B,0)-_xlfn.XLOOKUP('Добавление новых'!B345,'Штатные сотрудники'!B:B,'Штатные сотрудники'!A:A,"Ошибка строки",0,1),1))</f>
        <v>Производство (ковры) о/под.в г.Москве_3980</v>
      </c>
    </row>
    <row r="346" spans="1:6" x14ac:dyDescent="0.35">
      <c r="A346" t="str">
        <f>IF(F346="","",_xlfn.XLOOKUP(F346,'Переименование подразделения'!A:A,'Переименование подразделения'!B:B,"ошибка",0,1))</f>
        <v/>
      </c>
      <c r="B346" t="str">
        <v>Макаров Алексей Викторович</v>
      </c>
      <c r="C346" t="str">
        <f>IF(F346="","",_xlfn.XLOOKUP(B346,'Штатные сотрудники'!B:B,'Штатные сотрудники'!P:P,"ошибка",0,1))</f>
        <v/>
      </c>
      <c r="E346" t="str">
        <f>IF(F346="","",_xlfn.XLOOKUP(F346,'Переименование подразделения'!A:A,'Переименование подразделения'!C:C,"ошибка",0,1))</f>
        <v/>
      </c>
      <c r="F346" t="str" cm="1">
        <f t="array" ref="F346">IF(COUNTIF(Список_Сотрудников[ФИО],'Добавление новых'!B347)&gt;0,"",INDEX('Штатные сотрудники'!A:AJ,MATCH('Добавление новых'!B346,'Штатные сотрудники'!B:B,0)-_xlfn.XLOOKUP('Добавление новых'!B346,'Штатные сотрудники'!B:B,'Штатные сотрудники'!A:A,"Ошибка строки",0,1),1))</f>
        <v/>
      </c>
    </row>
    <row r="347" spans="1:6" x14ac:dyDescent="0.35">
      <c r="A347" t="str">
        <f>IF(F347="","",_xlfn.XLOOKUP(F347,'Переименование подразделения'!A:A,'Переименование подразделения'!B:B,"ошибка",0,1))</f>
        <v/>
      </c>
      <c r="B347" t="str">
        <v>Поспелов Алексей Сергеевич</v>
      </c>
      <c r="C347" t="str">
        <f>IF(F347="","",_xlfn.XLOOKUP(B347,'Штатные сотрудники'!B:B,'Штатные сотрудники'!P:P,"ошибка",0,1))</f>
        <v/>
      </c>
      <c r="E347" t="str">
        <f>IF(F347="","",_xlfn.XLOOKUP(F347,'Переименование подразделения'!A:A,'Переименование подразделения'!C:C,"ошибка",0,1))</f>
        <v/>
      </c>
      <c r="F347" t="str" cm="1">
        <f t="array" ref="F347">IF(COUNTIF(Список_Сотрудников[ФИО],'Добавление новых'!B348)&gt;0,"",INDEX('Штатные сотрудники'!A:AJ,MATCH('Добавление новых'!B347,'Штатные сотрудники'!B:B,0)-_xlfn.XLOOKUP('Добавление новых'!B347,'Штатные сотрудники'!B:B,'Штатные сотрудники'!A:A,"Ошибка строки",0,1),1))</f>
        <v/>
      </c>
    </row>
    <row r="348" spans="1:6" x14ac:dyDescent="0.35">
      <c r="A348" t="str">
        <f>IF(F348="","",_xlfn.XLOOKUP(F348,'Переименование подразделения'!A:A,'Переименование подразделения'!B:B,"ошибка",0,1))</f>
        <v/>
      </c>
      <c r="B348" t="str">
        <v>Федоров Илья Александрович</v>
      </c>
      <c r="C348" t="str">
        <f>IF(F348="","",_xlfn.XLOOKUP(B348,'Штатные сотрудники'!B:B,'Штатные сотрудники'!P:P,"ошибка",0,1))</f>
        <v/>
      </c>
      <c r="E348" t="str">
        <f>IF(F348="","",_xlfn.XLOOKUP(F348,'Переименование подразделения'!A:A,'Переименование подразделения'!C:C,"ошибка",0,1))</f>
        <v/>
      </c>
      <c r="F348" t="str" cm="1">
        <f t="array" ref="F348">IF(COUNTIF(Список_Сотрудников[ФИО],'Добавление новых'!B349)&gt;0,"",INDEX('Штатные сотрудники'!A:AJ,MATCH('Добавление новых'!B348,'Штатные сотрудники'!B:B,0)-_xlfn.XLOOKUP('Добавление новых'!B348,'Штатные сотрудники'!B:B,'Штатные сотрудники'!A:A,"Ошибка строки",0,1),1))</f>
        <v/>
      </c>
    </row>
    <row r="349" spans="1:6" x14ac:dyDescent="0.35">
      <c r="A349" t="str">
        <f>IF(F349="","",_xlfn.XLOOKUP(F349,'Переименование подразделения'!A:A,'Переименование подразделения'!B:B,"ошибка",0,1))</f>
        <v/>
      </c>
      <c r="B349" t="str">
        <v>Царев Дмитрий Владимирович</v>
      </c>
      <c r="C349" t="str">
        <f>IF(F349="","",_xlfn.XLOOKUP(B349,'Штатные сотрудники'!B:B,'Штатные сотрудники'!P:P,"ошибка",0,1))</f>
        <v/>
      </c>
      <c r="E349" t="str">
        <f>IF(F349="","",_xlfn.XLOOKUP(F349,'Переименование подразделения'!A:A,'Переименование подразделения'!C:C,"ошибка",0,1))</f>
        <v/>
      </c>
      <c r="F349" t="str" cm="1">
        <f t="array" ref="F349">IF(COUNTIF(Список_Сотрудников[ФИО],'Добавление новых'!B350)&gt;0,"",INDEX('Штатные сотрудники'!A:AJ,MATCH('Добавление новых'!B349,'Штатные сотрудники'!B:B,0)-_xlfn.XLOOKUP('Добавление новых'!B349,'Штатные сотрудники'!B:B,'Штатные сотрудники'!A:A,"Ошибка строки",0,1),1))</f>
        <v/>
      </c>
    </row>
    <row r="350" spans="1:6" x14ac:dyDescent="0.35">
      <c r="A350" t="str">
        <f>IF(F350="","",_xlfn.XLOOKUP(F350,'Переименование подразделения'!A:A,'Переименование подразделения'!B:B,"ошибка",0,1))</f>
        <v/>
      </c>
      <c r="B350" t="str">
        <v>Бурлаков Сергей Александрович</v>
      </c>
      <c r="C350" t="str">
        <f>IF(F350="","",_xlfn.XLOOKUP(B350,'Штатные сотрудники'!B:B,'Штатные сотрудники'!P:P,"ошибка",0,1))</f>
        <v/>
      </c>
      <c r="E350" t="str">
        <f>IF(F350="","",_xlfn.XLOOKUP(F350,'Переименование подразделения'!A:A,'Переименование подразделения'!C:C,"ошибка",0,1))</f>
        <v/>
      </c>
      <c r="F350" t="str" cm="1">
        <f t="array" ref="F350">IF(COUNTIF(Список_Сотрудников[ФИО],'Добавление новых'!B351)&gt;0,"",INDEX('Штатные сотрудники'!A:AJ,MATCH('Добавление новых'!B350,'Штатные сотрудники'!B:B,0)-_xlfn.XLOOKUP('Добавление новых'!B350,'Штатные сотрудники'!B:B,'Штатные сотрудники'!A:A,"Ошибка строки",0,1),1))</f>
        <v/>
      </c>
    </row>
    <row r="351" spans="1:6" x14ac:dyDescent="0.35">
      <c r="A351" t="str">
        <f>IF(F351="","",_xlfn.XLOOKUP(F351,'Переименование подразделения'!A:A,'Переименование подразделения'!B:B,"ошибка",0,1))</f>
        <v>ошибка</v>
      </c>
      <c r="B351" t="str">
        <v>Панов Аркадий Алексеевич</v>
      </c>
      <c r="C351" t="str">
        <f>IF(F351="","",_xlfn.XLOOKUP(B351,'Штатные сотрудники'!B:B,'Штатные сотрудники'!P:P,"ошибка",0,1))</f>
        <v>Старший кладовщик</v>
      </c>
      <c r="E351" t="str">
        <f>IF(F351="","",_xlfn.XLOOKUP(F351,'Переименование подразделения'!A:A,'Переименование подразделения'!C:C,"ошибка",0,1))</f>
        <v>ошибка</v>
      </c>
      <c r="F351" t="str" cm="1">
        <f t="array" ref="F351">IF(COUNTIF(Список_Сотрудников[ФИО],'Добавление новых'!B352)&gt;0,"",INDEX('Штатные сотрудники'!A:AJ,MATCH('Добавление новых'!B351,'Штатные сотрудники'!B:B,0)-_xlfn.XLOOKUP('Добавление новых'!B351,'Штатные сотрудники'!B:B,'Штатные сотрудники'!A:A,"Ошибка строки",0,1),1))</f>
        <v>Производство (ковры) о/под.в г.Москве_3980</v>
      </c>
    </row>
    <row r="352" spans="1:6" x14ac:dyDescent="0.35">
      <c r="A352" t="str">
        <f>IF(F352="","",_xlfn.XLOOKUP(F352,'Переименование подразделения'!A:A,'Переименование подразделения'!B:B,"ошибка",0,1))</f>
        <v/>
      </c>
      <c r="B352" t="str">
        <v>Антипина Ольга Николаевна</v>
      </c>
      <c r="C352" t="str">
        <f>IF(F352="","",_xlfn.XLOOKUP(B352,'Штатные сотрудники'!B:B,'Штатные сотрудники'!P:P,"ошибка",0,1))</f>
        <v/>
      </c>
      <c r="E352" t="str">
        <f>IF(F352="","",_xlfn.XLOOKUP(F352,'Переименование подразделения'!A:A,'Переименование подразделения'!C:C,"ошибка",0,1))</f>
        <v/>
      </c>
      <c r="F352" t="str" cm="1">
        <f t="array" ref="F352">IF(COUNTIF(Список_Сотрудников[ФИО],'Добавление новых'!B353)&gt;0,"",INDEX('Штатные сотрудники'!A:AJ,MATCH('Добавление новых'!B352,'Штатные сотрудники'!B:B,0)-_xlfn.XLOOKUP('Добавление новых'!B352,'Штатные сотрудники'!B:B,'Штатные сотрудники'!A:A,"Ошибка строки",0,1),1))</f>
        <v/>
      </c>
    </row>
    <row r="353" spans="1:6" x14ac:dyDescent="0.35">
      <c r="A353" t="str">
        <f>IF(F353="","",_xlfn.XLOOKUP(F353,'Переименование подразделения'!A:A,'Переименование подразделения'!B:B,"ошибка",0,1))</f>
        <v/>
      </c>
      <c r="B353" t="str">
        <v>Белкин Иван Михайлович</v>
      </c>
      <c r="C353" t="str">
        <f>IF(F353="","",_xlfn.XLOOKUP(B353,'Штатные сотрудники'!B:B,'Штатные сотрудники'!P:P,"ошибка",0,1))</f>
        <v/>
      </c>
      <c r="E353" t="str">
        <f>IF(F353="","",_xlfn.XLOOKUP(F353,'Переименование подразделения'!A:A,'Переименование подразделения'!C:C,"ошибка",0,1))</f>
        <v/>
      </c>
      <c r="F353" t="str" cm="1">
        <f t="array" ref="F353">IF(COUNTIF(Список_Сотрудников[ФИО],'Добавление новых'!B354)&gt;0,"",INDEX('Штатные сотрудники'!A:AJ,MATCH('Добавление новых'!B353,'Штатные сотрудники'!B:B,0)-_xlfn.XLOOKUP('Добавление новых'!B353,'Штатные сотрудники'!B:B,'Штатные сотрудники'!A:A,"Ошибка строки",0,1),1))</f>
        <v/>
      </c>
    </row>
    <row r="354" spans="1:6" x14ac:dyDescent="0.35">
      <c r="A354" t="str">
        <f>IF(F354="","",_xlfn.XLOOKUP(F354,'Переименование подразделения'!A:A,'Переименование подразделения'!B:B,"ошибка",0,1))</f>
        <v>Москва</v>
      </c>
      <c r="B354" t="str">
        <v>Золотовская Ирина Станиславовна</v>
      </c>
      <c r="C354" t="str">
        <f>IF(F354="","",_xlfn.XLOOKUP(B354,'Штатные сотрудники'!B:B,'Штатные сотрудники'!P:P,"ошибка",0,1))</f>
        <v xml:space="preserve">Оператор стиральных машин </v>
      </c>
      <c r="E354" t="str">
        <f>IF(F354="","",_xlfn.XLOOKUP(F354,'Переименование подразделения'!A:A,'Переименование подразделения'!C:C,"ошибка",0,1))</f>
        <v>Мифтяхетдинов Ильяз</v>
      </c>
      <c r="F354" t="str" cm="1">
        <f t="array" ref="F354">IF(COUNTIF(Список_Сотрудников[ФИО],'Добавление новых'!B355)&gt;0,"",INDEX('Штатные сотрудники'!A:AJ,MATCH('Добавление новых'!B354,'Штатные сотрудники'!B:B,0)-_xlfn.XLOOKUP('Добавление новых'!B354,'Штатные сотрудники'!B:B,'Штатные сотрудники'!A:A,"Ошибка строки",0,1),1))</f>
        <v>Производство (одежда) о/под.в г.Москве_3960</v>
      </c>
    </row>
    <row r="355" spans="1:6" x14ac:dyDescent="0.35">
      <c r="A355" t="str">
        <f>IF(F355="","",_xlfn.XLOOKUP(F355,'Переименование подразделения'!A:A,'Переименование подразделения'!B:B,"ошибка",0,1))</f>
        <v>Москва</v>
      </c>
      <c r="B355" t="str">
        <v>Кирсанова Ольга Александровна</v>
      </c>
      <c r="C355" t="str">
        <f>IF(F355="","",_xlfn.XLOOKUP(B355,'Штатные сотрудники'!B:B,'Штатные сотрудники'!P:P,"ошибка",0,1))</f>
        <v xml:space="preserve">Оператор стиральных машин </v>
      </c>
      <c r="E355" t="str">
        <f>IF(F355="","",_xlfn.XLOOKUP(F355,'Переименование подразделения'!A:A,'Переименование подразделения'!C:C,"ошибка",0,1))</f>
        <v>Мифтяхетдинов Ильяз</v>
      </c>
      <c r="F355" t="str" cm="1">
        <f t="array" ref="F355">IF(COUNTIF(Список_Сотрудников[ФИО],'Добавление новых'!B356)&gt;0,"",INDEX('Штатные сотрудники'!A:AJ,MATCH('Добавление новых'!B355,'Штатные сотрудники'!B:B,0)-_xlfn.XLOOKUP('Добавление новых'!B355,'Штатные сотрудники'!B:B,'Штатные сотрудники'!A:A,"Ошибка строки",0,1),1))</f>
        <v>Производство (одежда) о/под.в г.Москве_3960</v>
      </c>
    </row>
    <row r="356" spans="1:6" x14ac:dyDescent="0.35">
      <c r="A356" t="str">
        <f>IF(F356="","",_xlfn.XLOOKUP(F356,'Переименование подразделения'!A:A,'Переименование подразделения'!B:B,"ошибка",0,1))</f>
        <v/>
      </c>
      <c r="B356" t="str">
        <v>Редозубова Татьяна Юрьевна</v>
      </c>
      <c r="C356" t="str">
        <f>IF(F356="","",_xlfn.XLOOKUP(B356,'Штатные сотрудники'!B:B,'Штатные сотрудники'!P:P,"ошибка",0,1))</f>
        <v/>
      </c>
      <c r="E356" t="str">
        <f>IF(F356="","",_xlfn.XLOOKUP(F356,'Переименование подразделения'!A:A,'Переименование подразделения'!C:C,"ошибка",0,1))</f>
        <v/>
      </c>
      <c r="F356" t="str" cm="1">
        <f t="array" ref="F356">IF(COUNTIF(Список_Сотрудников[ФИО],'Добавление новых'!B357)&gt;0,"",INDEX('Штатные сотрудники'!A:AJ,MATCH('Добавление новых'!B356,'Штатные сотрудники'!B:B,0)-_xlfn.XLOOKUP('Добавление новых'!B356,'Штатные сотрудники'!B:B,'Штатные сотрудники'!A:A,"Ошибка строки",0,1),1))</f>
        <v/>
      </c>
    </row>
    <row r="357" spans="1:6" x14ac:dyDescent="0.35">
      <c r="A357" t="str">
        <f>IF(F357="","",_xlfn.XLOOKUP(F357,'Переименование подразделения'!A:A,'Переименование подразделения'!B:B,"ошибка",0,1))</f>
        <v/>
      </c>
      <c r="B357" t="str">
        <v>Рыжова Мария Александровна</v>
      </c>
      <c r="C357" t="str">
        <f>IF(F357="","",_xlfn.XLOOKUP(B357,'Штатные сотрудники'!B:B,'Штатные сотрудники'!P:P,"ошибка",0,1))</f>
        <v/>
      </c>
      <c r="E357" t="str">
        <f>IF(F357="","",_xlfn.XLOOKUP(F357,'Переименование подразделения'!A:A,'Переименование подразделения'!C:C,"ошибка",0,1))</f>
        <v/>
      </c>
      <c r="F357" t="str" cm="1">
        <f t="array" ref="F357">IF(COUNTIF(Список_Сотрудников[ФИО],'Добавление новых'!B358)&gt;0,"",INDEX('Штатные сотрудники'!A:AJ,MATCH('Добавление новых'!B357,'Штатные сотрудники'!B:B,0)-_xlfn.XLOOKUP('Добавление новых'!B357,'Штатные сотрудники'!B:B,'Штатные сотрудники'!A:A,"Ошибка строки",0,1),1))</f>
        <v/>
      </c>
    </row>
    <row r="358" spans="1:6" x14ac:dyDescent="0.35">
      <c r="A358" t="str">
        <f>IF(F358="","",_xlfn.XLOOKUP(F358,'Переименование подразделения'!A:A,'Переименование подразделения'!B:B,"ошибка",0,1))</f>
        <v/>
      </c>
      <c r="B358" t="str">
        <v>Савостина Мария Анатольевна</v>
      </c>
      <c r="C358" t="str">
        <f>IF(F358="","",_xlfn.XLOOKUP(B358,'Штатные сотрудники'!B:B,'Штатные сотрудники'!P:P,"ошибка",0,1))</f>
        <v/>
      </c>
      <c r="E358" t="str">
        <f>IF(F358="","",_xlfn.XLOOKUP(F358,'Переименование подразделения'!A:A,'Переименование подразделения'!C:C,"ошибка",0,1))</f>
        <v/>
      </c>
      <c r="F358" t="str" cm="1">
        <f t="array" ref="F358">IF(COUNTIF(Список_Сотрудников[ФИО],'Добавление новых'!B359)&gt;0,"",INDEX('Штатные сотрудники'!A:AJ,MATCH('Добавление новых'!B358,'Штатные сотрудники'!B:B,0)-_xlfn.XLOOKUP('Добавление новых'!B358,'Штатные сотрудники'!B:B,'Штатные сотрудники'!A:A,"Ошибка строки",0,1),1))</f>
        <v/>
      </c>
    </row>
    <row r="359" spans="1:6" x14ac:dyDescent="0.35">
      <c r="A359" t="str">
        <f>IF(F359="","",_xlfn.XLOOKUP(F359,'Переименование подразделения'!A:A,'Переименование подразделения'!B:B,"ошибка",0,1))</f>
        <v/>
      </c>
      <c r="B359" t="str">
        <v>Сербул Наталья Николаевна</v>
      </c>
      <c r="C359" t="str">
        <f>IF(F359="","",_xlfn.XLOOKUP(B359,'Штатные сотрудники'!B:B,'Штатные сотрудники'!P:P,"ошибка",0,1))</f>
        <v/>
      </c>
      <c r="E359" t="str">
        <f>IF(F359="","",_xlfn.XLOOKUP(F359,'Переименование подразделения'!A:A,'Переименование подразделения'!C:C,"ошибка",0,1))</f>
        <v/>
      </c>
      <c r="F359" t="str" cm="1">
        <f t="array" ref="F359">IF(COUNTIF(Список_Сотрудников[ФИО],'Добавление новых'!B360)&gt;0,"",INDEX('Штатные сотрудники'!A:AJ,MATCH('Добавление новых'!B359,'Штатные сотрудники'!B:B,0)-_xlfn.XLOOKUP('Добавление новых'!B359,'Штатные сотрудники'!B:B,'Штатные сотрудники'!A:A,"Ошибка строки",0,1),1))</f>
        <v/>
      </c>
    </row>
    <row r="360" spans="1:6" x14ac:dyDescent="0.35">
      <c r="A360" t="str">
        <f>IF(F360="","",_xlfn.XLOOKUP(F360,'Переименование подразделения'!A:A,'Переименование подразделения'!B:B,"ошибка",0,1))</f>
        <v/>
      </c>
      <c r="B360" t="str">
        <v>Юркевич Лариса Владимировна</v>
      </c>
      <c r="C360" t="str">
        <f>IF(F360="","",_xlfn.XLOOKUP(B360,'Штатные сотрудники'!B:B,'Штатные сотрудники'!P:P,"ошибка",0,1))</f>
        <v/>
      </c>
      <c r="E360" t="str">
        <f>IF(F360="","",_xlfn.XLOOKUP(F360,'Переименование подразделения'!A:A,'Переименование подразделения'!C:C,"ошибка",0,1))</f>
        <v/>
      </c>
      <c r="F360" t="str" cm="1">
        <f t="array" ref="F360">IF(COUNTIF(Список_Сотрудников[ФИО],'Добавление новых'!B361)&gt;0,"",INDEX('Штатные сотрудники'!A:AJ,MATCH('Добавление новых'!B360,'Штатные сотрудники'!B:B,0)-_xlfn.XLOOKUP('Добавление новых'!B360,'Штатные сотрудники'!B:B,'Штатные сотрудники'!A:A,"Ошибка строки",0,1),1))</f>
        <v/>
      </c>
    </row>
    <row r="361" spans="1:6" x14ac:dyDescent="0.35">
      <c r="A361" t="str">
        <f>IF(F361="","",_xlfn.XLOOKUP(F361,'Переименование подразделения'!A:A,'Переименование подразделения'!B:B,"ошибка",0,1))</f>
        <v/>
      </c>
      <c r="B361" t="str">
        <v>Белкина Любовь Валерьевна</v>
      </c>
      <c r="C361" t="str">
        <f>IF(F361="","",_xlfn.XLOOKUP(B361,'Штатные сотрудники'!B:B,'Штатные сотрудники'!P:P,"ошибка",0,1))</f>
        <v/>
      </c>
      <c r="E361" t="str">
        <f>IF(F361="","",_xlfn.XLOOKUP(F361,'Переименование подразделения'!A:A,'Переименование подразделения'!C:C,"ошибка",0,1))</f>
        <v/>
      </c>
      <c r="F361" t="str" cm="1">
        <f t="array" ref="F361">IF(COUNTIF(Список_Сотрудников[ФИО],'Добавление новых'!B362)&gt;0,"",INDEX('Штатные сотрудники'!A:AJ,MATCH('Добавление новых'!B361,'Штатные сотрудники'!B:B,0)-_xlfn.XLOOKUP('Добавление новых'!B361,'Штатные сотрудники'!B:B,'Штатные сотрудники'!A:A,"Ошибка строки",0,1),1))</f>
        <v/>
      </c>
    </row>
    <row r="362" spans="1:6" x14ac:dyDescent="0.35">
      <c r="A362" t="str">
        <f>IF(F362="","",_xlfn.XLOOKUP(F362,'Переименование подразделения'!A:A,'Переименование подразделения'!B:B,"ошибка",0,1))</f>
        <v/>
      </c>
      <c r="B362" t="str">
        <v>Бобылева Валентина Владимировна</v>
      </c>
      <c r="C362" t="str">
        <f>IF(F362="","",_xlfn.XLOOKUP(B362,'Штатные сотрудники'!B:B,'Штатные сотрудники'!P:P,"ошибка",0,1))</f>
        <v/>
      </c>
      <c r="E362" t="str">
        <f>IF(F362="","",_xlfn.XLOOKUP(F362,'Переименование подразделения'!A:A,'Переименование подразделения'!C:C,"ошибка",0,1))</f>
        <v/>
      </c>
      <c r="F362" t="str" cm="1">
        <f t="array" ref="F362">IF(COUNTIF(Список_Сотрудников[ФИО],'Добавление новых'!B363)&gt;0,"",INDEX('Штатные сотрудники'!A:AJ,MATCH('Добавление новых'!B362,'Штатные сотрудники'!B:B,0)-_xlfn.XLOOKUP('Добавление новых'!B362,'Штатные сотрудники'!B:B,'Штатные сотрудники'!A:A,"Ошибка строки",0,1),1))</f>
        <v/>
      </c>
    </row>
    <row r="363" spans="1:6" x14ac:dyDescent="0.35">
      <c r="A363" t="str">
        <f>IF(F363="","",_xlfn.XLOOKUP(F363,'Переименование подразделения'!A:A,'Переименование подразделения'!B:B,"ошибка",0,1))</f>
        <v/>
      </c>
      <c r="B363" t="str">
        <v>Жирнова Галина Михайловна</v>
      </c>
      <c r="C363" t="str">
        <f>IF(F363="","",_xlfn.XLOOKUP(B363,'Штатные сотрудники'!B:B,'Штатные сотрудники'!P:P,"ошибка",0,1))</f>
        <v/>
      </c>
      <c r="E363" t="str">
        <f>IF(F363="","",_xlfn.XLOOKUP(F363,'Переименование подразделения'!A:A,'Переименование подразделения'!C:C,"ошибка",0,1))</f>
        <v/>
      </c>
      <c r="F363" t="str" cm="1">
        <f t="array" ref="F363">IF(COUNTIF(Список_Сотрудников[ФИО],'Добавление новых'!B364)&gt;0,"",INDEX('Штатные сотрудники'!A:AJ,MATCH('Добавление новых'!B363,'Штатные сотрудники'!B:B,0)-_xlfn.XLOOKUP('Добавление новых'!B363,'Штатные сотрудники'!B:B,'Штатные сотрудники'!A:A,"Ошибка строки",0,1),1))</f>
        <v/>
      </c>
    </row>
    <row r="364" spans="1:6" x14ac:dyDescent="0.35">
      <c r="A364" t="str">
        <f>IF(F364="","",_xlfn.XLOOKUP(F364,'Переименование подразделения'!A:A,'Переименование подразделения'!B:B,"ошибка",0,1))</f>
        <v/>
      </c>
      <c r="B364" t="str">
        <v>Кожина Любовь Ивановна</v>
      </c>
      <c r="C364" t="str">
        <f>IF(F364="","",_xlfn.XLOOKUP(B364,'Штатные сотрудники'!B:B,'Штатные сотрудники'!P:P,"ошибка",0,1))</f>
        <v/>
      </c>
      <c r="E364" t="str">
        <f>IF(F364="","",_xlfn.XLOOKUP(F364,'Переименование подразделения'!A:A,'Переименование подразделения'!C:C,"ошибка",0,1))</f>
        <v/>
      </c>
      <c r="F364" t="str" cm="1">
        <f t="array" ref="F364">IF(COUNTIF(Список_Сотрудников[ФИО],'Добавление новых'!B365)&gt;0,"",INDEX('Штатные сотрудники'!A:AJ,MATCH('Добавление новых'!B364,'Штатные сотрудники'!B:B,0)-_xlfn.XLOOKUP('Добавление новых'!B364,'Штатные сотрудники'!B:B,'Штатные сотрудники'!A:A,"Ошибка строки",0,1),1))</f>
        <v/>
      </c>
    </row>
    <row r="365" spans="1:6" x14ac:dyDescent="0.35">
      <c r="A365" t="str">
        <f>IF(F365="","",_xlfn.XLOOKUP(F365,'Переименование подразделения'!A:A,'Переименование подразделения'!B:B,"ошибка",0,1))</f>
        <v/>
      </c>
      <c r="B365" t="str">
        <v>Слабкович Валентина Леонидовна</v>
      </c>
      <c r="C365" t="str">
        <f>IF(F365="","",_xlfn.XLOOKUP(B365,'Штатные сотрудники'!B:B,'Штатные сотрудники'!P:P,"ошибка",0,1))</f>
        <v/>
      </c>
      <c r="E365" t="str">
        <f>IF(F365="","",_xlfn.XLOOKUP(F365,'Переименование подразделения'!A:A,'Переименование подразделения'!C:C,"ошибка",0,1))</f>
        <v/>
      </c>
      <c r="F365" t="str" cm="1">
        <f t="array" ref="F365">IF(COUNTIF(Список_Сотрудников[ФИО],'Добавление новых'!B366)&gt;0,"",INDEX('Штатные сотрудники'!A:AJ,MATCH('Добавление новых'!B365,'Штатные сотрудники'!B:B,0)-_xlfn.XLOOKUP('Добавление новых'!B365,'Штатные сотрудники'!B:B,'Штатные сотрудники'!A:A,"Ошибка строки",0,1),1))</f>
        <v/>
      </c>
    </row>
    <row r="366" spans="1:6" x14ac:dyDescent="0.35">
      <c r="A366" t="str">
        <f>IF(F366="","",_xlfn.XLOOKUP(F366,'Переименование подразделения'!A:A,'Переименование подразделения'!B:B,"ошибка",0,1))</f>
        <v/>
      </c>
      <c r="B366" t="str">
        <v>Асанова Мавлюда Исматиллаевна</v>
      </c>
      <c r="C366" t="str">
        <f>IF(F366="","",_xlfn.XLOOKUP(B366,'Штатные сотрудники'!B:B,'Штатные сотрудники'!P:P,"ошибка",0,1))</f>
        <v/>
      </c>
      <c r="E366" t="str">
        <f>IF(F366="","",_xlfn.XLOOKUP(F366,'Переименование подразделения'!A:A,'Переименование подразделения'!C:C,"ошибка",0,1))</f>
        <v/>
      </c>
      <c r="F366" t="str" cm="1">
        <f t="array" ref="F366">IF(COUNTIF(Список_Сотрудников[ФИО],'Добавление новых'!B367)&gt;0,"",INDEX('Штатные сотрудники'!A:AJ,MATCH('Добавление новых'!B366,'Штатные сотрудники'!B:B,0)-_xlfn.XLOOKUP('Добавление новых'!B366,'Штатные сотрудники'!B:B,'Штатные сотрудники'!A:A,"Ошибка строки",0,1),1))</f>
        <v/>
      </c>
    </row>
    <row r="367" spans="1:6" x14ac:dyDescent="0.35">
      <c r="A367" t="str">
        <f>IF(F367="","",_xlfn.XLOOKUP(F367,'Переименование подразделения'!A:A,'Переименование подразделения'!B:B,"ошибка",0,1))</f>
        <v>Москва</v>
      </c>
      <c r="B367" t="str">
        <v>Батырбекова Саламат Батырбековна</v>
      </c>
      <c r="C367" t="str">
        <f>IF(F367="","",_xlfn.XLOOKUP(B367,'Штатные сотрудники'!B:B,'Штатные сотрудники'!P:P,"ошибка",0,1))</f>
        <v xml:space="preserve">Младший оператор стиральных машин </v>
      </c>
      <c r="E367" t="str">
        <f>IF(F367="","",_xlfn.XLOOKUP(F367,'Переименование подразделения'!A:A,'Переименование подразделения'!C:C,"ошибка",0,1))</f>
        <v>Мифтяхетдинов Ильяз</v>
      </c>
      <c r="F367" t="str" cm="1">
        <f t="array" ref="F367">IF(COUNTIF(Список_Сотрудников[ФИО],'Добавление новых'!B368)&gt;0,"",INDEX('Штатные сотрудники'!A:AJ,MATCH('Добавление новых'!B367,'Штатные сотрудники'!B:B,0)-_xlfn.XLOOKUP('Добавление новых'!B367,'Штатные сотрудники'!B:B,'Штатные сотрудники'!A:A,"Ошибка строки",0,1),1))</f>
        <v>Производство (одежда) о/под.в г.Москве_3960</v>
      </c>
    </row>
    <row r="368" spans="1:6" x14ac:dyDescent="0.35">
      <c r="A368" t="str">
        <f>IF(F368="","",_xlfn.XLOOKUP(F368,'Переименование подразделения'!A:A,'Переименование подразделения'!B:B,"ошибка",0,1))</f>
        <v>Москва</v>
      </c>
      <c r="B368" t="str">
        <v>Герук Александр Борисович</v>
      </c>
      <c r="C368" t="str">
        <f>IF(F368="","",_xlfn.XLOOKUP(B368,'Штатные сотрудники'!B:B,'Штатные сотрудники'!P:P,"ошибка",0,1))</f>
        <v xml:space="preserve">Младший оператор стиральных машин </v>
      </c>
      <c r="E368" t="str">
        <f>IF(F368="","",_xlfn.XLOOKUP(F368,'Переименование подразделения'!A:A,'Переименование подразделения'!C:C,"ошибка",0,1))</f>
        <v>Мифтяхетдинов Ильяз</v>
      </c>
      <c r="F368" t="str" cm="1">
        <f t="array" ref="F368">IF(COUNTIF(Список_Сотрудников[ФИО],'Добавление новых'!B369)&gt;0,"",INDEX('Штатные сотрудники'!A:AJ,MATCH('Добавление новых'!B368,'Штатные сотрудники'!B:B,0)-_xlfn.XLOOKUP('Добавление новых'!B368,'Штатные сотрудники'!B:B,'Штатные сотрудники'!A:A,"Ошибка строки",0,1),1))</f>
        <v>Производство (одежда) о/под.в г.Москве_3960</v>
      </c>
    </row>
    <row r="369" spans="1:6" x14ac:dyDescent="0.35">
      <c r="A369" t="str">
        <f>IF(F369="","",_xlfn.XLOOKUP(F369,'Переименование подразделения'!A:A,'Переименование подразделения'!B:B,"ошибка",0,1))</f>
        <v/>
      </c>
      <c r="B369" t="str">
        <v>Ергешова Тахмина</v>
      </c>
      <c r="C369" t="str">
        <f>IF(F369="","",_xlfn.XLOOKUP(B369,'Штатные сотрудники'!B:B,'Штатные сотрудники'!P:P,"ошибка",0,1))</f>
        <v/>
      </c>
      <c r="E369" t="str">
        <f>IF(F369="","",_xlfn.XLOOKUP(F369,'Переименование подразделения'!A:A,'Переименование подразделения'!C:C,"ошибка",0,1))</f>
        <v/>
      </c>
      <c r="F369" t="str" cm="1">
        <f t="array" ref="F369">IF(COUNTIF(Список_Сотрудников[ФИО],'Добавление новых'!B370)&gt;0,"",INDEX('Штатные сотрудники'!A:AJ,MATCH('Добавление новых'!B369,'Штатные сотрудники'!B:B,0)-_xlfn.XLOOKUP('Добавление новых'!B369,'Штатные сотрудники'!B:B,'Штатные сотрудники'!A:A,"Ошибка строки",0,1),1))</f>
        <v/>
      </c>
    </row>
    <row r="370" spans="1:6" x14ac:dyDescent="0.35">
      <c r="A370" t="str">
        <f>IF(F370="","",_xlfn.XLOOKUP(F370,'Переименование подразделения'!A:A,'Переименование подразделения'!B:B,"ошибка",0,1))</f>
        <v/>
      </c>
      <c r="B370" t="str">
        <v>Зети Анна Александровна</v>
      </c>
      <c r="C370" t="str">
        <f>IF(F370="","",_xlfn.XLOOKUP(B370,'Штатные сотрудники'!B:B,'Штатные сотрудники'!P:P,"ошибка",0,1))</f>
        <v/>
      </c>
      <c r="E370" t="str">
        <f>IF(F370="","",_xlfn.XLOOKUP(F370,'Переименование подразделения'!A:A,'Переименование подразделения'!C:C,"ошибка",0,1))</f>
        <v/>
      </c>
      <c r="F370" t="str" cm="1">
        <f t="array" ref="F370">IF(COUNTIF(Список_Сотрудников[ФИО],'Добавление новых'!B371)&gt;0,"",INDEX('Штатные сотрудники'!A:AJ,MATCH('Добавление новых'!B370,'Штатные сотрудники'!B:B,0)-_xlfn.XLOOKUP('Добавление новых'!B370,'Штатные сотрудники'!B:B,'Штатные сотрудники'!A:A,"Ошибка строки",0,1),1))</f>
        <v/>
      </c>
    </row>
    <row r="371" spans="1:6" x14ac:dyDescent="0.35">
      <c r="A371" t="str">
        <f>IF(F371="","",_xlfn.XLOOKUP(F371,'Переименование подразделения'!A:A,'Переименование подразделения'!B:B,"ошибка",0,1))</f>
        <v/>
      </c>
      <c r="B371" t="str">
        <v>Исаев Владимир Петрович</v>
      </c>
      <c r="C371" t="str">
        <f>IF(F371="","",_xlfn.XLOOKUP(B371,'Штатные сотрудники'!B:B,'Штатные сотрудники'!P:P,"ошибка",0,1))</f>
        <v/>
      </c>
      <c r="E371" t="str">
        <f>IF(F371="","",_xlfn.XLOOKUP(F371,'Переименование подразделения'!A:A,'Переименование подразделения'!C:C,"ошибка",0,1))</f>
        <v/>
      </c>
      <c r="F371" t="str" cm="1">
        <f t="array" ref="F371">IF(COUNTIF(Список_Сотрудников[ФИО],'Добавление новых'!B372)&gt;0,"",INDEX('Штатные сотрудники'!A:AJ,MATCH('Добавление новых'!B371,'Штатные сотрудники'!B:B,0)-_xlfn.XLOOKUP('Добавление новых'!B371,'Штатные сотрудники'!B:B,'Штатные сотрудники'!A:A,"Ошибка строки",0,1),1))</f>
        <v/>
      </c>
    </row>
    <row r="372" spans="1:6" x14ac:dyDescent="0.35">
      <c r="A372" t="str">
        <f>IF(F372="","",_xlfn.XLOOKUP(F372,'Переименование подразделения'!A:A,'Переименование подразделения'!B:B,"ошибка",0,1))</f>
        <v/>
      </c>
      <c r="B372" t="str">
        <v>Климентовская Ирина Леонидовна</v>
      </c>
      <c r="C372" t="str">
        <f>IF(F372="","",_xlfn.XLOOKUP(B372,'Штатные сотрудники'!B:B,'Штатные сотрудники'!P:P,"ошибка",0,1))</f>
        <v/>
      </c>
      <c r="E372" t="str">
        <f>IF(F372="","",_xlfn.XLOOKUP(F372,'Переименование подразделения'!A:A,'Переименование подразделения'!C:C,"ошибка",0,1))</f>
        <v/>
      </c>
      <c r="F372" t="str" cm="1">
        <f t="array" ref="F372">IF(COUNTIF(Список_Сотрудников[ФИО],'Добавление новых'!B373)&gt;0,"",INDEX('Штатные сотрудники'!A:AJ,MATCH('Добавление новых'!B372,'Штатные сотрудники'!B:B,0)-_xlfn.XLOOKUP('Добавление новых'!B372,'Штатные сотрудники'!B:B,'Штатные сотрудники'!A:A,"Ошибка строки",0,1),1))</f>
        <v/>
      </c>
    </row>
    <row r="373" spans="1:6" x14ac:dyDescent="0.35">
      <c r="A373" t="str">
        <f>IF(F373="","",_xlfn.XLOOKUP(F373,'Переименование подразделения'!A:A,'Переименование подразделения'!B:B,"ошибка",0,1))</f>
        <v/>
      </c>
      <c r="B373" t="str">
        <v>Куликова Таисия Петровна</v>
      </c>
      <c r="C373" t="str">
        <f>IF(F373="","",_xlfn.XLOOKUP(B373,'Штатные сотрудники'!B:B,'Штатные сотрудники'!P:P,"ошибка",0,1))</f>
        <v/>
      </c>
      <c r="E373" t="str">
        <f>IF(F373="","",_xlfn.XLOOKUP(F373,'Переименование подразделения'!A:A,'Переименование подразделения'!C:C,"ошибка",0,1))</f>
        <v/>
      </c>
      <c r="F373" t="str" cm="1">
        <f t="array" ref="F373">IF(COUNTIF(Список_Сотрудников[ФИО],'Добавление новых'!B374)&gt;0,"",INDEX('Штатные сотрудники'!A:AJ,MATCH('Добавление новых'!B373,'Штатные сотрудники'!B:B,0)-_xlfn.XLOOKUP('Добавление новых'!B373,'Штатные сотрудники'!B:B,'Штатные сотрудники'!A:A,"Ошибка строки",0,1),1))</f>
        <v/>
      </c>
    </row>
    <row r="374" spans="1:6" x14ac:dyDescent="0.35">
      <c r="A374" t="str">
        <f>IF(F374="","",_xlfn.XLOOKUP(F374,'Переименование подразделения'!A:A,'Переименование подразделения'!B:B,"ошибка",0,1))</f>
        <v>Москва</v>
      </c>
      <c r="B374" t="str">
        <v>Кутубаева Эльгиза</v>
      </c>
      <c r="C374" t="str">
        <f>IF(F374="","",_xlfn.XLOOKUP(B374,'Штатные сотрудники'!B:B,'Штатные сотрудники'!P:P,"ошибка",0,1))</f>
        <v xml:space="preserve">Младший оператор стиральных машин </v>
      </c>
      <c r="E374" t="str">
        <f>IF(F374="","",_xlfn.XLOOKUP(F374,'Переименование подразделения'!A:A,'Переименование подразделения'!C:C,"ошибка",0,1))</f>
        <v>Мифтяхетдинов Ильяз</v>
      </c>
      <c r="F374" t="str" cm="1">
        <f t="array" ref="F374">IF(COUNTIF(Список_Сотрудников[ФИО],'Добавление новых'!B375)&gt;0,"",INDEX('Штатные сотрудники'!A:AJ,MATCH('Добавление новых'!B374,'Штатные сотрудники'!B:B,0)-_xlfn.XLOOKUP('Добавление новых'!B374,'Штатные сотрудники'!B:B,'Штатные сотрудники'!A:A,"Ошибка строки",0,1),1))</f>
        <v>Производство (одежда) о/под.в г.Москве_3960</v>
      </c>
    </row>
    <row r="375" spans="1:6" x14ac:dyDescent="0.35">
      <c r="A375" t="str">
        <f>IF(F375="","",_xlfn.XLOOKUP(F375,'Переименование подразделения'!A:A,'Переименование подразделения'!B:B,"ошибка",0,1))</f>
        <v>Москва</v>
      </c>
      <c r="B375" t="str">
        <v>Мансурова Каныгул</v>
      </c>
      <c r="C375" t="str">
        <f>IF(F375="","",_xlfn.XLOOKUP(B375,'Штатные сотрудники'!B:B,'Штатные сотрудники'!P:P,"ошибка",0,1))</f>
        <v xml:space="preserve">Младший оператор стиральных машин </v>
      </c>
      <c r="E375" t="str">
        <f>IF(F375="","",_xlfn.XLOOKUP(F375,'Переименование подразделения'!A:A,'Переименование подразделения'!C:C,"ошибка",0,1))</f>
        <v>Мифтяхетдинов Ильяз</v>
      </c>
      <c r="F375" t="str" cm="1">
        <f t="array" ref="F375">IF(COUNTIF(Список_Сотрудников[ФИО],'Добавление новых'!B376)&gt;0,"",INDEX('Штатные сотрудники'!A:AJ,MATCH('Добавление новых'!B375,'Штатные сотрудники'!B:B,0)-_xlfn.XLOOKUP('Добавление новых'!B375,'Штатные сотрудники'!B:B,'Штатные сотрудники'!A:A,"Ошибка строки",0,1),1))</f>
        <v>Производство (одежда) о/под.в г.Москве_3960</v>
      </c>
    </row>
    <row r="376" spans="1:6" x14ac:dyDescent="0.35">
      <c r="A376" t="str">
        <f>IF(F376="","",_xlfn.XLOOKUP(F376,'Переименование подразделения'!A:A,'Переименование подразделения'!B:B,"ошибка",0,1))</f>
        <v/>
      </c>
      <c r="B376" t="str">
        <v>Мезенцева Екатерина Николаевна</v>
      </c>
      <c r="C376" t="str">
        <f>IF(F376="","",_xlfn.XLOOKUP(B376,'Штатные сотрудники'!B:B,'Штатные сотрудники'!P:P,"ошибка",0,1))</f>
        <v/>
      </c>
      <c r="E376" t="str">
        <f>IF(F376="","",_xlfn.XLOOKUP(F376,'Переименование подразделения'!A:A,'Переименование подразделения'!C:C,"ошибка",0,1))</f>
        <v/>
      </c>
      <c r="F376" t="str" cm="1">
        <f t="array" ref="F376">IF(COUNTIF(Список_Сотрудников[ФИО],'Добавление новых'!B377)&gt;0,"",INDEX('Штатные сотрудники'!A:AJ,MATCH('Добавление новых'!B376,'Штатные сотрудники'!B:B,0)-_xlfn.XLOOKUP('Добавление новых'!B376,'Штатные сотрудники'!B:B,'Штатные сотрудники'!A:A,"Ошибка строки",0,1),1))</f>
        <v/>
      </c>
    </row>
    <row r="377" spans="1:6" x14ac:dyDescent="0.35">
      <c r="A377" t="str">
        <f>IF(F377="","",_xlfn.XLOOKUP(F377,'Переименование подразделения'!A:A,'Переименование подразделения'!B:B,"ошибка",0,1))</f>
        <v/>
      </c>
      <c r="B377" t="str">
        <v>Мирошниченко Елена Сергеевна</v>
      </c>
      <c r="C377" t="str">
        <f>IF(F377="","",_xlfn.XLOOKUP(B377,'Штатные сотрудники'!B:B,'Штатные сотрудники'!P:P,"ошибка",0,1))</f>
        <v/>
      </c>
      <c r="E377" t="str">
        <f>IF(F377="","",_xlfn.XLOOKUP(F377,'Переименование подразделения'!A:A,'Переименование подразделения'!C:C,"ошибка",0,1))</f>
        <v/>
      </c>
      <c r="F377" t="str" cm="1">
        <f t="array" ref="F377">IF(COUNTIF(Список_Сотрудников[ФИО],'Добавление новых'!B378)&gt;0,"",INDEX('Штатные сотрудники'!A:AJ,MATCH('Добавление новых'!B377,'Штатные сотрудники'!B:B,0)-_xlfn.XLOOKUP('Добавление новых'!B377,'Штатные сотрудники'!B:B,'Штатные сотрудники'!A:A,"Ошибка строки",0,1),1))</f>
        <v/>
      </c>
    </row>
    <row r="378" spans="1:6" x14ac:dyDescent="0.35">
      <c r="A378" t="str">
        <f>IF(F378="","",_xlfn.XLOOKUP(F378,'Переименование подразделения'!A:A,'Переименование подразделения'!B:B,"ошибка",0,1))</f>
        <v/>
      </c>
      <c r="B378" t="str">
        <v>Осконбаева Аселкан</v>
      </c>
      <c r="C378" t="str">
        <f>IF(F378="","",_xlfn.XLOOKUP(B378,'Штатные сотрудники'!B:B,'Штатные сотрудники'!P:P,"ошибка",0,1))</f>
        <v/>
      </c>
      <c r="E378" t="str">
        <f>IF(F378="","",_xlfn.XLOOKUP(F378,'Переименование подразделения'!A:A,'Переименование подразделения'!C:C,"ошибка",0,1))</f>
        <v/>
      </c>
      <c r="F378" t="str" cm="1">
        <f t="array" ref="F378">IF(COUNTIF(Список_Сотрудников[ФИО],'Добавление новых'!B379)&gt;0,"",INDEX('Штатные сотрудники'!A:AJ,MATCH('Добавление новых'!B378,'Штатные сотрудники'!B:B,0)-_xlfn.XLOOKUP('Добавление новых'!B378,'Штатные сотрудники'!B:B,'Штатные сотрудники'!A:A,"Ошибка строки",0,1),1))</f>
        <v/>
      </c>
    </row>
    <row r="379" spans="1:6" x14ac:dyDescent="0.35">
      <c r="A379" t="str">
        <f>IF(F379="","",_xlfn.XLOOKUP(F379,'Переименование подразделения'!A:A,'Переименование подразделения'!B:B,"ошибка",0,1))</f>
        <v/>
      </c>
      <c r="B379" t="str">
        <v>Укутаев Марат Сулумбекович</v>
      </c>
      <c r="C379" t="str">
        <f>IF(F379="","",_xlfn.XLOOKUP(B379,'Штатные сотрудники'!B:B,'Штатные сотрудники'!P:P,"ошибка",0,1))</f>
        <v/>
      </c>
      <c r="E379" t="str">
        <f>IF(F379="","",_xlfn.XLOOKUP(F379,'Переименование подразделения'!A:A,'Переименование подразделения'!C:C,"ошибка",0,1))</f>
        <v/>
      </c>
      <c r="F379" t="str" cm="1">
        <f t="array" ref="F379">IF(COUNTIF(Список_Сотрудников[ФИО],'Добавление новых'!B380)&gt;0,"",INDEX('Штатные сотрудники'!A:AJ,MATCH('Добавление новых'!B379,'Штатные сотрудники'!B:B,0)-_xlfn.XLOOKUP('Добавление новых'!B379,'Штатные сотрудники'!B:B,'Штатные сотрудники'!A:A,"Ошибка строки",0,1),1))</f>
        <v/>
      </c>
    </row>
    <row r="380" spans="1:6" x14ac:dyDescent="0.35">
      <c r="A380" t="str">
        <f>IF(F380="","",_xlfn.XLOOKUP(F380,'Переименование подразделения'!A:A,'Переименование подразделения'!B:B,"ошибка",0,1))</f>
        <v/>
      </c>
      <c r="B380" t="str">
        <v>Уланычбек Кызы Сапаргул</v>
      </c>
      <c r="C380" t="str">
        <f>IF(F380="","",_xlfn.XLOOKUP(B380,'Штатные сотрудники'!B:B,'Штатные сотрудники'!P:P,"ошибка",0,1))</f>
        <v/>
      </c>
      <c r="E380" t="str">
        <f>IF(F380="","",_xlfn.XLOOKUP(F380,'Переименование подразделения'!A:A,'Переименование подразделения'!C:C,"ошибка",0,1))</f>
        <v/>
      </c>
      <c r="F380" t="str" cm="1">
        <f t="array" ref="F380">IF(COUNTIF(Список_Сотрудников[ФИО],'Добавление новых'!B381)&gt;0,"",INDEX('Штатные сотрудники'!A:AJ,MATCH('Добавление новых'!B380,'Штатные сотрудники'!B:B,0)-_xlfn.XLOOKUP('Добавление новых'!B380,'Штатные сотрудники'!B:B,'Штатные сотрудники'!A:A,"Ошибка строки",0,1),1))</f>
        <v/>
      </c>
    </row>
    <row r="381" spans="1:6" x14ac:dyDescent="0.35">
      <c r="A381" t="str">
        <f>IF(F381="","",_xlfn.XLOOKUP(F381,'Переименование подразделения'!A:A,'Переименование подразделения'!B:B,"ошибка",0,1))</f>
        <v>Москва</v>
      </c>
      <c r="B381" t="str">
        <v>Хорошайлова Ирина Викторовна</v>
      </c>
      <c r="C381" t="str">
        <f>IF(F381="","",_xlfn.XLOOKUP(B381,'Штатные сотрудники'!B:B,'Штатные сотрудники'!P:P,"ошибка",0,1))</f>
        <v xml:space="preserve">Младший оператор стиральных машин </v>
      </c>
      <c r="E381" t="str">
        <f>IF(F381="","",_xlfn.XLOOKUP(F381,'Переименование подразделения'!A:A,'Переименование подразделения'!C:C,"ошибка",0,1))</f>
        <v>Мифтяхетдинов Ильяз</v>
      </c>
      <c r="F381" t="str" cm="1">
        <f t="array" ref="F381">IF(COUNTIF(Список_Сотрудников[ФИО],'Добавление новых'!B382)&gt;0,"",INDEX('Штатные сотрудники'!A:AJ,MATCH('Добавление новых'!B381,'Штатные сотрудники'!B:B,0)-_xlfn.XLOOKUP('Добавление новых'!B381,'Штатные сотрудники'!B:B,'Штатные сотрудники'!A:A,"Ошибка строки",0,1),1))</f>
        <v>Производство (одежда) о/под.в г.Москве_3960</v>
      </c>
    </row>
    <row r="382" spans="1:6" x14ac:dyDescent="0.35">
      <c r="A382" t="str">
        <f>IF(F382="","",_xlfn.XLOOKUP(F382,'Переименование подразделения'!A:A,'Переименование подразделения'!B:B,"ошибка",0,1))</f>
        <v/>
      </c>
      <c r="B382" t="str">
        <v>Цуканов Александр Михайлович</v>
      </c>
      <c r="C382" t="str">
        <f>IF(F382="","",_xlfn.XLOOKUP(B382,'Штатные сотрудники'!B:B,'Штатные сотрудники'!P:P,"ошибка",0,1))</f>
        <v/>
      </c>
      <c r="E382" t="str">
        <f>IF(F382="","",_xlfn.XLOOKUP(F382,'Переименование подразделения'!A:A,'Переименование подразделения'!C:C,"ошибка",0,1))</f>
        <v/>
      </c>
      <c r="F382" t="str" cm="1">
        <f t="array" ref="F382">IF(COUNTIF(Список_Сотрудников[ФИО],'Добавление новых'!B383)&gt;0,"",INDEX('Штатные сотрудники'!A:AJ,MATCH('Добавление новых'!B382,'Штатные сотрудники'!B:B,0)-_xlfn.XLOOKUP('Добавление новых'!B382,'Штатные сотрудники'!B:B,'Штатные сотрудники'!A:A,"Ошибка строки",0,1),1))</f>
        <v/>
      </c>
    </row>
    <row r="383" spans="1:6" x14ac:dyDescent="0.35">
      <c r="A383" t="str">
        <f>IF(F383="","",_xlfn.XLOOKUP(F383,'Переименование подразделения'!A:A,'Переименование подразделения'!B:B,"ошибка",0,1))</f>
        <v/>
      </c>
      <c r="B383" t="str">
        <v>Стотыка Николай Борисович</v>
      </c>
      <c r="C383" t="str">
        <f>IF(F383="","",_xlfn.XLOOKUP(B383,'Штатные сотрудники'!B:B,'Штатные сотрудники'!P:P,"ошибка",0,1))</f>
        <v/>
      </c>
      <c r="E383" t="str">
        <f>IF(F383="","",_xlfn.XLOOKUP(F383,'Переименование подразделения'!A:A,'Переименование подразделения'!C:C,"ошибка",0,1))</f>
        <v/>
      </c>
      <c r="F383" t="str" cm="1">
        <f t="array" ref="F383">IF(COUNTIF(Список_Сотрудников[ФИО],'Добавление новых'!B384)&gt;0,"",INDEX('Штатные сотрудники'!A:AJ,MATCH('Добавление новых'!B383,'Штатные сотрудники'!B:B,0)-_xlfn.XLOOKUP('Добавление новых'!B383,'Штатные сотрудники'!B:B,'Штатные сотрудники'!A:A,"Ошибка строки",0,1),1))</f>
        <v/>
      </c>
    </row>
    <row r="384" spans="1:6" x14ac:dyDescent="0.35">
      <c r="A384" t="str">
        <f>IF(F384="","",_xlfn.XLOOKUP(F384,'Переименование подразделения'!A:A,'Переименование подразделения'!B:B,"ошибка",0,1))</f>
        <v/>
      </c>
      <c r="B384" t="str">
        <v>Погорельченко Дмитрий Сергеевич</v>
      </c>
      <c r="C384" t="str">
        <f>IF(F384="","",_xlfn.XLOOKUP(B384,'Штатные сотрудники'!B:B,'Штатные сотрудники'!P:P,"ошибка",0,1))</f>
        <v/>
      </c>
      <c r="E384" t="str">
        <f>IF(F384="","",_xlfn.XLOOKUP(F384,'Переименование подразделения'!A:A,'Переименование подразделения'!C:C,"ошибка",0,1))</f>
        <v/>
      </c>
      <c r="F384" t="str" cm="1">
        <f t="array" ref="F384">IF(COUNTIF(Список_Сотрудников[ФИО],'Добавление новых'!B385)&gt;0,"",INDEX('Штатные сотрудники'!A:AJ,MATCH('Добавление новых'!B384,'Штатные сотрудники'!B:B,0)-_xlfn.XLOOKUP('Добавление новых'!B384,'Штатные сотрудники'!B:B,'Штатные сотрудники'!A:A,"Ошибка строки",0,1),1))</f>
        <v/>
      </c>
    </row>
    <row r="385" spans="1:6" x14ac:dyDescent="0.35">
      <c r="A385" t="str">
        <f>IF(F385="","",_xlfn.XLOOKUP(F385,'Переименование подразделения'!A:A,'Переименование подразделения'!B:B,"ошибка",0,1))</f>
        <v/>
      </c>
      <c r="B385" t="str">
        <v>Зеленцов Иван Игоревич</v>
      </c>
      <c r="C385" t="str">
        <f>IF(F385="","",_xlfn.XLOOKUP(B385,'Штатные сотрудники'!B:B,'Штатные сотрудники'!P:P,"ошибка",0,1))</f>
        <v/>
      </c>
      <c r="E385" t="str">
        <f>IF(F385="","",_xlfn.XLOOKUP(F385,'Переименование подразделения'!A:A,'Переименование подразделения'!C:C,"ошибка",0,1))</f>
        <v/>
      </c>
      <c r="F385" t="str" cm="1">
        <f t="array" ref="F385">IF(COUNTIF(Список_Сотрудников[ФИО],'Добавление новых'!B386)&gt;0,"",INDEX('Штатные сотрудники'!A:AJ,MATCH('Добавление новых'!B385,'Штатные сотрудники'!B:B,0)-_xlfn.XLOOKUP('Добавление новых'!B385,'Штатные сотрудники'!B:B,'Штатные сотрудники'!A:A,"Ошибка строки",0,1),1))</f>
        <v/>
      </c>
    </row>
    <row r="386" spans="1:6" x14ac:dyDescent="0.35">
      <c r="A386" t="str">
        <f>IF(F386="","",_xlfn.XLOOKUP(F386,'Переименование подразделения'!A:A,'Переименование подразделения'!B:B,"ошибка",0,1))</f>
        <v/>
      </c>
      <c r="B386" t="str">
        <v>Урсолова Ирина Николаевна</v>
      </c>
      <c r="C386" t="str">
        <f>IF(F386="","",_xlfn.XLOOKUP(B386,'Штатные сотрудники'!B:B,'Штатные сотрудники'!P:P,"ошибка",0,1))</f>
        <v/>
      </c>
      <c r="E386" t="str">
        <f>IF(F386="","",_xlfn.XLOOKUP(F386,'Переименование подразделения'!A:A,'Переименование подразделения'!C:C,"ошибка",0,1))</f>
        <v/>
      </c>
      <c r="F386" t="str" cm="1">
        <f t="array" ref="F386">IF(COUNTIF(Список_Сотрудников[ФИО],'Добавление новых'!B387)&gt;0,"",INDEX('Штатные сотрудники'!A:AJ,MATCH('Добавление новых'!B386,'Штатные сотрудники'!B:B,0)-_xlfn.XLOOKUP('Добавление новых'!B386,'Штатные сотрудники'!B:B,'Штатные сотрудники'!A:A,"Ошибка строки",0,1),1))</f>
        <v/>
      </c>
    </row>
    <row r="387" spans="1:6" x14ac:dyDescent="0.35">
      <c r="A387" t="str">
        <f>IF(F387="","",_xlfn.XLOOKUP(F387,'Переименование подразделения'!A:A,'Переименование подразделения'!B:B,"ошибка",0,1))</f>
        <v/>
      </c>
      <c r="B387" t="str">
        <v>Хадарцев Руслан Владимирович</v>
      </c>
      <c r="C387" t="str">
        <f>IF(F387="","",_xlfn.XLOOKUP(B387,'Штатные сотрудники'!B:B,'Штатные сотрудники'!P:P,"ошибка",0,1))</f>
        <v/>
      </c>
      <c r="E387" t="str">
        <f>IF(F387="","",_xlfn.XLOOKUP(F387,'Переименование подразделения'!A:A,'Переименование подразделения'!C:C,"ошибка",0,1))</f>
        <v/>
      </c>
      <c r="F387" t="str" cm="1">
        <f t="array" ref="F387">IF(COUNTIF(Список_Сотрудников[ФИО],'Добавление новых'!B388)&gt;0,"",INDEX('Штатные сотрудники'!A:AJ,MATCH('Добавление новых'!B387,'Штатные сотрудники'!B:B,0)-_xlfn.XLOOKUP('Добавление новых'!B387,'Штатные сотрудники'!B:B,'Штатные сотрудники'!A:A,"Ошибка строки",0,1),1))</f>
        <v/>
      </c>
    </row>
    <row r="388" spans="1:6" x14ac:dyDescent="0.35">
      <c r="A388" t="str">
        <f>IF(F388="","",_xlfn.XLOOKUP(F388,'Переименование подразделения'!A:A,'Переименование подразделения'!B:B,"ошибка",0,1))</f>
        <v/>
      </c>
      <c r="B388" t="str">
        <v>Екимовских Евгения Сергеевна</v>
      </c>
      <c r="C388" t="str">
        <f>IF(F388="","",_xlfn.XLOOKUP(B388,'Штатные сотрудники'!B:B,'Штатные сотрудники'!P:P,"ошибка",0,1))</f>
        <v/>
      </c>
      <c r="E388" t="str">
        <f>IF(F388="","",_xlfn.XLOOKUP(F388,'Переименование подразделения'!A:A,'Переименование подразделения'!C:C,"ошибка",0,1))</f>
        <v/>
      </c>
      <c r="F388" t="str" cm="1">
        <f t="array" ref="F388">IF(COUNTIF(Список_Сотрудников[ФИО],'Добавление новых'!B389)&gt;0,"",INDEX('Штатные сотрудники'!A:AJ,MATCH('Добавление новых'!B388,'Штатные сотрудники'!B:B,0)-_xlfn.XLOOKUP('Добавление новых'!B388,'Штатные сотрудники'!B:B,'Штатные сотрудники'!A:A,"Ошибка строки",0,1),1))</f>
        <v/>
      </c>
    </row>
    <row r="389" spans="1:6" x14ac:dyDescent="0.35">
      <c r="A389" t="str">
        <f>IF(F389="","",_xlfn.XLOOKUP(F389,'Переименование подразделения'!A:A,'Переименование подразделения'!B:B,"ошибка",0,1))</f>
        <v/>
      </c>
      <c r="B389" t="str">
        <v>Жданова Любовь Павловна</v>
      </c>
      <c r="C389" t="str">
        <f>IF(F389="","",_xlfn.XLOOKUP(B389,'Штатные сотрудники'!B:B,'Штатные сотрудники'!P:P,"ошибка",0,1))</f>
        <v/>
      </c>
      <c r="E389" t="str">
        <f>IF(F389="","",_xlfn.XLOOKUP(F389,'Переименование подразделения'!A:A,'Переименование подразделения'!C:C,"ошибка",0,1))</f>
        <v/>
      </c>
      <c r="F389" t="str" cm="1">
        <f t="array" ref="F389">IF(COUNTIF(Список_Сотрудников[ФИО],'Добавление новых'!B390)&gt;0,"",INDEX('Штатные сотрудники'!A:AJ,MATCH('Добавление новых'!B389,'Штатные сотрудники'!B:B,0)-_xlfn.XLOOKUP('Добавление новых'!B389,'Штатные сотрудники'!B:B,'Штатные сотрудники'!A:A,"Ошибка строки",0,1),1))</f>
        <v/>
      </c>
    </row>
    <row r="390" spans="1:6" x14ac:dyDescent="0.35">
      <c r="A390" t="str">
        <f>IF(F390="","",_xlfn.XLOOKUP(F390,'Переименование подразделения'!A:A,'Переименование подразделения'!B:B,"ошибка",0,1))</f>
        <v/>
      </c>
      <c r="B390" t="str">
        <v>Лаврентьева Ольга Викторовна</v>
      </c>
      <c r="C390" t="str">
        <f>IF(F390="","",_xlfn.XLOOKUP(B390,'Штатные сотрудники'!B:B,'Штатные сотрудники'!P:P,"ошибка",0,1))</f>
        <v/>
      </c>
      <c r="E390" t="str">
        <f>IF(F390="","",_xlfn.XLOOKUP(F390,'Переименование подразделения'!A:A,'Переименование подразделения'!C:C,"ошибка",0,1))</f>
        <v/>
      </c>
      <c r="F390" t="str" cm="1">
        <f t="array" ref="F390">IF(COUNTIF(Список_Сотрудников[ФИО],'Добавление новых'!B391)&gt;0,"",INDEX('Штатные сотрудники'!A:AJ,MATCH('Добавление новых'!B390,'Штатные сотрудники'!B:B,0)-_xlfn.XLOOKUP('Добавление новых'!B390,'Штатные сотрудники'!B:B,'Штатные сотрудники'!A:A,"Ошибка строки",0,1),1))</f>
        <v/>
      </c>
    </row>
    <row r="391" spans="1:6" x14ac:dyDescent="0.35">
      <c r="A391" t="str">
        <f>IF(F391="","",_xlfn.XLOOKUP(F391,'Переименование подразделения'!A:A,'Переименование подразделения'!B:B,"ошибка",0,1))</f>
        <v/>
      </c>
      <c r="B391" t="str">
        <v>Блохина Светлана Михайловна</v>
      </c>
      <c r="C391" t="str">
        <f>IF(F391="","",_xlfn.XLOOKUP(B391,'Штатные сотрудники'!B:B,'Штатные сотрудники'!P:P,"ошибка",0,1))</f>
        <v/>
      </c>
      <c r="E391" t="str">
        <f>IF(F391="","",_xlfn.XLOOKUP(F391,'Переименование подразделения'!A:A,'Переименование подразделения'!C:C,"ошибка",0,1))</f>
        <v/>
      </c>
      <c r="F391" t="str" cm="1">
        <f t="array" ref="F391">IF(COUNTIF(Список_Сотрудников[ФИО],'Добавление новых'!B392)&gt;0,"",INDEX('Штатные сотрудники'!A:AJ,MATCH('Добавление новых'!B391,'Штатные сотрудники'!B:B,0)-_xlfn.XLOOKUP('Добавление новых'!B391,'Штатные сотрудники'!B:B,'Штатные сотрудники'!A:A,"Ошибка строки",0,1),1))</f>
        <v/>
      </c>
    </row>
    <row r="392" spans="1:6" x14ac:dyDescent="0.35">
      <c r="A392" t="str">
        <f>IF(F392="","",_xlfn.XLOOKUP(F392,'Переименование подразделения'!A:A,'Переименование подразделения'!B:B,"ошибка",0,1))</f>
        <v/>
      </c>
      <c r="B392" t="str">
        <v>Салихов Дамир Наилевич</v>
      </c>
      <c r="C392" t="str">
        <f>IF(F392="","",_xlfn.XLOOKUP(B392,'Штатные сотрудники'!B:B,'Штатные сотрудники'!P:P,"ошибка",0,1))</f>
        <v/>
      </c>
      <c r="E392" t="str">
        <f>IF(F392="","",_xlfn.XLOOKUP(F392,'Переименование подразделения'!A:A,'Переименование подразделения'!C:C,"ошибка",0,1))</f>
        <v/>
      </c>
      <c r="F392" t="str" cm="1">
        <f t="array" ref="F392">IF(COUNTIF(Список_Сотрудников[ФИО],'Добавление новых'!B393)&gt;0,"",INDEX('Штатные сотрудники'!A:AJ,MATCH('Добавление новых'!B392,'Штатные сотрудники'!B:B,0)-_xlfn.XLOOKUP('Добавление новых'!B392,'Штатные сотрудники'!B:B,'Штатные сотрудники'!A:A,"Ошибка строки",0,1),1))</f>
        <v/>
      </c>
    </row>
    <row r="393" spans="1:6" x14ac:dyDescent="0.35">
      <c r="A393" t="str">
        <f>IF(F393="","",_xlfn.XLOOKUP(F393,'Переименование подразделения'!A:A,'Переименование подразделения'!B:B,"ошибка",0,1))</f>
        <v/>
      </c>
      <c r="B393" t="str">
        <v>Ащеулов Максим Владимирович</v>
      </c>
      <c r="C393" t="str">
        <f>IF(F393="","",_xlfn.XLOOKUP(B393,'Штатные сотрудники'!B:B,'Штатные сотрудники'!P:P,"ошибка",0,1))</f>
        <v/>
      </c>
      <c r="E393" t="str">
        <f>IF(F393="","",_xlfn.XLOOKUP(F393,'Переименование подразделения'!A:A,'Переименование подразделения'!C:C,"ошибка",0,1))</f>
        <v/>
      </c>
      <c r="F393" t="str" cm="1">
        <f t="array" ref="F393">IF(COUNTIF(Список_Сотрудников[ФИО],'Добавление новых'!B394)&gt;0,"",INDEX('Штатные сотрудники'!A:AJ,MATCH('Добавление новых'!B393,'Штатные сотрудники'!B:B,0)-_xlfn.XLOOKUP('Добавление новых'!B393,'Штатные сотрудники'!B:B,'Штатные сотрудники'!A:A,"Ошибка строки",0,1),1))</f>
        <v/>
      </c>
    </row>
    <row r="394" spans="1:6" x14ac:dyDescent="0.35">
      <c r="A394" t="str">
        <f>IF(F394="","",_xlfn.XLOOKUP(F394,'Переименование подразделения'!A:A,'Переименование подразделения'!B:B,"ошибка",0,1))</f>
        <v/>
      </c>
      <c r="B394" t="str">
        <v>Урсуляк Максим Сергеевич</v>
      </c>
      <c r="C394" t="str">
        <f>IF(F394="","",_xlfn.XLOOKUP(B394,'Штатные сотрудники'!B:B,'Штатные сотрудники'!P:P,"ошибка",0,1))</f>
        <v/>
      </c>
      <c r="E394" t="str">
        <f>IF(F394="","",_xlfn.XLOOKUP(F394,'Переименование подразделения'!A:A,'Переименование подразделения'!C:C,"ошибка",0,1))</f>
        <v/>
      </c>
      <c r="F394" t="str" cm="1">
        <f t="array" ref="F394">IF(COUNTIF(Список_Сотрудников[ФИО],'Добавление новых'!B395)&gt;0,"",INDEX('Штатные сотрудники'!A:AJ,MATCH('Добавление новых'!B394,'Штатные сотрудники'!B:B,0)-_xlfn.XLOOKUP('Добавление новых'!B394,'Штатные сотрудники'!B:B,'Штатные сотрудники'!A:A,"Ошибка строки",0,1),1))</f>
        <v/>
      </c>
    </row>
    <row r="395" spans="1:6" x14ac:dyDescent="0.35">
      <c r="A395" t="str">
        <f>IF(F395="","",_xlfn.XLOOKUP(F395,'Переименование подразделения'!A:A,'Переименование подразделения'!B:B,"ошибка",0,1))</f>
        <v/>
      </c>
      <c r="B395" t="str">
        <v>Исмагилова Анастасия Олеговна</v>
      </c>
      <c r="C395" t="str">
        <f>IF(F395="","",_xlfn.XLOOKUP(B395,'Штатные сотрудники'!B:B,'Штатные сотрудники'!P:P,"ошибка",0,1))</f>
        <v/>
      </c>
      <c r="E395" t="str">
        <f>IF(F395="","",_xlfn.XLOOKUP(F395,'Переименование подразделения'!A:A,'Переименование подразделения'!C:C,"ошибка",0,1))</f>
        <v/>
      </c>
      <c r="F395" t="str" cm="1">
        <f t="array" ref="F395">IF(COUNTIF(Список_Сотрудников[ФИО],'Добавление новых'!B396)&gt;0,"",INDEX('Штатные сотрудники'!A:AJ,MATCH('Добавление новых'!B395,'Штатные сотрудники'!B:B,0)-_xlfn.XLOOKUP('Добавление новых'!B395,'Штатные сотрудники'!B:B,'Штатные сотрудники'!A:A,"Ошибка строки",0,1),1))</f>
        <v/>
      </c>
    </row>
    <row r="396" spans="1:6" x14ac:dyDescent="0.35">
      <c r="A396" t="str">
        <f>IF(F396="","",_xlfn.XLOOKUP(F396,'Переименование подразделения'!A:A,'Переименование подразделения'!B:B,"ошибка",0,1))</f>
        <v>Волга</v>
      </c>
      <c r="B396" t="str">
        <v>Захарова Ольга Олеговна</v>
      </c>
      <c r="C396" t="str">
        <f>IF(F396="","",_xlfn.XLOOKUP(B396,'Штатные сотрудники'!B:B,'Штатные сотрудники'!P:P,"ошибка",0,1))</f>
        <v>Консультант</v>
      </c>
      <c r="E396" t="str">
        <f>IF(F396="","",_xlfn.XLOOKUP(F396,'Переименование подразделения'!A:A,'Переименование подразделения'!C:C,"ошибка",0,1))</f>
        <v>Исмагилова Анастасия</v>
      </c>
      <c r="F396" t="str" cm="1">
        <f t="array" ref="F396">IF(COUNTIF(Список_Сотрудников[ФИО],'Добавление новых'!B397)&gt;0,"",INDEX('Штатные сотрудники'!A:AJ,MATCH('Добавление новых'!B396,'Штатные сотрудники'!B:B,0)-_xlfn.XLOOKUP('Добавление новых'!B396,'Штатные сотрудники'!B:B,'Штатные сотрудники'!A:A,"Ошибка строки",0,1),1))</f>
        <v>Отдел обслуживания клиентов (ковры) о/под.в г.Казани_6832</v>
      </c>
    </row>
    <row r="397" spans="1:6" x14ac:dyDescent="0.35">
      <c r="A397" t="str">
        <f>IF(F397="","",_xlfn.XLOOKUP(F397,'Переименование подразделения'!A:A,'Переименование подразделения'!B:B,"ошибка",0,1))</f>
        <v/>
      </c>
      <c r="B397" t="str">
        <v>Тучина Дарья Дмитриевна</v>
      </c>
      <c r="C397" t="str">
        <f>IF(F397="","",_xlfn.XLOOKUP(B397,'Штатные сотрудники'!B:B,'Штатные сотрудники'!P:P,"ошибка",0,1))</f>
        <v/>
      </c>
      <c r="E397" t="str">
        <f>IF(F397="","",_xlfn.XLOOKUP(F397,'Переименование подразделения'!A:A,'Переименование подразделения'!C:C,"ошибка",0,1))</f>
        <v/>
      </c>
      <c r="F397" t="str" cm="1">
        <f t="array" ref="F397">IF(COUNTIF(Список_Сотрудников[ФИО],'Добавление новых'!B398)&gt;0,"",INDEX('Штатные сотрудники'!A:AJ,MATCH('Добавление новых'!B397,'Штатные сотрудники'!B:B,0)-_xlfn.XLOOKUP('Добавление новых'!B397,'Штатные сотрудники'!B:B,'Штатные сотрудники'!A:A,"Ошибка строки",0,1),1))</f>
        <v/>
      </c>
    </row>
    <row r="398" spans="1:6" x14ac:dyDescent="0.35">
      <c r="A398" t="str">
        <f>IF(F398="","",_xlfn.XLOOKUP(F398,'Переименование подразделения'!A:A,'Переименование подразделения'!B:B,"ошибка",0,1))</f>
        <v/>
      </c>
      <c r="B398" t="str">
        <v>Закирова Альфия Рашидовна</v>
      </c>
      <c r="C398" t="str">
        <f>IF(F398="","",_xlfn.XLOOKUP(B398,'Штатные сотрудники'!B:B,'Штатные сотрудники'!P:P,"ошибка",0,1))</f>
        <v/>
      </c>
      <c r="E398" t="str">
        <f>IF(F398="","",_xlfn.XLOOKUP(F398,'Переименование подразделения'!A:A,'Переименование подразделения'!C:C,"ошибка",0,1))</f>
        <v/>
      </c>
      <c r="F398" t="str" cm="1">
        <f t="array" ref="F398">IF(COUNTIF(Список_Сотрудников[ФИО],'Добавление новых'!B399)&gt;0,"",INDEX('Штатные сотрудники'!A:AJ,MATCH('Добавление новых'!B398,'Штатные сотрудники'!B:B,0)-_xlfn.XLOOKUP('Добавление новых'!B398,'Штатные сотрудники'!B:B,'Штатные сотрудники'!A:A,"Ошибка строки",0,1),1))</f>
        <v/>
      </c>
    </row>
    <row r="399" spans="1:6" x14ac:dyDescent="0.35">
      <c r="A399" t="str">
        <f>IF(F399="","",_xlfn.XLOOKUP(F399,'Переименование подразделения'!A:A,'Переименование подразделения'!B:B,"ошибка",0,1))</f>
        <v/>
      </c>
      <c r="B399" t="str">
        <v>Григорьева Анна Николаевна</v>
      </c>
      <c r="C399" t="str">
        <f>IF(F399="","",_xlfn.XLOOKUP(B399,'Штатные сотрудники'!B:B,'Штатные сотрудники'!P:P,"ошибка",0,1))</f>
        <v/>
      </c>
      <c r="E399" t="str">
        <f>IF(F399="","",_xlfn.XLOOKUP(F399,'Переименование подразделения'!A:A,'Переименование подразделения'!C:C,"ошибка",0,1))</f>
        <v/>
      </c>
      <c r="F399" t="str" cm="1">
        <f t="array" ref="F399">IF(COUNTIF(Список_Сотрудников[ФИО],'Добавление новых'!B400)&gt;0,"",INDEX('Штатные сотрудники'!A:AJ,MATCH('Добавление новых'!B399,'Штатные сотрудники'!B:B,0)-_xlfn.XLOOKUP('Добавление новых'!B399,'Штатные сотрудники'!B:B,'Штатные сотрудники'!A:A,"Ошибка строки",0,1),1))</f>
        <v/>
      </c>
    </row>
    <row r="400" spans="1:6" x14ac:dyDescent="0.35">
      <c r="A400" t="str">
        <f>IF(F400="","",_xlfn.XLOOKUP(F400,'Переименование подразделения'!A:A,'Переименование подразделения'!B:B,"ошибка",0,1))</f>
        <v/>
      </c>
      <c r="B400" t="str">
        <v>Федотова Ольга Ивановна</v>
      </c>
      <c r="C400" t="str">
        <f>IF(F400="","",_xlfn.XLOOKUP(B400,'Штатные сотрудники'!B:B,'Штатные сотрудники'!P:P,"ошибка",0,1))</f>
        <v/>
      </c>
      <c r="E400" t="str">
        <f>IF(F400="","",_xlfn.XLOOKUP(F400,'Переименование подразделения'!A:A,'Переименование подразделения'!C:C,"ошибка",0,1))</f>
        <v/>
      </c>
      <c r="F400" t="str" cm="1">
        <f t="array" ref="F400">IF(COUNTIF(Список_Сотрудников[ФИО],'Добавление новых'!B401)&gt;0,"",INDEX('Штатные сотрудники'!A:AJ,MATCH('Добавление новых'!B400,'Штатные сотрудники'!B:B,0)-_xlfn.XLOOKUP('Добавление новых'!B400,'Штатные сотрудники'!B:B,'Штатные сотрудники'!A:A,"Ошибка строки",0,1),1))</f>
        <v/>
      </c>
    </row>
    <row r="401" spans="1:6" x14ac:dyDescent="0.35">
      <c r="A401" t="str">
        <f>IF(F401="","",_xlfn.XLOOKUP(F401,'Переименование подразделения'!A:A,'Переименование подразделения'!B:B,"ошибка",0,1))</f>
        <v/>
      </c>
      <c r="B401" t="str">
        <v>Мовчан Ольга Александровна</v>
      </c>
      <c r="C401" t="str">
        <f>IF(F401="","",_xlfn.XLOOKUP(B401,'Штатные сотрудники'!B:B,'Штатные сотрудники'!P:P,"ошибка",0,1))</f>
        <v/>
      </c>
      <c r="E401" t="str">
        <f>IF(F401="","",_xlfn.XLOOKUP(F401,'Переименование подразделения'!A:A,'Переименование подразделения'!C:C,"ошибка",0,1))</f>
        <v/>
      </c>
      <c r="F401" t="str" cm="1">
        <f t="array" ref="F401">IF(COUNTIF(Список_Сотрудников[ФИО],'Добавление новых'!B402)&gt;0,"",INDEX('Штатные сотрудники'!A:AJ,MATCH('Добавление новых'!B401,'Штатные сотрудники'!B:B,0)-_xlfn.XLOOKUP('Добавление новых'!B401,'Штатные сотрудники'!B:B,'Штатные сотрудники'!A:A,"Ошибка строки",0,1),1))</f>
        <v/>
      </c>
    </row>
    <row r="402" spans="1:6" x14ac:dyDescent="0.35">
      <c r="A402" t="str">
        <f>IF(F402="","",_xlfn.XLOOKUP(F402,'Переименование подразделения'!A:A,'Переименование подразделения'!B:B,"ошибка",0,1))</f>
        <v/>
      </c>
      <c r="B402" t="str">
        <v>Прохорова Ирина Владимировна</v>
      </c>
      <c r="C402" t="str">
        <f>IF(F402="","",_xlfn.XLOOKUP(B402,'Штатные сотрудники'!B:B,'Штатные сотрудники'!P:P,"ошибка",0,1))</f>
        <v/>
      </c>
      <c r="E402" t="str">
        <f>IF(F402="","",_xlfn.XLOOKUP(F402,'Переименование подразделения'!A:A,'Переименование подразделения'!C:C,"ошибка",0,1))</f>
        <v/>
      </c>
      <c r="F402" t="str" cm="1">
        <f t="array" ref="F402">IF(COUNTIF(Список_Сотрудников[ФИО],'Добавление новых'!B403)&gt;0,"",INDEX('Штатные сотрудники'!A:AJ,MATCH('Добавление новых'!B402,'Штатные сотрудники'!B:B,0)-_xlfn.XLOOKUP('Добавление новых'!B402,'Штатные сотрудники'!B:B,'Штатные сотрудники'!A:A,"Ошибка строки",0,1),1))</f>
        <v/>
      </c>
    </row>
    <row r="403" spans="1:6" x14ac:dyDescent="0.35">
      <c r="A403" t="str">
        <f>IF(F403="","",_xlfn.XLOOKUP(F403,'Переименование подразделения'!A:A,'Переименование подразделения'!B:B,"ошибка",0,1))</f>
        <v>Волга</v>
      </c>
      <c r="B403" t="str">
        <v>Бекасова Елена Николаевна</v>
      </c>
      <c r="C403" t="str">
        <f>IF(F403="","",_xlfn.XLOOKUP(B403,'Штатные сотрудники'!B:B,'Штатные сотрудники'!P:P,"ошибка",0,1))</f>
        <v>Менеджер по работе с клиентами по г. Самара</v>
      </c>
      <c r="E403" t="str">
        <f>IF(F403="","",_xlfn.XLOOKUP(F403,'Переименование подразделения'!A:A,'Переименование подразделения'!C:C,"ошибка",0,1))</f>
        <v>Исмагилова Анастасия</v>
      </c>
      <c r="F403" t="str" cm="1">
        <f t="array" ref="F403">IF(COUNTIF(Список_Сотрудников[ФИО],'Добавление новых'!B404)&gt;0,"",INDEX('Штатные сотрудники'!A:AJ,MATCH('Добавление новых'!B403,'Штатные сотрудники'!B:B,0)-_xlfn.XLOOKUP('Добавление новых'!B403,'Штатные сотрудники'!B:B,'Штатные сотрудники'!A:A,"Ошибка строки",0,1),1))</f>
        <v>Отдел обслуживания клиентов (одежда) о/под.в г.Казани_ 6812</v>
      </c>
    </row>
    <row r="404" spans="1:6" x14ac:dyDescent="0.35">
      <c r="A404" t="str">
        <f>IF(F404="","",_xlfn.XLOOKUP(F404,'Переименование подразделения'!A:A,'Переименование подразделения'!B:B,"ошибка",0,1))</f>
        <v>ошибка</v>
      </c>
      <c r="B404" t="str">
        <v>Галочкина Ксения Викторовна</v>
      </c>
      <c r="C404" t="str">
        <f>IF(F404="","",_xlfn.XLOOKUP(B404,'Штатные сотрудники'!B:B,'Штатные сотрудники'!P:P,"ошибка",0,1))</f>
        <v>Торговый представитель</v>
      </c>
      <c r="E404" t="str">
        <f>IF(F404="","",_xlfn.XLOOKUP(F404,'Переименование подразделения'!A:A,'Переименование подразделения'!C:C,"ошибка",0,1))</f>
        <v>ошибка</v>
      </c>
      <c r="F404" t="str" cm="1">
        <f t="array" ref="F404">IF(COUNTIF(Список_Сотрудников[ФИО],'Добавление новых'!B405)&gt;0,"",INDEX('Штатные сотрудники'!A:AJ,MATCH('Добавление новых'!B404,'Штатные сотрудники'!B:B,0)-_xlfn.XLOOKUP('Добавление новых'!B404,'Штатные сотрудники'!B:B,'Штатные сотрудники'!A:A,"Ошибка строки",0,1),1))</f>
        <v>Отдел продаж (ковры) о/под.в г.Казани_(Inform) 6835</v>
      </c>
    </row>
    <row r="405" spans="1:6" x14ac:dyDescent="0.35">
      <c r="A405" t="str">
        <f>IF(F405="","",_xlfn.XLOOKUP(F405,'Переименование подразделения'!A:A,'Переименование подразделения'!B:B,"ошибка",0,1))</f>
        <v>ошибка</v>
      </c>
      <c r="B405" t="str">
        <v>Катков Александр Андреевич</v>
      </c>
      <c r="C405" t="str">
        <f>IF(F405="","",_xlfn.XLOOKUP(B405,'Штатные сотрудники'!B:B,'Штатные сотрудники'!P:P,"ошибка",0,1))</f>
        <v>Торговый представитель</v>
      </c>
      <c r="E405" t="str">
        <f>IF(F405="","",_xlfn.XLOOKUP(F405,'Переименование подразделения'!A:A,'Переименование подразделения'!C:C,"ошибка",0,1))</f>
        <v>ошибка</v>
      </c>
      <c r="F405" t="str" cm="1">
        <f t="array" ref="F405">IF(COUNTIF(Список_Сотрудников[ФИО],'Добавление новых'!B406)&gt;0,"",INDEX('Штатные сотрудники'!A:AJ,MATCH('Добавление новых'!B405,'Штатные сотрудники'!B:B,0)-_xlfn.XLOOKUP('Добавление новых'!B405,'Штатные сотрудники'!B:B,'Штатные сотрудники'!A:A,"Ошибка строки",0,1),1))</f>
        <v>Отдел продаж (ковры) о/под.в г.Казани_(Inform) 6835</v>
      </c>
    </row>
    <row r="406" spans="1:6" x14ac:dyDescent="0.35">
      <c r="A406" t="str">
        <f>IF(F406="","",_xlfn.XLOOKUP(F406,'Переименование подразделения'!A:A,'Переименование подразделения'!B:B,"ошибка",0,1))</f>
        <v>ошибка</v>
      </c>
      <c r="B406" t="str">
        <v>Коц Константин Алексеевич</v>
      </c>
      <c r="C406" t="str">
        <f>IF(F406="","",_xlfn.XLOOKUP(B406,'Штатные сотрудники'!B:B,'Штатные сотрудники'!P:P,"ошибка",0,1))</f>
        <v>Торговый представитель</v>
      </c>
      <c r="E406" t="str">
        <f>IF(F406="","",_xlfn.XLOOKUP(F406,'Переименование подразделения'!A:A,'Переименование подразделения'!C:C,"ошибка",0,1))</f>
        <v>ошибка</v>
      </c>
      <c r="F406" t="str" cm="1">
        <f t="array" ref="F406">IF(COUNTIF(Список_Сотрудников[ФИО],'Добавление новых'!B407)&gt;0,"",INDEX('Штатные сотрудники'!A:AJ,MATCH('Добавление новых'!B406,'Штатные сотрудники'!B:B,0)-_xlfn.XLOOKUP('Добавление новых'!B406,'Штатные сотрудники'!B:B,'Штатные сотрудники'!A:A,"Ошибка строки",0,1),1))</f>
        <v>Отдел продаж (ковры) о/под.в г.Казани_(Inform) 6835</v>
      </c>
    </row>
    <row r="407" spans="1:6" x14ac:dyDescent="0.35">
      <c r="A407" t="str">
        <f>IF(F407="","",_xlfn.XLOOKUP(F407,'Переименование подразделения'!A:A,'Переименование подразделения'!B:B,"ошибка",0,1))</f>
        <v>ошибка</v>
      </c>
      <c r="B407" t="str">
        <v>Сидоров Олег Евгеньевич</v>
      </c>
      <c r="C407" t="str">
        <f>IF(F407="","",_xlfn.XLOOKUP(B407,'Штатные сотрудники'!B:B,'Штатные сотрудники'!P:P,"ошибка",0,1))</f>
        <v>Торговый представитель</v>
      </c>
      <c r="E407" t="str">
        <f>IF(F407="","",_xlfn.XLOOKUP(F407,'Переименование подразделения'!A:A,'Переименование подразделения'!C:C,"ошибка",0,1))</f>
        <v>ошибка</v>
      </c>
      <c r="F407" t="str" cm="1">
        <f t="array" ref="F407">IF(COUNTIF(Список_Сотрудников[ФИО],'Добавление новых'!B408)&gt;0,"",INDEX('Штатные сотрудники'!A:AJ,MATCH('Добавление новых'!B407,'Штатные сотрудники'!B:B,0)-_xlfn.XLOOKUP('Добавление новых'!B407,'Штатные сотрудники'!B:B,'Штатные сотрудники'!A:A,"Ошибка строки",0,1),1))</f>
        <v>Отдел продаж (ковры) о/под.в г.Казани_(Inform) 6835</v>
      </c>
    </row>
    <row r="408" spans="1:6" x14ac:dyDescent="0.35">
      <c r="A408" t="str">
        <f>IF(F408="","",_xlfn.XLOOKUP(F408,'Переименование подразделения'!A:A,'Переименование подразделения'!B:B,"ошибка",0,1))</f>
        <v/>
      </c>
      <c r="B408" t="str">
        <v>Гибадуллина Лилия Зайтуновна</v>
      </c>
      <c r="C408" t="str">
        <f>IF(F408="","",_xlfn.XLOOKUP(B408,'Штатные сотрудники'!B:B,'Штатные сотрудники'!P:P,"ошибка",0,1))</f>
        <v/>
      </c>
      <c r="E408" t="str">
        <f>IF(F408="","",_xlfn.XLOOKUP(F408,'Переименование подразделения'!A:A,'Переименование подразделения'!C:C,"ошибка",0,1))</f>
        <v/>
      </c>
      <c r="F408" t="str" cm="1">
        <f t="array" ref="F408">IF(COUNTIF(Список_Сотрудников[ФИО],'Добавление новых'!B409)&gt;0,"",INDEX('Штатные сотрудники'!A:AJ,MATCH('Добавление новых'!B408,'Штатные сотрудники'!B:B,0)-_xlfn.XLOOKUP('Добавление новых'!B408,'Штатные сотрудники'!B:B,'Штатные сотрудники'!A:A,"Ошибка строки",0,1),1))</f>
        <v/>
      </c>
    </row>
    <row r="409" spans="1:6" x14ac:dyDescent="0.35">
      <c r="A409" t="str">
        <f>IF(F409="","",_xlfn.XLOOKUP(F409,'Переименование подразделения'!A:A,'Переименование подразделения'!B:B,"ошибка",0,1))</f>
        <v/>
      </c>
      <c r="B409" t="str">
        <v>Лысов Сергей Викторович</v>
      </c>
      <c r="C409" t="str">
        <f>IF(F409="","",_xlfn.XLOOKUP(B409,'Штатные сотрудники'!B:B,'Штатные сотрудники'!P:P,"ошибка",0,1))</f>
        <v/>
      </c>
      <c r="E409" t="str">
        <f>IF(F409="","",_xlfn.XLOOKUP(F409,'Переименование подразделения'!A:A,'Переименование подразделения'!C:C,"ошибка",0,1))</f>
        <v/>
      </c>
      <c r="F409" t="str" cm="1">
        <f t="array" ref="F409">IF(COUNTIF(Список_Сотрудников[ФИО],'Добавление новых'!B410)&gt;0,"",INDEX('Штатные сотрудники'!A:AJ,MATCH('Добавление новых'!B409,'Штатные сотрудники'!B:B,0)-_xlfn.XLOOKUP('Добавление новых'!B409,'Штатные сотрудники'!B:B,'Штатные сотрудники'!A:A,"Ошибка строки",0,1),1))</f>
        <v/>
      </c>
    </row>
    <row r="410" spans="1:6" x14ac:dyDescent="0.35">
      <c r="A410" t="str">
        <f>IF(F410="","",_xlfn.XLOOKUP(F410,'Переименование подразделения'!A:A,'Переименование подразделения'!B:B,"ошибка",0,1))</f>
        <v/>
      </c>
      <c r="B410" t="str">
        <v>Рахимов Ильдар Наризович</v>
      </c>
      <c r="C410" t="str">
        <f>IF(F410="","",_xlfn.XLOOKUP(B410,'Штатные сотрудники'!B:B,'Штатные сотрудники'!P:P,"ошибка",0,1))</f>
        <v/>
      </c>
      <c r="E410" t="str">
        <f>IF(F410="","",_xlfn.XLOOKUP(F410,'Переименование подразделения'!A:A,'Переименование подразделения'!C:C,"ошибка",0,1))</f>
        <v/>
      </c>
      <c r="F410" t="str" cm="1">
        <f t="array" ref="F410">IF(COUNTIF(Список_Сотрудников[ФИО],'Добавление новых'!B411)&gt;0,"",INDEX('Штатные сотрудники'!A:AJ,MATCH('Добавление новых'!B410,'Штатные сотрудники'!B:B,0)-_xlfn.XLOOKUP('Добавление новых'!B410,'Штатные сотрудники'!B:B,'Штатные сотрудники'!A:A,"Ошибка строки",0,1),1))</f>
        <v/>
      </c>
    </row>
    <row r="411" spans="1:6" x14ac:dyDescent="0.35">
      <c r="A411" t="str">
        <f>IF(F411="","",_xlfn.XLOOKUP(F411,'Переименование подразделения'!A:A,'Переименование подразделения'!B:B,"ошибка",0,1))</f>
        <v>Волга</v>
      </c>
      <c r="B411" t="str">
        <v>Ризванов Айрат Вазихович</v>
      </c>
      <c r="C411" t="str">
        <f>IF(F411="","",_xlfn.XLOOKUP(B411,'Штатные сотрудники'!B:B,'Штатные сотрудники'!P:P,"ошибка",0,1))</f>
        <v>Торговый представитель</v>
      </c>
      <c r="E411" t="str">
        <f>IF(F411="","",_xlfn.XLOOKUP(F411,'Переименование подразделения'!A:A,'Переименование подразделения'!C:C,"ошибка",0,1))</f>
        <v>Мисюков Кирилл</v>
      </c>
      <c r="F411" t="str" cm="1">
        <f t="array" ref="F411">IF(COUNTIF(Список_Сотрудников[ФИО],'Добавление новых'!B412)&gt;0,"",INDEX('Штатные сотрудники'!A:AJ,MATCH('Добавление новых'!B411,'Штатные сотрудники'!B:B,0)-_xlfn.XLOOKUP('Добавление новых'!B411,'Штатные сотрудники'!B:B,'Штатные сотрудники'!A:A,"Ошибка строки",0,1),1))</f>
        <v>Отдел продаж (одежда) о/под.в г.Казани_(Inform) 6815</v>
      </c>
    </row>
    <row r="412" spans="1:6" x14ac:dyDescent="0.35">
      <c r="A412" t="str">
        <f>IF(F412="","",_xlfn.XLOOKUP(F412,'Переименование подразделения'!A:A,'Переименование подразделения'!B:B,"ошибка",0,1))</f>
        <v/>
      </c>
      <c r="B412" t="str">
        <v>Хабибуллина Зарина Зуфаровна</v>
      </c>
      <c r="C412" t="str">
        <f>IF(F412="","",_xlfn.XLOOKUP(B412,'Штатные сотрудники'!B:B,'Штатные сотрудники'!P:P,"ошибка",0,1))</f>
        <v/>
      </c>
      <c r="E412" t="str">
        <f>IF(F412="","",_xlfn.XLOOKUP(F412,'Переименование подразделения'!A:A,'Переименование подразделения'!C:C,"ошибка",0,1))</f>
        <v/>
      </c>
      <c r="F412" t="str" cm="1">
        <f t="array" ref="F412">IF(COUNTIF(Список_Сотрудников[ФИО],'Добавление новых'!B413)&gt;0,"",INDEX('Штатные сотрудники'!A:AJ,MATCH('Добавление новых'!B412,'Штатные сотрудники'!B:B,0)-_xlfn.XLOOKUP('Добавление новых'!B412,'Штатные сотрудники'!B:B,'Штатные сотрудники'!A:A,"Ошибка строки",0,1),1))</f>
        <v/>
      </c>
    </row>
    <row r="413" spans="1:6" x14ac:dyDescent="0.35">
      <c r="A413" t="str">
        <f>IF(F413="","",_xlfn.XLOOKUP(F413,'Переименование подразделения'!A:A,'Переименование подразделения'!B:B,"ошибка",0,1))</f>
        <v/>
      </c>
      <c r="B413" t="str">
        <v>Филиппов Николай Иванович</v>
      </c>
      <c r="C413" t="str">
        <f>IF(F413="","",_xlfn.XLOOKUP(B413,'Штатные сотрудники'!B:B,'Штатные сотрудники'!P:P,"ошибка",0,1))</f>
        <v/>
      </c>
      <c r="E413" t="str">
        <f>IF(F413="","",_xlfn.XLOOKUP(F413,'Переименование подразделения'!A:A,'Переименование подразделения'!C:C,"ошибка",0,1))</f>
        <v/>
      </c>
      <c r="F413" t="str" cm="1">
        <f t="array" ref="F413">IF(COUNTIF(Список_Сотрудников[ФИО],'Добавление новых'!B414)&gt;0,"",INDEX('Штатные сотрудники'!A:AJ,MATCH('Добавление новых'!B413,'Штатные сотрудники'!B:B,0)-_xlfn.XLOOKUP('Добавление новых'!B413,'Штатные сотрудники'!B:B,'Штатные сотрудники'!A:A,"Ошибка строки",0,1),1))</f>
        <v/>
      </c>
    </row>
    <row r="414" spans="1:6" x14ac:dyDescent="0.35">
      <c r="A414" t="str">
        <f>IF(F414="","",_xlfn.XLOOKUP(F414,'Переименование подразделения'!A:A,'Переименование подразделения'!B:B,"ошибка",0,1))</f>
        <v/>
      </c>
      <c r="B414" t="str">
        <v>Галиакбаров Зуфар Минастыпович</v>
      </c>
      <c r="C414" t="str">
        <f>IF(F414="","",_xlfn.XLOOKUP(B414,'Штатные сотрудники'!B:B,'Штатные сотрудники'!P:P,"ошибка",0,1))</f>
        <v/>
      </c>
      <c r="E414" t="str">
        <f>IF(F414="","",_xlfn.XLOOKUP(F414,'Переименование подразделения'!A:A,'Переименование подразделения'!C:C,"ошибка",0,1))</f>
        <v/>
      </c>
      <c r="F414" t="str" cm="1">
        <f t="array" ref="F414">IF(COUNTIF(Список_Сотрудников[ФИО],'Добавление новых'!B415)&gt;0,"",INDEX('Штатные сотрудники'!A:AJ,MATCH('Добавление новых'!B414,'Штатные сотрудники'!B:B,0)-_xlfn.XLOOKUP('Добавление новых'!B414,'Штатные сотрудники'!B:B,'Штатные сотрудники'!A:A,"Ошибка строки",0,1),1))</f>
        <v/>
      </c>
    </row>
    <row r="415" spans="1:6" x14ac:dyDescent="0.35">
      <c r="A415" t="str">
        <f>IF(F415="","",_xlfn.XLOOKUP(F415,'Переименование подразделения'!A:A,'Переименование подразделения'!B:B,"ошибка",0,1))</f>
        <v/>
      </c>
      <c r="B415" t="str">
        <v>Назипов Ильнар Рифгатович</v>
      </c>
      <c r="C415" t="str">
        <f>IF(F415="","",_xlfn.XLOOKUP(B415,'Штатные сотрудники'!B:B,'Штатные сотрудники'!P:P,"ошибка",0,1))</f>
        <v/>
      </c>
      <c r="E415" t="str">
        <f>IF(F415="","",_xlfn.XLOOKUP(F415,'Переименование подразделения'!A:A,'Переименование подразделения'!C:C,"ошибка",0,1))</f>
        <v/>
      </c>
      <c r="F415" t="str" cm="1">
        <f t="array" ref="F415">IF(COUNTIF(Список_Сотрудников[ФИО],'Добавление новых'!B416)&gt;0,"",INDEX('Штатные сотрудники'!A:AJ,MATCH('Добавление новых'!B415,'Штатные сотрудники'!B:B,0)-_xlfn.XLOOKUP('Добавление новых'!B415,'Штатные сотрудники'!B:B,'Штатные сотрудники'!A:A,"Ошибка строки",0,1),1))</f>
        <v/>
      </c>
    </row>
    <row r="416" spans="1:6" x14ac:dyDescent="0.35">
      <c r="A416" t="str">
        <f>IF(F416="","",_xlfn.XLOOKUP(F416,'Переименование подразделения'!A:A,'Переименование подразделения'!B:B,"ошибка",0,1))</f>
        <v/>
      </c>
      <c r="B416" t="str">
        <v>Фахрутдинова Альфира Рамилевна</v>
      </c>
      <c r="C416" t="str">
        <f>IF(F416="","",_xlfn.XLOOKUP(B416,'Штатные сотрудники'!B:B,'Штатные сотрудники'!P:P,"ошибка",0,1))</f>
        <v/>
      </c>
      <c r="E416" t="str">
        <f>IF(F416="","",_xlfn.XLOOKUP(F416,'Переименование подразделения'!A:A,'Переименование подразделения'!C:C,"ошибка",0,1))</f>
        <v/>
      </c>
      <c r="F416" t="str" cm="1">
        <f t="array" ref="F416">IF(COUNTIF(Список_Сотрудников[ФИО],'Добавление новых'!B417)&gt;0,"",INDEX('Штатные сотрудники'!A:AJ,MATCH('Добавление новых'!B416,'Штатные сотрудники'!B:B,0)-_xlfn.XLOOKUP('Добавление новых'!B416,'Штатные сотрудники'!B:B,'Штатные сотрудники'!A:A,"Ошибка строки",0,1),1))</f>
        <v/>
      </c>
    </row>
    <row r="417" spans="1:6" x14ac:dyDescent="0.35">
      <c r="A417" t="str">
        <f>IF(F417="","",_xlfn.XLOOKUP(F417,'Переименование подразделения'!A:A,'Переименование подразделения'!B:B,"ошибка",0,1))</f>
        <v/>
      </c>
      <c r="B417" t="str">
        <v>Хабибуллина Лариса Валериевна</v>
      </c>
      <c r="C417" t="str">
        <f>IF(F417="","",_xlfn.XLOOKUP(B417,'Штатные сотрудники'!B:B,'Штатные сотрудники'!P:P,"ошибка",0,1))</f>
        <v/>
      </c>
      <c r="E417" t="str">
        <f>IF(F417="","",_xlfn.XLOOKUP(F417,'Переименование подразделения'!A:A,'Переименование подразделения'!C:C,"ошибка",0,1))</f>
        <v/>
      </c>
      <c r="F417" t="str" cm="1">
        <f t="array" ref="F417">IF(COUNTIF(Список_Сотрудников[ФИО],'Добавление новых'!B418)&gt;0,"",INDEX('Штатные сотрудники'!A:AJ,MATCH('Добавление новых'!B417,'Штатные сотрудники'!B:B,0)-_xlfn.XLOOKUP('Добавление новых'!B417,'Штатные сотрудники'!B:B,'Штатные сотрудники'!A:A,"Ошибка строки",0,1),1))</f>
        <v/>
      </c>
    </row>
    <row r="418" spans="1:6" x14ac:dyDescent="0.35">
      <c r="A418" t="str">
        <f>IF(F418="","",_xlfn.XLOOKUP(F418,'Переименование подразделения'!A:A,'Переименование подразделения'!B:B,"ошибка",0,1))</f>
        <v/>
      </c>
      <c r="B418" t="str">
        <v>Курбанова Гузель Ильгизаровна</v>
      </c>
      <c r="C418" t="str">
        <f>IF(F418="","",_xlfn.XLOOKUP(B418,'Штатные сотрудники'!B:B,'Штатные сотрудники'!P:P,"ошибка",0,1))</f>
        <v/>
      </c>
      <c r="E418" t="str">
        <f>IF(F418="","",_xlfn.XLOOKUP(F418,'Переименование подразделения'!A:A,'Переименование подразделения'!C:C,"ошибка",0,1))</f>
        <v/>
      </c>
      <c r="F418" t="str" cm="1">
        <f t="array" ref="F418">IF(COUNTIF(Список_Сотрудников[ФИО],'Добавление новых'!B419)&gt;0,"",INDEX('Штатные сотрудники'!A:AJ,MATCH('Добавление новых'!B418,'Штатные сотрудники'!B:B,0)-_xlfn.XLOOKUP('Добавление новых'!B418,'Штатные сотрудники'!B:B,'Штатные сотрудники'!A:A,"Ошибка строки",0,1),1))</f>
        <v/>
      </c>
    </row>
    <row r="419" spans="1:6" x14ac:dyDescent="0.35">
      <c r="A419" t="str">
        <f>IF(F419="","",_xlfn.XLOOKUP(F419,'Переименование подразделения'!A:A,'Переименование подразделения'!B:B,"ошибка",0,1))</f>
        <v/>
      </c>
      <c r="B419" t="str">
        <v>Фахрисламова Римма Дамировна</v>
      </c>
      <c r="C419" t="str">
        <f>IF(F419="","",_xlfn.XLOOKUP(B419,'Штатные сотрудники'!B:B,'Штатные сотрудники'!P:P,"ошибка",0,1))</f>
        <v/>
      </c>
      <c r="E419" t="str">
        <f>IF(F419="","",_xlfn.XLOOKUP(F419,'Переименование подразделения'!A:A,'Переименование подразделения'!C:C,"ошибка",0,1))</f>
        <v/>
      </c>
      <c r="F419" t="str" cm="1">
        <f t="array" ref="F419">IF(COUNTIF(Список_Сотрудников[ФИО],'Добавление новых'!B420)&gt;0,"",INDEX('Штатные сотрудники'!A:AJ,MATCH('Добавление новых'!B419,'Штатные сотрудники'!B:B,0)-_xlfn.XLOOKUP('Добавление новых'!B419,'Штатные сотрудники'!B:B,'Штатные сотрудники'!A:A,"Ошибка строки",0,1),1))</f>
        <v/>
      </c>
    </row>
    <row r="420" spans="1:6" x14ac:dyDescent="0.35">
      <c r="A420" t="str">
        <f>IF(F420="","",_xlfn.XLOOKUP(F420,'Переименование подразделения'!A:A,'Переименование подразделения'!B:B,"ошибка",0,1))</f>
        <v/>
      </c>
      <c r="B420" t="str">
        <v>Винокурова Аксана Олеговна</v>
      </c>
      <c r="C420" t="str">
        <f>IF(F420="","",_xlfn.XLOOKUP(B420,'Штатные сотрудники'!B:B,'Штатные сотрудники'!P:P,"ошибка",0,1))</f>
        <v/>
      </c>
      <c r="E420" t="str">
        <f>IF(F420="","",_xlfn.XLOOKUP(F420,'Переименование подразделения'!A:A,'Переименование подразделения'!C:C,"ошибка",0,1))</f>
        <v/>
      </c>
      <c r="F420" t="str" cm="1">
        <f t="array" ref="F420">IF(COUNTIF(Список_Сотрудников[ФИО],'Добавление новых'!B421)&gt;0,"",INDEX('Штатные сотрудники'!A:AJ,MATCH('Добавление новых'!B420,'Штатные сотрудники'!B:B,0)-_xlfn.XLOOKUP('Добавление новых'!B420,'Штатные сотрудники'!B:B,'Штатные сотрудники'!A:A,"Ошибка строки",0,1),1))</f>
        <v/>
      </c>
    </row>
    <row r="421" spans="1:6" x14ac:dyDescent="0.35">
      <c r="A421" t="str">
        <f>IF(F421="","",_xlfn.XLOOKUP(F421,'Переименование подразделения'!A:A,'Переименование подразделения'!B:B,"ошибка",0,1))</f>
        <v/>
      </c>
      <c r="B421" t="str">
        <v>Гаврилова Оксана Анатольевна</v>
      </c>
      <c r="C421" t="str">
        <f>IF(F421="","",_xlfn.XLOOKUP(B421,'Штатные сотрудники'!B:B,'Штатные сотрудники'!P:P,"ошибка",0,1))</f>
        <v/>
      </c>
      <c r="E421" t="str">
        <f>IF(F421="","",_xlfn.XLOOKUP(F421,'Переименование подразделения'!A:A,'Переименование подразделения'!C:C,"ошибка",0,1))</f>
        <v/>
      </c>
      <c r="F421" t="str" cm="1">
        <f t="array" ref="F421">IF(COUNTIF(Список_Сотрудников[ФИО],'Добавление новых'!B422)&gt;0,"",INDEX('Штатные сотрудники'!A:AJ,MATCH('Добавление новых'!B421,'Штатные сотрудники'!B:B,0)-_xlfn.XLOOKUP('Добавление новых'!B421,'Штатные сотрудники'!B:B,'Штатные сотрудники'!A:A,"Ошибка строки",0,1),1))</f>
        <v/>
      </c>
    </row>
    <row r="422" spans="1:6" x14ac:dyDescent="0.35">
      <c r="A422" t="str">
        <f>IF(F422="","",_xlfn.XLOOKUP(F422,'Переименование подразделения'!A:A,'Переименование подразделения'!B:B,"ошибка",0,1))</f>
        <v/>
      </c>
      <c r="B422" t="str">
        <v>Закирова Альфия Султановна</v>
      </c>
      <c r="C422" t="str">
        <f>IF(F422="","",_xlfn.XLOOKUP(B422,'Штатные сотрудники'!B:B,'Штатные сотрудники'!P:P,"ошибка",0,1))</f>
        <v/>
      </c>
      <c r="E422" t="str">
        <f>IF(F422="","",_xlfn.XLOOKUP(F422,'Переименование подразделения'!A:A,'Переименование подразделения'!C:C,"ошибка",0,1))</f>
        <v/>
      </c>
      <c r="F422" t="str" cm="1">
        <f t="array" ref="F422">IF(COUNTIF(Список_Сотрудников[ФИО],'Добавление новых'!B423)&gt;0,"",INDEX('Штатные сотрудники'!A:AJ,MATCH('Добавление новых'!B422,'Штатные сотрудники'!B:B,0)-_xlfn.XLOOKUP('Добавление новых'!B422,'Штатные сотрудники'!B:B,'Штатные сотрудники'!A:A,"Ошибка строки",0,1),1))</f>
        <v/>
      </c>
    </row>
    <row r="423" spans="1:6" x14ac:dyDescent="0.35">
      <c r="A423" t="str">
        <f>IF(F423="","",_xlfn.XLOOKUP(F423,'Переименование подразделения'!A:A,'Переименование подразделения'!B:B,"ошибка",0,1))</f>
        <v/>
      </c>
      <c r="B423" t="str">
        <v>Лебедева Людмила Александровна</v>
      </c>
      <c r="C423" t="str">
        <f>IF(F423="","",_xlfn.XLOOKUP(B423,'Штатные сотрудники'!B:B,'Штатные сотрудники'!P:P,"ошибка",0,1))</f>
        <v/>
      </c>
      <c r="E423" t="str">
        <f>IF(F423="","",_xlfn.XLOOKUP(F423,'Переименование подразделения'!A:A,'Переименование подразделения'!C:C,"ошибка",0,1))</f>
        <v/>
      </c>
      <c r="F423" t="str" cm="1">
        <f t="array" ref="F423">IF(COUNTIF(Список_Сотрудников[ФИО],'Добавление новых'!B424)&gt;0,"",INDEX('Штатные сотрудники'!A:AJ,MATCH('Добавление новых'!B423,'Штатные сотрудники'!B:B,0)-_xlfn.XLOOKUP('Добавление новых'!B423,'Штатные сотрудники'!B:B,'Штатные сотрудники'!A:A,"Ошибка строки",0,1),1))</f>
        <v/>
      </c>
    </row>
    <row r="424" spans="1:6" x14ac:dyDescent="0.35">
      <c r="A424" t="str">
        <f>IF(F424="","",_xlfn.XLOOKUP(F424,'Переименование подразделения'!A:A,'Переименование подразделения'!B:B,"ошибка",0,1))</f>
        <v/>
      </c>
      <c r="B424" t="str">
        <v>Сафина Эндже Раисовна</v>
      </c>
      <c r="C424" t="str">
        <f>IF(F424="","",_xlfn.XLOOKUP(B424,'Штатные сотрудники'!B:B,'Штатные сотрудники'!P:P,"ошибка",0,1))</f>
        <v/>
      </c>
      <c r="E424" t="str">
        <f>IF(F424="","",_xlfn.XLOOKUP(F424,'Переименование подразделения'!A:A,'Переименование подразделения'!C:C,"ошибка",0,1))</f>
        <v/>
      </c>
      <c r="F424" t="str" cm="1">
        <f t="array" ref="F424">IF(COUNTIF(Список_Сотрудников[ФИО],'Добавление новых'!B425)&gt;0,"",INDEX('Штатные сотрудники'!A:AJ,MATCH('Добавление новых'!B424,'Штатные сотрудники'!B:B,0)-_xlfn.XLOOKUP('Добавление новых'!B424,'Штатные сотрудники'!B:B,'Штатные сотрудники'!A:A,"Ошибка строки",0,1),1))</f>
        <v/>
      </c>
    </row>
    <row r="425" spans="1:6" x14ac:dyDescent="0.35">
      <c r="A425" t="str">
        <f>IF(F425="","",_xlfn.XLOOKUP(F425,'Переименование подразделения'!A:A,'Переименование подразделения'!B:B,"ошибка",0,1))</f>
        <v/>
      </c>
      <c r="B425" t="str">
        <v>Фасахова Татьяна Сергеевна</v>
      </c>
      <c r="C425" t="str">
        <f>IF(F425="","",_xlfn.XLOOKUP(B425,'Штатные сотрудники'!B:B,'Штатные сотрудники'!P:P,"ошибка",0,1))</f>
        <v/>
      </c>
      <c r="E425" t="str">
        <f>IF(F425="","",_xlfn.XLOOKUP(F425,'Переименование подразделения'!A:A,'Переименование подразделения'!C:C,"ошибка",0,1))</f>
        <v/>
      </c>
      <c r="F425" t="str" cm="1">
        <f t="array" ref="F425">IF(COUNTIF(Список_Сотрудников[ФИО],'Добавление новых'!B426)&gt;0,"",INDEX('Штатные сотрудники'!A:AJ,MATCH('Добавление новых'!B425,'Штатные сотрудники'!B:B,0)-_xlfn.XLOOKUP('Добавление новых'!B425,'Штатные сотрудники'!B:B,'Штатные сотрудники'!A:A,"Ошибка строки",0,1),1))</f>
        <v/>
      </c>
    </row>
    <row r="426" spans="1:6" x14ac:dyDescent="0.35">
      <c r="A426" t="str">
        <f>IF(F426="","",_xlfn.XLOOKUP(F426,'Переименование подразделения'!A:A,'Переименование подразделения'!B:B,"ошибка",0,1))</f>
        <v/>
      </c>
      <c r="B426" t="str">
        <v>Мисюков Кирилл Николаевич</v>
      </c>
      <c r="C426" t="str">
        <f>IF(F426="","",_xlfn.XLOOKUP(B426,'Штатные сотрудники'!B:B,'Штатные сотрудники'!P:P,"ошибка",0,1))</f>
        <v/>
      </c>
      <c r="E426" t="str">
        <f>IF(F426="","",_xlfn.XLOOKUP(F426,'Переименование подразделения'!A:A,'Переименование подразделения'!C:C,"ошибка",0,1))</f>
        <v/>
      </c>
      <c r="F426" t="str" cm="1">
        <f t="array" ref="F426">IF(COUNTIF(Список_Сотрудников[ФИО],'Добавление новых'!B427)&gt;0,"",INDEX('Штатные сотрудники'!A:AJ,MATCH('Добавление новых'!B426,'Штатные сотрудники'!B:B,0)-_xlfn.XLOOKUP('Добавление новых'!B426,'Штатные сотрудники'!B:B,'Штатные сотрудники'!A:A,"Ошибка строки",0,1),1))</f>
        <v/>
      </c>
    </row>
    <row r="427" spans="1:6" x14ac:dyDescent="0.35">
      <c r="A427" t="str">
        <f>IF(F427="","",_xlfn.XLOOKUP(F427,'Переименование подразделения'!A:A,'Переименование подразделения'!B:B,"ошибка",0,1))</f>
        <v/>
      </c>
      <c r="B427" t="str">
        <v>Мартынова Мария Владимировна</v>
      </c>
      <c r="C427" t="str">
        <f>IF(F427="","",_xlfn.XLOOKUP(B427,'Штатные сотрудники'!B:B,'Штатные сотрудники'!P:P,"ошибка",0,1))</f>
        <v/>
      </c>
      <c r="E427" t="str">
        <f>IF(F427="","",_xlfn.XLOOKUP(F427,'Переименование подразделения'!A:A,'Переименование подразделения'!C:C,"ошибка",0,1))</f>
        <v/>
      </c>
      <c r="F427" t="str" cm="1">
        <f t="array" ref="F427">IF(COUNTIF(Список_Сотрудников[ФИО],'Добавление новых'!B428)&gt;0,"",INDEX('Штатные сотрудники'!A:AJ,MATCH('Добавление новых'!B427,'Штатные сотрудники'!B:B,0)-_xlfn.XLOOKUP('Добавление новых'!B427,'Штатные сотрудники'!B:B,'Штатные сотрудники'!A:A,"Ошибка строки",0,1),1))</f>
        <v/>
      </c>
    </row>
    <row r="428" spans="1:6" x14ac:dyDescent="0.35">
      <c r="A428" t="str">
        <f>IF(F428="","",_xlfn.XLOOKUP(F428,'Переименование подразделения'!A:A,'Переименование подразделения'!B:B,"ошибка",0,1))</f>
        <v/>
      </c>
      <c r="B428" t="str">
        <v>Ахметгараев Ринат Равхатович</v>
      </c>
      <c r="C428" t="str">
        <f>IF(F428="","",_xlfn.XLOOKUP(B428,'Штатные сотрудники'!B:B,'Штатные сотрудники'!P:P,"ошибка",0,1))</f>
        <v/>
      </c>
      <c r="E428" t="str">
        <f>IF(F428="","",_xlfn.XLOOKUP(F428,'Переименование подразделения'!A:A,'Переименование подразделения'!C:C,"ошибка",0,1))</f>
        <v/>
      </c>
      <c r="F428" t="str" cm="1">
        <f t="array" ref="F428">IF(COUNTIF(Список_Сотрудников[ФИО],'Добавление новых'!B429)&gt;0,"",INDEX('Штатные сотрудники'!A:AJ,MATCH('Добавление новых'!B428,'Штатные сотрудники'!B:B,0)-_xlfn.XLOOKUP('Добавление новых'!B428,'Штатные сотрудники'!B:B,'Штатные сотрудники'!A:A,"Ошибка строки",0,1),1))</f>
        <v/>
      </c>
    </row>
    <row r="429" spans="1:6" x14ac:dyDescent="0.35">
      <c r="A429" t="str">
        <f>IF(F429="","",_xlfn.XLOOKUP(F429,'Переименование подразделения'!A:A,'Переименование подразделения'!B:B,"ошибка",0,1))</f>
        <v/>
      </c>
      <c r="B429" t="str">
        <v>Гайсин Ринат Маратович</v>
      </c>
      <c r="C429" t="str">
        <f>IF(F429="","",_xlfn.XLOOKUP(B429,'Штатные сотрудники'!B:B,'Штатные сотрудники'!P:P,"ошибка",0,1))</f>
        <v/>
      </c>
      <c r="E429" t="str">
        <f>IF(F429="","",_xlfn.XLOOKUP(F429,'Переименование подразделения'!A:A,'Переименование подразделения'!C:C,"ошибка",0,1))</f>
        <v/>
      </c>
      <c r="F429" t="str" cm="1">
        <f t="array" ref="F429">IF(COUNTIF(Список_Сотрудников[ФИО],'Добавление новых'!B430)&gt;0,"",INDEX('Штатные сотрудники'!A:AJ,MATCH('Добавление новых'!B429,'Штатные сотрудники'!B:B,0)-_xlfn.XLOOKUP('Добавление новых'!B429,'Штатные сотрудники'!B:B,'Штатные сотрудники'!A:A,"Ошибка строки",0,1),1))</f>
        <v/>
      </c>
    </row>
    <row r="430" spans="1:6" x14ac:dyDescent="0.35">
      <c r="A430" t="str">
        <f>IF(F430="","",_xlfn.XLOOKUP(F430,'Переименование подразделения'!A:A,'Переименование подразделения'!B:B,"ошибка",0,1))</f>
        <v/>
      </c>
      <c r="B430" t="str">
        <v>Таишев Дамир Атласович</v>
      </c>
      <c r="C430" t="str">
        <f>IF(F430="","",_xlfn.XLOOKUP(B430,'Штатные сотрудники'!B:B,'Штатные сотрудники'!P:P,"ошибка",0,1))</f>
        <v/>
      </c>
      <c r="E430" t="str">
        <f>IF(F430="","",_xlfn.XLOOKUP(F430,'Переименование подразделения'!A:A,'Переименование подразделения'!C:C,"ошибка",0,1))</f>
        <v/>
      </c>
      <c r="F430" t="str" cm="1">
        <f t="array" ref="F430">IF(COUNTIF(Список_Сотрудников[ФИО],'Добавление новых'!B431)&gt;0,"",INDEX('Штатные сотрудники'!A:AJ,MATCH('Добавление новых'!B430,'Штатные сотрудники'!B:B,0)-_xlfn.XLOOKUP('Добавление новых'!B430,'Штатные сотрудники'!B:B,'Штатные сотрудники'!A:A,"Ошибка строки",0,1),1))</f>
        <v/>
      </c>
    </row>
    <row r="431" spans="1:6" x14ac:dyDescent="0.35">
      <c r="A431" t="str">
        <f>IF(F431="","",_xlfn.XLOOKUP(F431,'Переименование подразделения'!A:A,'Переименование подразделения'!B:B,"ошибка",0,1))</f>
        <v/>
      </c>
      <c r="B431" t="str">
        <v>Дутчак Ян Вадимович</v>
      </c>
      <c r="C431" t="str">
        <f>IF(F431="","",_xlfn.XLOOKUP(B431,'Штатные сотрудники'!B:B,'Штатные сотрудники'!P:P,"ошибка",0,1))</f>
        <v/>
      </c>
      <c r="E431" t="str">
        <f>IF(F431="","",_xlfn.XLOOKUP(F431,'Переименование подразделения'!A:A,'Переименование подразделения'!C:C,"ошибка",0,1))</f>
        <v/>
      </c>
      <c r="F431" t="str" cm="1">
        <f t="array" ref="F431">IF(COUNTIF(Список_Сотрудников[ФИО],'Добавление новых'!B432)&gt;0,"",INDEX('Штатные сотрудники'!A:AJ,MATCH('Добавление новых'!B431,'Штатные сотрудники'!B:B,0)-_xlfn.XLOOKUP('Добавление новых'!B431,'Штатные сотрудники'!B:B,'Штатные сотрудники'!A:A,"Ошибка строки",0,1),1))</f>
        <v/>
      </c>
    </row>
    <row r="432" spans="1:6" x14ac:dyDescent="0.35">
      <c r="A432" t="str">
        <f>IF(F432="","",_xlfn.XLOOKUP(F432,'Переименование подразделения'!A:A,'Переименование подразделения'!B:B,"ошибка",0,1))</f>
        <v/>
      </c>
      <c r="B432" t="str">
        <v>Кушнаренко Наталия Дмитриевна</v>
      </c>
      <c r="C432" t="str">
        <f>IF(F432="","",_xlfn.XLOOKUP(B432,'Штатные сотрудники'!B:B,'Штатные сотрудники'!P:P,"ошибка",0,1))</f>
        <v/>
      </c>
      <c r="E432" t="str">
        <f>IF(F432="","",_xlfn.XLOOKUP(F432,'Переименование подразделения'!A:A,'Переименование подразделения'!C:C,"ошибка",0,1))</f>
        <v/>
      </c>
      <c r="F432" t="str" cm="1">
        <f t="array" ref="F432">IF(COUNTIF(Список_Сотрудников[ФИО],'Добавление новых'!B433)&gt;0,"",INDEX('Штатные сотрудники'!A:AJ,MATCH('Добавление новых'!B432,'Штатные сотрудники'!B:B,0)-_xlfn.XLOOKUP('Добавление новых'!B432,'Штатные сотрудники'!B:B,'Штатные сотрудники'!A:A,"Ошибка строки",0,1),1))</f>
        <v/>
      </c>
    </row>
    <row r="433" spans="1:6" x14ac:dyDescent="0.35">
      <c r="A433" t="str">
        <f>IF(F433="","",_xlfn.XLOOKUP(F433,'Переименование подразделения'!A:A,'Переименование подразделения'!B:B,"ошибка",0,1))</f>
        <v>ошибка</v>
      </c>
      <c r="B433" t="str">
        <v>Лунёв Алексей Юрьевич</v>
      </c>
      <c r="C433" t="str">
        <f>IF(F433="","",_xlfn.XLOOKUP(B433,'Штатные сотрудники'!B:B,'Штатные сотрудники'!P:P,"ошибка",0,1))</f>
        <v>Торговый представитель</v>
      </c>
      <c r="E433" t="str">
        <f>IF(F433="","",_xlfn.XLOOKUP(F433,'Переименование подразделения'!A:A,'Переименование подразделения'!C:C,"ошибка",0,1))</f>
        <v>ошибка</v>
      </c>
      <c r="F433" t="str" cm="1">
        <f t="array" ref="F433">IF(COUNTIF(Список_Сотрудников[ФИО],'Добавление новых'!B434)&gt;0,"",INDEX('Штатные сотрудники'!A:AJ,MATCH('Добавление новых'!B433,'Штатные сотрудники'!B:B,0)-_xlfn.XLOOKUP('Добавление новых'!B433,'Штатные сотрудники'!B:B,'Штатные сотрудники'!A:A,"Ошибка строки",0,1),1))</f>
        <v>Отдел продаж (ковры) о/под .в г. Казани 7974</v>
      </c>
    </row>
    <row r="434" spans="1:6" x14ac:dyDescent="0.35">
      <c r="A434" t="str">
        <f>IF(F434="","",_xlfn.XLOOKUP(F434,'Переименование подразделения'!A:A,'Переименование подразделения'!B:B,"ошибка",0,1))</f>
        <v/>
      </c>
      <c r="B434" t="str">
        <v>Мартовая Марина Сергеевна</v>
      </c>
      <c r="C434" t="str">
        <f>IF(F434="","",_xlfn.XLOOKUP(B434,'Штатные сотрудники'!B:B,'Штатные сотрудники'!P:P,"ошибка",0,1))</f>
        <v/>
      </c>
      <c r="E434" t="str">
        <f>IF(F434="","",_xlfn.XLOOKUP(F434,'Переименование подразделения'!A:A,'Переименование подразделения'!C:C,"ошибка",0,1))</f>
        <v/>
      </c>
      <c r="F434" t="str" cm="1">
        <f t="array" ref="F434">IF(COUNTIF(Список_Сотрудников[ФИО],'Добавление новых'!B435)&gt;0,"",INDEX('Штатные сотрудники'!A:AJ,MATCH('Добавление новых'!B434,'Штатные сотрудники'!B:B,0)-_xlfn.XLOOKUP('Добавление новых'!B434,'Штатные сотрудники'!B:B,'Штатные сотрудники'!A:A,"Ошибка строки",0,1),1))</f>
        <v/>
      </c>
    </row>
    <row r="435" spans="1:6" x14ac:dyDescent="0.35">
      <c r="A435" t="str">
        <f>IF(F435="","",_xlfn.XLOOKUP(F435,'Переименование подразделения'!A:A,'Переименование подразделения'!B:B,"ошибка",0,1))</f>
        <v/>
      </c>
      <c r="B435" t="str">
        <v>Беликова Светлана Александровна</v>
      </c>
      <c r="C435" t="str">
        <f>IF(F435="","",_xlfn.XLOOKUP(B435,'Штатные сотрудники'!B:B,'Штатные сотрудники'!P:P,"ошибка",0,1))</f>
        <v/>
      </c>
      <c r="E435" t="str">
        <f>IF(F435="","",_xlfn.XLOOKUP(F435,'Переименование подразделения'!A:A,'Переименование подразделения'!C:C,"ошибка",0,1))</f>
        <v/>
      </c>
      <c r="F435" t="str" cm="1">
        <f t="array" ref="F435">IF(COUNTIF(Список_Сотрудников[ФИО],'Добавление новых'!B436)&gt;0,"",INDEX('Штатные сотрудники'!A:AJ,MATCH('Добавление новых'!B435,'Штатные сотрудники'!B:B,0)-_xlfn.XLOOKUP('Добавление новых'!B435,'Штатные сотрудники'!B:B,'Штатные сотрудники'!A:A,"Ошибка строки",0,1),1))</f>
        <v/>
      </c>
    </row>
    <row r="436" spans="1:6" x14ac:dyDescent="0.35">
      <c r="A436" t="str">
        <f>IF(F436="","",_xlfn.XLOOKUP(F436,'Переименование подразделения'!A:A,'Переименование подразделения'!B:B,"ошибка",0,1))</f>
        <v/>
      </c>
      <c r="B436" t="str">
        <v>Гусев Александр Игоревич</v>
      </c>
      <c r="C436" t="str">
        <f>IF(F436="","",_xlfn.XLOOKUP(B436,'Штатные сотрудники'!B:B,'Штатные сотрудники'!P:P,"ошибка",0,1))</f>
        <v/>
      </c>
      <c r="E436" t="str">
        <f>IF(F436="","",_xlfn.XLOOKUP(F436,'Переименование подразделения'!A:A,'Переименование подразделения'!C:C,"ошибка",0,1))</f>
        <v/>
      </c>
      <c r="F436" t="str" cm="1">
        <f t="array" ref="F436">IF(COUNTIF(Список_Сотрудников[ФИО],'Добавление новых'!B437)&gt;0,"",INDEX('Штатные сотрудники'!A:AJ,MATCH('Добавление новых'!B436,'Штатные сотрудники'!B:B,0)-_xlfn.XLOOKUP('Добавление новых'!B436,'Штатные сотрудники'!B:B,'Штатные сотрудники'!A:A,"Ошибка строки",0,1),1))</f>
        <v/>
      </c>
    </row>
    <row r="437" spans="1:6" x14ac:dyDescent="0.35">
      <c r="A437" t="str">
        <f>IF(F437="","",_xlfn.XLOOKUP(F437,'Переименование подразделения'!A:A,'Переименование подразделения'!B:B,"ошибка",0,1))</f>
        <v/>
      </c>
      <c r="B437" t="str">
        <v>Арефкин Максим Вячеславович</v>
      </c>
      <c r="C437" t="str">
        <f>IF(F437="","",_xlfn.XLOOKUP(B437,'Штатные сотрудники'!B:B,'Штатные сотрудники'!P:P,"ошибка",0,1))</f>
        <v/>
      </c>
      <c r="E437" t="str">
        <f>IF(F437="","",_xlfn.XLOOKUP(F437,'Переименование подразделения'!A:A,'Переименование подразделения'!C:C,"ошибка",0,1))</f>
        <v/>
      </c>
      <c r="F437" t="str" cm="1">
        <f t="array" ref="F437">IF(COUNTIF(Список_Сотрудников[ФИО],'Добавление новых'!B438)&gt;0,"",INDEX('Штатные сотрудники'!A:AJ,MATCH('Добавление новых'!B437,'Штатные сотрудники'!B:B,0)-_xlfn.XLOOKUP('Добавление новых'!B437,'Штатные сотрудники'!B:B,'Штатные сотрудники'!A:A,"Ошибка строки",0,1),1))</f>
        <v/>
      </c>
    </row>
    <row r="438" spans="1:6" x14ac:dyDescent="0.35">
      <c r="A438" t="str">
        <f>IF(F438="","",_xlfn.XLOOKUP(F438,'Переименование подразделения'!A:A,'Переименование подразделения'!B:B,"ошибка",0,1))</f>
        <v>ошибка</v>
      </c>
      <c r="B438" t="str">
        <v>Анохин Игорь Алексеевич</v>
      </c>
      <c r="C438" t="str">
        <f>IF(F438="","",_xlfn.XLOOKUP(B438,'Штатные сотрудники'!B:B,'Штатные сотрудники'!P:P,"ошибка",0,1))</f>
        <v>Руководитель операционного департамента</v>
      </c>
      <c r="E438" t="str">
        <f>IF(F438="","",_xlfn.XLOOKUP(F438,'Переименование подразделения'!A:A,'Переименование подразделения'!C:C,"ошибка",0,1))</f>
        <v>ошибка</v>
      </c>
      <c r="F438" t="str" cm="1">
        <f t="array" ref="F438">IF(COUNTIF(Список_Сотрудников[ФИО],'Добавление новых'!B439)&gt;0,"",INDEX('Штатные сотрудники'!A:AJ,MATCH('Добавление новых'!B438,'Штатные сотрудники'!B:B,0)-_xlfn.XLOOKUP('Добавление новых'!B438,'Штатные сотрудники'!B:B,'Штатные сотрудники'!A:A,"Ошибка строки",0,1),1))</f>
        <v>Администрация о/под.в г. Ростов-на-Дону_6848</v>
      </c>
    </row>
    <row r="439" spans="1:6" x14ac:dyDescent="0.35">
      <c r="A439" t="str">
        <f>IF(F439="","",_xlfn.XLOOKUP(F439,'Переименование подразделения'!A:A,'Переименование подразделения'!B:B,"ошибка",0,1))</f>
        <v>Юг</v>
      </c>
      <c r="B439" t="str">
        <v>Цедов Владимир Дмитриевич</v>
      </c>
      <c r="C439" t="str">
        <f>IF(F439="","",_xlfn.XLOOKUP(B439,'Штатные сотрудники'!B:B,'Штатные сотрудники'!P:P,"ошибка",0,1))</f>
        <v>Старший Инженер</v>
      </c>
      <c r="E439" t="str">
        <f>IF(F439="","",_xlfn.XLOOKUP(F439,'Переименование подразделения'!A:A,'Переименование подразделения'!C:C,"ошибка",0,1))</f>
        <v>Гусев Александр</v>
      </c>
      <c r="F439" t="str" cm="1">
        <f t="array" ref="F439">IF(COUNTIF(Список_Сотрудников[ФИО],'Добавление новых'!B440)&gt;0,"",INDEX('Штатные сотрудники'!A:AJ,MATCH('Добавление новых'!B439,'Штатные сотрудники'!B:B,0)-_xlfn.XLOOKUP('Добавление новых'!B439,'Штатные сотрудники'!B:B,'Штатные сотрудники'!A:A,"Ошибка строки",0,1),1))</f>
        <v>Отдел обслуживания в о/под.в г. Ростов-на-Дону_6849</v>
      </c>
    </row>
    <row r="440" spans="1:6" x14ac:dyDescent="0.35">
      <c r="A440" t="str">
        <f>IF(F440="","",_xlfn.XLOOKUP(F440,'Переименование подразделения'!A:A,'Переименование подразделения'!B:B,"ошибка",0,1))</f>
        <v>ошибка</v>
      </c>
      <c r="B440" t="str">
        <v>Боева Виктория Сергеевна</v>
      </c>
      <c r="C440" t="str">
        <f>IF(F440="","",_xlfn.XLOOKUP(B440,'Штатные сотрудники'!B:B,'Штатные сотрудники'!P:P,"ошибка",0,1))</f>
        <v>Консультант</v>
      </c>
      <c r="E440" t="str">
        <f>IF(F440="","",_xlfn.XLOOKUP(F440,'Переименование подразделения'!A:A,'Переименование подразделения'!C:C,"ошибка",0,1))</f>
        <v>ошибка</v>
      </c>
      <c r="F440" t="str" cm="1">
        <f t="array" ref="F440">IF(COUNTIF(Список_Сотрудников[ФИО],'Добавление новых'!B441)&gt;0,"",INDEX('Штатные сотрудники'!A:AJ,MATCH('Добавление новых'!B440,'Штатные сотрудники'!B:B,0)-_xlfn.XLOOKUP('Добавление новых'!B440,'Штатные сотрудники'!B:B,'Штатные сотрудники'!A:A,"Ошибка строки",0,1),1))</f>
        <v>Отдел обслуживания клиентов (ковры) о/под.в г. Ростов-на-Дону_ 6942</v>
      </c>
    </row>
    <row r="441" spans="1:6" x14ac:dyDescent="0.35">
      <c r="A441" t="str">
        <f>IF(F441="","",_xlfn.XLOOKUP(F441,'Переименование подразделения'!A:A,'Переименование подразделения'!B:B,"ошибка",0,1))</f>
        <v>ошибка</v>
      </c>
      <c r="B441" t="str">
        <v>Михейкина Тамара Сергеевна</v>
      </c>
      <c r="C441" t="str">
        <f>IF(F441="","",_xlfn.XLOOKUP(B441,'Штатные сотрудники'!B:B,'Штатные сотрудники'!P:P,"ошибка",0,1))</f>
        <v>Консультант</v>
      </c>
      <c r="E441" t="str">
        <f>IF(F441="","",_xlfn.XLOOKUP(F441,'Переименование подразделения'!A:A,'Переименование подразделения'!C:C,"ошибка",0,1))</f>
        <v>ошибка</v>
      </c>
      <c r="F441" t="str" cm="1">
        <f t="array" ref="F441">IF(COUNTIF(Список_Сотрудников[ФИО],'Добавление новых'!B442)&gt;0,"",INDEX('Штатные сотрудники'!A:AJ,MATCH('Добавление новых'!B441,'Штатные сотрудники'!B:B,0)-_xlfn.XLOOKUP('Добавление новых'!B441,'Штатные сотрудники'!B:B,'Штатные сотрудники'!A:A,"Ошибка строки",0,1),1))</f>
        <v>Отдел обслуживания клиентов (ковры) о/под.в г. Ростов-на-Дону_ 6942</v>
      </c>
    </row>
    <row r="442" spans="1:6" x14ac:dyDescent="0.35">
      <c r="A442" t="str">
        <f>IF(F442="","",_xlfn.XLOOKUP(F442,'Переименование подразделения'!A:A,'Переименование подразделения'!B:B,"ошибка",0,1))</f>
        <v/>
      </c>
      <c r="B442" t="str">
        <v>Шевченко Яна Валерьевна</v>
      </c>
      <c r="C442" t="str">
        <f>IF(F442="","",_xlfn.XLOOKUP(B442,'Штатные сотрудники'!B:B,'Штатные сотрудники'!P:P,"ошибка",0,1))</f>
        <v/>
      </c>
      <c r="E442" t="str">
        <f>IF(F442="","",_xlfn.XLOOKUP(F442,'Переименование подразделения'!A:A,'Переименование подразделения'!C:C,"ошибка",0,1))</f>
        <v/>
      </c>
      <c r="F442" t="str" cm="1">
        <f t="array" ref="F442">IF(COUNTIF(Список_Сотрудников[ФИО],'Добавление новых'!B443)&gt;0,"",INDEX('Штатные сотрудники'!A:AJ,MATCH('Добавление новых'!B442,'Штатные сотрудники'!B:B,0)-_xlfn.XLOOKUP('Добавление новых'!B442,'Штатные сотрудники'!B:B,'Штатные сотрудники'!A:A,"Ошибка строки",0,1),1))</f>
        <v/>
      </c>
    </row>
    <row r="443" spans="1:6" x14ac:dyDescent="0.35">
      <c r="A443" t="str">
        <f>IF(F443="","",_xlfn.XLOOKUP(F443,'Переименование подразделения'!A:A,'Переименование подразделения'!B:B,"ошибка",0,1))</f>
        <v/>
      </c>
      <c r="B443" t="str">
        <v>Андриенко Анастасия Игоревна</v>
      </c>
      <c r="C443" t="str">
        <f>IF(F443="","",_xlfn.XLOOKUP(B443,'Штатные сотрудники'!B:B,'Штатные сотрудники'!P:P,"ошибка",0,1))</f>
        <v/>
      </c>
      <c r="E443" t="str">
        <f>IF(F443="","",_xlfn.XLOOKUP(F443,'Переименование подразделения'!A:A,'Переименование подразделения'!C:C,"ошибка",0,1))</f>
        <v/>
      </c>
      <c r="F443" t="str" cm="1">
        <f t="array" ref="F443">IF(COUNTIF(Список_Сотрудников[ФИО],'Добавление новых'!B444)&gt;0,"",INDEX('Штатные сотрудники'!A:AJ,MATCH('Добавление новых'!B443,'Штатные сотрудники'!B:B,0)-_xlfn.XLOOKUP('Добавление новых'!B443,'Штатные сотрудники'!B:B,'Штатные сотрудники'!A:A,"Ошибка строки",0,1),1))</f>
        <v/>
      </c>
    </row>
    <row r="444" spans="1:6" x14ac:dyDescent="0.35">
      <c r="A444" t="str">
        <f>IF(F444="","",_xlfn.XLOOKUP(F444,'Переименование подразделения'!A:A,'Переименование подразделения'!B:B,"ошибка",0,1))</f>
        <v/>
      </c>
      <c r="B444" t="str">
        <v>Зесенко Александр Александрович</v>
      </c>
      <c r="C444" t="str">
        <f>IF(F444="","",_xlfn.XLOOKUP(B444,'Штатные сотрудники'!B:B,'Штатные сотрудники'!P:P,"ошибка",0,1))</f>
        <v/>
      </c>
      <c r="E444" t="str">
        <f>IF(F444="","",_xlfn.XLOOKUP(F444,'Переименование подразделения'!A:A,'Переименование подразделения'!C:C,"ошибка",0,1))</f>
        <v/>
      </c>
      <c r="F444" t="str" cm="1">
        <f t="array" ref="F444">IF(COUNTIF(Список_Сотрудников[ФИО],'Добавление новых'!B445)&gt;0,"",INDEX('Штатные сотрудники'!A:AJ,MATCH('Добавление новых'!B444,'Штатные сотрудники'!B:B,0)-_xlfn.XLOOKUP('Добавление новых'!B444,'Штатные сотрудники'!B:B,'Штатные сотрудники'!A:A,"Ошибка строки",0,1),1))</f>
        <v/>
      </c>
    </row>
    <row r="445" spans="1:6" x14ac:dyDescent="0.35">
      <c r="A445" t="str">
        <f>IF(F445="","",_xlfn.XLOOKUP(F445,'Переименование подразделения'!A:A,'Переименование подразделения'!B:B,"ошибка",0,1))</f>
        <v/>
      </c>
      <c r="B445" t="str">
        <v>Аксенова Марина Александровна</v>
      </c>
      <c r="C445" t="str">
        <f>IF(F445="","",_xlfn.XLOOKUP(B445,'Штатные сотрудники'!B:B,'Штатные сотрудники'!P:P,"ошибка",0,1))</f>
        <v/>
      </c>
      <c r="E445" t="str">
        <f>IF(F445="","",_xlfn.XLOOKUP(F445,'Переименование подразделения'!A:A,'Переименование подразделения'!C:C,"ошибка",0,1))</f>
        <v/>
      </c>
      <c r="F445" t="str" cm="1">
        <f t="array" ref="F445">IF(COUNTIF(Список_Сотрудников[ФИО],'Добавление новых'!B446)&gt;0,"",INDEX('Штатные сотрудники'!A:AJ,MATCH('Добавление новых'!B445,'Штатные сотрудники'!B:B,0)-_xlfn.XLOOKUP('Добавление новых'!B445,'Штатные сотрудники'!B:B,'Штатные сотрудники'!A:A,"Ошибка строки",0,1),1))</f>
        <v/>
      </c>
    </row>
    <row r="446" spans="1:6" x14ac:dyDescent="0.35">
      <c r="A446" t="str">
        <f>IF(F446="","",_xlfn.XLOOKUP(F446,'Переименование подразделения'!A:A,'Переименование подразделения'!B:B,"ошибка",0,1))</f>
        <v>ошибка</v>
      </c>
      <c r="B446" t="str">
        <v>Розвизев Иван Евгеньевич</v>
      </c>
      <c r="C446" t="str">
        <f>IF(F446="","",_xlfn.XLOOKUP(B446,'Штатные сотрудники'!B:B,'Штатные сотрудники'!P:P,"ошибка",0,1))</f>
        <v>Торговый представитель</v>
      </c>
      <c r="E446" t="str">
        <f>IF(F446="","",_xlfn.XLOOKUP(F446,'Переименование подразделения'!A:A,'Переименование подразделения'!C:C,"ошибка",0,1))</f>
        <v>ошибка</v>
      </c>
      <c r="F446" t="str" cm="1">
        <f t="array" ref="F446">IF(COUNTIF(Список_Сотрудников[ФИО],'Добавление новых'!B447)&gt;0,"",INDEX('Штатные сотрудники'!A:AJ,MATCH('Добавление новых'!B446,'Штатные сотрудники'!B:B,0)-_xlfn.XLOOKUP('Добавление новых'!B446,'Штатные сотрудники'!B:B,'Штатные сотрудники'!A:A,"Ошибка строки",0,1),1))</f>
        <v>Отдел продаж (одежда) о/под.в г.Ростов-на-Дону_(Inform) 6845</v>
      </c>
    </row>
    <row r="447" spans="1:6" x14ac:dyDescent="0.35">
      <c r="A447" t="str">
        <f>IF(F447="","",_xlfn.XLOOKUP(F447,'Переименование подразделения'!A:A,'Переименование подразделения'!B:B,"ошибка",0,1))</f>
        <v>ошибка</v>
      </c>
      <c r="B447" t="str">
        <v>Рябенко Роман Николаевич</v>
      </c>
      <c r="C447" t="str">
        <f>IF(F447="","",_xlfn.XLOOKUP(B447,'Штатные сотрудники'!B:B,'Штатные сотрудники'!P:P,"ошибка",0,1))</f>
        <v>Торговый представитель</v>
      </c>
      <c r="E447" t="str">
        <f>IF(F447="","",_xlfn.XLOOKUP(F447,'Переименование подразделения'!A:A,'Переименование подразделения'!C:C,"ошибка",0,1))</f>
        <v>ошибка</v>
      </c>
      <c r="F447" t="str" cm="1">
        <f t="array" ref="F447">IF(COUNTIF(Список_Сотрудников[ФИО],'Добавление новых'!B448)&gt;0,"",INDEX('Штатные сотрудники'!A:AJ,MATCH('Добавление новых'!B447,'Штатные сотрудники'!B:B,0)-_xlfn.XLOOKUP('Добавление новых'!B447,'Штатные сотрудники'!B:B,'Штатные сотрудники'!A:A,"Ошибка строки",0,1),1))</f>
        <v>Отдел продаж (одежда) о/под.в г.Ростов-на-Дону_(Inform) 6845</v>
      </c>
    </row>
    <row r="448" spans="1:6" x14ac:dyDescent="0.35">
      <c r="A448" t="str">
        <f>IF(F448="","",_xlfn.XLOOKUP(F448,'Переименование подразделения'!A:A,'Переименование подразделения'!B:B,"ошибка",0,1))</f>
        <v>ошибка</v>
      </c>
      <c r="B448" t="str">
        <v>Зенцов Андрей Павлович</v>
      </c>
      <c r="C448" t="str">
        <f>IF(F448="","",_xlfn.XLOOKUP(B448,'Штатные сотрудники'!B:B,'Штатные сотрудники'!P:P,"ошибка",0,1))</f>
        <v>Старший оператор стиральной машины</v>
      </c>
      <c r="E448" t="str">
        <f>IF(F448="","",_xlfn.XLOOKUP(F448,'Переименование подразделения'!A:A,'Переименование подразделения'!C:C,"ошибка",0,1))</f>
        <v>ошибка</v>
      </c>
      <c r="F448" t="str" cm="1">
        <f t="array" ref="F448">IF(COUNTIF(Список_Сотрудников[ФИО],'Добавление новых'!B449)&gt;0,"",INDEX('Штатные сотрудники'!A:AJ,MATCH('Добавление новых'!B448,'Штатные сотрудники'!B:B,0)-_xlfn.XLOOKUP('Добавление новых'!B448,'Штатные сотрудники'!B:B,'Штатные сотрудники'!A:A,"Ошибка строки",0,1),1))</f>
        <v>Производство (ковры) о/под.в г.Ростов-на-Дону_6940</v>
      </c>
    </row>
    <row r="449" spans="1:6" x14ac:dyDescent="0.35">
      <c r="A449" t="str">
        <f>IF(F449="","",_xlfn.XLOOKUP(F449,'Переименование подразделения'!A:A,'Переименование подразделения'!B:B,"ошибка",0,1))</f>
        <v/>
      </c>
      <c r="B449" t="str">
        <v>Бондальер Владимир Андреевич</v>
      </c>
      <c r="C449" t="str">
        <f>IF(F449="","",_xlfn.XLOOKUP(B449,'Штатные сотрудники'!B:B,'Штатные сотрудники'!P:P,"ошибка",0,1))</f>
        <v/>
      </c>
      <c r="E449" t="str">
        <f>IF(F449="","",_xlfn.XLOOKUP(F449,'Переименование подразделения'!A:A,'Переименование подразделения'!C:C,"ошибка",0,1))</f>
        <v/>
      </c>
      <c r="F449" t="str" cm="1">
        <f t="array" ref="F449">IF(COUNTIF(Список_Сотрудников[ФИО],'Добавление новых'!B450)&gt;0,"",INDEX('Штатные сотрудники'!A:AJ,MATCH('Добавление новых'!B449,'Штатные сотрудники'!B:B,0)-_xlfn.XLOOKUP('Добавление новых'!B449,'Штатные сотрудники'!B:B,'Штатные сотрудники'!A:A,"Ошибка строки",0,1),1))</f>
        <v/>
      </c>
    </row>
    <row r="450" spans="1:6" x14ac:dyDescent="0.35">
      <c r="A450" t="str">
        <f>IF(F450="","",_xlfn.XLOOKUP(F450,'Переименование подразделения'!A:A,'Переименование подразделения'!B:B,"ошибка",0,1))</f>
        <v/>
      </c>
      <c r="B450" t="str">
        <v>Магагин Дмитрий Александрович</v>
      </c>
      <c r="C450" t="str">
        <f>IF(F450="","",_xlfn.XLOOKUP(B450,'Штатные сотрудники'!B:B,'Штатные сотрудники'!P:P,"ошибка",0,1))</f>
        <v/>
      </c>
      <c r="E450" t="str">
        <f>IF(F450="","",_xlfn.XLOOKUP(F450,'Переименование подразделения'!A:A,'Переименование подразделения'!C:C,"ошибка",0,1))</f>
        <v/>
      </c>
      <c r="F450" t="str" cm="1">
        <f t="array" ref="F450">IF(COUNTIF(Список_Сотрудников[ФИО],'Добавление новых'!B451)&gt;0,"",INDEX('Штатные сотрудники'!A:AJ,MATCH('Добавление новых'!B450,'Штатные сотрудники'!B:B,0)-_xlfn.XLOOKUP('Добавление новых'!B450,'Штатные сотрудники'!B:B,'Штатные сотрудники'!A:A,"Ошибка строки",0,1),1))</f>
        <v/>
      </c>
    </row>
    <row r="451" spans="1:6" x14ac:dyDescent="0.35">
      <c r="A451" t="str">
        <f>IF(F451="","",_xlfn.XLOOKUP(F451,'Переименование подразделения'!A:A,'Переименование подразделения'!B:B,"ошибка",0,1))</f>
        <v>ошибка</v>
      </c>
      <c r="B451" t="str">
        <v>Новиков Виктор Александрович</v>
      </c>
      <c r="C451" t="str">
        <f>IF(F451="","",_xlfn.XLOOKUP(B451,'Штатные сотрудники'!B:B,'Штатные сотрудники'!P:P,"ошибка",0,1))</f>
        <v xml:space="preserve">Старший оператор стиральных машин </v>
      </c>
      <c r="E451" t="str">
        <f>IF(F451="","",_xlfn.XLOOKUP(F451,'Переименование подразделения'!A:A,'Переименование подразделения'!C:C,"ошибка",0,1))</f>
        <v>ошибка</v>
      </c>
      <c r="F451" t="str" cm="1">
        <f t="array" ref="F451">IF(COUNTIF(Список_Сотрудников[ФИО],'Добавление новых'!B452)&gt;0,"",INDEX('Штатные сотрудники'!A:AJ,MATCH('Добавление новых'!B451,'Штатные сотрудники'!B:B,0)-_xlfn.XLOOKUP('Добавление новых'!B451,'Штатные сотрудники'!B:B,'Штатные сотрудники'!A:A,"Ошибка строки",0,1),1))</f>
        <v>Производство (ковры) о/под.в г.Ростов-на-Дону_6940</v>
      </c>
    </row>
    <row r="452" spans="1:6" x14ac:dyDescent="0.35">
      <c r="A452" t="str">
        <f>IF(F452="","",_xlfn.XLOOKUP(F452,'Переименование подразделения'!A:A,'Переименование подразделения'!B:B,"ошибка",0,1))</f>
        <v/>
      </c>
      <c r="B452" t="str">
        <v>Павлий Владимир Васильевич</v>
      </c>
      <c r="C452" t="str">
        <f>IF(F452="","",_xlfn.XLOOKUP(B452,'Штатные сотрудники'!B:B,'Штатные сотрудники'!P:P,"ошибка",0,1))</f>
        <v/>
      </c>
      <c r="E452" t="str">
        <f>IF(F452="","",_xlfn.XLOOKUP(F452,'Переименование подразделения'!A:A,'Переименование подразделения'!C:C,"ошибка",0,1))</f>
        <v/>
      </c>
      <c r="F452" t="str" cm="1">
        <f t="array" ref="F452">IF(COUNTIF(Список_Сотрудников[ФИО],'Добавление новых'!B453)&gt;0,"",INDEX('Штатные сотрудники'!A:AJ,MATCH('Добавление новых'!B452,'Штатные сотрудники'!B:B,0)-_xlfn.XLOOKUP('Добавление новых'!B452,'Штатные сотрудники'!B:B,'Штатные сотрудники'!A:A,"Ошибка строки",0,1),1))</f>
        <v/>
      </c>
    </row>
    <row r="453" spans="1:6" x14ac:dyDescent="0.35">
      <c r="A453" t="str">
        <f>IF(F453="","",_xlfn.XLOOKUP(F453,'Переименование подразделения'!A:A,'Переименование подразделения'!B:B,"ошибка",0,1))</f>
        <v/>
      </c>
      <c r="B453" t="str">
        <v>Новикова Марина Александровна</v>
      </c>
      <c r="C453" t="str">
        <f>IF(F453="","",_xlfn.XLOOKUP(B453,'Штатные сотрудники'!B:B,'Штатные сотрудники'!P:P,"ошибка",0,1))</f>
        <v/>
      </c>
      <c r="E453" t="str">
        <f>IF(F453="","",_xlfn.XLOOKUP(F453,'Переименование подразделения'!A:A,'Переименование подразделения'!C:C,"ошибка",0,1))</f>
        <v/>
      </c>
      <c r="F453" t="str" cm="1">
        <f t="array" ref="F453">IF(COUNTIF(Список_Сотрудников[ФИО],'Добавление новых'!B454)&gt;0,"",INDEX('Штатные сотрудники'!A:AJ,MATCH('Добавление новых'!B453,'Штатные сотрудники'!B:B,0)-_xlfn.XLOOKUP('Добавление новых'!B453,'Штатные сотрудники'!B:B,'Штатные сотрудники'!A:A,"Ошибка строки",0,1),1))</f>
        <v/>
      </c>
    </row>
    <row r="454" spans="1:6" x14ac:dyDescent="0.35">
      <c r="A454" t="str">
        <f>IF(F454="","",_xlfn.XLOOKUP(F454,'Переименование подразделения'!A:A,'Переименование подразделения'!B:B,"ошибка",0,1))</f>
        <v/>
      </c>
      <c r="B454" t="str">
        <v>Высоцкая Екатерина Михайловна</v>
      </c>
      <c r="C454" t="str">
        <f>IF(F454="","",_xlfn.XLOOKUP(B454,'Штатные сотрудники'!B:B,'Штатные сотрудники'!P:P,"ошибка",0,1))</f>
        <v/>
      </c>
      <c r="E454" t="str">
        <f>IF(F454="","",_xlfn.XLOOKUP(F454,'Переименование подразделения'!A:A,'Переименование подразделения'!C:C,"ошибка",0,1))</f>
        <v/>
      </c>
      <c r="F454" t="str" cm="1">
        <f t="array" ref="F454">IF(COUNTIF(Список_Сотрудников[ФИО],'Добавление новых'!B455)&gt;0,"",INDEX('Штатные сотрудники'!A:AJ,MATCH('Добавление новых'!B454,'Штатные сотрудники'!B:B,0)-_xlfn.XLOOKUP('Добавление новых'!B454,'Штатные сотрудники'!B:B,'Штатные сотрудники'!A:A,"Ошибка строки",0,1),1))</f>
        <v/>
      </c>
    </row>
    <row r="455" spans="1:6" x14ac:dyDescent="0.35">
      <c r="A455" t="str">
        <f>IF(F455="","",_xlfn.XLOOKUP(F455,'Переименование подразделения'!A:A,'Переименование подразделения'!B:B,"ошибка",0,1))</f>
        <v/>
      </c>
      <c r="B455" t="str">
        <v>Деревянко Наталья Александровна</v>
      </c>
      <c r="C455" t="str">
        <f>IF(F455="","",_xlfn.XLOOKUP(B455,'Штатные сотрудники'!B:B,'Штатные сотрудники'!P:P,"ошибка",0,1))</f>
        <v/>
      </c>
      <c r="E455" t="str">
        <f>IF(F455="","",_xlfn.XLOOKUP(F455,'Переименование подразделения'!A:A,'Переименование подразделения'!C:C,"ошибка",0,1))</f>
        <v/>
      </c>
      <c r="F455" t="str" cm="1">
        <f t="array" ref="F455">IF(COUNTIF(Список_Сотрудников[ФИО],'Добавление новых'!B456)&gt;0,"",INDEX('Штатные сотрудники'!A:AJ,MATCH('Добавление новых'!B455,'Штатные сотрудники'!B:B,0)-_xlfn.XLOOKUP('Добавление новых'!B455,'Штатные сотрудники'!B:B,'Штатные сотрудники'!A:A,"Ошибка строки",0,1),1))</f>
        <v/>
      </c>
    </row>
    <row r="456" spans="1:6" x14ac:dyDescent="0.35">
      <c r="A456" t="str">
        <f>IF(F456="","",_xlfn.XLOOKUP(F456,'Переименование подразделения'!A:A,'Переименование подразделения'!B:B,"ошибка",0,1))</f>
        <v>Юг</v>
      </c>
      <c r="B456" t="str">
        <v>Мариуца Анна Георгевна</v>
      </c>
      <c r="C456" t="str">
        <f>IF(F456="","",_xlfn.XLOOKUP(B456,'Штатные сотрудники'!B:B,'Штатные сотрудники'!P:P,"ошибка",0,1))</f>
        <v>Оператор стиральных машин</v>
      </c>
      <c r="E456" t="str">
        <f>IF(F456="","",_xlfn.XLOOKUP(F456,'Переименование подразделения'!A:A,'Переименование подразделения'!C:C,"ошибка",0,1))</f>
        <v>Гусев Александр</v>
      </c>
      <c r="F456" t="str" cm="1">
        <f t="array" ref="F456">IF(COUNTIF(Список_Сотрудников[ФИО],'Добавление новых'!B457)&gt;0,"",INDEX('Штатные сотрудники'!A:AJ,MATCH('Добавление новых'!B456,'Штатные сотрудники'!B:B,0)-_xlfn.XLOOKUP('Добавление новых'!B456,'Штатные сотрудники'!B:B,'Штатные сотрудники'!A:A,"Ошибка строки",0,1),1))</f>
        <v>Производство (одежда) о/под.в г.Ростов-на-Дону_6840</v>
      </c>
    </row>
    <row r="457" spans="1:6" x14ac:dyDescent="0.35">
      <c r="A457" t="str">
        <f>IF(F457="","",_xlfn.XLOOKUP(F457,'Переименование подразделения'!A:A,'Переименование подразделения'!B:B,"ошибка",0,1))</f>
        <v>Юг</v>
      </c>
      <c r="B457" t="str">
        <v>Сергеева София Александровна</v>
      </c>
      <c r="C457" t="str">
        <f>IF(F457="","",_xlfn.XLOOKUP(B457,'Штатные сотрудники'!B:B,'Штатные сотрудники'!P:P,"ошибка",0,1))</f>
        <v>Оператор стиральных машин</v>
      </c>
      <c r="E457" t="str">
        <f>IF(F457="","",_xlfn.XLOOKUP(F457,'Переименование подразделения'!A:A,'Переименование подразделения'!C:C,"ошибка",0,1))</f>
        <v>Гусев Александр</v>
      </c>
      <c r="F457" t="str" cm="1">
        <f t="array" ref="F457">IF(COUNTIF(Список_Сотрудников[ФИО],'Добавление новых'!B458)&gt;0,"",INDEX('Штатные сотрудники'!A:AJ,MATCH('Добавление новых'!B457,'Штатные сотрудники'!B:B,0)-_xlfn.XLOOKUP('Добавление новых'!B457,'Штатные сотрудники'!B:B,'Штатные сотрудники'!A:A,"Ошибка строки",0,1),1))</f>
        <v>Производство (одежда) о/под.в г.Ростов-на-Дону_6840</v>
      </c>
    </row>
    <row r="458" spans="1:6" x14ac:dyDescent="0.35">
      <c r="A458" t="str">
        <f>IF(F458="","",_xlfn.XLOOKUP(F458,'Переименование подразделения'!A:A,'Переименование подразделения'!B:B,"ошибка",0,1))</f>
        <v/>
      </c>
      <c r="B458" t="str">
        <v>Сычук Ирина Алексеевна</v>
      </c>
      <c r="C458" t="str">
        <f>IF(F458="","",_xlfn.XLOOKUP(B458,'Штатные сотрудники'!B:B,'Штатные сотрудники'!P:P,"ошибка",0,1))</f>
        <v/>
      </c>
      <c r="E458" t="str">
        <f>IF(F458="","",_xlfn.XLOOKUP(F458,'Переименование подразделения'!A:A,'Переименование подразделения'!C:C,"ошибка",0,1))</f>
        <v/>
      </c>
      <c r="F458" t="str" cm="1">
        <f t="array" ref="F458">IF(COUNTIF(Список_Сотрудников[ФИО],'Добавление новых'!B459)&gt;0,"",INDEX('Штатные сотрудники'!A:AJ,MATCH('Добавление новых'!B458,'Штатные сотрудники'!B:B,0)-_xlfn.XLOOKUP('Добавление новых'!B458,'Штатные сотрудники'!B:B,'Штатные сотрудники'!A:A,"Ошибка строки",0,1),1))</f>
        <v/>
      </c>
    </row>
    <row r="459" spans="1:6" x14ac:dyDescent="0.35">
      <c r="A459" t="str">
        <f>IF(F459="","",_xlfn.XLOOKUP(F459,'Переименование подразделения'!A:A,'Переименование подразделения'!B:B,"ошибка",0,1))</f>
        <v>ошибка</v>
      </c>
      <c r="B459" t="str">
        <v>Котов Иван Валерьевич</v>
      </c>
      <c r="C459" t="str">
        <f>IF(F459="","",_xlfn.XLOOKUP(B459,'Штатные сотрудники'!B:B,'Штатные сотрудники'!P:P,"ошибка",0,1))</f>
        <v>Торговый представитель</v>
      </c>
      <c r="E459" t="str">
        <f>IF(F459="","",_xlfn.XLOOKUP(F459,'Переименование подразделения'!A:A,'Переименование подразделения'!C:C,"ошибка",0,1))</f>
        <v>ошибка</v>
      </c>
      <c r="F459" t="str" cm="1">
        <f t="array" ref="F459">IF(COUNTIF(Список_Сотрудников[ФИО],'Добавление новых'!B460)&gt;0,"",INDEX('Штатные сотрудники'!A:AJ,MATCH('Добавление новых'!B459,'Штатные сотрудники'!B:B,0)-_xlfn.XLOOKUP('Добавление новых'!B459,'Штатные сотрудники'!B:B,'Штатные сотрудники'!A:A,"Ошибка строки",0,1),1))</f>
        <v>Отдел продаж (ковры) о/под.в г.Ростов-на-Дону_(Inform) 6945</v>
      </c>
    </row>
    <row r="460" spans="1:6" x14ac:dyDescent="0.35">
      <c r="A460" t="str">
        <f>IF(F460="","",_xlfn.XLOOKUP(F460,'Переименование подразделения'!A:A,'Переименование подразделения'!B:B,"ошибка",0,1))</f>
        <v/>
      </c>
      <c r="B460" t="str">
        <v>Пугачёв Антон Александрович</v>
      </c>
      <c r="C460" t="str">
        <f>IF(F460="","",_xlfn.XLOOKUP(B460,'Штатные сотрудники'!B:B,'Штатные сотрудники'!P:P,"ошибка",0,1))</f>
        <v/>
      </c>
      <c r="E460" t="str">
        <f>IF(F460="","",_xlfn.XLOOKUP(F460,'Переименование подразделения'!A:A,'Переименование подразделения'!C:C,"ошибка",0,1))</f>
        <v/>
      </c>
      <c r="F460" t="str" cm="1">
        <f t="array" ref="F460">IF(COUNTIF(Список_Сотрудников[ФИО],'Добавление новых'!B461)&gt;0,"",INDEX('Штатные сотрудники'!A:AJ,MATCH('Добавление новых'!B460,'Штатные сотрудники'!B:B,0)-_xlfn.XLOOKUP('Добавление новых'!B460,'Штатные сотрудники'!B:B,'Штатные сотрудники'!A:A,"Ошибка строки",0,1),1))</f>
        <v/>
      </c>
    </row>
    <row r="461" spans="1:6" x14ac:dyDescent="0.35">
      <c r="A461" t="str">
        <f>IF(F461="","",_xlfn.XLOOKUP(F461,'Переименование подразделения'!A:A,'Переименование подразделения'!B:B,"ошибка",0,1))</f>
        <v/>
      </c>
      <c r="B461" t="str">
        <v>Панков Алексей Федорович</v>
      </c>
      <c r="C461" t="str">
        <f>IF(F461="","",_xlfn.XLOOKUP(B461,'Штатные сотрудники'!B:B,'Штатные сотрудники'!P:P,"ошибка",0,1))</f>
        <v/>
      </c>
      <c r="E461" t="str">
        <f>IF(F461="","",_xlfn.XLOOKUP(F461,'Переименование подразделения'!A:A,'Переименование подразделения'!C:C,"ошибка",0,1))</f>
        <v/>
      </c>
      <c r="F461" t="str" cm="1">
        <f t="array" ref="F461">IF(COUNTIF(Список_Сотрудников[ФИО],'Добавление новых'!B462)&gt;0,"",INDEX('Штатные сотрудники'!A:AJ,MATCH('Добавление новых'!B461,'Штатные сотрудники'!B:B,0)-_xlfn.XLOOKUP('Добавление новых'!B461,'Штатные сотрудники'!B:B,'Штатные сотрудники'!A:A,"Ошибка строки",0,1),1))</f>
        <v/>
      </c>
    </row>
    <row r="462" spans="1:6" x14ac:dyDescent="0.35">
      <c r="A462" t="str">
        <f>IF(F462="","",_xlfn.XLOOKUP(F462,'Переименование подразделения'!A:A,'Переименование подразделения'!B:B,"ошибка",0,1))</f>
        <v>ошибка</v>
      </c>
      <c r="B462" t="str">
        <v>Суржиков Сергей Николаевич</v>
      </c>
      <c r="C462" t="str">
        <f>IF(F462="","",_xlfn.XLOOKUP(B462,'Штатные сотрудники'!B:B,'Штатные сотрудники'!P:P,"ошибка",0,1))</f>
        <v>Инженер</v>
      </c>
      <c r="E462" t="str">
        <f>IF(F462="","",_xlfn.XLOOKUP(F462,'Переименование подразделения'!A:A,'Переименование подразделения'!C:C,"ошибка",0,1))</f>
        <v>ошибка</v>
      </c>
      <c r="F462" t="str" cm="1">
        <f t="array" ref="F462">IF(COUNTIF(Список_Сотрудников[ФИО],'Добавление новых'!B463)&gt;0,"",INDEX('Штатные сотрудники'!A:AJ,MATCH('Добавление новых'!B462,'Штатные сотрудники'!B:B,0)-_xlfn.XLOOKUP('Добавление новых'!B462,'Штатные сотрудники'!B:B,'Штатные сотрудники'!A:A,"Ошибка строки",0,1),1))</f>
        <v>Отдел обслуживания в о/под.в г. Ростов-на-Дону_6949</v>
      </c>
    </row>
    <row r="463" spans="1:6" x14ac:dyDescent="0.35">
      <c r="A463" t="str">
        <f>IF(F463="","",_xlfn.XLOOKUP(F463,'Переименование подразделения'!A:A,'Переименование подразделения'!B:B,"ошибка",0,1))</f>
        <v>Юг</v>
      </c>
      <c r="B463" t="str">
        <v>Яшин Денис Сергеевич</v>
      </c>
      <c r="C463" t="str">
        <f>IF(F463="","",_xlfn.XLOOKUP(B463,'Штатные сотрудники'!B:B,'Штатные сотрудники'!P:P,"ошибка",0,1))</f>
        <v>Торговый представитель</v>
      </c>
      <c r="E463" t="str">
        <f>IF(F463="","",_xlfn.XLOOKUP(F463,'Переименование подразделения'!A:A,'Переименование подразделения'!C:C,"ошибка",0,1))</f>
        <v>Панков Алексей</v>
      </c>
      <c r="F463" t="str" cm="1">
        <f t="array" ref="F463">IF(COUNTIF(Список_Сотрудников[ФИО],'Добавление новых'!B464)&gt;0,"",INDEX('Штатные сотрудники'!A:AJ,MATCH('Добавление новых'!B463,'Штатные сотрудники'!B:B,0)-_xlfn.XLOOKUP('Добавление новых'!B463,'Штатные сотрудники'!B:B,'Штатные сотрудники'!A:A,"Ошибка строки",0,1),1))</f>
        <v>Отдел продаж одежды( регион) о/под в г.Ростов-на-Дону_inform/6855</v>
      </c>
    </row>
    <row r="464" spans="1:6" x14ac:dyDescent="0.35">
      <c r="A464" t="str">
        <f>IF(F464="","",_xlfn.XLOOKUP(F464,'Переименование подразделения'!A:A,'Переименование подразделения'!B:B,"ошибка",0,1))</f>
        <v/>
      </c>
      <c r="B464" t="str">
        <v>Абаньшин Максим Юрьевич</v>
      </c>
      <c r="C464" t="str">
        <f>IF(F464="","",_xlfn.XLOOKUP(B464,'Штатные сотрудники'!B:B,'Штатные сотрудники'!P:P,"ошибка",0,1))</f>
        <v/>
      </c>
      <c r="E464" t="str">
        <f>IF(F464="","",_xlfn.XLOOKUP(F464,'Переименование подразделения'!A:A,'Переименование подразделения'!C:C,"ошибка",0,1))</f>
        <v/>
      </c>
      <c r="F464" t="str" cm="1">
        <f t="array" ref="F464">IF(COUNTIF(Список_Сотрудников[ФИО],'Добавление новых'!B465)&gt;0,"",INDEX('Штатные сотрудники'!A:AJ,MATCH('Добавление новых'!B464,'Штатные сотрудники'!B:B,0)-_xlfn.XLOOKUP('Добавление новых'!B464,'Штатные сотрудники'!B:B,'Штатные сотрудники'!A:A,"Ошибка строки",0,1),1))</f>
        <v/>
      </c>
    </row>
    <row r="465" spans="1:6" x14ac:dyDescent="0.35">
      <c r="A465" t="str">
        <f>IF(F465="","",_xlfn.XLOOKUP(F465,'Переименование подразделения'!A:A,'Переименование подразделения'!B:B,"ошибка",0,1))</f>
        <v/>
      </c>
      <c r="B465" t="str">
        <v>Каменских Петр Аркадьевич</v>
      </c>
      <c r="C465" t="str">
        <f>IF(F465="","",_xlfn.XLOOKUP(B465,'Штатные сотрудники'!B:B,'Штатные сотрудники'!P:P,"ошибка",0,1))</f>
        <v/>
      </c>
      <c r="E465" t="str">
        <f>IF(F465="","",_xlfn.XLOOKUP(F465,'Переименование подразделения'!A:A,'Переименование подразделения'!C:C,"ошибка",0,1))</f>
        <v/>
      </c>
      <c r="F465" t="str" cm="1">
        <f t="array" ref="F465">IF(COUNTIF(Список_Сотрудников[ФИО],'Добавление новых'!B466)&gt;0,"",INDEX('Штатные сотрудники'!A:AJ,MATCH('Добавление новых'!B465,'Штатные сотрудники'!B:B,0)-_xlfn.XLOOKUP('Добавление новых'!B465,'Штатные сотрудники'!B:B,'Штатные сотрудники'!A:A,"Ошибка строки",0,1),1))</f>
        <v/>
      </c>
    </row>
    <row r="466" spans="1:6" x14ac:dyDescent="0.35">
      <c r="A466" t="str">
        <f>IF(F466="","",_xlfn.XLOOKUP(F466,'Переименование подразделения'!A:A,'Переименование подразделения'!B:B,"ошибка",0,1))</f>
        <v/>
      </c>
      <c r="B466" t="str">
        <v>Литвиненко Сергей Романович</v>
      </c>
      <c r="C466" t="str">
        <f>IF(F466="","",_xlfn.XLOOKUP(B466,'Штатные сотрудники'!B:B,'Штатные сотрудники'!P:P,"ошибка",0,1))</f>
        <v/>
      </c>
      <c r="E466" t="str">
        <f>IF(F466="","",_xlfn.XLOOKUP(F466,'Переименование подразделения'!A:A,'Переименование подразделения'!C:C,"ошибка",0,1))</f>
        <v/>
      </c>
      <c r="F466" t="str" cm="1">
        <f t="array" ref="F466">IF(COUNTIF(Список_Сотрудников[ФИО],'Добавление новых'!B467)&gt;0,"",INDEX('Штатные сотрудники'!A:AJ,MATCH('Добавление новых'!B466,'Штатные сотрудники'!B:B,0)-_xlfn.XLOOKUP('Добавление новых'!B466,'Штатные сотрудники'!B:B,'Штатные сотрудники'!A:A,"Ошибка строки",0,1),1))</f>
        <v/>
      </c>
    </row>
    <row r="467" spans="1:6" x14ac:dyDescent="0.35">
      <c r="A467" t="str">
        <f>IF(F467="","",_xlfn.XLOOKUP(F467,'Переименование подразделения'!A:A,'Переименование подразделения'!B:B,"ошибка",0,1))</f>
        <v/>
      </c>
      <c r="B467" t="str">
        <v>Рубченко Владислав Юрьевич</v>
      </c>
      <c r="C467" t="str">
        <f>IF(F467="","",_xlfn.XLOOKUP(B467,'Штатные сотрудники'!B:B,'Штатные сотрудники'!P:P,"ошибка",0,1))</f>
        <v/>
      </c>
      <c r="E467" t="str">
        <f>IF(F467="","",_xlfn.XLOOKUP(F467,'Переименование подразделения'!A:A,'Переименование подразделения'!C:C,"ошибка",0,1))</f>
        <v/>
      </c>
      <c r="F467" t="str" cm="1">
        <f t="array" ref="F467">IF(COUNTIF(Список_Сотрудников[ФИО],'Добавление новых'!B468)&gt;0,"",INDEX('Штатные сотрудники'!A:AJ,MATCH('Добавление новых'!B467,'Штатные сотрудники'!B:B,0)-_xlfn.XLOOKUP('Добавление новых'!B467,'Штатные сотрудники'!B:B,'Штатные сотрудники'!A:A,"Ошибка строки",0,1),1))</f>
        <v/>
      </c>
    </row>
    <row r="468" spans="1:6" x14ac:dyDescent="0.35">
      <c r="A468" t="str">
        <f>IF(F468="","",_xlfn.XLOOKUP(F468,'Переименование подразделения'!A:A,'Переименование подразделения'!B:B,"ошибка",0,1))</f>
        <v/>
      </c>
      <c r="B468" t="str">
        <v>Борисенко Владимир Сергеевич</v>
      </c>
      <c r="C468" t="str">
        <f>IF(F468="","",_xlfn.XLOOKUP(B468,'Штатные сотрудники'!B:B,'Штатные сотрудники'!P:P,"ошибка",0,1))</f>
        <v/>
      </c>
      <c r="E468" t="str">
        <f>IF(F468="","",_xlfn.XLOOKUP(F468,'Переименование подразделения'!A:A,'Переименование подразделения'!C:C,"ошибка",0,1))</f>
        <v/>
      </c>
      <c r="F468" t="str" cm="1">
        <f t="array" ref="F468">IF(COUNTIF(Список_Сотрудников[ФИО],'Добавление новых'!B469)&gt;0,"",INDEX('Штатные сотрудники'!A:AJ,MATCH('Добавление новых'!B468,'Штатные сотрудники'!B:B,0)-_xlfn.XLOOKUP('Добавление новых'!B468,'Штатные сотрудники'!B:B,'Штатные сотрудники'!A:A,"Ошибка строки",0,1),1))</f>
        <v/>
      </c>
    </row>
    <row r="469" spans="1:6" x14ac:dyDescent="0.35">
      <c r="A469" t="str">
        <f>IF(F469="","",_xlfn.XLOOKUP(F469,'Переименование подразделения'!A:A,'Переименование подразделения'!B:B,"ошибка",0,1))</f>
        <v/>
      </c>
      <c r="B469" t="str">
        <v>Бурлина Юлия Игоревна</v>
      </c>
      <c r="C469" t="str">
        <f>IF(F469="","",_xlfn.XLOOKUP(B469,'Штатные сотрудники'!B:B,'Штатные сотрудники'!P:P,"ошибка",0,1))</f>
        <v/>
      </c>
      <c r="E469" t="str">
        <f>IF(F469="","",_xlfn.XLOOKUP(F469,'Переименование подразделения'!A:A,'Переименование подразделения'!C:C,"ошибка",0,1))</f>
        <v/>
      </c>
      <c r="F469" t="str" cm="1">
        <f t="array" ref="F469">IF(COUNTIF(Список_Сотрудников[ФИО],'Добавление новых'!B470)&gt;0,"",INDEX('Штатные сотрудники'!A:AJ,MATCH('Добавление новых'!B469,'Штатные сотрудники'!B:B,0)-_xlfn.XLOOKUP('Добавление новых'!B469,'Штатные сотрудники'!B:B,'Штатные сотрудники'!A:A,"Ошибка строки",0,1),1))</f>
        <v/>
      </c>
    </row>
    <row r="470" spans="1:6" x14ac:dyDescent="0.35">
      <c r="A470" t="str">
        <f>IF(F470="","",_xlfn.XLOOKUP(F470,'Переименование подразделения'!A:A,'Переименование подразделения'!B:B,"ошибка",0,1))</f>
        <v/>
      </c>
      <c r="B470" t="str">
        <v>Смотрова Анна Вячеславовна</v>
      </c>
      <c r="C470" t="str">
        <f>IF(F470="","",_xlfn.XLOOKUP(B470,'Штатные сотрудники'!B:B,'Штатные сотрудники'!P:P,"ошибка",0,1))</f>
        <v/>
      </c>
      <c r="E470" t="str">
        <f>IF(F470="","",_xlfn.XLOOKUP(F470,'Переименование подразделения'!A:A,'Переименование подразделения'!C:C,"ошибка",0,1))</f>
        <v/>
      </c>
      <c r="F470" t="str" cm="1">
        <f t="array" ref="F470">IF(COUNTIF(Список_Сотрудников[ФИО],'Добавление новых'!B471)&gt;0,"",INDEX('Штатные сотрудники'!A:AJ,MATCH('Добавление новых'!B470,'Штатные сотрудники'!B:B,0)-_xlfn.XLOOKUP('Добавление новых'!B470,'Штатные сотрудники'!B:B,'Штатные сотрудники'!A:A,"Ошибка строки",0,1),1))</f>
        <v/>
      </c>
    </row>
    <row r="471" spans="1:6" x14ac:dyDescent="0.35">
      <c r="A471" t="str">
        <f>IF(F471="","",_xlfn.XLOOKUP(F471,'Переименование подразделения'!A:A,'Переименование подразделения'!B:B,"ошибка",0,1))</f>
        <v/>
      </c>
      <c r="B471" t="str">
        <v>Давыдова Алина Игоревна</v>
      </c>
      <c r="C471" t="str">
        <f>IF(F471="","",_xlfn.XLOOKUP(B471,'Штатные сотрудники'!B:B,'Штатные сотрудники'!P:P,"ошибка",0,1))</f>
        <v/>
      </c>
      <c r="E471" t="str">
        <f>IF(F471="","",_xlfn.XLOOKUP(F471,'Переименование подразделения'!A:A,'Переименование подразделения'!C:C,"ошибка",0,1))</f>
        <v/>
      </c>
      <c r="F471" t="str" cm="1">
        <f t="array" ref="F471">IF(COUNTIF(Список_Сотрудников[ФИО],'Добавление новых'!B472)&gt;0,"",INDEX('Штатные сотрудники'!A:AJ,MATCH('Добавление новых'!B471,'Штатные сотрудники'!B:B,0)-_xlfn.XLOOKUP('Добавление новых'!B471,'Штатные сотрудники'!B:B,'Штатные сотрудники'!A:A,"Ошибка строки",0,1),1))</f>
        <v/>
      </c>
    </row>
    <row r="472" spans="1:6" x14ac:dyDescent="0.35">
      <c r="A472" t="str">
        <f>IF(F472="","",_xlfn.XLOOKUP(F472,'Переименование подразделения'!A:A,'Переименование подразделения'!B:B,"ошибка",0,1))</f>
        <v/>
      </c>
      <c r="B472" t="str">
        <v>Голубчук Наталия Дмитриевна</v>
      </c>
      <c r="C472" t="str">
        <f>IF(F472="","",_xlfn.XLOOKUP(B472,'Штатные сотрудники'!B:B,'Штатные сотрудники'!P:P,"ошибка",0,1))</f>
        <v/>
      </c>
      <c r="E472" t="str">
        <f>IF(F472="","",_xlfn.XLOOKUP(F472,'Переименование подразделения'!A:A,'Переименование подразделения'!C:C,"ошибка",0,1))</f>
        <v/>
      </c>
      <c r="F472" t="str" cm="1">
        <f t="array" ref="F472">IF(COUNTIF(Список_Сотрудников[ФИО],'Добавление новых'!B473)&gt;0,"",INDEX('Штатные сотрудники'!A:AJ,MATCH('Добавление новых'!B472,'Штатные сотрудники'!B:B,0)-_xlfn.XLOOKUP('Добавление новых'!B472,'Штатные сотрудники'!B:B,'Штатные сотрудники'!A:A,"Ошибка строки",0,1),1))</f>
        <v/>
      </c>
    </row>
    <row r="473" spans="1:6" x14ac:dyDescent="0.35">
      <c r="A473" t="str">
        <f>IF(F473="","",_xlfn.XLOOKUP(F473,'Переименование подразделения'!A:A,'Переименование подразделения'!B:B,"ошибка",0,1))</f>
        <v/>
      </c>
      <c r="B473" t="str">
        <v>Коваленко Ульяна Николаевна</v>
      </c>
      <c r="C473" t="str">
        <f>IF(F473="","",_xlfn.XLOOKUP(B473,'Штатные сотрудники'!B:B,'Штатные сотрудники'!P:P,"ошибка",0,1))</f>
        <v/>
      </c>
      <c r="E473" t="str">
        <f>IF(F473="","",_xlfn.XLOOKUP(F473,'Переименование подразделения'!A:A,'Переименование подразделения'!C:C,"ошибка",0,1))</f>
        <v/>
      </c>
      <c r="F473" t="str" cm="1">
        <f t="array" ref="F473">IF(COUNTIF(Список_Сотрудников[ФИО],'Добавление новых'!B474)&gt;0,"",INDEX('Штатные сотрудники'!A:AJ,MATCH('Добавление новых'!B473,'Штатные сотрудники'!B:B,0)-_xlfn.XLOOKUP('Добавление новых'!B473,'Штатные сотрудники'!B:B,'Штатные сотрудники'!A:A,"Ошибка строки",0,1),1))</f>
        <v/>
      </c>
    </row>
    <row r="474" spans="1:6" x14ac:dyDescent="0.35">
      <c r="A474" t="str">
        <f>IF(F474="","",_xlfn.XLOOKUP(F474,'Переименование подразделения'!A:A,'Переименование подразделения'!B:B,"ошибка",0,1))</f>
        <v/>
      </c>
      <c r="B474" t="str">
        <v>Ковыляева Наталья Витальевна</v>
      </c>
      <c r="C474" t="str">
        <f>IF(F474="","",_xlfn.XLOOKUP(B474,'Штатные сотрудники'!B:B,'Штатные сотрудники'!P:P,"ошибка",0,1))</f>
        <v/>
      </c>
      <c r="E474" t="str">
        <f>IF(F474="","",_xlfn.XLOOKUP(F474,'Переименование подразделения'!A:A,'Переименование подразделения'!C:C,"ошибка",0,1))</f>
        <v/>
      </c>
      <c r="F474" t="str" cm="1">
        <f t="array" ref="F474">IF(COUNTIF(Список_Сотрудников[ФИО],'Добавление новых'!B475)&gt;0,"",INDEX('Штатные сотрудники'!A:AJ,MATCH('Добавление новых'!B474,'Штатные сотрудники'!B:B,0)-_xlfn.XLOOKUP('Добавление новых'!B474,'Штатные сотрудники'!B:B,'Штатные сотрудники'!A:A,"Ошибка строки",0,1),1))</f>
        <v/>
      </c>
    </row>
    <row r="475" spans="1:6" x14ac:dyDescent="0.35">
      <c r="A475" t="str">
        <f>IF(F475="","",_xlfn.XLOOKUP(F475,'Переименование подразделения'!A:A,'Переименование подразделения'!B:B,"ошибка",0,1))</f>
        <v/>
      </c>
      <c r="B475" t="str">
        <v>Кравцова Кристина Григорьевна</v>
      </c>
      <c r="C475" t="str">
        <f>IF(F475="","",_xlfn.XLOOKUP(B475,'Штатные сотрудники'!B:B,'Штатные сотрудники'!P:P,"ошибка",0,1))</f>
        <v/>
      </c>
      <c r="E475" t="str">
        <f>IF(F475="","",_xlfn.XLOOKUP(F475,'Переименование подразделения'!A:A,'Переименование подразделения'!C:C,"ошибка",0,1))</f>
        <v/>
      </c>
      <c r="F475" t="str" cm="1">
        <f t="array" ref="F475">IF(COUNTIF(Список_Сотрудников[ФИО],'Добавление новых'!B476)&gt;0,"",INDEX('Штатные сотрудники'!A:AJ,MATCH('Добавление новых'!B475,'Штатные сотрудники'!B:B,0)-_xlfn.XLOOKUP('Добавление новых'!B475,'Штатные сотрудники'!B:B,'Штатные сотрудники'!A:A,"Ошибка строки",0,1),1))</f>
        <v/>
      </c>
    </row>
    <row r="476" spans="1:6" x14ac:dyDescent="0.35">
      <c r="A476" t="str">
        <f>IF(F476="","",_xlfn.XLOOKUP(F476,'Переименование подразделения'!A:A,'Переименование подразделения'!B:B,"ошибка",0,1))</f>
        <v>ошибка</v>
      </c>
      <c r="B476" t="str">
        <v>Луговая Наталья Ивановна</v>
      </c>
      <c r="C476" t="str">
        <f>IF(F476="","",_xlfn.XLOOKUP(B476,'Штатные сотрудники'!B:B,'Штатные сотрудники'!P:P,"ошибка",0,1))</f>
        <v>Старший оператор стиральной машины</v>
      </c>
      <c r="E476" t="str">
        <f>IF(F476="","",_xlfn.XLOOKUP(F476,'Переименование подразделения'!A:A,'Переименование подразделения'!C:C,"ошибка",0,1))</f>
        <v>ошибка</v>
      </c>
      <c r="F476" t="str" cm="1">
        <f t="array" ref="F476">IF(COUNTIF(Список_Сотрудников[ФИО],'Добавление новых'!B477)&gt;0,"",INDEX('Штатные сотрудники'!A:AJ,MATCH('Добавление новых'!B476,'Штатные сотрудники'!B:B,0)-_xlfn.XLOOKUP('Добавление новых'!B476,'Штатные сотрудники'!B:B,'Штатные сотрудники'!A:A,"Ошибка строки",0,1),1))</f>
        <v>Производство (одежда) о/под.в г.Калининграде_3930</v>
      </c>
    </row>
    <row r="477" spans="1:6" x14ac:dyDescent="0.35">
      <c r="A477" t="str">
        <f>IF(F477="","",_xlfn.XLOOKUP(F477,'Переименование подразделения'!A:A,'Переименование подразделения'!B:B,"ошибка",0,1))</f>
        <v/>
      </c>
      <c r="B477" t="str">
        <v>Котова Татьяна Ивановна</v>
      </c>
      <c r="C477" t="str">
        <f>IF(F477="","",_xlfn.XLOOKUP(B477,'Штатные сотрудники'!B:B,'Штатные сотрудники'!P:P,"ошибка",0,1))</f>
        <v/>
      </c>
      <c r="E477" t="str">
        <f>IF(F477="","",_xlfn.XLOOKUP(F477,'Переименование подразделения'!A:A,'Переименование подразделения'!C:C,"ошибка",0,1))</f>
        <v/>
      </c>
      <c r="F477" t="str" cm="1">
        <f t="array" ref="F477">IF(COUNTIF(Список_Сотрудников[ФИО],'Добавление новых'!B478)&gt;0,"",INDEX('Штатные сотрудники'!A:AJ,MATCH('Добавление новых'!B477,'Штатные сотрудники'!B:B,0)-_xlfn.XLOOKUP('Добавление новых'!B477,'Штатные сотрудники'!B:B,'Штатные сотрудники'!A:A,"Ошибка строки",0,1),1))</f>
        <v/>
      </c>
    </row>
    <row r="478" spans="1:6" x14ac:dyDescent="0.35">
      <c r="A478" t="str">
        <f>IF(F478="","",_xlfn.XLOOKUP(F478,'Переименование подразделения'!A:A,'Переименование подразделения'!B:B,"ошибка",0,1))</f>
        <v>Юг</v>
      </c>
      <c r="B478" t="str">
        <v>Колкунов Дмитрий Евгеньевич</v>
      </c>
      <c r="C478" t="str">
        <f>IF(F478="","",_xlfn.XLOOKUP(B478,'Штатные сотрудники'!B:B,'Штатные сотрудники'!P:P,"ошибка",0,1))</f>
        <v>Руководитель производства</v>
      </c>
      <c r="E478" t="str">
        <f>IF(F478="","",_xlfn.XLOOKUP(F478,'Переименование подразделения'!A:A,'Переименование подразделения'!C:C,"ошибка",0,1))</f>
        <v>Колкунов Дмитрий</v>
      </c>
      <c r="F478" t="str" cm="1">
        <f t="array" ref="F478">IF(COUNTIF(Список_Сотрудников[ФИО],'Добавление новых'!B479)&gt;0,"",INDEX('Штатные сотрудники'!A:AJ,MATCH('Добавление новых'!B478,'Штатные сотрудники'!B:B,0)-_xlfn.XLOOKUP('Добавление новых'!B478,'Штатные сотрудники'!B:B,'Штатные сотрудники'!A:A,"Ошибка строки",0,1),1))</f>
        <v>Администрация о/под.в г.Воронеже_3298</v>
      </c>
    </row>
    <row r="479" spans="1:6" x14ac:dyDescent="0.35">
      <c r="A479" t="str">
        <f>IF(F479="","",_xlfn.XLOOKUP(F479,'Переименование подразделения'!A:A,'Переименование подразделения'!B:B,"ошибка",0,1))</f>
        <v/>
      </c>
      <c r="B479" t="str">
        <v>Олейник Елена Викторовна</v>
      </c>
      <c r="C479" t="str">
        <f>IF(F479="","",_xlfn.XLOOKUP(B479,'Штатные сотрудники'!B:B,'Штатные сотрудники'!P:P,"ошибка",0,1))</f>
        <v/>
      </c>
      <c r="E479" t="str">
        <f>IF(F479="","",_xlfn.XLOOKUP(F479,'Переименование подразделения'!A:A,'Переименование подразделения'!C:C,"ошибка",0,1))</f>
        <v/>
      </c>
      <c r="F479" t="str" cm="1">
        <f t="array" ref="F479">IF(COUNTIF(Список_Сотрудников[ФИО],'Добавление новых'!B480)&gt;0,"",INDEX('Штатные сотрудники'!A:AJ,MATCH('Добавление новых'!B479,'Штатные сотрудники'!B:B,0)-_xlfn.XLOOKUP('Добавление новых'!B479,'Штатные сотрудники'!B:B,'Штатные сотрудники'!A:A,"Ошибка строки",0,1),1))</f>
        <v/>
      </c>
    </row>
    <row r="480" spans="1:6" x14ac:dyDescent="0.35">
      <c r="A480" t="str">
        <f>IF(F480="","",_xlfn.XLOOKUP(F480,'Переименование подразделения'!A:A,'Переименование подразделения'!B:B,"ошибка",0,1))</f>
        <v/>
      </c>
      <c r="B480" t="str">
        <v>Шведова Елена Игоревна</v>
      </c>
      <c r="C480" t="str">
        <f>IF(F480="","",_xlfn.XLOOKUP(B480,'Штатные сотрудники'!B:B,'Штатные сотрудники'!P:P,"ошибка",0,1))</f>
        <v/>
      </c>
      <c r="E480" t="str">
        <f>IF(F480="","",_xlfn.XLOOKUP(F480,'Переименование подразделения'!A:A,'Переименование подразделения'!C:C,"ошибка",0,1))</f>
        <v/>
      </c>
      <c r="F480" t="str" cm="1">
        <f t="array" ref="F480">IF(COUNTIF(Список_Сотрудников[ФИО],'Добавление новых'!B481)&gt;0,"",INDEX('Штатные сотрудники'!A:AJ,MATCH('Добавление новых'!B480,'Штатные сотрудники'!B:B,0)-_xlfn.XLOOKUP('Добавление новых'!B480,'Штатные сотрудники'!B:B,'Штатные сотрудники'!A:A,"Ошибка строки",0,1),1))</f>
        <v/>
      </c>
    </row>
    <row r="481" spans="1:6" x14ac:dyDescent="0.35">
      <c r="A481" t="str">
        <f>IF(F481="","",_xlfn.XLOOKUP(F481,'Переименование подразделения'!A:A,'Переименование подразделения'!B:B,"ошибка",0,1))</f>
        <v/>
      </c>
      <c r="B481" t="str">
        <v>Терещенко Ольга Владимировна</v>
      </c>
      <c r="C481" t="str">
        <f>IF(F481="","",_xlfn.XLOOKUP(B481,'Штатные сотрудники'!B:B,'Штатные сотрудники'!P:P,"ошибка",0,1))</f>
        <v/>
      </c>
      <c r="E481" t="str">
        <f>IF(F481="","",_xlfn.XLOOKUP(F481,'Переименование подразделения'!A:A,'Переименование подразделения'!C:C,"ошибка",0,1))</f>
        <v/>
      </c>
      <c r="F481" t="str" cm="1">
        <f t="array" ref="F481">IF(COUNTIF(Список_Сотрудников[ФИО],'Добавление новых'!B482)&gt;0,"",INDEX('Штатные сотрудники'!A:AJ,MATCH('Добавление новых'!B481,'Штатные сотрудники'!B:B,0)-_xlfn.XLOOKUP('Добавление новых'!B481,'Штатные сотрудники'!B:B,'Штатные сотрудники'!A:A,"Ошибка строки",0,1),1))</f>
        <v/>
      </c>
    </row>
    <row r="482" spans="1:6" x14ac:dyDescent="0.35">
      <c r="A482" t="str">
        <f>IF(F482="","",_xlfn.XLOOKUP(F482,'Переименование подразделения'!A:A,'Переименование подразделения'!B:B,"ошибка",0,1))</f>
        <v/>
      </c>
      <c r="B482" t="str">
        <v>Матюнина Ксения Юрьевна</v>
      </c>
      <c r="C482" t="str">
        <f>IF(F482="","",_xlfn.XLOOKUP(B482,'Штатные сотрудники'!B:B,'Штатные сотрудники'!P:P,"ошибка",0,1))</f>
        <v/>
      </c>
      <c r="E482" t="str">
        <f>IF(F482="","",_xlfn.XLOOKUP(F482,'Переименование подразделения'!A:A,'Переименование подразделения'!C:C,"ошибка",0,1))</f>
        <v/>
      </c>
      <c r="F482" t="str" cm="1">
        <f t="array" ref="F482">IF(COUNTIF(Список_Сотрудников[ФИО],'Добавление новых'!B483)&gt;0,"",INDEX('Штатные сотрудники'!A:AJ,MATCH('Добавление новых'!B482,'Штатные сотрудники'!B:B,0)-_xlfn.XLOOKUP('Добавление новых'!B482,'Штатные сотрудники'!B:B,'Штатные сотрудники'!A:A,"Ошибка строки",0,1),1))</f>
        <v/>
      </c>
    </row>
    <row r="483" spans="1:6" x14ac:dyDescent="0.35">
      <c r="A483" t="str">
        <f>IF(F483="","",_xlfn.XLOOKUP(F483,'Переименование подразделения'!A:A,'Переименование подразделения'!B:B,"ошибка",0,1))</f>
        <v/>
      </c>
      <c r="B483" t="str">
        <v>Сонина Екатерина Игоревна</v>
      </c>
      <c r="C483" t="str">
        <f>IF(F483="","",_xlfn.XLOOKUP(B483,'Штатные сотрудники'!B:B,'Штатные сотрудники'!P:P,"ошибка",0,1))</f>
        <v/>
      </c>
      <c r="E483" t="str">
        <f>IF(F483="","",_xlfn.XLOOKUP(F483,'Переименование подразделения'!A:A,'Переименование подразделения'!C:C,"ошибка",0,1))</f>
        <v/>
      </c>
      <c r="F483" t="str" cm="1">
        <f t="array" ref="F483">IF(COUNTIF(Список_Сотрудников[ФИО],'Добавление новых'!B484)&gt;0,"",INDEX('Штатные сотрудники'!A:AJ,MATCH('Добавление новых'!B483,'Штатные сотрудники'!B:B,0)-_xlfn.XLOOKUP('Добавление новых'!B483,'Штатные сотрудники'!B:B,'Штатные сотрудники'!A:A,"Ошибка строки",0,1),1))</f>
        <v/>
      </c>
    </row>
    <row r="484" spans="1:6" x14ac:dyDescent="0.35">
      <c r="A484" t="str">
        <f>IF(F484="","",_xlfn.XLOOKUP(F484,'Переименование подразделения'!A:A,'Переименование подразделения'!B:B,"ошибка",0,1))</f>
        <v/>
      </c>
      <c r="B484" t="str">
        <v>Эрнст Дмитрий Андреевич</v>
      </c>
      <c r="C484" t="str">
        <f>IF(F484="","",_xlfn.XLOOKUP(B484,'Штатные сотрудники'!B:B,'Штатные сотрудники'!P:P,"ошибка",0,1))</f>
        <v/>
      </c>
      <c r="E484" t="str">
        <f>IF(F484="","",_xlfn.XLOOKUP(F484,'Переименование подразделения'!A:A,'Переименование подразделения'!C:C,"ошибка",0,1))</f>
        <v/>
      </c>
      <c r="F484" t="str" cm="1">
        <f t="array" ref="F484">IF(COUNTIF(Список_Сотрудников[ФИО],'Добавление новых'!B485)&gt;0,"",INDEX('Штатные сотрудники'!A:AJ,MATCH('Добавление новых'!B484,'Штатные сотрудники'!B:B,0)-_xlfn.XLOOKUP('Добавление новых'!B484,'Штатные сотрудники'!B:B,'Штатные сотрудники'!A:A,"Ошибка строки",0,1),1))</f>
        <v/>
      </c>
    </row>
    <row r="485" spans="1:6" x14ac:dyDescent="0.35">
      <c r="A485" t="str">
        <f>IF(F485="","",_xlfn.XLOOKUP(F485,'Переименование подразделения'!A:A,'Переименование подразделения'!B:B,"ошибка",0,1))</f>
        <v>ошибка</v>
      </c>
      <c r="B485" t="str">
        <v>Яньшин Александр Витальевич</v>
      </c>
      <c r="C485" t="str">
        <f>IF(F485="","",_xlfn.XLOOKUP(B485,'Штатные сотрудники'!B:B,'Штатные сотрудники'!P:P,"ошибка",0,1))</f>
        <v>Торговый представитель</v>
      </c>
      <c r="E485" t="str">
        <f>IF(F485="","",_xlfn.XLOOKUP(F485,'Переименование подразделения'!A:A,'Переименование подразделения'!C:C,"ошибка",0,1))</f>
        <v>ошибка</v>
      </c>
      <c r="F485" t="str" cm="1">
        <f t="array" ref="F485">IF(COUNTIF(Список_Сотрудников[ФИО],'Добавление новых'!B486)&gt;0,"",INDEX('Штатные сотрудники'!A:AJ,MATCH('Добавление новых'!B485,'Штатные сотрудники'!B:B,0)-_xlfn.XLOOKUP('Добавление новых'!B485,'Штатные сотрудники'!B:B,'Штатные сотрудники'!A:A,"Ошибка строки",0,1),1))</f>
        <v>Отдел продаж (ковры) о/под.в г.Воронеже_3295</v>
      </c>
    </row>
    <row r="486" spans="1:6" x14ac:dyDescent="0.35">
      <c r="A486" t="str">
        <f>IF(F486="","",_xlfn.XLOOKUP(F486,'Переименование подразделения'!A:A,'Переименование подразделения'!B:B,"ошибка",0,1))</f>
        <v>ошибка</v>
      </c>
      <c r="B486" t="str">
        <v>Евсеев Сергей Юрьевич</v>
      </c>
      <c r="C486" t="str">
        <f>IF(F486="","",_xlfn.XLOOKUP(B486,'Штатные сотрудники'!B:B,'Штатные сотрудники'!P:P,"ошибка",0,1))</f>
        <v>Торговый представитель (регион)</v>
      </c>
      <c r="E486" t="str">
        <f>IF(F486="","",_xlfn.XLOOKUP(F486,'Переименование подразделения'!A:A,'Переименование подразделения'!C:C,"ошибка",0,1))</f>
        <v>ошибка</v>
      </c>
      <c r="F486" t="str" cm="1">
        <f t="array" ref="F486">IF(COUNTIF(Список_Сотрудников[ФИО],'Добавление новых'!B487)&gt;0,"",INDEX('Штатные сотрудники'!A:AJ,MATCH('Добавление новых'!B486,'Штатные сотрудники'!B:B,0)-_xlfn.XLOOKUP('Добавление новых'!B486,'Штатные сотрудники'!B:B,'Штатные сотрудники'!A:A,"Ошибка строки",0,1),1))</f>
        <v>Отдел продаж (ковры) о/под.в г.Воронеже_3295</v>
      </c>
    </row>
    <row r="487" spans="1:6" x14ac:dyDescent="0.35">
      <c r="A487" t="str">
        <f>IF(F487="","",_xlfn.XLOOKUP(F487,'Переименование подразделения'!A:A,'Переименование подразделения'!B:B,"ошибка",0,1))</f>
        <v/>
      </c>
      <c r="B487" t="str">
        <v>Ледовских Николай Викторович</v>
      </c>
      <c r="C487" t="str">
        <f>IF(F487="","",_xlfn.XLOOKUP(B487,'Штатные сотрудники'!B:B,'Штатные сотрудники'!P:P,"ошибка",0,1))</f>
        <v/>
      </c>
      <c r="E487" t="str">
        <f>IF(F487="","",_xlfn.XLOOKUP(F487,'Переименование подразделения'!A:A,'Переименование подразделения'!C:C,"ошибка",0,1))</f>
        <v/>
      </c>
      <c r="F487" t="str" cm="1">
        <f t="array" ref="F487">IF(COUNTIF(Список_Сотрудников[ФИО],'Добавление новых'!B488)&gt;0,"",INDEX('Штатные сотрудники'!A:AJ,MATCH('Добавление новых'!B487,'Штатные сотрудники'!B:B,0)-_xlfn.XLOOKUP('Добавление новых'!B487,'Штатные сотрудники'!B:B,'Штатные сотрудники'!A:A,"Ошибка строки",0,1),1))</f>
        <v/>
      </c>
    </row>
    <row r="488" spans="1:6" x14ac:dyDescent="0.35">
      <c r="A488" t="str">
        <f>IF(F488="","",_xlfn.XLOOKUP(F488,'Переименование подразделения'!A:A,'Переименование подразделения'!B:B,"ошибка",0,1))</f>
        <v/>
      </c>
      <c r="B488" t="str">
        <v>Калошин Александр Алексеевич</v>
      </c>
      <c r="C488" t="str">
        <f>IF(F488="","",_xlfn.XLOOKUP(B488,'Штатные сотрудники'!B:B,'Штатные сотрудники'!P:P,"ошибка",0,1))</f>
        <v/>
      </c>
      <c r="E488" t="str">
        <f>IF(F488="","",_xlfn.XLOOKUP(F488,'Переименование подразделения'!A:A,'Переименование подразделения'!C:C,"ошибка",0,1))</f>
        <v/>
      </c>
      <c r="F488" t="str" cm="1">
        <f t="array" ref="F488">IF(COUNTIF(Список_Сотрудников[ФИО],'Добавление новых'!B489)&gt;0,"",INDEX('Штатные сотрудники'!A:AJ,MATCH('Добавление новых'!B488,'Штатные сотрудники'!B:B,0)-_xlfn.XLOOKUP('Добавление новых'!B488,'Штатные сотрудники'!B:B,'Штатные сотрудники'!A:A,"Ошибка строки",0,1),1))</f>
        <v/>
      </c>
    </row>
    <row r="489" spans="1:6" x14ac:dyDescent="0.35">
      <c r="A489" t="str">
        <f>IF(F489="","",_xlfn.XLOOKUP(F489,'Переименование подразделения'!A:A,'Переименование подразделения'!B:B,"ошибка",0,1))</f>
        <v/>
      </c>
      <c r="B489" t="str">
        <v>Котов Сергей Борисович</v>
      </c>
      <c r="C489" t="str">
        <f>IF(F489="","",_xlfn.XLOOKUP(B489,'Штатные сотрудники'!B:B,'Штатные сотрудники'!P:P,"ошибка",0,1))</f>
        <v/>
      </c>
      <c r="E489" t="str">
        <f>IF(F489="","",_xlfn.XLOOKUP(F489,'Переименование подразделения'!A:A,'Переименование подразделения'!C:C,"ошибка",0,1))</f>
        <v/>
      </c>
      <c r="F489" t="str" cm="1">
        <f t="array" ref="F489">IF(COUNTIF(Список_Сотрудников[ФИО],'Добавление новых'!B490)&gt;0,"",INDEX('Штатные сотрудники'!A:AJ,MATCH('Добавление новых'!B489,'Штатные сотрудники'!B:B,0)-_xlfn.XLOOKUP('Добавление новых'!B489,'Штатные сотрудники'!B:B,'Штатные сотрудники'!A:A,"Ошибка строки",0,1),1))</f>
        <v/>
      </c>
    </row>
    <row r="490" spans="1:6" x14ac:dyDescent="0.35">
      <c r="A490" t="str">
        <f>IF(F490="","",_xlfn.XLOOKUP(F490,'Переименование подразделения'!A:A,'Переименование подразделения'!B:B,"ошибка",0,1))</f>
        <v/>
      </c>
      <c r="B490" t="str">
        <v>Белоусов Сергей Алексеевич</v>
      </c>
      <c r="C490" t="str">
        <f>IF(F490="","",_xlfn.XLOOKUP(B490,'Штатные сотрудники'!B:B,'Штатные сотрудники'!P:P,"ошибка",0,1))</f>
        <v/>
      </c>
      <c r="E490" t="str">
        <f>IF(F490="","",_xlfn.XLOOKUP(F490,'Переименование подразделения'!A:A,'Переименование подразделения'!C:C,"ошибка",0,1))</f>
        <v/>
      </c>
      <c r="F490" t="str" cm="1">
        <f t="array" ref="F490">IF(COUNTIF(Список_Сотрудников[ФИО],'Добавление новых'!B491)&gt;0,"",INDEX('Штатные сотрудники'!A:AJ,MATCH('Добавление новых'!B490,'Штатные сотрудники'!B:B,0)-_xlfn.XLOOKUP('Добавление новых'!B490,'Штатные сотрудники'!B:B,'Штатные сотрудники'!A:A,"Ошибка строки",0,1),1))</f>
        <v/>
      </c>
    </row>
    <row r="491" spans="1:6" x14ac:dyDescent="0.35">
      <c r="A491" t="str">
        <f>IF(F491="","",_xlfn.XLOOKUP(F491,'Переименование подразделения'!A:A,'Переименование подразделения'!B:B,"ошибка",0,1))</f>
        <v/>
      </c>
      <c r="B491" t="str">
        <v>Говоров Олег Павлович</v>
      </c>
      <c r="C491" t="str">
        <f>IF(F491="","",_xlfn.XLOOKUP(B491,'Штатные сотрудники'!B:B,'Штатные сотрудники'!P:P,"ошибка",0,1))</f>
        <v/>
      </c>
      <c r="E491" t="str">
        <f>IF(F491="","",_xlfn.XLOOKUP(F491,'Переименование подразделения'!A:A,'Переименование подразделения'!C:C,"ошибка",0,1))</f>
        <v/>
      </c>
      <c r="F491" t="str" cm="1">
        <f t="array" ref="F491">IF(COUNTIF(Список_Сотрудников[ФИО],'Добавление новых'!B492)&gt;0,"",INDEX('Штатные сотрудники'!A:AJ,MATCH('Добавление новых'!B491,'Штатные сотрудники'!B:B,0)-_xlfn.XLOOKUP('Добавление новых'!B491,'Штатные сотрудники'!B:B,'Штатные сотрудники'!A:A,"Ошибка строки",0,1),1))</f>
        <v/>
      </c>
    </row>
    <row r="492" spans="1:6" x14ac:dyDescent="0.35">
      <c r="A492" t="str">
        <f>IF(F492="","",_xlfn.XLOOKUP(F492,'Переименование подразделения'!A:A,'Переименование подразделения'!B:B,"ошибка",0,1))</f>
        <v/>
      </c>
      <c r="B492" t="str">
        <v>Игнатов Павел Сергеевич</v>
      </c>
      <c r="C492" t="str">
        <f>IF(F492="","",_xlfn.XLOOKUP(B492,'Штатные сотрудники'!B:B,'Штатные сотрудники'!P:P,"ошибка",0,1))</f>
        <v/>
      </c>
      <c r="E492" t="str">
        <f>IF(F492="","",_xlfn.XLOOKUP(F492,'Переименование подразделения'!A:A,'Переименование подразделения'!C:C,"ошибка",0,1))</f>
        <v/>
      </c>
      <c r="F492" t="str" cm="1">
        <f t="array" ref="F492">IF(COUNTIF(Список_Сотрудников[ФИО],'Добавление новых'!B493)&gt;0,"",INDEX('Штатные сотрудники'!A:AJ,MATCH('Добавление новых'!B492,'Штатные сотрудники'!B:B,0)-_xlfn.XLOOKUP('Добавление новых'!B492,'Штатные сотрудники'!B:B,'Штатные сотрудники'!A:A,"Ошибка строки",0,1),1))</f>
        <v/>
      </c>
    </row>
    <row r="493" spans="1:6" x14ac:dyDescent="0.35">
      <c r="A493" t="str">
        <f>IF(F493="","",_xlfn.XLOOKUP(F493,'Переименование подразделения'!A:A,'Переименование подразделения'!B:B,"ошибка",0,1))</f>
        <v>Юг</v>
      </c>
      <c r="B493" t="str">
        <v>Концедалов Игорь Вячеславович</v>
      </c>
      <c r="C493" t="str">
        <f>IF(F493="","",_xlfn.XLOOKUP(B493,'Штатные сотрудники'!B:B,'Штатные сотрудники'!P:P,"ошибка",0,1))</f>
        <v xml:space="preserve">Оператор стиральных машин </v>
      </c>
      <c r="E493" t="str">
        <f>IF(F493="","",_xlfn.XLOOKUP(F493,'Переименование подразделения'!A:A,'Переименование подразделения'!C:C,"ошибка",0,1))</f>
        <v>Колкунов Дмитрий</v>
      </c>
      <c r="F493" t="str" cm="1">
        <f t="array" ref="F493">IF(COUNTIF(Список_Сотрудников[ФИО],'Добавление новых'!B494)&gt;0,"",INDEX('Штатные сотрудники'!A:AJ,MATCH('Добавление новых'!B493,'Штатные сотрудники'!B:B,0)-_xlfn.XLOOKUP('Добавление новых'!B493,'Штатные сотрудники'!B:B,'Штатные сотрудники'!A:A,"Ошибка строки",0,1),1))</f>
        <v>Производство (ковры) о/под.в г.Воронеже_3290</v>
      </c>
    </row>
    <row r="494" spans="1:6" x14ac:dyDescent="0.35">
      <c r="A494" t="str">
        <f>IF(F494="","",_xlfn.XLOOKUP(F494,'Переименование подразделения'!A:A,'Переименование подразделения'!B:B,"ошибка",0,1))</f>
        <v/>
      </c>
      <c r="B494" t="str">
        <v>Лазарев Александр Иванович</v>
      </c>
      <c r="C494" t="str">
        <f>IF(F494="","",_xlfn.XLOOKUP(B494,'Штатные сотрудники'!B:B,'Штатные сотрудники'!P:P,"ошибка",0,1))</f>
        <v/>
      </c>
      <c r="E494" t="str">
        <f>IF(F494="","",_xlfn.XLOOKUP(F494,'Переименование подразделения'!A:A,'Переименование подразделения'!C:C,"ошибка",0,1))</f>
        <v/>
      </c>
      <c r="F494" t="str" cm="1">
        <f t="array" ref="F494">IF(COUNTIF(Список_Сотрудников[ФИО],'Добавление новых'!B495)&gt;0,"",INDEX('Штатные сотрудники'!A:AJ,MATCH('Добавление новых'!B494,'Штатные сотрудники'!B:B,0)-_xlfn.XLOOKUP('Добавление новых'!B494,'Штатные сотрудники'!B:B,'Штатные сотрудники'!A:A,"Ошибка строки",0,1),1))</f>
        <v/>
      </c>
    </row>
    <row r="495" spans="1:6" x14ac:dyDescent="0.35">
      <c r="A495" t="str">
        <f>IF(F495="","",_xlfn.XLOOKUP(F495,'Переименование подразделения'!A:A,'Переименование подразделения'!B:B,"ошибка",0,1))</f>
        <v/>
      </c>
      <c r="B495" t="str">
        <v>Скорохватов Александр Андреевич</v>
      </c>
      <c r="C495" t="str">
        <f>IF(F495="","",_xlfn.XLOOKUP(B495,'Штатные сотрудники'!B:B,'Штатные сотрудники'!P:P,"ошибка",0,1))</f>
        <v/>
      </c>
      <c r="E495" t="str">
        <f>IF(F495="","",_xlfn.XLOOKUP(F495,'Переименование подразделения'!A:A,'Переименование подразделения'!C:C,"ошибка",0,1))</f>
        <v/>
      </c>
      <c r="F495" t="str" cm="1">
        <f t="array" ref="F495">IF(COUNTIF(Список_Сотрудников[ФИО],'Добавление новых'!B496)&gt;0,"",INDEX('Штатные сотрудники'!A:AJ,MATCH('Добавление новых'!B495,'Штатные сотрудники'!B:B,0)-_xlfn.XLOOKUP('Добавление новых'!B495,'Штатные сотрудники'!B:B,'Штатные сотрудники'!A:A,"Ошибка строки",0,1),1))</f>
        <v/>
      </c>
    </row>
    <row r="496" spans="1:6" x14ac:dyDescent="0.35">
      <c r="A496" t="str">
        <f>IF(F496="","",_xlfn.XLOOKUP(F496,'Переименование подразделения'!A:A,'Переименование подразделения'!B:B,"ошибка",0,1))</f>
        <v>Юг</v>
      </c>
      <c r="B496" t="str">
        <v>Шульгин Павел Михайлович</v>
      </c>
      <c r="C496" t="str">
        <f>IF(F496="","",_xlfn.XLOOKUP(B496,'Штатные сотрудники'!B:B,'Штатные сотрудники'!P:P,"ошибка",0,1))</f>
        <v xml:space="preserve">Оператор стиральных машин </v>
      </c>
      <c r="E496" t="str">
        <f>IF(F496="","",_xlfn.XLOOKUP(F496,'Переименование подразделения'!A:A,'Переименование подразделения'!C:C,"ошибка",0,1))</f>
        <v>Колкунов Дмитрий</v>
      </c>
      <c r="F496" t="str" cm="1">
        <f t="array" ref="F496">IF(COUNTIF(Список_Сотрудников[ФИО],'Добавление новых'!B497)&gt;0,"",INDEX('Штатные сотрудники'!A:AJ,MATCH('Добавление новых'!B496,'Штатные сотрудники'!B:B,0)-_xlfn.XLOOKUP('Добавление новых'!B496,'Штатные сотрудники'!B:B,'Штатные сотрудники'!A:A,"Ошибка строки",0,1),1))</f>
        <v>Производство (ковры) о/под.в г.Воронеже_3290</v>
      </c>
    </row>
    <row r="497" spans="1:6" x14ac:dyDescent="0.35">
      <c r="A497" t="str">
        <f>IF(F497="","",_xlfn.XLOOKUP(F497,'Переименование подразделения'!A:A,'Переименование подразделения'!B:B,"ошибка",0,1))</f>
        <v>Юг</v>
      </c>
      <c r="B497" t="str">
        <v>Вихров Анатолий Андреевич</v>
      </c>
      <c r="C497" t="str">
        <f>IF(F497="","",_xlfn.XLOOKUP(B497,'Штатные сотрудники'!B:B,'Штатные сотрудники'!P:P,"ошибка",0,1))</f>
        <v xml:space="preserve">Младший оператор стиральных машин </v>
      </c>
      <c r="E497" t="str">
        <f>IF(F497="","",_xlfn.XLOOKUP(F497,'Переименование подразделения'!A:A,'Переименование подразделения'!C:C,"ошибка",0,1))</f>
        <v>Колкунов Дмитрий</v>
      </c>
      <c r="F497" t="str" cm="1">
        <f t="array" ref="F497">IF(COUNTIF(Список_Сотрудников[ФИО],'Добавление новых'!B498)&gt;0,"",INDEX('Штатные сотрудники'!A:AJ,MATCH('Добавление новых'!B497,'Штатные сотрудники'!B:B,0)-_xlfn.XLOOKUP('Добавление новых'!B497,'Штатные сотрудники'!B:B,'Штатные сотрудники'!A:A,"Ошибка строки",0,1),1))</f>
        <v>Производство (ковры) о/под.в г.Воронеже_3290</v>
      </c>
    </row>
    <row r="498" spans="1:6" x14ac:dyDescent="0.35">
      <c r="A498" t="str">
        <f>IF(F498="","",_xlfn.XLOOKUP(F498,'Переименование подразделения'!A:A,'Переименование подразделения'!B:B,"ошибка",0,1))</f>
        <v/>
      </c>
      <c r="B498" t="str">
        <v>Удовин Владимир Сергеевич</v>
      </c>
      <c r="C498" t="str">
        <f>IF(F498="","",_xlfn.XLOOKUP(B498,'Штатные сотрудники'!B:B,'Штатные сотрудники'!P:P,"ошибка",0,1))</f>
        <v/>
      </c>
      <c r="E498" t="str">
        <f>IF(F498="","",_xlfn.XLOOKUP(F498,'Переименование подразделения'!A:A,'Переименование подразделения'!C:C,"ошибка",0,1))</f>
        <v/>
      </c>
      <c r="F498" t="str" cm="1">
        <f t="array" ref="F498">IF(COUNTIF(Список_Сотрудников[ФИО],'Добавление новых'!B499)&gt;0,"",INDEX('Штатные сотрудники'!A:AJ,MATCH('Добавление новых'!B498,'Штатные сотрудники'!B:B,0)-_xlfn.XLOOKUP('Добавление новых'!B498,'Штатные сотрудники'!B:B,'Штатные сотрудники'!A:A,"Ошибка строки",0,1),1))</f>
        <v/>
      </c>
    </row>
    <row r="499" spans="1:6" x14ac:dyDescent="0.35">
      <c r="A499" t="str">
        <f>IF(F499="","",_xlfn.XLOOKUP(F499,'Переименование подразделения'!A:A,'Переименование подразделения'!B:B,"ошибка",0,1))</f>
        <v/>
      </c>
      <c r="B499" t="str">
        <v>Чухно Сергей Михайлович</v>
      </c>
      <c r="C499" t="str">
        <f>IF(F499="","",_xlfn.XLOOKUP(B499,'Штатные сотрудники'!B:B,'Штатные сотрудники'!P:P,"ошибка",0,1))</f>
        <v/>
      </c>
      <c r="E499" t="str">
        <f>IF(F499="","",_xlfn.XLOOKUP(F499,'Переименование подразделения'!A:A,'Переименование подразделения'!C:C,"ошибка",0,1))</f>
        <v/>
      </c>
      <c r="F499" t="str" cm="1">
        <f t="array" ref="F499">IF(COUNTIF(Список_Сотрудников[ФИО],'Добавление новых'!B500)&gt;0,"",INDEX('Штатные сотрудники'!A:AJ,MATCH('Добавление новых'!B499,'Штатные сотрудники'!B:B,0)-_xlfn.XLOOKUP('Добавление новых'!B499,'Штатные сотрудники'!B:B,'Штатные сотрудники'!A:A,"Ошибка строки",0,1),1))</f>
        <v/>
      </c>
    </row>
    <row r="500" spans="1:6" x14ac:dyDescent="0.35">
      <c r="A500" t="str">
        <f>IF(F500="","",_xlfn.XLOOKUP(F500,'Переименование подразделения'!A:A,'Переименование подразделения'!B:B,"ошибка",0,1))</f>
        <v/>
      </c>
      <c r="B500" t="str">
        <v>Кондратьев Артём Вячеславович</v>
      </c>
      <c r="C500" t="str">
        <f>IF(F500="","",_xlfn.XLOOKUP(B500,'Штатные сотрудники'!B:B,'Штатные сотрудники'!P:P,"ошибка",0,1))</f>
        <v/>
      </c>
      <c r="E500" t="str">
        <f>IF(F500="","",_xlfn.XLOOKUP(F500,'Переименование подразделения'!A:A,'Переименование подразделения'!C:C,"ошибка",0,1))</f>
        <v/>
      </c>
      <c r="F500" t="str" cm="1">
        <f t="array" ref="F500">IF(COUNTIF(Список_Сотрудников[ФИО],'Добавление новых'!B501)&gt;0,"",INDEX('Штатные сотрудники'!A:AJ,MATCH('Добавление новых'!B500,'Штатные сотрудники'!B:B,0)-_xlfn.XLOOKUP('Добавление новых'!B500,'Штатные сотрудники'!B:B,'Штатные сотрудники'!A:A,"Ошибка строки",0,1),1))</f>
        <v/>
      </c>
    </row>
    <row r="501" spans="1:6" x14ac:dyDescent="0.35">
      <c r="A501" t="str">
        <f>IF(F501="","",_xlfn.XLOOKUP(F501,'Переименование подразделения'!A:A,'Переименование подразделения'!B:B,"ошибка",0,1))</f>
        <v/>
      </c>
      <c r="B501" t="str">
        <v>Манджиев Евгений Владимирович</v>
      </c>
      <c r="C501" t="str">
        <f>IF(F501="","",_xlfn.XLOOKUP(B501,'Штатные сотрудники'!B:B,'Штатные сотрудники'!P:P,"ошибка",0,1))</f>
        <v/>
      </c>
      <c r="E501" t="str">
        <f>IF(F501="","",_xlfn.XLOOKUP(F501,'Переименование подразделения'!A:A,'Переименование подразделения'!C:C,"ошибка",0,1))</f>
        <v/>
      </c>
      <c r="F501" t="str" cm="1">
        <f t="array" ref="F501">IF(COUNTIF(Список_Сотрудников[ФИО],'Добавление новых'!B502)&gt;0,"",INDEX('Штатные сотрудники'!A:AJ,MATCH('Добавление новых'!B501,'Штатные сотрудники'!B:B,0)-_xlfn.XLOOKUP('Добавление новых'!B501,'Штатные сотрудники'!B:B,'Штатные сотрудники'!A:A,"Ошибка строки",0,1),1))</f>
        <v/>
      </c>
    </row>
    <row r="502" spans="1:6" x14ac:dyDescent="0.35">
      <c r="A502" t="str">
        <f>IF(F502="","",_xlfn.XLOOKUP(F502,'Переименование подразделения'!A:A,'Переименование подразделения'!B:B,"ошибка",0,1))</f>
        <v/>
      </c>
      <c r="B502" t="str">
        <v>Никонова Ольга Александровна</v>
      </c>
      <c r="C502" t="str">
        <f>IF(F502="","",_xlfn.XLOOKUP(B502,'Штатные сотрудники'!B:B,'Штатные сотрудники'!P:P,"ошибка",0,1))</f>
        <v/>
      </c>
      <c r="E502" t="str">
        <f>IF(F502="","",_xlfn.XLOOKUP(F502,'Переименование подразделения'!A:A,'Переименование подразделения'!C:C,"ошибка",0,1))</f>
        <v/>
      </c>
      <c r="F502" t="str" cm="1">
        <f t="array" ref="F502">IF(COUNTIF(Список_Сотрудников[ФИО],'Добавление новых'!B503)&gt;0,"",INDEX('Штатные сотрудники'!A:AJ,MATCH('Добавление новых'!B502,'Штатные сотрудники'!B:B,0)-_xlfn.XLOOKUP('Добавление новых'!B502,'Штатные сотрудники'!B:B,'Штатные сотрудники'!A:A,"Ошибка строки",0,1),1))</f>
        <v/>
      </c>
    </row>
    <row r="503" spans="1:6" x14ac:dyDescent="0.35">
      <c r="A503" t="str">
        <f>IF(F503="","",_xlfn.XLOOKUP(F503,'Переименование подразделения'!A:A,'Переименование подразделения'!B:B,"ошибка",0,1))</f>
        <v/>
      </c>
      <c r="B503" t="str">
        <v>Грушина Анастасия Игоревна</v>
      </c>
      <c r="C503" t="str">
        <f>IF(F503="","",_xlfn.XLOOKUP(B503,'Штатные сотрудники'!B:B,'Штатные сотрудники'!P:P,"ошибка",0,1))</f>
        <v/>
      </c>
      <c r="E503" t="str">
        <f>IF(F503="","",_xlfn.XLOOKUP(F503,'Переименование подразделения'!A:A,'Переименование подразделения'!C:C,"ошибка",0,1))</f>
        <v/>
      </c>
      <c r="F503" t="str" cm="1">
        <f t="array" ref="F503">IF(COUNTIF(Список_Сотрудников[ФИО],'Добавление новых'!B504)&gt;0,"",INDEX('Штатные сотрудники'!A:AJ,MATCH('Добавление новых'!B503,'Штатные сотрудники'!B:B,0)-_xlfn.XLOOKUP('Добавление новых'!B503,'Штатные сотрудники'!B:B,'Штатные сотрудники'!A:A,"Ошибка строки",0,1),1))</f>
        <v/>
      </c>
    </row>
    <row r="504" spans="1:6" x14ac:dyDescent="0.35">
      <c r="A504" t="str">
        <f>IF(F504="","",_xlfn.XLOOKUP(F504,'Переименование подразделения'!A:A,'Переименование подразделения'!B:B,"ошибка",0,1))</f>
        <v/>
      </c>
      <c r="B504" t="str">
        <v>Осикова Наталья Викторовна</v>
      </c>
      <c r="C504" t="str">
        <f>IF(F504="","",_xlfn.XLOOKUP(B504,'Штатные сотрудники'!B:B,'Штатные сотрудники'!P:P,"ошибка",0,1))</f>
        <v/>
      </c>
      <c r="E504" t="str">
        <f>IF(F504="","",_xlfn.XLOOKUP(F504,'Переименование подразделения'!A:A,'Переименование подразделения'!C:C,"ошибка",0,1))</f>
        <v/>
      </c>
    </row>
    <row r="505" spans="1:6" x14ac:dyDescent="0.35">
      <c r="A505" t="str">
        <f>IF(F505="","",_xlfn.XLOOKUP(F505,'Переименование подразделения'!A:A,'Переименование подразделения'!B:B,"ошибка",0,1))</f>
        <v/>
      </c>
      <c r="B505" t="str">
        <v>Бердюгин Андрей Алексеевич</v>
      </c>
      <c r="C505" t="str">
        <f>IF(F505="","",_xlfn.XLOOKUP(B505,'Штатные сотрудники'!B:B,'Штатные сотрудники'!P:P,"ошибка",0,1))</f>
        <v/>
      </c>
      <c r="E505" t="str">
        <f>IF(F505="","",_xlfn.XLOOKUP(F505,'Переименование подразделения'!A:A,'Переименование подразделения'!C:C,"ошибка",0,1))</f>
        <v/>
      </c>
    </row>
    <row r="506" spans="1:6" x14ac:dyDescent="0.35">
      <c r="A506" t="str">
        <f>IF(F506="","",_xlfn.XLOOKUP(F506,'Переименование подразделения'!A:A,'Переименование подразделения'!B:B,"ошибка",0,1))</f>
        <v/>
      </c>
      <c r="C506" t="str">
        <f>IF(F506="","",_xlfn.XLOOKUP(B506,'Штатные сотрудники'!B:B,'Штатные сотрудники'!P:P,"ошибка",0,1))</f>
        <v/>
      </c>
      <c r="E506" t="str">
        <f>IF(F506="","",_xlfn.XLOOKUP(F506,'Переименование подразделения'!A:A,'Переименование подразделения'!C:C,"ошибка",0,1))</f>
        <v/>
      </c>
    </row>
    <row r="507" spans="1:6" x14ac:dyDescent="0.35">
      <c r="A507" t="str">
        <f>IF(F507="","",_xlfn.XLOOKUP(F507,'Переименование подразделения'!A:A,'Переименование подразделения'!B:B,"ошибка",0,1))</f>
        <v/>
      </c>
      <c r="C507" t="str">
        <f>IF(F507="","",_xlfn.XLOOKUP(B507,'Штатные сотрудники'!B:B,'Штатные сотрудники'!P:P,"ошибка",0,1))</f>
        <v/>
      </c>
      <c r="E507" t="str">
        <f>IF(F507="","",_xlfn.XLOOKUP(F507,'Переименование подразделения'!A:A,'Переименование подразделения'!C:C,"ошибка",0,1))</f>
        <v/>
      </c>
    </row>
    <row r="508" spans="1:6" x14ac:dyDescent="0.35">
      <c r="A508" t="str">
        <f>IF(F508="","",_xlfn.XLOOKUP(F508,'Переименование подразделения'!A:A,'Переименование подразделения'!B:B,"ошибка",0,1))</f>
        <v/>
      </c>
      <c r="C508" t="str">
        <f>IF(F508="","",_xlfn.XLOOKUP(B508,'Штатные сотрудники'!B:B,'Штатные сотрудники'!P:P,"ошибка",0,1))</f>
        <v/>
      </c>
      <c r="E508" t="str">
        <f>IF(F508="","",_xlfn.XLOOKUP(F508,'Переименование подразделения'!A:A,'Переименование подразделения'!C:C,"ошибка",0,1))</f>
        <v/>
      </c>
    </row>
    <row r="509" spans="1:6" x14ac:dyDescent="0.35">
      <c r="A509" t="str">
        <f>IF(F509="","",_xlfn.XLOOKUP(F509,'Переименование подразделения'!A:A,'Переименование подразделения'!B:B,"ошибка",0,1))</f>
        <v/>
      </c>
      <c r="C509" t="str">
        <f>IF(F509="","",_xlfn.XLOOKUP(B509,'Штатные сотрудники'!B:B,'Штатные сотрудники'!P:P,"ошибка",0,1))</f>
        <v/>
      </c>
      <c r="E509" t="str">
        <f>IF(F509="","",_xlfn.XLOOKUP(F509,'Переименование подразделения'!A:A,'Переименование подразделения'!C:C,"ошибка",0,1))</f>
        <v/>
      </c>
    </row>
    <row r="510" spans="1:6" x14ac:dyDescent="0.35">
      <c r="A510" t="str">
        <f>IF(F510="","",_xlfn.XLOOKUP(F510,'Переименование подразделения'!A:A,'Переименование подразделения'!B:B,"ошибка",0,1))</f>
        <v/>
      </c>
      <c r="C510" t="str">
        <f>IF(F510="","",_xlfn.XLOOKUP(B510,'Штатные сотрудники'!B:B,'Штатные сотрудники'!P:P,"ошибка",0,1))</f>
        <v/>
      </c>
      <c r="E510" t="str">
        <f>IF(F510="","",_xlfn.XLOOKUP(F510,'Переименование подразделения'!A:A,'Переименование подразделения'!C:C,"ошибка",0,1))</f>
        <v/>
      </c>
    </row>
    <row r="511" spans="1:6" x14ac:dyDescent="0.35">
      <c r="A511" t="str">
        <f>IF(F511="","",_xlfn.XLOOKUP(F511,'Переименование подразделения'!A:A,'Переименование подразделения'!B:B,"ошибка",0,1))</f>
        <v/>
      </c>
      <c r="C511" t="str">
        <f>IF(F511="","",_xlfn.XLOOKUP(B511,'Штатные сотрудники'!B:B,'Штатные сотрудники'!P:P,"ошибка",0,1))</f>
        <v/>
      </c>
      <c r="E511" t="str">
        <f>IF(F511="","",_xlfn.XLOOKUP(F511,'Переименование подразделения'!A:A,'Переименование подразделения'!C:C,"ошибка",0,1))</f>
        <v/>
      </c>
    </row>
    <row r="512" spans="1:6" x14ac:dyDescent="0.35">
      <c r="A512" t="str">
        <f>IF(F512="","",_xlfn.XLOOKUP(F512,'Переименование подразделения'!A:A,'Переименование подразделения'!B:B,"ошибка",0,1))</f>
        <v/>
      </c>
      <c r="C512" t="str">
        <f>IF(F512="","",_xlfn.XLOOKUP(B512,'Штатные сотрудники'!B:B,'Штатные сотрудники'!P:P,"ошибка",0,1))</f>
        <v/>
      </c>
      <c r="E512" t="str">
        <f>IF(F512="","",_xlfn.XLOOKUP(F512,'Переименование подразделения'!A:A,'Переименование подразделения'!C:C,"ошибка",0,1))</f>
        <v/>
      </c>
    </row>
    <row r="513" spans="1:5" x14ac:dyDescent="0.35">
      <c r="A513" t="str">
        <f>IF(F513="","",_xlfn.XLOOKUP(F513,'Переименование подразделения'!A:A,'Переименование подразделения'!B:B,"ошибка",0,1))</f>
        <v/>
      </c>
      <c r="C513" t="str">
        <f>IF(F513="","",_xlfn.XLOOKUP(B513,'Штатные сотрудники'!B:B,'Штатные сотрудники'!P:P,"ошибка",0,1))</f>
        <v/>
      </c>
      <c r="E513" t="str">
        <f>IF(F513="","",_xlfn.XLOOKUP(F513,'Переименование подразделения'!A:A,'Переименование подразделения'!C:C,"ошибка",0,1))</f>
        <v/>
      </c>
    </row>
    <row r="514" spans="1:5" x14ac:dyDescent="0.35">
      <c r="A514" t="str">
        <f>IF(F514="","",_xlfn.XLOOKUP(F514,'Переименование подразделения'!A:A,'Переименование подразделения'!B:B,"ошибка",0,1))</f>
        <v/>
      </c>
      <c r="C514" t="str">
        <f>IF(F514="","",_xlfn.XLOOKUP(B514,'Штатные сотрудники'!B:B,'Штатные сотрудники'!P:P,"ошибка",0,1))</f>
        <v/>
      </c>
      <c r="E514" t="str">
        <f>IF(F514="","",_xlfn.XLOOKUP(F514,'Переименование подразделения'!A:A,'Переименование подразделения'!C:C,"ошибка",0,1))</f>
        <v/>
      </c>
    </row>
    <row r="515" spans="1:5" x14ac:dyDescent="0.35">
      <c r="A515" t="str">
        <f>IF(F515="","",_xlfn.XLOOKUP(F515,'Переименование подразделения'!A:A,'Переименование подразделения'!B:B,"ошибка",0,1))</f>
        <v/>
      </c>
      <c r="C515" t="str">
        <f>IF(F515="","",_xlfn.XLOOKUP(B515,'Штатные сотрудники'!B:B,'Штатные сотрудники'!P:P,"ошибка",0,1))</f>
        <v/>
      </c>
      <c r="E515" t="str">
        <f>IF(F515="","",_xlfn.XLOOKUP(F515,'Переименование подразделения'!A:A,'Переименование подразделения'!C:C,"ошибка",0,1))</f>
        <v/>
      </c>
    </row>
    <row r="516" spans="1:5" x14ac:dyDescent="0.35">
      <c r="A516" t="str">
        <f>IF(F516="","",_xlfn.XLOOKUP(F516,'Переименование подразделения'!A:A,'Переименование подразделения'!B:B,"ошибка",0,1))</f>
        <v/>
      </c>
      <c r="C516" t="str">
        <f>IF(F516="","",_xlfn.XLOOKUP(B516,'Штатные сотрудники'!B:B,'Штатные сотрудники'!P:P,"ошибка",0,1))</f>
        <v/>
      </c>
      <c r="E516" t="str">
        <f>IF(F516="","",_xlfn.XLOOKUP(F516,'Переименование подразделения'!A:A,'Переименование подразделения'!C:C,"ошибка",0,1))</f>
        <v/>
      </c>
    </row>
    <row r="517" spans="1:5" x14ac:dyDescent="0.35">
      <c r="A517" t="str">
        <f>IF(F517="","",_xlfn.XLOOKUP(F517,'Переименование подразделения'!A:A,'Переименование подразделения'!B:B,"ошибка",0,1))</f>
        <v/>
      </c>
      <c r="C517" t="str">
        <f>IF(F517="","",_xlfn.XLOOKUP(B517,'Штатные сотрудники'!B:B,'Штатные сотрудники'!P:P,"ошибка",0,1))</f>
        <v/>
      </c>
      <c r="E517" t="str">
        <f>IF(F517="","",_xlfn.XLOOKUP(F517,'Переименование подразделения'!A:A,'Переименование подразделения'!C:C,"ошибка",0,1))</f>
        <v/>
      </c>
    </row>
    <row r="518" spans="1:5" x14ac:dyDescent="0.35">
      <c r="A518" t="str">
        <f>IF(F518="","",_xlfn.XLOOKUP(F518,'Переименование подразделения'!A:A,'Переименование подразделения'!B:B,"ошибка",0,1))</f>
        <v/>
      </c>
      <c r="C518" t="str">
        <f>IF(F518="","",_xlfn.XLOOKUP(B518,'Штатные сотрудники'!B:B,'Штатные сотрудники'!P:P,"ошибка",0,1))</f>
        <v/>
      </c>
      <c r="E518" t="str">
        <f>IF(F518="","",_xlfn.XLOOKUP(F518,'Переименование подразделения'!A:A,'Переименование подразделения'!C:C,"ошибка",0,1))</f>
        <v/>
      </c>
    </row>
    <row r="519" spans="1:5" x14ac:dyDescent="0.35">
      <c r="A519" t="str">
        <f>IF(F519="","",_xlfn.XLOOKUP(F519,'Переименование подразделения'!A:A,'Переименование подразделения'!B:B,"ошибка",0,1))</f>
        <v/>
      </c>
      <c r="C519" t="str">
        <f>IF(F519="","",_xlfn.XLOOKUP(B519,'Штатные сотрудники'!B:B,'Штатные сотрудники'!P:P,"ошибка",0,1))</f>
        <v/>
      </c>
      <c r="E519" t="str">
        <f>IF(F519="","",_xlfn.XLOOKUP(F519,'Переименование подразделения'!A:A,'Переименование подразделения'!C:C,"ошибка",0,1))</f>
        <v/>
      </c>
    </row>
    <row r="520" spans="1:5" x14ac:dyDescent="0.35">
      <c r="A520" t="str">
        <f>IF(F520="","",_xlfn.XLOOKUP(F520,'Переименование подразделения'!A:A,'Переименование подразделения'!B:B,"ошибка",0,1))</f>
        <v/>
      </c>
      <c r="C520" t="str">
        <f>IF(F520="","",_xlfn.XLOOKUP(B520,'Штатные сотрудники'!B:B,'Штатные сотрудники'!P:P,"ошибка",0,1))</f>
        <v/>
      </c>
      <c r="E520" t="str">
        <f>IF(F520="","",_xlfn.XLOOKUP(F520,'Переименование подразделения'!A:A,'Переименование подразделения'!C:C,"ошибка",0,1))</f>
        <v/>
      </c>
    </row>
    <row r="521" spans="1:5" x14ac:dyDescent="0.35">
      <c r="A521" t="str">
        <f>IF(F521="","",_xlfn.XLOOKUP(F521,'Переименование подразделения'!A:A,'Переименование подразделения'!B:B,"ошибка",0,1))</f>
        <v/>
      </c>
      <c r="C521" t="str">
        <f>IF(F521="","",_xlfn.XLOOKUP(B521,'Штатные сотрудники'!B:B,'Штатные сотрудники'!P:P,"ошибка",0,1))</f>
        <v/>
      </c>
      <c r="E521" t="str">
        <f>IF(F521="","",_xlfn.XLOOKUP(F521,'Переименование подразделения'!A:A,'Переименование подразделения'!C:C,"ошибка",0,1))</f>
        <v/>
      </c>
    </row>
    <row r="522" spans="1:5" x14ac:dyDescent="0.35">
      <c r="A522" t="str">
        <f>IF(F522="","",_xlfn.XLOOKUP(F522,'Переименование подразделения'!A:A,'Переименование подразделения'!B:B,"ошибка",0,1))</f>
        <v/>
      </c>
      <c r="C522" t="str">
        <f>IF(F522="","",_xlfn.XLOOKUP(B522,'Штатные сотрудники'!B:B,'Штатные сотрудники'!P:P,"ошибка",0,1))</f>
        <v/>
      </c>
      <c r="E522" t="str">
        <f>IF(F522="","",_xlfn.XLOOKUP(F522,'Переименование подразделения'!A:A,'Переименование подразделения'!C:C,"ошибка",0,1))</f>
        <v/>
      </c>
    </row>
    <row r="523" spans="1:5" x14ac:dyDescent="0.35">
      <c r="A523" t="str">
        <f>IF(F523="","",_xlfn.XLOOKUP(F523,'Переименование подразделения'!A:A,'Переименование подразделения'!B:B,"ошибка",0,1))</f>
        <v/>
      </c>
      <c r="C523" t="str">
        <f>IF(F523="","",_xlfn.XLOOKUP(B523,'Штатные сотрудники'!B:B,'Штатные сотрудники'!P:P,"ошибка",0,1))</f>
        <v/>
      </c>
      <c r="E523" t="str">
        <f>IF(F523="","",_xlfn.XLOOKUP(F523,'Переименование подразделения'!A:A,'Переименование подразделения'!C:C,"ошибка",0,1))</f>
        <v/>
      </c>
    </row>
    <row r="524" spans="1:5" x14ac:dyDescent="0.35">
      <c r="A524" t="str">
        <f>IF(F524="","",_xlfn.XLOOKUP(F524,'Переименование подразделения'!A:A,'Переименование подразделения'!B:B,"ошибка",0,1))</f>
        <v/>
      </c>
      <c r="C524" t="str">
        <f>IF(F524="","",_xlfn.XLOOKUP(B524,'Штатные сотрудники'!B:B,'Штатные сотрудники'!P:P,"ошибка",0,1))</f>
        <v/>
      </c>
      <c r="E524" t="str">
        <f>IF(F524="","",_xlfn.XLOOKUP(F524,'Переименование подразделения'!A:A,'Переименование подразделения'!C:C,"ошибка",0,1))</f>
        <v/>
      </c>
    </row>
    <row r="525" spans="1:5" x14ac:dyDescent="0.35">
      <c r="A525" t="str">
        <f>IF(F525="","",_xlfn.XLOOKUP(F525,'Переименование подразделения'!A:A,'Переименование подразделения'!B:B,"ошибка",0,1))</f>
        <v/>
      </c>
      <c r="C525" t="str">
        <f>IF(F525="","",_xlfn.XLOOKUP(B525,'Штатные сотрудники'!B:B,'Штатные сотрудники'!P:P,"ошибка",0,1))</f>
        <v/>
      </c>
      <c r="E525" t="str">
        <f>IF(F525="","",_xlfn.XLOOKUP(F525,'Переименование подразделения'!A:A,'Переименование подразделения'!C:C,"ошибка",0,1))</f>
        <v/>
      </c>
    </row>
    <row r="526" spans="1:5" x14ac:dyDescent="0.35">
      <c r="A526" t="str">
        <f>IF(F526="","",_xlfn.XLOOKUP(F526,'Переименование подразделения'!A:A,'Переименование подразделения'!B:B,"ошибка",0,1))</f>
        <v/>
      </c>
      <c r="C526" t="str">
        <f>IF(F526="","",_xlfn.XLOOKUP(B526,'Штатные сотрудники'!B:B,'Штатные сотрудники'!P:P,"ошибка",0,1))</f>
        <v/>
      </c>
      <c r="E526" t="str">
        <f>IF(F526="","",_xlfn.XLOOKUP(F526,'Переименование подразделения'!A:A,'Переименование подразделения'!C:C,"ошибка",0,1))</f>
        <v/>
      </c>
    </row>
    <row r="527" spans="1:5" x14ac:dyDescent="0.35">
      <c r="A527" t="str">
        <f>IF(F527="","",_xlfn.XLOOKUP(F527,'Переименование подразделения'!A:A,'Переименование подразделения'!B:B,"ошибка",0,1))</f>
        <v/>
      </c>
      <c r="C527" t="str">
        <f>IF(F527="","",_xlfn.XLOOKUP(B527,'Штатные сотрудники'!B:B,'Штатные сотрудники'!P:P,"ошибка",0,1))</f>
        <v/>
      </c>
      <c r="E527" t="str">
        <f>IF(F527="","",_xlfn.XLOOKUP(F527,'Переименование подразделения'!A:A,'Переименование подразделения'!C:C,"ошибка",0,1))</f>
        <v/>
      </c>
    </row>
    <row r="528" spans="1:5" x14ac:dyDescent="0.35">
      <c r="A528" t="str">
        <f>IF(F528="","",_xlfn.XLOOKUP(F528,'Переименование подразделения'!A:A,'Переименование подразделения'!B:B,"ошибка",0,1))</f>
        <v/>
      </c>
      <c r="C528" t="str">
        <f>IF(F528="","",_xlfn.XLOOKUP(B528,'Штатные сотрудники'!B:B,'Штатные сотрудники'!P:P,"ошибка",0,1))</f>
        <v/>
      </c>
      <c r="E528" t="str">
        <f>IF(F528="","",_xlfn.XLOOKUP(F528,'Переименование подразделения'!A:A,'Переименование подразделения'!C:C,"ошибка",0,1))</f>
        <v/>
      </c>
    </row>
    <row r="529" spans="1:5" x14ac:dyDescent="0.35">
      <c r="A529" t="str">
        <f>IF(F529="","",_xlfn.XLOOKUP(F529,'Переименование подразделения'!A:A,'Переименование подразделения'!B:B,"ошибка",0,1))</f>
        <v/>
      </c>
      <c r="C529" t="str">
        <f>IF(F529="","",_xlfn.XLOOKUP(B529,'Штатные сотрудники'!B:B,'Штатные сотрудники'!P:P,"ошибка",0,1))</f>
        <v/>
      </c>
      <c r="E529" t="str">
        <f>IF(F529="","",_xlfn.XLOOKUP(F529,'Переименование подразделения'!A:A,'Переименование подразделения'!C:C,"ошибка",0,1))</f>
        <v/>
      </c>
    </row>
    <row r="530" spans="1:5" x14ac:dyDescent="0.35">
      <c r="A530" t="str">
        <f>IF(F530="","",_xlfn.XLOOKUP(F530,'Переименование подразделения'!A:A,'Переименование подразделения'!B:B,"ошибка",0,1))</f>
        <v/>
      </c>
      <c r="C530" t="str">
        <f>IF(F530="","",_xlfn.XLOOKUP(B530,'Штатные сотрудники'!B:B,'Штатные сотрудники'!P:P,"ошибка",0,1))</f>
        <v/>
      </c>
      <c r="E530" t="str">
        <f>IF(F530="","",_xlfn.XLOOKUP(F530,'Переименование подразделения'!A:A,'Переименование подразделения'!C:C,"ошибка",0,1))</f>
        <v/>
      </c>
    </row>
    <row r="531" spans="1:5" x14ac:dyDescent="0.35">
      <c r="A531" t="str">
        <f>IF(F531="","",_xlfn.XLOOKUP(F531,'Переименование подразделения'!A:A,'Переименование подразделения'!B:B,"ошибка",0,1))</f>
        <v/>
      </c>
      <c r="C531" t="str">
        <f>IF(F531="","",_xlfn.XLOOKUP(B531,'Штатные сотрудники'!B:B,'Штатные сотрудники'!P:P,"ошибка",0,1))</f>
        <v/>
      </c>
      <c r="E531" t="str">
        <f>IF(F531="","",_xlfn.XLOOKUP(F531,'Переименование подразделения'!A:A,'Переименование подразделения'!C:C,"ошибка",0,1))</f>
        <v/>
      </c>
    </row>
    <row r="532" spans="1:5" x14ac:dyDescent="0.35">
      <c r="A532" t="str">
        <f>IF(F532="","",_xlfn.XLOOKUP(F532,'Переименование подразделения'!A:A,'Переименование подразделения'!B:B,"ошибка",0,1))</f>
        <v/>
      </c>
      <c r="C532" t="str">
        <f>IF(F532="","",_xlfn.XLOOKUP(B532,'Штатные сотрудники'!B:B,'Штатные сотрудники'!P:P,"ошибка",0,1))</f>
        <v/>
      </c>
      <c r="E532" t="str">
        <f>IF(F532="","",_xlfn.XLOOKUP(F532,'Переименование подразделения'!A:A,'Переименование подразделения'!C:C,"ошибка",0,1))</f>
        <v/>
      </c>
    </row>
    <row r="533" spans="1:5" x14ac:dyDescent="0.35">
      <c r="A533" t="str">
        <f>IF(F533="","",_xlfn.XLOOKUP(F533,'Переименование подразделения'!A:A,'Переименование подразделения'!B:B,"ошибка",0,1))</f>
        <v/>
      </c>
      <c r="C533" t="str">
        <f>IF(F533="","",_xlfn.XLOOKUP(B533,'Штатные сотрудники'!B:B,'Штатные сотрудники'!P:P,"ошибка",0,1))</f>
        <v/>
      </c>
      <c r="E533" t="str">
        <f>IF(F533="","",_xlfn.XLOOKUP(F533,'Переименование подразделения'!A:A,'Переименование подразделения'!C:C,"ошибка",0,1))</f>
        <v/>
      </c>
    </row>
    <row r="534" spans="1:5" x14ac:dyDescent="0.35">
      <c r="A534" t="str">
        <f>IF(F534="","",_xlfn.XLOOKUP(F534,'Переименование подразделения'!A:A,'Переименование подразделения'!B:B,"ошибка",0,1))</f>
        <v/>
      </c>
      <c r="C534" t="str">
        <f>IF(F534="","",_xlfn.XLOOKUP(B534,'Штатные сотрудники'!B:B,'Штатные сотрудники'!P:P,"ошибка",0,1))</f>
        <v/>
      </c>
      <c r="E534" t="str">
        <f>IF(F534="","",_xlfn.XLOOKUP(F534,'Переименование подразделения'!A:A,'Переименование подразделения'!C:C,"ошибка",0,1))</f>
        <v/>
      </c>
    </row>
    <row r="535" spans="1:5" x14ac:dyDescent="0.35">
      <c r="A535" t="str">
        <f>IF(F535="","",_xlfn.XLOOKUP(F535,'Переименование подразделения'!A:A,'Переименование подразделения'!B:B,"ошибка",0,1))</f>
        <v/>
      </c>
      <c r="C535" t="str">
        <f>IF(F535="","",_xlfn.XLOOKUP(B535,'Штатные сотрудники'!B:B,'Штатные сотрудники'!P:P,"ошибка",0,1))</f>
        <v/>
      </c>
      <c r="E535" t="str">
        <f>IF(F535="","",_xlfn.XLOOKUP(F535,'Переименование подразделения'!A:A,'Переименование подразделения'!C:C,"ошибка",0,1))</f>
        <v/>
      </c>
    </row>
    <row r="536" spans="1:5" x14ac:dyDescent="0.35">
      <c r="A536" t="str">
        <f>IF(F536="","",_xlfn.XLOOKUP(F536,'Переименование подразделения'!A:A,'Переименование подразделения'!B:B,"ошибка",0,1))</f>
        <v/>
      </c>
      <c r="C536" t="str">
        <f>IF(F536="","",_xlfn.XLOOKUP(B536,'Штатные сотрудники'!B:B,'Штатные сотрудники'!P:P,"ошибка",0,1))</f>
        <v/>
      </c>
      <c r="E536" t="str">
        <f>IF(F536="","",_xlfn.XLOOKUP(F536,'Переименование подразделения'!A:A,'Переименование подразделения'!C:C,"ошибка",0,1))</f>
        <v/>
      </c>
    </row>
    <row r="537" spans="1:5" x14ac:dyDescent="0.35">
      <c r="A537" t="str">
        <f>IF(F537="","",_xlfn.XLOOKUP(F537,'Переименование подразделения'!A:A,'Переименование подразделения'!B:B,"ошибка",0,1))</f>
        <v/>
      </c>
      <c r="C537" t="str">
        <f>IF(F537="","",_xlfn.XLOOKUP(B537,'Штатные сотрудники'!B:B,'Штатные сотрудники'!P:P,"ошибка",0,1))</f>
        <v/>
      </c>
      <c r="E537" t="str">
        <f>IF(F537="","",_xlfn.XLOOKUP(F537,'Переименование подразделения'!A:A,'Переименование подразделения'!C:C,"ошибка",0,1))</f>
        <v/>
      </c>
    </row>
    <row r="538" spans="1:5" x14ac:dyDescent="0.35">
      <c r="A538" t="str">
        <f>IF(F538="","",_xlfn.XLOOKUP(F538,'Переименование подразделения'!A:A,'Переименование подразделения'!B:B,"ошибка",0,1))</f>
        <v/>
      </c>
      <c r="C538" t="str">
        <f>IF(F538="","",_xlfn.XLOOKUP(B538,'Штатные сотрудники'!B:B,'Штатные сотрудники'!P:P,"ошибка",0,1))</f>
        <v/>
      </c>
      <c r="E538" t="str">
        <f>IF(F538="","",_xlfn.XLOOKUP(F538,'Переименование подразделения'!A:A,'Переименование подразделения'!C:C,"ошибка",0,1))</f>
        <v/>
      </c>
    </row>
    <row r="539" spans="1:5" x14ac:dyDescent="0.35">
      <c r="A539" t="str">
        <f>IF(F539="","",_xlfn.XLOOKUP(F539,'Переименование подразделения'!A:A,'Переименование подразделения'!B:B,"ошибка",0,1))</f>
        <v/>
      </c>
      <c r="C539" t="str">
        <f>IF(F539="","",_xlfn.XLOOKUP(B539,'Штатные сотрудники'!B:B,'Штатные сотрудники'!P:P,"ошибка",0,1))</f>
        <v/>
      </c>
      <c r="E539" t="str">
        <f>IF(F539="","",_xlfn.XLOOKUP(F539,'Переименование подразделения'!A:A,'Переименование подразделения'!C:C,"ошибка",0,1))</f>
        <v/>
      </c>
    </row>
    <row r="540" spans="1:5" x14ac:dyDescent="0.35">
      <c r="A540" t="str">
        <f>IF(F540="","",_xlfn.XLOOKUP(F540,'Переименование подразделения'!A:A,'Переименование подразделения'!B:B,"ошибка",0,1))</f>
        <v/>
      </c>
      <c r="C540" t="str">
        <f>IF(F540="","",_xlfn.XLOOKUP(B540,'Штатные сотрудники'!B:B,'Штатные сотрудники'!P:P,"ошибка",0,1))</f>
        <v/>
      </c>
      <c r="E540" t="str">
        <f>IF(F540="","",_xlfn.XLOOKUP(F540,'Переименование подразделения'!A:A,'Переименование подразделения'!C:C,"ошибка",0,1))</f>
        <v/>
      </c>
    </row>
    <row r="541" spans="1:5" x14ac:dyDescent="0.35">
      <c r="A541" t="str">
        <f>IF(F541="","",_xlfn.XLOOKUP(F541,'Переименование подразделения'!A:A,'Переименование подразделения'!B:B,"ошибка",0,1))</f>
        <v/>
      </c>
      <c r="C541" t="str">
        <f>IF(F541="","",_xlfn.XLOOKUP(B541,'Штатные сотрудники'!B:B,'Штатные сотрудники'!P:P,"ошибка",0,1))</f>
        <v/>
      </c>
      <c r="E541" t="str">
        <f>IF(F541="","",_xlfn.XLOOKUP(F541,'Переименование подразделения'!A:A,'Переименование подразделения'!C:C,"ошибка",0,1))</f>
        <v/>
      </c>
    </row>
    <row r="542" spans="1:5" x14ac:dyDescent="0.35">
      <c r="A542" t="str">
        <f>IF(F542="","",_xlfn.XLOOKUP(F542,'Переименование подразделения'!A:A,'Переименование подразделения'!B:B,"ошибка",0,1))</f>
        <v/>
      </c>
      <c r="C542" t="str">
        <f>IF(F542="","",_xlfn.XLOOKUP(B542,'Штатные сотрудники'!B:B,'Штатные сотрудники'!P:P,"ошибка",0,1))</f>
        <v/>
      </c>
      <c r="E542" t="str">
        <f>IF(F542="","",_xlfn.XLOOKUP(F542,'Переименование подразделения'!A:A,'Переименование подразделения'!C:C,"ошибка",0,1))</f>
        <v/>
      </c>
    </row>
    <row r="543" spans="1:5" x14ac:dyDescent="0.35">
      <c r="A543" t="str">
        <f>IF(F543="","",_xlfn.XLOOKUP(F543,'Переименование подразделения'!A:A,'Переименование подразделения'!B:B,"ошибка",0,1))</f>
        <v/>
      </c>
      <c r="C543" t="str">
        <f>IF(F543="","",_xlfn.XLOOKUP(B543,'Штатные сотрудники'!B:B,'Штатные сотрудники'!P:P,"ошибка",0,1))</f>
        <v/>
      </c>
      <c r="E543" t="str">
        <f>IF(F543="","",_xlfn.XLOOKUP(F543,'Переименование подразделения'!A:A,'Переименование подразделения'!C:C,"ошибка",0,1))</f>
        <v/>
      </c>
    </row>
    <row r="544" spans="1:5" x14ac:dyDescent="0.35">
      <c r="A544" t="str">
        <f>IF(F544="","",_xlfn.XLOOKUP(F544,'Переименование подразделения'!A:A,'Переименование подразделения'!B:B,"ошибка",0,1))</f>
        <v/>
      </c>
      <c r="C544" t="str">
        <f>IF(F544="","",_xlfn.XLOOKUP(B544,'Штатные сотрудники'!B:B,'Штатные сотрудники'!P:P,"ошибка",0,1))</f>
        <v/>
      </c>
      <c r="E544" t="str">
        <f>IF(F544="","",_xlfn.XLOOKUP(F544,'Переименование подразделения'!A:A,'Переименование подразделения'!C:C,"ошибка",0,1))</f>
        <v/>
      </c>
    </row>
    <row r="545" spans="1:5" x14ac:dyDescent="0.35">
      <c r="A545" t="str">
        <f>IF(F545="","",_xlfn.XLOOKUP(F545,'Переименование подразделения'!A:A,'Переименование подразделения'!B:B,"ошибка",0,1))</f>
        <v/>
      </c>
      <c r="C545" t="str">
        <f>IF(F545="","",_xlfn.XLOOKUP(B545,'Штатные сотрудники'!B:B,'Штатные сотрудники'!P:P,"ошибка",0,1))</f>
        <v/>
      </c>
      <c r="E545" t="str">
        <f>IF(F545="","",_xlfn.XLOOKUP(F545,'Переименование подразделения'!A:A,'Переименование подразделения'!C:C,"ошибка",0,1))</f>
        <v/>
      </c>
    </row>
    <row r="546" spans="1:5" x14ac:dyDescent="0.35">
      <c r="A546" t="str">
        <f>IF(F546="","",_xlfn.XLOOKUP(F546,'Переименование подразделения'!A:A,'Переименование подразделения'!B:B,"ошибка",0,1))</f>
        <v/>
      </c>
      <c r="C546" t="str">
        <f>IF(F546="","",_xlfn.XLOOKUP(B546,'Штатные сотрудники'!B:B,'Штатные сотрудники'!P:P,"ошибка",0,1))</f>
        <v/>
      </c>
      <c r="E546" t="str">
        <f>IF(F546="","",_xlfn.XLOOKUP(F546,'Переименование подразделения'!A:A,'Переименование подразделения'!C:C,"ошибка",0,1))</f>
        <v/>
      </c>
    </row>
    <row r="547" spans="1:5" x14ac:dyDescent="0.35">
      <c r="A547" t="str">
        <f>IF(F547="","",_xlfn.XLOOKUP(F547,'Переименование подразделения'!A:A,'Переименование подразделения'!B:B,"ошибка",0,1))</f>
        <v/>
      </c>
      <c r="C547" t="str">
        <f>IF(F547="","",_xlfn.XLOOKUP(B547,'Штатные сотрудники'!B:B,'Штатные сотрудники'!P:P,"ошибка",0,1))</f>
        <v/>
      </c>
      <c r="E547" t="str">
        <f>IF(F547="","",_xlfn.XLOOKUP(F547,'Переименование подразделения'!A:A,'Переименование подразделения'!C:C,"ошибка",0,1))</f>
        <v/>
      </c>
    </row>
    <row r="548" spans="1:5" x14ac:dyDescent="0.35">
      <c r="A548" t="str">
        <f>IF(F548="","",_xlfn.XLOOKUP(F548,'Переименование подразделения'!A:A,'Переименование подразделения'!B:B,"ошибка",0,1))</f>
        <v/>
      </c>
      <c r="C548" t="str">
        <f>IF(F548="","",_xlfn.XLOOKUP(B548,'Штатные сотрудники'!B:B,'Штатные сотрудники'!P:P,"ошибка",0,1))</f>
        <v/>
      </c>
      <c r="E548" t="str">
        <f>IF(F548="","",_xlfn.XLOOKUP(F548,'Переименование подразделения'!A:A,'Переименование подразделения'!C:C,"ошибка",0,1))</f>
        <v/>
      </c>
    </row>
    <row r="549" spans="1:5" x14ac:dyDescent="0.35">
      <c r="A549" t="str">
        <f>IF(F549="","",_xlfn.XLOOKUP(F549,'Переименование подразделения'!A:A,'Переименование подразделения'!B:B,"ошибка",0,1))</f>
        <v/>
      </c>
      <c r="C549" t="str">
        <f>IF(F549="","",_xlfn.XLOOKUP(B549,'Штатные сотрудники'!B:B,'Штатные сотрудники'!P:P,"ошибка",0,1))</f>
        <v/>
      </c>
      <c r="E549" t="str">
        <f>IF(F549="","",_xlfn.XLOOKUP(F549,'Переименование подразделения'!A:A,'Переименование подразделения'!C:C,"ошибка",0,1))</f>
        <v/>
      </c>
    </row>
    <row r="550" spans="1:5" x14ac:dyDescent="0.35">
      <c r="A550" t="str">
        <f>IF(F550="","",_xlfn.XLOOKUP(F550,'Переименование подразделения'!A:A,'Переименование подразделения'!B:B,"ошибка",0,1))</f>
        <v/>
      </c>
      <c r="C550" t="str">
        <f>IF(F550="","",_xlfn.XLOOKUP(B550,'Штатные сотрудники'!B:B,'Штатные сотрудники'!P:P,"ошибка",0,1))</f>
        <v/>
      </c>
      <c r="E550" t="str">
        <f>IF(F550="","",_xlfn.XLOOKUP(F550,'Переименование подразделения'!A:A,'Переименование подразделения'!C:C,"ошибка",0,1))</f>
        <v/>
      </c>
    </row>
    <row r="551" spans="1:5" x14ac:dyDescent="0.35">
      <c r="A551" t="str">
        <f>IF(F551="","",_xlfn.XLOOKUP(F551,'Переименование подразделения'!A:A,'Переименование подразделения'!B:B,"ошибка",0,1))</f>
        <v/>
      </c>
      <c r="C551" t="str">
        <f>IF(F551="","",_xlfn.XLOOKUP(B551,'Штатные сотрудники'!B:B,'Штатные сотрудники'!P:P,"ошибка",0,1))</f>
        <v/>
      </c>
      <c r="E551" t="str">
        <f>IF(F551="","",_xlfn.XLOOKUP(F551,'Переименование подразделения'!A:A,'Переименование подразделения'!C:C,"ошибка",0,1))</f>
        <v/>
      </c>
    </row>
    <row r="552" spans="1:5" x14ac:dyDescent="0.35">
      <c r="A552" t="str">
        <f>IF(F552="","",_xlfn.XLOOKUP(F552,'Переименование подразделения'!A:A,'Переименование подразделения'!B:B,"ошибка",0,1))</f>
        <v/>
      </c>
      <c r="C552" t="str">
        <f>IF(F552="","",_xlfn.XLOOKUP(B552,'Штатные сотрудники'!B:B,'Штатные сотрудники'!P:P,"ошибка",0,1))</f>
        <v/>
      </c>
      <c r="E552" t="str">
        <f>IF(F552="","",_xlfn.XLOOKUP(F552,'Переименование подразделения'!A:A,'Переименование подразделения'!C:C,"ошибка",0,1))</f>
        <v/>
      </c>
    </row>
    <row r="553" spans="1:5" x14ac:dyDescent="0.35">
      <c r="A553" t="str">
        <f>IF(F553="","",_xlfn.XLOOKUP(F553,'Переименование подразделения'!A:A,'Переименование подразделения'!B:B,"ошибка",0,1))</f>
        <v/>
      </c>
      <c r="C553" t="str">
        <f>IF(F553="","",_xlfn.XLOOKUP(B553,'Штатные сотрудники'!B:B,'Штатные сотрудники'!P:P,"ошибка",0,1))</f>
        <v/>
      </c>
      <c r="E553" t="str">
        <f>IF(F553="","",_xlfn.XLOOKUP(F553,'Переименование подразделения'!A:A,'Переименование подразделения'!C:C,"ошибка",0,1))</f>
        <v/>
      </c>
    </row>
    <row r="554" spans="1:5" x14ac:dyDescent="0.35">
      <c r="A554" t="str">
        <f>IF(F554="","",_xlfn.XLOOKUP(F554,'Переименование подразделения'!A:A,'Переименование подразделения'!B:B,"ошибка",0,1))</f>
        <v/>
      </c>
      <c r="C554" t="str">
        <f>IF(F554="","",_xlfn.XLOOKUP(B554,'Штатные сотрудники'!B:B,'Штатные сотрудники'!P:P,"ошибка",0,1))</f>
        <v/>
      </c>
      <c r="E554" t="str">
        <f>IF(F554="","",_xlfn.XLOOKUP(F554,'Переименование подразделения'!A:A,'Переименование подразделения'!C:C,"ошибка",0,1))</f>
        <v/>
      </c>
    </row>
    <row r="555" spans="1:5" x14ac:dyDescent="0.35">
      <c r="A555" t="str">
        <f>IF(F555="","",_xlfn.XLOOKUP(F555,'Переименование подразделения'!A:A,'Переименование подразделения'!B:B,"ошибка",0,1))</f>
        <v/>
      </c>
      <c r="C555" t="str">
        <f>IF(F555="","",_xlfn.XLOOKUP(B555,'Штатные сотрудники'!B:B,'Штатные сотрудники'!P:P,"ошибка",0,1))</f>
        <v/>
      </c>
      <c r="E555" t="str">
        <f>IF(F555="","",_xlfn.XLOOKUP(F555,'Переименование подразделения'!A:A,'Переименование подразделения'!C:C,"ошибка",0,1))</f>
        <v/>
      </c>
    </row>
    <row r="556" spans="1:5" x14ac:dyDescent="0.35">
      <c r="A556" t="str">
        <f>IF(F556="","",_xlfn.XLOOKUP(F556,'Переименование подразделения'!A:A,'Переименование подразделения'!B:B,"ошибка",0,1))</f>
        <v/>
      </c>
      <c r="C556" t="str">
        <f>IF(F556="","",_xlfn.XLOOKUP(B556,'Штатные сотрудники'!B:B,'Штатные сотрудники'!P:P,"ошибка",0,1))</f>
        <v/>
      </c>
      <c r="E556" t="str">
        <f>IF(F556="","",_xlfn.XLOOKUP(F556,'Переименование подразделения'!A:A,'Переименование подразделения'!C:C,"ошибка",0,1))</f>
        <v/>
      </c>
    </row>
    <row r="557" spans="1:5" x14ac:dyDescent="0.35">
      <c r="A557" t="str">
        <f>IF(F557="","",_xlfn.XLOOKUP(F557,'Переименование подразделения'!A:A,'Переименование подразделения'!B:B,"ошибка",0,1))</f>
        <v/>
      </c>
      <c r="C557" t="str">
        <f>IF(F557="","",_xlfn.XLOOKUP(B557,'Штатные сотрудники'!B:B,'Штатные сотрудники'!P:P,"ошибка",0,1))</f>
        <v/>
      </c>
      <c r="E557" t="str">
        <f>IF(F557="","",_xlfn.XLOOKUP(F557,'Переименование подразделения'!A:A,'Переименование подразделения'!C:C,"ошибка",0,1))</f>
        <v/>
      </c>
    </row>
    <row r="558" spans="1:5" x14ac:dyDescent="0.35">
      <c r="A558" t="str">
        <f>IF(F558="","",_xlfn.XLOOKUP(F558,'Переименование подразделения'!A:A,'Переименование подразделения'!B:B,"ошибка",0,1))</f>
        <v/>
      </c>
      <c r="C558" t="str">
        <f>IF(F558="","",_xlfn.XLOOKUP(B558,'Штатные сотрудники'!B:B,'Штатные сотрудники'!P:P,"ошибка",0,1))</f>
        <v/>
      </c>
      <c r="E558" t="str">
        <f>IF(F558="","",_xlfn.XLOOKUP(F558,'Переименование подразделения'!A:A,'Переименование подразделения'!C:C,"ошибка",0,1))</f>
        <v/>
      </c>
    </row>
    <row r="559" spans="1:5" x14ac:dyDescent="0.35">
      <c r="A559" t="str">
        <f>IF(F559="","",_xlfn.XLOOKUP(F559,'Переименование подразделения'!A:A,'Переименование подразделения'!B:B,"ошибка",0,1))</f>
        <v/>
      </c>
      <c r="C559" t="str">
        <f>IF(F559="","",_xlfn.XLOOKUP(B559,'Штатные сотрудники'!B:B,'Штатные сотрудники'!P:P,"ошибка",0,1))</f>
        <v/>
      </c>
      <c r="E559" t="str">
        <f>IF(F559="","",_xlfn.XLOOKUP(F559,'Переименование подразделения'!A:A,'Переименование подразделения'!C:C,"ошибка",0,1))</f>
        <v/>
      </c>
    </row>
    <row r="560" spans="1:5" x14ac:dyDescent="0.35">
      <c r="A560" t="str">
        <f>IF(F560="","",_xlfn.XLOOKUP(F560,'Переименование подразделения'!A:A,'Переименование подразделения'!B:B,"ошибка",0,1))</f>
        <v/>
      </c>
      <c r="C560" t="str">
        <f>IF(F560="","",_xlfn.XLOOKUP(B560,'Штатные сотрудники'!B:B,'Штатные сотрудники'!P:P,"ошибка",0,1))</f>
        <v/>
      </c>
      <c r="E560" t="str">
        <f>IF(F560="","",_xlfn.XLOOKUP(F560,'Переименование подразделения'!A:A,'Переименование подразделения'!C:C,"ошибка",0,1))</f>
        <v/>
      </c>
    </row>
    <row r="561" spans="1:5" x14ac:dyDescent="0.35">
      <c r="A561" t="str">
        <f>IF(F561="","",_xlfn.XLOOKUP(F561,'Переименование подразделения'!A:A,'Переименование подразделения'!B:B,"ошибка",0,1))</f>
        <v/>
      </c>
      <c r="C561" t="str">
        <f>IF(F561="","",_xlfn.XLOOKUP(B561,'Штатные сотрудники'!B:B,'Штатные сотрудники'!P:P,"ошибка",0,1))</f>
        <v/>
      </c>
      <c r="E561" t="str">
        <f>IF(F561="","",_xlfn.XLOOKUP(F561,'Переименование подразделения'!A:A,'Переименование подразделения'!C:C,"ошибка",0,1))</f>
        <v/>
      </c>
    </row>
    <row r="562" spans="1:5" x14ac:dyDescent="0.35">
      <c r="A562" t="str">
        <f>IF(F562="","",_xlfn.XLOOKUP(F562,'Переименование подразделения'!A:A,'Переименование подразделения'!B:B,"ошибка",0,1))</f>
        <v/>
      </c>
      <c r="C562" t="str">
        <f>IF(F562="","",_xlfn.XLOOKUP(B562,'Штатные сотрудники'!B:B,'Штатные сотрудники'!P:P,"ошибка",0,1))</f>
        <v/>
      </c>
      <c r="E562" t="str">
        <f>IF(F562="","",_xlfn.XLOOKUP(F562,'Переименование подразделения'!A:A,'Переименование подразделения'!C:C,"ошибка",0,1))</f>
        <v/>
      </c>
    </row>
    <row r="563" spans="1:5" x14ac:dyDescent="0.35">
      <c r="A563" t="str">
        <f>IF(F563="","",_xlfn.XLOOKUP(F563,'Переименование подразделения'!A:A,'Переименование подразделения'!B:B,"ошибка",0,1))</f>
        <v/>
      </c>
      <c r="C563" t="str">
        <f>IF(F563="","",_xlfn.XLOOKUP(B563,'Штатные сотрудники'!B:B,'Штатные сотрудники'!P:P,"ошибка",0,1))</f>
        <v/>
      </c>
      <c r="E563" t="str">
        <f>IF(F563="","",_xlfn.XLOOKUP(F563,'Переименование подразделения'!A:A,'Переименование подразделения'!C:C,"ошибка",0,1))</f>
        <v/>
      </c>
    </row>
    <row r="564" spans="1:5" x14ac:dyDescent="0.35">
      <c r="A564" t="str">
        <f>IF(F564="","",_xlfn.XLOOKUP(F564,'Переименование подразделения'!A:A,'Переименование подразделения'!B:B,"ошибка",0,1))</f>
        <v/>
      </c>
      <c r="C564" t="str">
        <f>IF(F564="","",_xlfn.XLOOKUP(B564,'Штатные сотрудники'!B:B,'Штатные сотрудники'!P:P,"ошибка",0,1))</f>
        <v/>
      </c>
      <c r="E564" t="str">
        <f>IF(F564="","",_xlfn.XLOOKUP(F564,'Переименование подразделения'!A:A,'Переименование подразделения'!C:C,"ошибка",0,1))</f>
        <v/>
      </c>
    </row>
    <row r="565" spans="1:5" x14ac:dyDescent="0.35">
      <c r="A565" t="str">
        <f>IF(F565="","",_xlfn.XLOOKUP(F565,'Переименование подразделения'!A:A,'Переименование подразделения'!B:B,"ошибка",0,1))</f>
        <v/>
      </c>
      <c r="C565" t="str">
        <f>IF(F565="","",_xlfn.XLOOKUP(B565,'Штатные сотрудники'!B:B,'Штатные сотрудники'!P:P,"ошибка",0,1))</f>
        <v/>
      </c>
      <c r="E565" t="str">
        <f>IF(F565="","",_xlfn.XLOOKUP(F565,'Переименование подразделения'!A:A,'Переименование подразделения'!C:C,"ошибка",0,1))</f>
        <v/>
      </c>
    </row>
    <row r="566" spans="1:5" x14ac:dyDescent="0.35">
      <c r="A566" t="str">
        <f>IF(F566="","",_xlfn.XLOOKUP(F566,'Переименование подразделения'!A:A,'Переименование подразделения'!B:B,"ошибка",0,1))</f>
        <v/>
      </c>
      <c r="C566" t="str">
        <f>IF(F566="","",_xlfn.XLOOKUP(B566,'Штатные сотрудники'!B:B,'Штатные сотрудники'!P:P,"ошибка",0,1))</f>
        <v/>
      </c>
      <c r="E566" t="str">
        <f>IF(F566="","",_xlfn.XLOOKUP(F566,'Переименование подразделения'!A:A,'Переименование подразделения'!C:C,"ошибка",0,1))</f>
        <v/>
      </c>
    </row>
    <row r="567" spans="1:5" x14ac:dyDescent="0.35">
      <c r="A567" t="str">
        <f>IF(F567="","",_xlfn.XLOOKUP(F567,'Переименование подразделения'!A:A,'Переименование подразделения'!B:B,"ошибка",0,1))</f>
        <v/>
      </c>
      <c r="C567" t="str">
        <f>IF(F567="","",_xlfn.XLOOKUP(B567,'Штатные сотрудники'!B:B,'Штатные сотрудники'!P:P,"ошибка",0,1))</f>
        <v/>
      </c>
      <c r="E567" t="str">
        <f>IF(F567="","",_xlfn.XLOOKUP(F567,'Переименование подразделения'!A:A,'Переименование подразделения'!C:C,"ошибка",0,1))</f>
        <v/>
      </c>
    </row>
    <row r="568" spans="1:5" x14ac:dyDescent="0.35">
      <c r="A568" t="str">
        <f>IF(F568="","",_xlfn.XLOOKUP(F568,'Переименование подразделения'!A:A,'Переименование подразделения'!B:B,"ошибка",0,1))</f>
        <v/>
      </c>
      <c r="C568" t="str">
        <f>IF(F568="","",_xlfn.XLOOKUP(B568,'Штатные сотрудники'!B:B,'Штатные сотрудники'!P:P,"ошибка",0,1))</f>
        <v/>
      </c>
      <c r="E568" t="str">
        <f>IF(F568="","",_xlfn.XLOOKUP(F568,'Переименование подразделения'!A:A,'Переименование подразделения'!C:C,"ошибка",0,1))</f>
        <v/>
      </c>
    </row>
    <row r="569" spans="1:5" x14ac:dyDescent="0.35">
      <c r="A569" t="str">
        <f>IF(F569="","",_xlfn.XLOOKUP(F569,'Переименование подразделения'!A:A,'Переименование подразделения'!B:B,"ошибка",0,1))</f>
        <v/>
      </c>
      <c r="C569" t="str">
        <f>IF(F569="","",_xlfn.XLOOKUP(B569,'Штатные сотрудники'!B:B,'Штатные сотрудники'!P:P,"ошибка",0,1))</f>
        <v/>
      </c>
      <c r="E569" t="str">
        <f>IF(F569="","",_xlfn.XLOOKUP(F569,'Переименование подразделения'!A:A,'Переименование подразделения'!C:C,"ошибка",0,1))</f>
        <v/>
      </c>
    </row>
    <row r="570" spans="1:5" x14ac:dyDescent="0.35">
      <c r="A570" t="str">
        <f>IF(F570="","",_xlfn.XLOOKUP(F570,'Переименование подразделения'!A:A,'Переименование подразделения'!B:B,"ошибка",0,1))</f>
        <v/>
      </c>
      <c r="C570" t="str">
        <f>IF(F570="","",_xlfn.XLOOKUP(B570,'Штатные сотрудники'!B:B,'Штатные сотрудники'!P:P,"ошибка",0,1))</f>
        <v/>
      </c>
      <c r="E570" t="str">
        <f>IF(F570="","",_xlfn.XLOOKUP(F570,'Переименование подразделения'!A:A,'Переименование подразделения'!C:C,"ошибка",0,1))</f>
        <v/>
      </c>
    </row>
    <row r="571" spans="1:5" x14ac:dyDescent="0.35">
      <c r="A571" t="str">
        <f>IF(F571="","",_xlfn.XLOOKUP(F571,'Переименование подразделения'!A:A,'Переименование подразделения'!B:B,"ошибка",0,1))</f>
        <v/>
      </c>
      <c r="C571" t="str">
        <f>IF(F571="","",_xlfn.XLOOKUP(B571,'Штатные сотрудники'!B:B,'Штатные сотрудники'!P:P,"ошибка",0,1))</f>
        <v/>
      </c>
      <c r="E571" t="str">
        <f>IF(F571="","",_xlfn.XLOOKUP(F571,'Переименование подразделения'!A:A,'Переименование подразделения'!C:C,"ошибка",0,1))</f>
        <v/>
      </c>
    </row>
    <row r="572" spans="1:5" x14ac:dyDescent="0.35">
      <c r="A572" t="str">
        <f>IF(F572="","",_xlfn.XLOOKUP(F572,'Переименование подразделения'!A:A,'Переименование подразделения'!B:B,"ошибка",0,1))</f>
        <v/>
      </c>
      <c r="C572" t="str">
        <f>IF(F572="","",_xlfn.XLOOKUP(B572,'Штатные сотрудники'!B:B,'Штатные сотрудники'!P:P,"ошибка",0,1))</f>
        <v/>
      </c>
      <c r="E572" t="str">
        <f>IF(F572="","",_xlfn.XLOOKUP(F572,'Переименование подразделения'!A:A,'Переименование подразделения'!C:C,"ошибка",0,1))</f>
        <v/>
      </c>
    </row>
    <row r="573" spans="1:5" x14ac:dyDescent="0.35">
      <c r="A573" t="str">
        <f>IF(F573="","",_xlfn.XLOOKUP(F573,'Переименование подразделения'!A:A,'Переименование подразделения'!B:B,"ошибка",0,1))</f>
        <v/>
      </c>
      <c r="C573" t="str">
        <f>IF(F573="","",_xlfn.XLOOKUP(B573,'Штатные сотрудники'!B:B,'Штатные сотрудники'!P:P,"ошибка",0,1))</f>
        <v/>
      </c>
      <c r="E573" t="str">
        <f>IF(F573="","",_xlfn.XLOOKUP(F573,'Переименование подразделения'!A:A,'Переименование подразделения'!C:C,"ошибка",0,1))</f>
        <v/>
      </c>
    </row>
    <row r="574" spans="1:5" x14ac:dyDescent="0.35">
      <c r="A574" t="str">
        <f>IF(F574="","",_xlfn.XLOOKUP(F574,'Переименование подразделения'!A:A,'Переименование подразделения'!B:B,"ошибка",0,1))</f>
        <v/>
      </c>
      <c r="C574" t="str">
        <f>IF(F574="","",_xlfn.XLOOKUP(B574,'Штатные сотрудники'!B:B,'Штатные сотрудники'!P:P,"ошибка",0,1))</f>
        <v/>
      </c>
      <c r="E574" t="str">
        <f>IF(F574="","",_xlfn.XLOOKUP(F574,'Переименование подразделения'!A:A,'Переименование подразделения'!C:C,"ошибка",0,1))</f>
        <v/>
      </c>
    </row>
    <row r="575" spans="1:5" x14ac:dyDescent="0.35">
      <c r="A575" t="str">
        <f>IF(F575="","",_xlfn.XLOOKUP(F575,'Переименование подразделения'!A:A,'Переименование подразделения'!B:B,"ошибка",0,1))</f>
        <v/>
      </c>
      <c r="C575" t="str">
        <f>IF(F575="","",_xlfn.XLOOKUP(B575,'Штатные сотрудники'!B:B,'Штатные сотрудники'!P:P,"ошибка",0,1))</f>
        <v/>
      </c>
      <c r="E575" t="str">
        <f>IF(F575="","",_xlfn.XLOOKUP(F575,'Переименование подразделения'!A:A,'Переименование подразделения'!C:C,"ошибка",0,1))</f>
        <v/>
      </c>
    </row>
    <row r="576" spans="1:5" x14ac:dyDescent="0.35">
      <c r="A576" t="str">
        <f>IF(F576="","",_xlfn.XLOOKUP(F576,'Переименование подразделения'!A:A,'Переименование подразделения'!B:B,"ошибка",0,1))</f>
        <v/>
      </c>
      <c r="C576" t="str">
        <f>IF(F576="","",_xlfn.XLOOKUP(B576,'Штатные сотрудники'!B:B,'Штатные сотрудники'!P:P,"ошибка",0,1))</f>
        <v/>
      </c>
      <c r="E576" t="str">
        <f>IF(F576="","",_xlfn.XLOOKUP(F576,'Переименование подразделения'!A:A,'Переименование подразделения'!C:C,"ошибка",0,1))</f>
        <v/>
      </c>
    </row>
    <row r="577" spans="1:5" x14ac:dyDescent="0.35">
      <c r="A577" t="str">
        <f>IF(F577="","",_xlfn.XLOOKUP(F577,'Переименование подразделения'!A:A,'Переименование подразделения'!B:B,"ошибка",0,1))</f>
        <v/>
      </c>
      <c r="C577" t="str">
        <f>IF(F577="","",_xlfn.XLOOKUP(B577,'Штатные сотрудники'!B:B,'Штатные сотрудники'!P:P,"ошибка",0,1))</f>
        <v/>
      </c>
      <c r="E577" t="str">
        <f>IF(F577="","",_xlfn.XLOOKUP(F577,'Переименование подразделения'!A:A,'Переименование подразделения'!C:C,"ошибка",0,1))</f>
        <v/>
      </c>
    </row>
    <row r="578" spans="1:5" x14ac:dyDescent="0.35">
      <c r="A578" t="str">
        <f>IF(F578="","",_xlfn.XLOOKUP(F578,'Переименование подразделения'!A:A,'Переименование подразделения'!B:B,"ошибка",0,1))</f>
        <v/>
      </c>
      <c r="C578" t="str">
        <f>IF(F578="","",_xlfn.XLOOKUP(B578,'Штатные сотрудники'!B:B,'Штатные сотрудники'!P:P,"ошибка",0,1))</f>
        <v/>
      </c>
      <c r="E578" t="str">
        <f>IF(F578="","",_xlfn.XLOOKUP(F578,'Переименование подразделения'!A:A,'Переименование подразделения'!C:C,"ошибка",0,1))</f>
        <v/>
      </c>
    </row>
    <row r="579" spans="1:5" x14ac:dyDescent="0.35">
      <c r="A579" t="str">
        <f>IF(F579="","",_xlfn.XLOOKUP(F579,'Переименование подразделения'!A:A,'Переименование подразделения'!B:B,"ошибка",0,1))</f>
        <v/>
      </c>
      <c r="C579" t="str">
        <f>IF(F579="","",_xlfn.XLOOKUP(B579,'Штатные сотрудники'!B:B,'Штатные сотрудники'!P:P,"ошибка",0,1))</f>
        <v/>
      </c>
      <c r="E579" t="str">
        <f>IF(F579="","",_xlfn.XLOOKUP(F579,'Переименование подразделения'!A:A,'Переименование подразделения'!C:C,"ошибка",0,1))</f>
        <v/>
      </c>
    </row>
    <row r="580" spans="1:5" x14ac:dyDescent="0.35">
      <c r="A580" t="str">
        <f>IF(F580="","",_xlfn.XLOOKUP(F580,'Переименование подразделения'!A:A,'Переименование подразделения'!B:B,"ошибка",0,1))</f>
        <v/>
      </c>
      <c r="C580" t="str">
        <f>IF(F580="","",_xlfn.XLOOKUP(B580,'Штатные сотрудники'!B:B,'Штатные сотрудники'!P:P,"ошибка",0,1))</f>
        <v/>
      </c>
      <c r="E580" t="str">
        <f>IF(F580="","",_xlfn.XLOOKUP(F580,'Переименование подразделения'!A:A,'Переименование подразделения'!C:C,"ошибка",0,1))</f>
        <v/>
      </c>
    </row>
    <row r="581" spans="1:5" x14ac:dyDescent="0.35">
      <c r="A581" t="str">
        <f>IF(F581="","",_xlfn.XLOOKUP(F581,'Переименование подразделения'!A:A,'Переименование подразделения'!B:B,"ошибка",0,1))</f>
        <v/>
      </c>
      <c r="C581" t="str">
        <f>IF(F581="","",_xlfn.XLOOKUP(B581,'Штатные сотрудники'!B:B,'Штатные сотрудники'!P:P,"ошибка",0,1))</f>
        <v/>
      </c>
      <c r="E581" t="str">
        <f>IF(F581="","",_xlfn.XLOOKUP(F581,'Переименование подразделения'!A:A,'Переименование подразделения'!C:C,"ошибка",0,1))</f>
        <v/>
      </c>
    </row>
    <row r="582" spans="1:5" x14ac:dyDescent="0.35">
      <c r="A582" t="str">
        <f>IF(F582="","",_xlfn.XLOOKUP(F582,'Переименование подразделения'!A:A,'Переименование подразделения'!B:B,"ошибка",0,1))</f>
        <v/>
      </c>
      <c r="C582" t="str">
        <f>IF(F582="","",_xlfn.XLOOKUP(B582,'Штатные сотрудники'!B:B,'Штатные сотрудники'!P:P,"ошибка",0,1))</f>
        <v/>
      </c>
      <c r="E582" t="str">
        <f>IF(F582="","",_xlfn.XLOOKUP(F582,'Переименование подразделения'!A:A,'Переименование подразделения'!C:C,"ошибка",0,1))</f>
        <v/>
      </c>
    </row>
    <row r="583" spans="1:5" x14ac:dyDescent="0.35">
      <c r="A583" t="str">
        <f>IF(F583="","",_xlfn.XLOOKUP(F583,'Переименование подразделения'!A:A,'Переименование подразделения'!B:B,"ошибка",0,1))</f>
        <v/>
      </c>
      <c r="C583" t="str">
        <f>IF(F583="","",_xlfn.XLOOKUP(B583,'Штатные сотрудники'!B:B,'Штатные сотрудники'!P:P,"ошибка",0,1))</f>
        <v/>
      </c>
      <c r="E583" t="str">
        <f>IF(F583="","",_xlfn.XLOOKUP(F583,'Переименование подразделения'!A:A,'Переименование подразделения'!C:C,"ошибка",0,1))</f>
        <v/>
      </c>
    </row>
    <row r="584" spans="1:5" x14ac:dyDescent="0.35">
      <c r="A584" t="str">
        <f>IF(F584="","",_xlfn.XLOOKUP(F584,'Переименование подразделения'!A:A,'Переименование подразделения'!B:B,"ошибка",0,1))</f>
        <v/>
      </c>
      <c r="C584" t="str">
        <f>IF(F584="","",_xlfn.XLOOKUP(B584,'Штатные сотрудники'!B:B,'Штатные сотрудники'!P:P,"ошибка",0,1))</f>
        <v/>
      </c>
      <c r="E584" t="str">
        <f>IF(F584="","",_xlfn.XLOOKUP(F584,'Переименование подразделения'!A:A,'Переименование подразделения'!C:C,"ошибка",0,1))</f>
        <v/>
      </c>
    </row>
    <row r="585" spans="1:5" x14ac:dyDescent="0.35">
      <c r="A585" t="str">
        <f>IF(F585="","",_xlfn.XLOOKUP(F585,'Переименование подразделения'!A:A,'Переименование подразделения'!B:B,"ошибка",0,1))</f>
        <v/>
      </c>
      <c r="C585" t="str">
        <f>IF(F585="","",_xlfn.XLOOKUP(B585,'Штатные сотрудники'!B:B,'Штатные сотрудники'!P:P,"ошибка",0,1))</f>
        <v/>
      </c>
      <c r="E585" t="str">
        <f>IF(F585="","",_xlfn.XLOOKUP(F585,'Переименование подразделения'!A:A,'Переименование подразделения'!C:C,"ошибка",0,1))</f>
        <v/>
      </c>
    </row>
    <row r="586" spans="1:5" x14ac:dyDescent="0.35">
      <c r="A586" t="str">
        <f>IF(F586="","",_xlfn.XLOOKUP(F586,'Переименование подразделения'!A:A,'Переименование подразделения'!B:B,"ошибка",0,1))</f>
        <v/>
      </c>
      <c r="C586" t="str">
        <f>IF(F586="","",_xlfn.XLOOKUP(B586,'Штатные сотрудники'!B:B,'Штатные сотрудники'!P:P,"ошибка",0,1))</f>
        <v/>
      </c>
      <c r="E586" t="str">
        <f>IF(F586="","",_xlfn.XLOOKUP(F586,'Переименование подразделения'!A:A,'Переименование подразделения'!C:C,"ошибка",0,1))</f>
        <v/>
      </c>
    </row>
    <row r="587" spans="1:5" x14ac:dyDescent="0.35">
      <c r="A587" t="str">
        <f>IF(F587="","",_xlfn.XLOOKUP(F587,'Переименование подразделения'!A:A,'Переименование подразделения'!B:B,"ошибка",0,1))</f>
        <v/>
      </c>
      <c r="C587" t="str">
        <f>IF(F587="","",_xlfn.XLOOKUP(B587,'Штатные сотрудники'!B:B,'Штатные сотрудники'!P:P,"ошибка",0,1))</f>
        <v/>
      </c>
      <c r="E587" t="str">
        <f>IF(F587="","",_xlfn.XLOOKUP(F587,'Переименование подразделения'!A:A,'Переименование подразделения'!C:C,"ошибка",0,1))</f>
        <v/>
      </c>
    </row>
    <row r="588" spans="1:5" x14ac:dyDescent="0.35">
      <c r="A588" t="str">
        <f>IF(F588="","",_xlfn.XLOOKUP(F588,'Переименование подразделения'!A:A,'Переименование подразделения'!B:B,"ошибка",0,1))</f>
        <v/>
      </c>
      <c r="C588" t="str">
        <f>IF(F588="","",_xlfn.XLOOKUP(B588,'Штатные сотрудники'!B:B,'Штатные сотрудники'!P:P,"ошибка",0,1))</f>
        <v/>
      </c>
      <c r="E588" t="str">
        <f>IF(F588="","",_xlfn.XLOOKUP(F588,'Переименование подразделения'!A:A,'Переименование подразделения'!C:C,"ошибка",0,1))</f>
        <v/>
      </c>
    </row>
    <row r="589" spans="1:5" x14ac:dyDescent="0.35">
      <c r="A589" t="str">
        <f>IF(F589="","",_xlfn.XLOOKUP(F589,'Переименование подразделения'!A:A,'Переименование подразделения'!B:B,"ошибка",0,1))</f>
        <v/>
      </c>
      <c r="C589" t="str">
        <f>IF(F589="","",_xlfn.XLOOKUP(B589,'Штатные сотрудники'!B:B,'Штатные сотрудники'!P:P,"ошибка",0,1))</f>
        <v/>
      </c>
      <c r="E589" t="str">
        <f>IF(F589="","",_xlfn.XLOOKUP(F589,'Переименование подразделения'!A:A,'Переименование подразделения'!C:C,"ошибка",0,1))</f>
        <v/>
      </c>
    </row>
    <row r="590" spans="1:5" x14ac:dyDescent="0.35">
      <c r="A590" t="str">
        <f>IF(F590="","",_xlfn.XLOOKUP(F590,'Переименование подразделения'!A:A,'Переименование подразделения'!B:B,"ошибка",0,1))</f>
        <v/>
      </c>
      <c r="C590" t="str">
        <f>IF(F590="","",_xlfn.XLOOKUP(B590,'Штатные сотрудники'!B:B,'Штатные сотрудники'!P:P,"ошибка",0,1))</f>
        <v/>
      </c>
      <c r="E590" t="str">
        <f>IF(F590="","",_xlfn.XLOOKUP(F590,'Переименование подразделения'!A:A,'Переименование подразделения'!C:C,"ошибка",0,1))</f>
        <v/>
      </c>
    </row>
    <row r="591" spans="1:5" x14ac:dyDescent="0.35">
      <c r="A591" t="str">
        <f>IF(F591="","",_xlfn.XLOOKUP(F591,'Переименование подразделения'!A:A,'Переименование подразделения'!B:B,"ошибка",0,1))</f>
        <v/>
      </c>
      <c r="C591" t="str">
        <f>IF(F591="","",_xlfn.XLOOKUP(B591,'Штатные сотрудники'!B:B,'Штатные сотрудники'!P:P,"ошибка",0,1))</f>
        <v/>
      </c>
      <c r="E591" t="str">
        <f>IF(F591="","",_xlfn.XLOOKUP(F591,'Переименование подразделения'!A:A,'Переименование подразделения'!C:C,"ошибка",0,1))</f>
        <v/>
      </c>
    </row>
    <row r="592" spans="1:5" x14ac:dyDescent="0.35">
      <c r="A592" t="str">
        <f>IF(F592="","",_xlfn.XLOOKUP(F592,'Переименование подразделения'!A:A,'Переименование подразделения'!B:B,"ошибка",0,1))</f>
        <v/>
      </c>
      <c r="C592" t="str">
        <f>IF(F592="","",_xlfn.XLOOKUP(B592,'Штатные сотрудники'!B:B,'Штатные сотрудники'!P:P,"ошибка",0,1))</f>
        <v/>
      </c>
      <c r="E592" t="str">
        <f>IF(F592="","",_xlfn.XLOOKUP(F592,'Переименование подразделения'!A:A,'Переименование подразделения'!C:C,"ошибка",0,1))</f>
        <v/>
      </c>
    </row>
    <row r="593" spans="1:5" x14ac:dyDescent="0.35">
      <c r="A593" t="str">
        <f>IF(F593="","",_xlfn.XLOOKUP(F593,'Переименование подразделения'!A:A,'Переименование подразделения'!B:B,"ошибка",0,1))</f>
        <v/>
      </c>
      <c r="C593" t="str">
        <f>IF(F593="","",_xlfn.XLOOKUP(B593,'Штатные сотрудники'!B:B,'Штатные сотрудники'!P:P,"ошибка",0,1))</f>
        <v/>
      </c>
      <c r="E593" t="str">
        <f>IF(F593="","",_xlfn.XLOOKUP(F593,'Переименование подразделения'!A:A,'Переименование подразделения'!C:C,"ошибка",0,1))</f>
        <v/>
      </c>
    </row>
    <row r="594" spans="1:5" x14ac:dyDescent="0.35">
      <c r="A594" t="str">
        <f>IF(F594="","",_xlfn.XLOOKUP(F594,'Переименование подразделения'!A:A,'Переименование подразделения'!B:B,"ошибка",0,1))</f>
        <v/>
      </c>
      <c r="C594" t="str">
        <f>IF(F594="","",_xlfn.XLOOKUP(B594,'Штатные сотрудники'!B:B,'Штатные сотрудники'!P:P,"ошибка",0,1))</f>
        <v/>
      </c>
      <c r="E594" t="str">
        <f>IF(F594="","",_xlfn.XLOOKUP(F594,'Переименование подразделения'!A:A,'Переименование подразделения'!C:C,"ошибка",0,1))</f>
        <v/>
      </c>
    </row>
    <row r="595" spans="1:5" x14ac:dyDescent="0.35">
      <c r="A595" t="str">
        <f>IF(F595="","",_xlfn.XLOOKUP(F595,'Переименование подразделения'!A:A,'Переименование подразделения'!B:B,"ошибка",0,1))</f>
        <v/>
      </c>
      <c r="C595" t="str">
        <f>IF(F595="","",_xlfn.XLOOKUP(B595,'Штатные сотрудники'!B:B,'Штатные сотрудники'!P:P,"ошибка",0,1))</f>
        <v/>
      </c>
      <c r="E595" t="str">
        <f>IF(F595="","",_xlfn.XLOOKUP(F595,'Переименование подразделения'!A:A,'Переименование подразделения'!C:C,"ошибка",0,1))</f>
        <v/>
      </c>
    </row>
    <row r="596" spans="1:5" x14ac:dyDescent="0.35">
      <c r="A596" t="str">
        <f>IF(F596="","",_xlfn.XLOOKUP(F596,'Переименование подразделения'!A:A,'Переименование подразделения'!B:B,"ошибка",0,1))</f>
        <v/>
      </c>
      <c r="C596" t="str">
        <f>IF(F596="","",_xlfn.XLOOKUP(B596,'Штатные сотрудники'!B:B,'Штатные сотрудники'!P:P,"ошибка",0,1))</f>
        <v/>
      </c>
      <c r="E596" t="str">
        <f>IF(F596="","",_xlfn.XLOOKUP(F596,'Переименование подразделения'!A:A,'Переименование подразделения'!C:C,"ошибка",0,1))</f>
        <v/>
      </c>
    </row>
    <row r="597" spans="1:5" x14ac:dyDescent="0.35">
      <c r="A597" t="str">
        <f>IF(F597="","",_xlfn.XLOOKUP(F597,'Переименование подразделения'!A:A,'Переименование подразделения'!B:B,"ошибка",0,1))</f>
        <v/>
      </c>
      <c r="C597" t="str">
        <f>IF(F597="","",_xlfn.XLOOKUP(B597,'Штатные сотрудники'!B:B,'Штатные сотрудники'!P:P,"ошибка",0,1))</f>
        <v/>
      </c>
      <c r="E597" t="str">
        <f>IF(F597="","",_xlfn.XLOOKUP(F597,'Переименование подразделения'!A:A,'Переименование подразделения'!C:C,"ошибка",0,1))</f>
        <v/>
      </c>
    </row>
    <row r="598" spans="1:5" x14ac:dyDescent="0.35">
      <c r="A598" t="str">
        <f>IF(F598="","",_xlfn.XLOOKUP(F598,'Переименование подразделения'!A:A,'Переименование подразделения'!B:B,"ошибка",0,1))</f>
        <v/>
      </c>
      <c r="C598" t="str">
        <f>IF(F598="","",_xlfn.XLOOKUP(B598,'Штатные сотрудники'!B:B,'Штатные сотрудники'!P:P,"ошибка",0,1))</f>
        <v/>
      </c>
      <c r="E598" t="str">
        <f>IF(F598="","",_xlfn.XLOOKUP(F598,'Переименование подразделения'!A:A,'Переименование подразделения'!C:C,"ошибка",0,1))</f>
        <v/>
      </c>
    </row>
    <row r="599" spans="1:5" x14ac:dyDescent="0.35">
      <c r="A599" t="str">
        <f>IF(F599="","",_xlfn.XLOOKUP(F599,'Переименование подразделения'!A:A,'Переименование подразделения'!B:B,"ошибка",0,1))</f>
        <v/>
      </c>
      <c r="C599" t="str">
        <f>IF(F599="","",_xlfn.XLOOKUP(B599,'Штатные сотрудники'!B:B,'Штатные сотрудники'!P:P,"ошибка",0,1))</f>
        <v/>
      </c>
      <c r="E599" t="str">
        <f>IF(F599="","",_xlfn.XLOOKUP(F599,'Переименование подразделения'!A:A,'Переименование подразделения'!C:C,"ошибка",0,1))</f>
        <v/>
      </c>
    </row>
    <row r="600" spans="1:5" x14ac:dyDescent="0.35">
      <c r="A600" t="str">
        <f>IF(F600="","",_xlfn.XLOOKUP(F600,'Переименование подразделения'!A:A,'Переименование подразделения'!B:B,"ошибка",0,1))</f>
        <v/>
      </c>
      <c r="C600" t="str">
        <f>IF(F600="","",_xlfn.XLOOKUP(B600,'Штатные сотрудники'!B:B,'Штатные сотрудники'!P:P,"ошибка",0,1))</f>
        <v/>
      </c>
      <c r="E600" t="str">
        <f>IF(F600="","",_xlfn.XLOOKUP(F600,'Переименование подразделения'!A:A,'Переименование подразделения'!C:C,"ошибка",0,1))</f>
        <v/>
      </c>
    </row>
    <row r="601" spans="1:5" x14ac:dyDescent="0.35">
      <c r="C601" t="str">
        <f>IF(F601="","",_xlfn.XLOOKUP(F601,'Штатные сотрудники'!A:A,'Штатные сотрудники'!P:P,"ошибка",0,1))</f>
        <v/>
      </c>
    </row>
    <row r="602" spans="1:5" x14ac:dyDescent="0.35">
      <c r="C602" t="str">
        <f>IF(F602="","",_xlfn.XLOOKUP(F602,'Штатные сотрудники'!A:A,'Штатные сотрудники'!P:P,"ошибка",0,1))</f>
        <v/>
      </c>
    </row>
    <row r="603" spans="1:5" x14ac:dyDescent="0.35">
      <c r="C603" t="str">
        <f>IF(F603="","",_xlfn.XLOOKUP(F603,'Штатные сотрудники'!A:A,'Штатные сотрудники'!P:P,"ошибка",0,1))</f>
        <v/>
      </c>
    </row>
    <row r="604" spans="1:5" x14ac:dyDescent="0.35">
      <c r="C604" t="str">
        <f>IF(F604="","",_xlfn.XLOOKUP(F604,'Штатные сотрудники'!A:A,'Штатные сотрудники'!P:P,"ошибка",0,1))</f>
        <v/>
      </c>
    </row>
    <row r="605" spans="1:5" x14ac:dyDescent="0.35">
      <c r="C605" t="str">
        <f>IF(F605="","",_xlfn.XLOOKUP(F605,'Штатные сотрудники'!A:A,'Штатные сотрудники'!P:P,"ошибка",0,1))</f>
        <v/>
      </c>
    </row>
    <row r="606" spans="1:5" x14ac:dyDescent="0.35">
      <c r="C606" t="str">
        <f>IF(F606="","",_xlfn.XLOOKUP(F606,'Штатные сотрудники'!A:A,'Штатные сотрудники'!P:P,"ошибка",0,1))</f>
        <v/>
      </c>
    </row>
    <row r="607" spans="1:5" x14ac:dyDescent="0.35">
      <c r="C607" t="str">
        <f>IF(F607="","",_xlfn.XLOOKUP(F607,'Штатные сотрудники'!A:A,'Штатные сотрудники'!P:P,"ошибка",0,1))</f>
        <v/>
      </c>
    </row>
    <row r="608" spans="1:5" x14ac:dyDescent="0.35">
      <c r="C608" t="str">
        <f>IF(F608="","",_xlfn.XLOOKUP(F608,'Штатные сотрудники'!A:A,'Штатные сотрудники'!P:P,"ошибка",0,1))</f>
        <v/>
      </c>
    </row>
    <row r="609" spans="3:3" x14ac:dyDescent="0.35">
      <c r="C609" t="str">
        <f>IF(F609="","",_xlfn.XLOOKUP(F609,'Штатные сотрудники'!A:A,'Штатные сотрудники'!P:P,"ошибка",0,1))</f>
        <v/>
      </c>
    </row>
    <row r="610" spans="3:3" x14ac:dyDescent="0.35">
      <c r="C610" t="str">
        <f>IF(F610="","",_xlfn.XLOOKUP(F610,'Штатные сотрудники'!A:A,'Штатные сотрудники'!P:P,"ошибка",0,1))</f>
        <v/>
      </c>
    </row>
    <row r="611" spans="3:3" x14ac:dyDescent="0.35">
      <c r="C611" t="str">
        <f>IF(F611="","",_xlfn.XLOOKUP(F611,'Штатные сотрудники'!A:A,'Штатные сотрудники'!P:P,"ошибка",0,1))</f>
        <v/>
      </c>
    </row>
    <row r="612" spans="3:3" x14ac:dyDescent="0.35">
      <c r="C612" t="str">
        <f>IF(F612="","",_xlfn.XLOOKUP(F612,'Штатные сотрудники'!A:A,'Штатные сотрудники'!P:P,"ошибка",0,1))</f>
        <v/>
      </c>
    </row>
    <row r="613" spans="3:3" x14ac:dyDescent="0.35">
      <c r="C613" t="str">
        <f>IF(F613="","",_xlfn.XLOOKUP(F613,'Штатные сотрудники'!A:A,'Штатные сотрудники'!P:P,"ошибка",0,1))</f>
        <v/>
      </c>
    </row>
    <row r="614" spans="3:3" x14ac:dyDescent="0.35">
      <c r="C614" t="str">
        <f>IF(F614="","",_xlfn.XLOOKUP(F614,'Штатные сотрудники'!A:A,'Штатные сотрудники'!P:P,"ошибка",0,1))</f>
        <v/>
      </c>
    </row>
    <row r="615" spans="3:3" x14ac:dyDescent="0.35">
      <c r="C615" t="str">
        <f>IF(F615="","",_xlfn.XLOOKUP(F615,'Штатные сотрудники'!A:A,'Штатные сотрудники'!P:P,"ошибка",0,1))</f>
        <v/>
      </c>
    </row>
    <row r="616" spans="3:3" x14ac:dyDescent="0.35">
      <c r="C616" t="str">
        <f>IF(F616="","",_xlfn.XLOOKUP(F616,'Штатные сотрудники'!A:A,'Штатные сотрудники'!P:P,"ошибка",0,1))</f>
        <v/>
      </c>
    </row>
    <row r="617" spans="3:3" x14ac:dyDescent="0.35">
      <c r="C617" t="str">
        <f>IF(F617="","",_xlfn.XLOOKUP(F617,'Штатные сотрудники'!A:A,'Штатные сотрудники'!P:P,"ошибка",0,1))</f>
        <v/>
      </c>
    </row>
    <row r="618" spans="3:3" x14ac:dyDescent="0.35">
      <c r="C618" t="str">
        <f>IF(F618="","",_xlfn.XLOOKUP(F618,'Штатные сотрудники'!A:A,'Штатные сотрудники'!P:P,"ошибка",0,1))</f>
        <v/>
      </c>
    </row>
    <row r="619" spans="3:3" x14ac:dyDescent="0.35">
      <c r="C619" t="str">
        <f>IF(F619="","",_xlfn.XLOOKUP(F619,'Штатные сотрудники'!A:A,'Штатные сотрудники'!P:P,"ошибка",0,1))</f>
        <v/>
      </c>
    </row>
    <row r="620" spans="3:3" x14ac:dyDescent="0.35">
      <c r="C620" t="str">
        <f>IF(F620="","",_xlfn.XLOOKUP(F620,'Штатные сотрудники'!A:A,'Штатные сотрудники'!P:P,"ошибка",0,1))</f>
        <v/>
      </c>
    </row>
    <row r="621" spans="3:3" x14ac:dyDescent="0.35">
      <c r="C621" t="str">
        <f>IF(F621="","",_xlfn.XLOOKUP(F621,'Штатные сотрудники'!A:A,'Штатные сотрудники'!P:P,"ошибка",0,1))</f>
        <v/>
      </c>
    </row>
    <row r="622" spans="3:3" x14ac:dyDescent="0.35">
      <c r="C622" t="str">
        <f>IF(F622="","",_xlfn.XLOOKUP(F622,'Штатные сотрудники'!A:A,'Штатные сотрудники'!P:P,"ошибка",0,1))</f>
        <v/>
      </c>
    </row>
    <row r="623" spans="3:3" x14ac:dyDescent="0.35">
      <c r="C623" t="str">
        <f>IF(F623="","",_xlfn.XLOOKUP(F623,'Штатные сотрудники'!A:A,'Штатные сотрудники'!P:P,"ошибка",0,1))</f>
        <v/>
      </c>
    </row>
    <row r="624" spans="3:3" x14ac:dyDescent="0.35">
      <c r="C624" t="str">
        <f>IF(F624="","",_xlfn.XLOOKUP(F624,'Штатные сотрудники'!A:A,'Штатные сотрудники'!P:P,"ошибка",0,1))</f>
        <v/>
      </c>
    </row>
    <row r="625" spans="3:3" x14ac:dyDescent="0.35">
      <c r="C625" t="str">
        <f>IF(F625="","",_xlfn.XLOOKUP(F625,'Штатные сотрудники'!A:A,'Штатные сотрудники'!P:P,"ошибка",0,1))</f>
        <v/>
      </c>
    </row>
    <row r="626" spans="3:3" x14ac:dyDescent="0.35">
      <c r="C626" t="str">
        <f>IF(F626="","",_xlfn.XLOOKUP(F626,'Штатные сотрудники'!A:A,'Штатные сотрудники'!P:P,"ошибка",0,1))</f>
        <v/>
      </c>
    </row>
    <row r="627" spans="3:3" x14ac:dyDescent="0.35">
      <c r="C627" t="str">
        <f>IF(F627="","",_xlfn.XLOOKUP(F627,'Штатные сотрудники'!A:A,'Штатные сотрудники'!P:P,"ошибка",0,1))</f>
        <v/>
      </c>
    </row>
    <row r="628" spans="3:3" x14ac:dyDescent="0.35">
      <c r="C628" t="str">
        <f>IF(F628="","",_xlfn.XLOOKUP(F628,'Штатные сотрудники'!A:A,'Штатные сотрудники'!P:P,"ошибка",0,1))</f>
        <v/>
      </c>
    </row>
    <row r="629" spans="3:3" x14ac:dyDescent="0.35">
      <c r="C629" t="str">
        <f>IF(F629="","",_xlfn.XLOOKUP(F629,'Штатные сотрудники'!A:A,'Штатные сотрудники'!P:P,"ошибка",0,1))</f>
        <v/>
      </c>
    </row>
    <row r="630" spans="3:3" x14ac:dyDescent="0.35">
      <c r="C630" t="str">
        <f>IF(F630="","",_xlfn.XLOOKUP(F630,'Штатные сотрудники'!A:A,'Штатные сотрудники'!P:P,"ошибка",0,1))</f>
        <v/>
      </c>
    </row>
  </sheetData>
  <autoFilter ref="B1:F630" xr:uid="{DC18CBD0-1699-410E-BC2B-4D1923351BD4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F231-3EB9-4776-9AA9-3CA0C57A8A72}">
  <dimension ref="A1:E33"/>
  <sheetViews>
    <sheetView workbookViewId="0">
      <selection activeCell="C7" sqref="C7"/>
    </sheetView>
  </sheetViews>
  <sheetFormatPr defaultRowHeight="14.5" x14ac:dyDescent="0.35"/>
  <cols>
    <col min="1" max="1" width="68.1796875" customWidth="1"/>
    <col min="2" max="2" width="17.54296875" customWidth="1"/>
    <col min="3" max="3" width="47.1796875" customWidth="1"/>
    <col min="4" max="4" width="21" customWidth="1"/>
  </cols>
  <sheetData>
    <row r="1" spans="1:4" x14ac:dyDescent="0.35">
      <c r="A1" t="s">
        <v>883</v>
      </c>
      <c r="B1" t="s">
        <v>4</v>
      </c>
      <c r="C1" t="s">
        <v>316</v>
      </c>
      <c r="D1" t="str" cm="1">
        <f t="array" ref="D1">_xlfn.XLOOKUP(INDEX('Штатные сотрудники'!A:AJ,MATCH('Переименование подразделения'!A1,'Штатные сотрудники'!A:A,0)+1,2),Список_Сотрудников[ФИО],Список_Сотрудников[Ответственный менеджер],"",0,1)</f>
        <v>Кишканов Даниил</v>
      </c>
    </row>
    <row r="2" spans="1:4" x14ac:dyDescent="0.35">
      <c r="A2" t="s">
        <v>932</v>
      </c>
      <c r="B2" t="s">
        <v>4</v>
      </c>
      <c r="C2" t="s">
        <v>316</v>
      </c>
      <c r="D2" t="str" cm="1">
        <f t="array" ref="D2">_xlfn.XLOOKUP(INDEX('Штатные сотрудники'!A:AJ,MATCH('Переименование подразделения'!A2,'Штатные сотрудники'!A:A,0)+1,2),Список_Сотрудников[ФИО],Список_Сотрудников[Ответственный менеджер],"",0,1)</f>
        <v>Кишканов Даниил</v>
      </c>
    </row>
    <row r="3" spans="1:4" x14ac:dyDescent="0.35">
      <c r="A3" t="s">
        <v>981</v>
      </c>
      <c r="B3" t="s">
        <v>4</v>
      </c>
      <c r="C3" t="s">
        <v>406</v>
      </c>
      <c r="D3" t="str" cm="1">
        <f t="array" ref="D3">_xlfn.XLOOKUP(INDEX('Штатные сотрудники'!A:AJ,MATCH('Переименование подразделения'!A3,'Штатные сотрудники'!A:A,0)+1,2),Список_Сотрудников[ФИО],Список_Сотрудников[Ответственный менеджер],"",0,1)</f>
        <v>Чистяков Александр</v>
      </c>
    </row>
    <row r="4" spans="1:4" x14ac:dyDescent="0.35">
      <c r="A4" t="s">
        <v>991</v>
      </c>
      <c r="B4" t="s">
        <v>4</v>
      </c>
      <c r="C4" t="s">
        <v>99</v>
      </c>
      <c r="D4" t="str" cm="1">
        <f t="array" ref="D4">_xlfn.XLOOKUP(INDEX('Штатные сотрудники'!A:AJ,MATCH('Переименование подразделения'!A4,'Штатные сотрудники'!A:A,0)+1,2),Список_Сотрудников[ФИО],Список_Сотрудников[Ответственный менеджер],"",0,1)</f>
        <v>Киуру Глеб</v>
      </c>
    </row>
    <row r="5" spans="1:4" x14ac:dyDescent="0.35">
      <c r="A5" t="s">
        <v>996</v>
      </c>
      <c r="B5" t="s">
        <v>4</v>
      </c>
      <c r="C5" t="s">
        <v>313</v>
      </c>
      <c r="D5" t="str" cm="1">
        <f t="array" ref="D5">_xlfn.XLOOKUP(INDEX('Штатные сотрудники'!A:AJ,MATCH('Переименование подразделения'!A5,'Штатные сотрудники'!A:A,0)+1,2),Список_Сотрудников[ФИО],Список_Сотрудников[Ответственный менеджер],"",0,1)</f>
        <v/>
      </c>
    </row>
    <row r="6" spans="1:4" x14ac:dyDescent="0.35">
      <c r="A6" t="s">
        <v>1097</v>
      </c>
      <c r="B6" t="s">
        <v>4</v>
      </c>
      <c r="C6" t="s">
        <v>313</v>
      </c>
      <c r="D6" t="str" cm="1">
        <f t="array" ref="D6">_xlfn.XLOOKUP(INDEX('Штатные сотрудники'!A:AJ,MATCH('Переименование подразделения'!A6,'Штатные сотрудники'!A:A,0)+1,2),Список_Сотрудников[ФИО],Список_Сотрудников[Ответственный менеджер],"",0,1)</f>
        <v>Чистяков Александр</v>
      </c>
    </row>
    <row r="7" spans="1:4" x14ac:dyDescent="0.35">
      <c r="A7" t="s">
        <v>1135</v>
      </c>
      <c r="B7" t="s">
        <v>2447</v>
      </c>
      <c r="C7" t="s">
        <v>2448</v>
      </c>
      <c r="D7" t="str" cm="1">
        <f t="array" ref="D7">_xlfn.XLOOKUP(INDEX('Штатные сотрудники'!A:AJ,MATCH('Переименование подразделения'!A7,'Штатные сотрудники'!A:A,0)+1,2),Список_Сотрудников[ФИО],Список_Сотрудников[Ответственный менеджер],"",0,1)</f>
        <v>Глобальная политика</v>
      </c>
    </row>
    <row r="8" spans="1:4" x14ac:dyDescent="0.35">
      <c r="A8" t="s">
        <v>1195</v>
      </c>
      <c r="B8" t="s">
        <v>4</v>
      </c>
      <c r="C8" t="s">
        <v>99</v>
      </c>
      <c r="D8" t="str" cm="1">
        <f t="array" ref="D8">_xlfn.XLOOKUP(INDEX('Штатные сотрудники'!A:AJ,MATCH('Переименование подразделения'!A8,'Штатные сотрудники'!A:A,0)+1,2),Список_Сотрудников[ФИО],Список_Сотрудников[Ответственный менеджер],"",0,1)</f>
        <v>Киуру Глеб</v>
      </c>
    </row>
    <row r="9" spans="1:4" x14ac:dyDescent="0.35">
      <c r="A9" t="s">
        <v>1254</v>
      </c>
      <c r="B9" t="s">
        <v>4</v>
      </c>
      <c r="C9" t="s">
        <v>675</v>
      </c>
      <c r="D9" t="str" cm="1">
        <f t="array" ref="D9">_xlfn.XLOOKUP(INDEX('Штатные сотрудники'!A:AJ,MATCH('Переименование подразделения'!A9,'Штатные сотрудники'!A:A,0)+1,2),Список_Сотрудников[ФИО],Список_Сотрудников[Ответственный менеджер],"",0,1)</f>
        <v>Приёмко Александр</v>
      </c>
    </row>
    <row r="10" spans="1:4" x14ac:dyDescent="0.35">
      <c r="A10" t="s">
        <v>1275</v>
      </c>
      <c r="B10" t="s">
        <v>4</v>
      </c>
      <c r="C10" t="s">
        <v>99</v>
      </c>
      <c r="D10" t="str" cm="1">
        <f t="array" ref="D10">_xlfn.XLOOKUP(INDEX('Штатные сотрудники'!A:AJ,MATCH('Переименование подразделения'!A10,'Штатные сотрудники'!A:A,0)+1,2),Список_Сотрудников[ФИО],Список_Сотрудников[Ответственный менеджер],"",0,1)</f>
        <v>Киуру Глеб</v>
      </c>
    </row>
    <row r="11" spans="1:4" x14ac:dyDescent="0.35">
      <c r="A11" t="s">
        <v>1303</v>
      </c>
      <c r="B11" t="s">
        <v>4</v>
      </c>
      <c r="C11" t="s">
        <v>351</v>
      </c>
      <c r="D11" t="str" cm="1">
        <f t="array" ref="D11">_xlfn.XLOOKUP(INDEX('Штатные сотрудники'!A:AJ,MATCH('Переименование подразделения'!A11,'Штатные сотрудники'!A:A,0)+1,2),Список_Сотрудников[ФИО],Список_Сотрудников[Ответственный менеджер],"",0,1)</f>
        <v>Самохин Роман</v>
      </c>
    </row>
    <row r="12" spans="1:4" x14ac:dyDescent="0.35">
      <c r="A12" t="s">
        <v>1350</v>
      </c>
      <c r="B12" t="s">
        <v>4</v>
      </c>
      <c r="C12" t="s">
        <v>351</v>
      </c>
      <c r="D12" t="str" cm="1">
        <f t="array" ref="D12">_xlfn.XLOOKUP(INDEX('Штатные сотрудники'!A:AJ,MATCH('Переименование подразделения'!A12,'Штатные сотрудники'!A:A,0)+1,2),Список_Сотрудников[ФИО],Список_Сотрудников[Ответственный менеджер],"",0,1)</f>
        <v>Самохин Роман</v>
      </c>
    </row>
    <row r="13" spans="1:4" x14ac:dyDescent="0.35">
      <c r="A13" t="s">
        <v>1425</v>
      </c>
      <c r="B13" t="s">
        <v>2447</v>
      </c>
      <c r="C13" t="s">
        <v>505</v>
      </c>
      <c r="D13" t="str" cm="1">
        <f t="array" ref="D13">_xlfn.XLOOKUP(INDEX('Штатные сотрудники'!A:AJ,MATCH('Переименование подразделения'!A13,'Штатные сотрудники'!A:A,0)+1,2),Список_Сотрудников[ФИО],Список_Сотрудников[Ответственный менеджер],"",0,1)</f>
        <v>Глобальная политика</v>
      </c>
    </row>
    <row r="14" spans="1:4" x14ac:dyDescent="0.35">
      <c r="A14" t="s">
        <v>1585</v>
      </c>
      <c r="B14" t="s">
        <v>2</v>
      </c>
      <c r="C14" t="s">
        <v>234</v>
      </c>
      <c r="D14" t="str" cm="1">
        <f t="array" ref="D14">_xlfn.XLOOKUP(INDEX('Штатные сотрудники'!A:AJ,MATCH('Переименование подразделения'!A14,'Штатные сотрудники'!A:A,0)+1,2),Список_Сотрудников[ФИО],Список_Сотрудников[Ответственный менеджер],"",0,1)</f>
        <v>Василенко Артём</v>
      </c>
    </row>
    <row r="15" spans="1:4" x14ac:dyDescent="0.35">
      <c r="A15" t="s">
        <v>1621</v>
      </c>
      <c r="B15" t="s">
        <v>2</v>
      </c>
      <c r="C15" t="s">
        <v>226</v>
      </c>
      <c r="D15" t="str" cm="1">
        <f t="array" ref="D15">_xlfn.XLOOKUP(INDEX('Штатные сотрудники'!A:AJ,MATCH('Переименование подразделения'!A15,'Штатные сотрудники'!A:A,0)+1,2),Список_Сотрудников[ФИО],Список_Сотрудников[Ответственный менеджер],"",0,1)</f>
        <v>Архипов Константин</v>
      </c>
    </row>
    <row r="16" spans="1:4" x14ac:dyDescent="0.35">
      <c r="A16" t="s">
        <v>1656</v>
      </c>
      <c r="B16" t="s">
        <v>5</v>
      </c>
      <c r="C16" t="s">
        <v>433</v>
      </c>
      <c r="D16" t="str" cm="1">
        <f t="array" ref="D16">_xlfn.XLOOKUP(INDEX('Штатные сотрудники'!A:AJ,MATCH('Переименование подразделения'!A16,'Штатные сотрудники'!A:A,0)+1,2),Список_Сотрудников[ФИО],Список_Сотрудников[Ответственный менеджер],"",0,1)</f>
        <v>Аппельганц Александр</v>
      </c>
    </row>
    <row r="17" spans="1:5" x14ac:dyDescent="0.35">
      <c r="A17" t="s">
        <v>1687</v>
      </c>
      <c r="B17" t="s">
        <v>5</v>
      </c>
      <c r="C17" t="s">
        <v>457</v>
      </c>
      <c r="D17" t="str" cm="1">
        <f t="array" ref="D17">_xlfn.XLOOKUP(INDEX('Штатные сотрудники'!A:AJ,MATCH('Переименование подразделения'!A17,'Штатные сотрудники'!A:A,0)+1,2),Список_Сотрудников[ФИО],Список_Сотрудников[Ответственный менеджер],"",0,1)</f>
        <v>Паюсова Мария</v>
      </c>
    </row>
    <row r="18" spans="1:5" x14ac:dyDescent="0.35">
      <c r="A18" t="s">
        <v>1702</v>
      </c>
      <c r="B18" t="s">
        <v>5</v>
      </c>
      <c r="C18" t="s">
        <v>457</v>
      </c>
      <c r="D18" t="str" cm="1">
        <f t="array" ref="D18">_xlfn.XLOOKUP(INDEX('Штатные сотрудники'!A:AJ,MATCH('Переименование подразделения'!A18,'Штатные сотрудники'!A:A,0)+1,2),Список_Сотрудников[ФИО],Список_Сотрудников[Ответственный менеджер],"",0,1)</f>
        <v/>
      </c>
    </row>
    <row r="19" spans="1:5" x14ac:dyDescent="0.35">
      <c r="A19" t="s">
        <v>1771</v>
      </c>
      <c r="B19" t="s">
        <v>5</v>
      </c>
      <c r="C19" t="s">
        <v>476</v>
      </c>
      <c r="D19" t="str" cm="1">
        <f t="array" ref="D19">_xlfn.XLOOKUP(INDEX('Штатные сотрудники'!A:AJ,MATCH('Переименование подразделения'!A19,'Штатные сотрудники'!A:A,0)+1,2),Список_Сотрудников[ФИО],Список_Сотрудников[Ответственный менеджер],"",0,1)</f>
        <v>Токарев Севастьян</v>
      </c>
    </row>
    <row r="20" spans="1:5" x14ac:dyDescent="0.35">
      <c r="A20" t="s">
        <v>1822</v>
      </c>
      <c r="B20" t="s">
        <v>1</v>
      </c>
      <c r="C20" t="s">
        <v>160</v>
      </c>
      <c r="D20" t="str" cm="1">
        <f t="array" ref="D20">_xlfn.XLOOKUP(INDEX('Штатные сотрудники'!A:AJ,MATCH('Переименование подразделения'!A20,'Штатные сотрудники'!A:A,0)+1,2),Список_Сотрудников[ФИО],Список_Сотрудников[Ответственный менеджер],"",0,1)</f>
        <v>Мифтяхетдинов Ильяз</v>
      </c>
    </row>
    <row r="21" spans="1:5" x14ac:dyDescent="0.35">
      <c r="A21" t="s">
        <v>1826</v>
      </c>
      <c r="B21" t="s">
        <v>1</v>
      </c>
      <c r="C21" t="s">
        <v>147</v>
      </c>
      <c r="D21" t="str" cm="1">
        <f t="array" ref="D21">_xlfn.XLOOKUP(INDEX('Штатные сотрудники'!A:AJ,MATCH('Переименование подразделения'!A21,'Штатные сотрудники'!A:A,0)+1,2),Список_Сотрудников[ФИО],Список_Сотрудников[Ответственный менеджер],"",0,1)</f>
        <v/>
      </c>
      <c r="E21" s="6"/>
    </row>
    <row r="22" spans="1:5" x14ac:dyDescent="0.35">
      <c r="A22" t="s">
        <v>1852</v>
      </c>
      <c r="B22" t="s">
        <v>1</v>
      </c>
      <c r="C22" t="s">
        <v>147</v>
      </c>
      <c r="D22" t="str" cm="1">
        <f t="array" ref="D22">_xlfn.XLOOKUP(INDEX('Штатные сотрудники'!A:AJ,MATCH('Переименование подразделения'!A22,'Штатные сотрудники'!A:A,0)+1,2),Список_Сотрудников[ФИО],Список_Сотрудников[Ответственный менеджер],"",0,1)</f>
        <v>Кирина Алина</v>
      </c>
    </row>
    <row r="23" spans="1:5" x14ac:dyDescent="0.35">
      <c r="A23" t="s">
        <v>1868</v>
      </c>
      <c r="B23" t="s">
        <v>1</v>
      </c>
      <c r="C23" t="s">
        <v>112</v>
      </c>
      <c r="D23" t="str" cm="1">
        <f t="array" ref="D23">_xlfn.XLOOKUP(INDEX('Штатные сотрудники'!A:AJ,MATCH('Переименование подразделения'!A23,'Штатные сотрудники'!A:A,0)+1,2),Список_Сотрудников[ФИО],Список_Сотрудников[Ответственный менеджер],"",0,1)</f>
        <v>Борунов Иван</v>
      </c>
    </row>
    <row r="24" spans="1:5" x14ac:dyDescent="0.35">
      <c r="A24" t="s">
        <v>1985</v>
      </c>
      <c r="B24" t="s">
        <v>1</v>
      </c>
      <c r="C24" t="s">
        <v>160</v>
      </c>
      <c r="D24" t="str" cm="1">
        <f t="array" ref="D24">_xlfn.XLOOKUP(INDEX('Штатные сотрудники'!A:AJ,MATCH('Переименование подразделения'!A24,'Штатные сотрудники'!A:A,0)+1,2),Список_Сотрудников[ФИО],Список_Сотрудников[Ответственный менеджер],"",0,1)</f>
        <v/>
      </c>
    </row>
    <row r="25" spans="1:5" x14ac:dyDescent="0.35">
      <c r="A25" t="s">
        <v>2114</v>
      </c>
      <c r="B25" t="s">
        <v>6</v>
      </c>
      <c r="C25" t="s">
        <v>33</v>
      </c>
      <c r="D25" t="str" cm="1">
        <f t="array" ref="D25">_xlfn.XLOOKUP(INDEX('Штатные сотрудники'!A:AJ,MATCH('Переименование подразделения'!A25,'Штатные сотрудники'!A:A,0)+1,2),Список_Сотрудников[ФИО],Список_Сотрудников[Ответственный менеджер],"",0,1)</f>
        <v>Исмагилова Анастасия</v>
      </c>
    </row>
    <row r="26" spans="1:5" x14ac:dyDescent="0.35">
      <c r="A26" t="s">
        <v>2127</v>
      </c>
      <c r="B26" t="s">
        <v>6</v>
      </c>
      <c r="C26" t="s">
        <v>33</v>
      </c>
      <c r="D26" t="str" cm="1">
        <f t="array" ref="D26">_xlfn.XLOOKUP(INDEX('Штатные сотрудники'!A:AJ,MATCH('Переименование подразделения'!A26,'Штатные сотрудники'!A:A,0)+1,2),Список_Сотрудников[ФИО],Список_Сотрудников[Ответственный менеджер],"",0,1)</f>
        <v>Исмагилова Анастасия</v>
      </c>
    </row>
    <row r="27" spans="1:5" x14ac:dyDescent="0.35">
      <c r="A27" t="s">
        <v>2154</v>
      </c>
      <c r="B27" t="s">
        <v>6</v>
      </c>
      <c r="C27" t="s">
        <v>47</v>
      </c>
      <c r="D27" t="str" cm="1">
        <f t="array" ref="D27">_xlfn.XLOOKUP(INDEX('Штатные сотрудники'!A:AJ,MATCH('Переименование подразделения'!A27,'Штатные сотрудники'!A:A,0)+1,2),Список_Сотрудников[ФИО],Список_Сотрудников[Ответственный менеджер],"",0,1)</f>
        <v/>
      </c>
    </row>
    <row r="28" spans="1:5" x14ac:dyDescent="0.35">
      <c r="A28" t="s">
        <v>2244</v>
      </c>
      <c r="B28" t="s">
        <v>3</v>
      </c>
      <c r="C28" t="s">
        <v>571</v>
      </c>
      <c r="D28" t="str" cm="1">
        <f t="array" ref="D28">_xlfn.XLOOKUP(INDEX('Штатные сотрудники'!A:AJ,MATCH('Переименование подразделения'!A28,'Штатные сотрудники'!A:A,0)+1,2),Список_Сотрудников[ФИО],Список_Сотрудников[Ответственный менеджер],"",0,1)</f>
        <v/>
      </c>
    </row>
    <row r="29" spans="1:5" x14ac:dyDescent="0.35">
      <c r="A29" t="s">
        <v>2289</v>
      </c>
      <c r="B29" t="s">
        <v>3</v>
      </c>
      <c r="C29" t="s">
        <v>571</v>
      </c>
      <c r="D29" t="str" cm="1">
        <f t="array" ref="D29">_xlfn.XLOOKUP(INDEX('Штатные сотрудники'!A:AJ,MATCH('Переименование подразделения'!A29,'Штатные сотрудники'!A:A,0)+1,2),Список_Сотрудников[ФИО],Список_Сотрудников[Ответственный менеджер],"",0,1)</f>
        <v>Гусев Александр</v>
      </c>
    </row>
    <row r="30" spans="1:5" x14ac:dyDescent="0.35">
      <c r="A30" t="s">
        <v>2320</v>
      </c>
      <c r="B30" t="s">
        <v>3</v>
      </c>
      <c r="C30" t="s">
        <v>598</v>
      </c>
      <c r="D30" t="str" cm="1">
        <f t="array" ref="D30">_xlfn.XLOOKUP(INDEX('Штатные сотрудники'!A:AJ,MATCH('Переименование подразделения'!A30,'Штатные сотрудники'!A:A,0)+1,2),Список_Сотрудников[ФИО],Список_Сотрудников[Ответственный менеджер],"",0,1)</f>
        <v/>
      </c>
    </row>
    <row r="31" spans="1:5" x14ac:dyDescent="0.35">
      <c r="A31" t="s">
        <v>2366</v>
      </c>
      <c r="B31" t="s">
        <v>3</v>
      </c>
      <c r="C31" t="s">
        <v>587</v>
      </c>
      <c r="D31" t="str" cm="1">
        <f t="array" ref="D31">_xlfn.XLOOKUP(INDEX('Штатные сотрудники'!A:AJ,MATCH('Переименование подразделения'!A31,'Штатные сотрудники'!A:A,0)+1,2),Список_Сотрудников[ФИО],Список_Сотрудников[Ответственный менеджер],"",0,1)</f>
        <v/>
      </c>
    </row>
    <row r="32" spans="1:5" x14ac:dyDescent="0.35">
      <c r="A32" t="s">
        <v>2403</v>
      </c>
      <c r="B32" t="s">
        <v>3</v>
      </c>
      <c r="C32" t="s">
        <v>587</v>
      </c>
      <c r="D32" t="str" cm="1">
        <f t="array" ref="D32">_xlfn.XLOOKUP(INDEX('Штатные сотрудники'!A:AJ,MATCH('Переименование подразделения'!A32,'Штатные сотрудники'!A:A,0)+1,2),Список_Сотрудников[ФИО],Список_Сотрудников[Ответственный менеджер],"",0,1)</f>
        <v>Колкунов Дмитрий</v>
      </c>
    </row>
    <row r="33" spans="1:4" x14ac:dyDescent="0.35">
      <c r="A33" t="s">
        <v>2433</v>
      </c>
      <c r="B33" t="s">
        <v>2</v>
      </c>
      <c r="C33" t="s">
        <v>234</v>
      </c>
      <c r="D33" t="str" cm="1">
        <f t="array" ref="D33">_xlfn.XLOOKUP(INDEX('Штатные сотрудники'!A:AJ,MATCH('Переименование подразделения'!A33,'Штатные сотрудники'!A:A,0)+1,2),Список_Сотрудников[ФИО],Список_Сотрудников[Ответственный менеджер],"",0,1)</f>
        <v>Василенко Артём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C971-D7C3-408A-83D9-8A423018CE45}">
  <dimension ref="A1:F205"/>
  <sheetViews>
    <sheetView workbookViewId="0">
      <selection activeCell="F15" sqref="F15"/>
    </sheetView>
  </sheetViews>
  <sheetFormatPr defaultRowHeight="14.5" x14ac:dyDescent="0.35"/>
  <cols>
    <col min="1" max="1" width="17.81640625" customWidth="1"/>
    <col min="2" max="3" width="26.81640625" customWidth="1"/>
    <col min="4" max="4" width="26.81640625" style="2" customWidth="1"/>
    <col min="5" max="5" width="26.81640625" customWidth="1"/>
    <col min="6" max="6" width="17.81640625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4" t="s">
        <v>2449</v>
      </c>
      <c r="E1" s="1"/>
      <c r="F1" s="1" t="s">
        <v>15</v>
      </c>
    </row>
    <row r="2" spans="1:6" x14ac:dyDescent="0.35">
      <c r="A2" t="str" cm="1">
        <f t="array" aca="1" ref="A2:E13" ca="1">_xlfn._xlws.FILTER(Список_Сотрудников[[BU]:[Ответственный менеджер]],Список_Сотрудников[BU]='Список BU'!A1,"")</f>
        <v>Калининград</v>
      </c>
      <c r="B2" t="str">
        <f ca="1"/>
        <v>Бурлина Юлия Игоревна</v>
      </c>
      <c r="C2" t="str">
        <f ca="1"/>
        <v>Консультант по обслуживанию</v>
      </c>
      <c r="D2" s="2">
        <f ca="1"/>
        <v>44931</v>
      </c>
      <c r="E2" t="str">
        <f ca="1"/>
        <v>Борисенко Владимир</v>
      </c>
      <c r="F2">
        <f ca="1">IF(B2="","",_xlfn.XLOOKUP(B2,[4]Общий!$B:$B,[4]Общий!$F:$F,"Не проставлен",0,1))</f>
        <v>10250</v>
      </c>
    </row>
    <row r="3" spans="1:6" x14ac:dyDescent="0.35">
      <c r="A3" t="str">
        <f ca="1"/>
        <v>Калининград</v>
      </c>
      <c r="B3" t="str">
        <f ca="1"/>
        <v>Голубчук Наталия Дмитриевна</v>
      </c>
      <c r="C3" t="str">
        <f ca="1"/>
        <v>Оператор стиральной машины</v>
      </c>
      <c r="D3" s="2">
        <f ca="1"/>
        <v>44931</v>
      </c>
      <c r="E3" t="str">
        <f ca="1"/>
        <v>Борисенко Владимир</v>
      </c>
      <c r="F3">
        <f ca="1">IF(B3="","",_xlfn.XLOOKUP(B3,[4]Общий!$B:$B,[4]Общий!$F:$F,"Не проставлен",0,1))</f>
        <v>9488.64</v>
      </c>
    </row>
    <row r="4" spans="1:6" x14ac:dyDescent="0.35">
      <c r="A4" t="str">
        <f ca="1"/>
        <v>Калининград</v>
      </c>
      <c r="B4" t="str">
        <f ca="1"/>
        <v>Коваленко Ульяна Николаевна</v>
      </c>
      <c r="C4" t="str">
        <f ca="1"/>
        <v>Оператор стиральной машины</v>
      </c>
      <c r="D4" s="2">
        <f ca="1"/>
        <v>44931</v>
      </c>
      <c r="E4" t="str">
        <f ca="1"/>
        <v>Борисенко Владимир</v>
      </c>
      <c r="F4">
        <f ca="1">IF(B4="","",_xlfn.XLOOKUP(B4,[4]Общий!$B:$B,[4]Общий!$F:$F,"Не проставлен",0,1))</f>
        <v>7414.77</v>
      </c>
    </row>
    <row r="5" spans="1:6" x14ac:dyDescent="0.35">
      <c r="A5" t="str">
        <f ca="1"/>
        <v>Калининград</v>
      </c>
      <c r="B5" t="str">
        <f ca="1"/>
        <v>Ковыляева Наталья Витальевна уволен</v>
      </c>
      <c r="C5" t="str">
        <f ca="1"/>
        <v>Оператор стиральной машины</v>
      </c>
      <c r="D5" s="2">
        <f ca="1"/>
        <v>44931</v>
      </c>
      <c r="E5" t="str">
        <f ca="1"/>
        <v>Борисенко Владимир</v>
      </c>
      <c r="F5">
        <f ca="1">IF(B5="","",_xlfn.XLOOKUP(B5,[4]Общий!$B:$B,[4]Общий!$F:$F,"Не проставлен",0,1))</f>
        <v>8284.09</v>
      </c>
    </row>
    <row r="6" spans="1:6" x14ac:dyDescent="0.35">
      <c r="A6" t="str">
        <f ca="1"/>
        <v>Калининград</v>
      </c>
      <c r="B6" t="str">
        <f ca="1"/>
        <v>Кравцова Кристина Григорьевна</v>
      </c>
      <c r="C6" t="str">
        <f ca="1"/>
        <v>Оператор стиральной машины</v>
      </c>
      <c r="D6" s="2">
        <f ca="1"/>
        <v>44931</v>
      </c>
      <c r="E6" t="str">
        <f ca="1"/>
        <v>Борисенко Владимир</v>
      </c>
      <c r="F6">
        <f ca="1">IF(B6="","",_xlfn.XLOOKUP(B6,[4]Общий!$B:$B,[4]Общий!$F:$F,"Не проставлен",0,1))</f>
        <v>7414.77</v>
      </c>
    </row>
    <row r="7" spans="1:6" x14ac:dyDescent="0.35">
      <c r="A7" t="str">
        <f ca="1"/>
        <v>Калининград</v>
      </c>
      <c r="B7" t="str">
        <f ca="1"/>
        <v>Луговая Наталья Ивановна</v>
      </c>
      <c r="C7" t="str">
        <f ca="1"/>
        <v>Старший оператор стиральной машины</v>
      </c>
      <c r="D7" s="2">
        <f ca="1"/>
        <v>44931</v>
      </c>
      <c r="E7" t="str">
        <f ca="1"/>
        <v>Борисенко Владимир</v>
      </c>
      <c r="F7">
        <f ca="1">IF(B7="","",_xlfn.XLOOKUP(B7,[4]Общий!$B:$B,[4]Общий!$F:$F,"Не проставлен",0,1))</f>
        <v>4204.55</v>
      </c>
    </row>
    <row r="8" spans="1:6" x14ac:dyDescent="0.35">
      <c r="A8" t="str">
        <f ca="1"/>
        <v>Калининград</v>
      </c>
      <c r="B8" t="str">
        <f ca="1"/>
        <v>Давыдова Алина Игоревна</v>
      </c>
      <c r="C8" t="str">
        <f ca="1"/>
        <v>Территориальный менеджер</v>
      </c>
      <c r="D8" s="2">
        <f ca="1"/>
        <v>44931</v>
      </c>
      <c r="E8" t="str">
        <f ca="1"/>
        <v>Киуру Глеб</v>
      </c>
      <c r="F8">
        <f ca="1">IF(B8="","",_xlfn.XLOOKUP(B8,[4]Общий!$B:$B,[4]Общий!$F:$F,"Не проставлен",0,1))</f>
        <v>0</v>
      </c>
    </row>
    <row r="9" spans="1:6" x14ac:dyDescent="0.35">
      <c r="A9" t="str">
        <f ca="1"/>
        <v>Калининград</v>
      </c>
      <c r="B9" t="str">
        <f ca="1"/>
        <v>Смотрова Анна Вячеславовна</v>
      </c>
      <c r="C9" t="str">
        <f ca="1"/>
        <v>Менеджер по работе с ключевыми клиентами</v>
      </c>
      <c r="D9" s="2">
        <f ca="1"/>
        <v>44947</v>
      </c>
      <c r="E9" t="str">
        <f ca="1"/>
        <v>Киуру Глеб</v>
      </c>
      <c r="F9">
        <f ca="1">IF(B9="","",_xlfn.XLOOKUP(B9,[4]Общий!$B:$B,[4]Общий!$F:$F,"Не проставлен",0,1))</f>
        <v>0</v>
      </c>
    </row>
    <row r="10" spans="1:6" x14ac:dyDescent="0.35">
      <c r="A10" t="str">
        <f ca="1"/>
        <v>Калининград</v>
      </c>
      <c r="B10" t="str">
        <f ca="1"/>
        <v>Самохина Юлия Владимировна уволен</v>
      </c>
      <c r="C10" t="str">
        <f ca="1"/>
        <v>Младший оператор стиральной машины</v>
      </c>
      <c r="D10" s="2">
        <f ca="1"/>
        <v>44931</v>
      </c>
      <c r="E10" t="str">
        <f ca="1"/>
        <v>Борисенко Владимир</v>
      </c>
      <c r="F10">
        <f ca="1">IF(B10="","",_xlfn.XLOOKUP(B10,[4]Общий!$B:$B,[4]Общий!$F:$F,"Не проставлен",0,1))</f>
        <v>0</v>
      </c>
    </row>
    <row r="11" spans="1:6" x14ac:dyDescent="0.35">
      <c r="A11" t="str">
        <f ca="1"/>
        <v>Калининград</v>
      </c>
      <c r="B11" t="str">
        <f ca="1"/>
        <v>Аксамитаускайте Александра Васильевна</v>
      </c>
      <c r="C11" t="str">
        <f ca="1"/>
        <v>Младший оператор стиральной машины</v>
      </c>
      <c r="D11" s="2">
        <f ca="1"/>
        <v>44931</v>
      </c>
      <c r="E11" t="str">
        <f ca="1"/>
        <v>Борисенко Владимир</v>
      </c>
      <c r="F11">
        <f ca="1">IF(B11="","",_xlfn.XLOOKUP(B11,[4]Общий!$B:$B,[4]Общий!$F:$F,"Не проставлен",0,1))</f>
        <v>7977.27</v>
      </c>
    </row>
    <row r="12" spans="1:6" x14ac:dyDescent="0.35">
      <c r="A12" t="str">
        <f ca="1"/>
        <v>Калининград</v>
      </c>
      <c r="B12" t="str">
        <f ca="1"/>
        <v>Буркина Наталья Вячеславовна</v>
      </c>
      <c r="C12" t="str">
        <f ca="1"/>
        <v>Консультант по обслуживанию</v>
      </c>
      <c r="D12" s="2">
        <f ca="1"/>
        <v>44931</v>
      </c>
      <c r="E12" t="str">
        <f ca="1"/>
        <v>Борисенко Владимир</v>
      </c>
      <c r="F12">
        <f ca="1">IF(B12="","",_xlfn.XLOOKUP(B12,[4]Общий!$B:$B,[4]Общий!$H:$H,"Не проставлен",0,1))</f>
        <v>0</v>
      </c>
    </row>
    <row r="13" spans="1:6" x14ac:dyDescent="0.35">
      <c r="A13" t="str">
        <f ca="1"/>
        <v>Калининград</v>
      </c>
      <c r="B13" t="str">
        <f ca="1"/>
        <v>Ковыляева Наталья Витальевна</v>
      </c>
      <c r="C13" t="str">
        <f ca="1"/>
        <v>Оператор стиральной машины</v>
      </c>
      <c r="D13" s="2">
        <f ca="1"/>
        <v>44931</v>
      </c>
      <c r="E13" t="str">
        <f ca="1"/>
        <v>Борисенко Владимир</v>
      </c>
      <c r="F13">
        <f ca="1">IF(B13="","",_xlfn.XLOOKUP(B13,[4]Общий!$B:$B,[4]Общий!$H:$H,"Не проставлен",0,1))</f>
        <v>0</v>
      </c>
    </row>
    <row r="14" spans="1:6" x14ac:dyDescent="0.35">
      <c r="F14" t="str">
        <f>IF(B14="","",_xlfn.XLOOKUP(B14,[4]Общий!$B:$B,[4]Общий!$H:$H,"Не проставлен",0,1))</f>
        <v/>
      </c>
    </row>
    <row r="15" spans="1:6" x14ac:dyDescent="0.35">
      <c r="F15" t="str">
        <f>IF(B15="","",_xlfn.XLOOKUP(B15,[4]Общий!$B:$B,[4]Общий!$H:$H,"Не проставлен",0,1))</f>
        <v/>
      </c>
    </row>
    <row r="16" spans="1:6" x14ac:dyDescent="0.35">
      <c r="F16" t="str">
        <f>IF(B16="","",_xlfn.XLOOKUP(B16,[4]Общий!$B:$B,[4]Общий!$H:$H,"Не проставлен",0,1))</f>
        <v/>
      </c>
    </row>
    <row r="17" spans="6:6" x14ac:dyDescent="0.35">
      <c r="F17" t="str">
        <f>IF(B17="","",_xlfn.XLOOKUP(B17,[4]Общий!$B:$B,[4]Общий!$H:$H,"Не проставлен",0,1))</f>
        <v/>
      </c>
    </row>
    <row r="18" spans="6:6" x14ac:dyDescent="0.35">
      <c r="F18" t="str">
        <f>IF(B18="","",_xlfn.XLOOKUP(B18,[4]Общий!$B:$B,[4]Общий!$H:$H,"Не проставлен",0,1))</f>
        <v/>
      </c>
    </row>
    <row r="19" spans="6:6" x14ac:dyDescent="0.35">
      <c r="F19" t="str">
        <f>IF(B19="","",_xlfn.XLOOKUP(B19,[4]Общий!$B:$B,[4]Общий!$H:$H,"Не проставлен",0,1))</f>
        <v/>
      </c>
    </row>
    <row r="20" spans="6:6" x14ac:dyDescent="0.35">
      <c r="F20" t="str">
        <f>IF(B20="","",_xlfn.XLOOKUP(B20,[4]Общий!$B:$B,[4]Общий!$H:$H,"Не проставлен",0,1))</f>
        <v/>
      </c>
    </row>
    <row r="21" spans="6:6" x14ac:dyDescent="0.35">
      <c r="F21" t="str">
        <f>IF(B21="","",_xlfn.XLOOKUP(B21,[4]Общий!$B:$B,[4]Общий!$H:$H,"Не проставлен",0,1))</f>
        <v/>
      </c>
    </row>
    <row r="22" spans="6:6" x14ac:dyDescent="0.35">
      <c r="F22" t="str">
        <f>IF(B22="","",_xlfn.XLOOKUP(B22,[4]Общий!$B:$B,[4]Общий!$H:$H,"Не проставлен",0,1))</f>
        <v/>
      </c>
    </row>
    <row r="23" spans="6:6" x14ac:dyDescent="0.35">
      <c r="F23" t="str">
        <f>IF(B23="","",_xlfn.XLOOKUP(B23,[4]Общий!$B:$B,[4]Общий!$H:$H,"Не проставлен",0,1))</f>
        <v/>
      </c>
    </row>
    <row r="24" spans="6:6" x14ac:dyDescent="0.35">
      <c r="F24" t="str">
        <f>IF(B24="","",_xlfn.XLOOKUP(B24,[4]Общий!$B:$B,[4]Общий!$H:$H,"Не проставлен",0,1))</f>
        <v/>
      </c>
    </row>
    <row r="25" spans="6:6" x14ac:dyDescent="0.35">
      <c r="F25" t="str">
        <f>IF(B25="","",_xlfn.XLOOKUP(B25,[4]Общий!$B:$B,[4]Общий!$H:$H,"Не проставлен",0,1))</f>
        <v/>
      </c>
    </row>
    <row r="26" spans="6:6" x14ac:dyDescent="0.35">
      <c r="F26" t="str">
        <f>IF(B26="","",_xlfn.XLOOKUP(B26,[4]Общий!$B:$B,[4]Общий!$H:$H,"Не проставлен",0,1))</f>
        <v/>
      </c>
    </row>
    <row r="27" spans="6:6" x14ac:dyDescent="0.35">
      <c r="F27" t="str">
        <f>IF(B27="","",_xlfn.XLOOKUP(B27,[4]Общий!$B:$B,[4]Общий!$H:$H,"Не проставлен",0,1))</f>
        <v/>
      </c>
    </row>
    <row r="28" spans="6:6" x14ac:dyDescent="0.35">
      <c r="F28" t="str">
        <f>IF(B28="","",_xlfn.XLOOKUP(B28,[4]Общий!$B:$B,[4]Общий!$H:$H,"Не проставлен",0,1))</f>
        <v/>
      </c>
    </row>
    <row r="29" spans="6:6" x14ac:dyDescent="0.35">
      <c r="F29" t="str">
        <f>IF(B29="","",_xlfn.XLOOKUP(B29,[4]Общий!$B:$B,[4]Общий!$H:$H,"Не проставлен",0,1))</f>
        <v/>
      </c>
    </row>
    <row r="30" spans="6:6" x14ac:dyDescent="0.35">
      <c r="F30" t="str">
        <f>IF(B30="","",_xlfn.XLOOKUP(B30,[4]Общий!$B:$B,[4]Общий!$F:$F,"Не проставлен",0,1))</f>
        <v/>
      </c>
    </row>
    <row r="31" spans="6:6" x14ac:dyDescent="0.35">
      <c r="F31" t="str">
        <f>IF(B31="","",_xlfn.XLOOKUP(B31,[4]Общий!$B:$B,[4]Общий!$F:$F,"Не проставлен",0,1))</f>
        <v/>
      </c>
    </row>
    <row r="32" spans="6:6" x14ac:dyDescent="0.35">
      <c r="F32" t="str">
        <f>IF(B32="","",_xlfn.XLOOKUP(B32,[4]Общий!$B:$B,[4]Общий!$F:$F,"Не проставлен",0,1))</f>
        <v/>
      </c>
    </row>
    <row r="33" spans="6:6" x14ac:dyDescent="0.35">
      <c r="F33" t="str">
        <f>IF(B33="","",_xlfn.XLOOKUP(B33,[4]Общий!$B:$B,[4]Общий!$F:$F,"Не проставлен",0,1))</f>
        <v/>
      </c>
    </row>
    <row r="34" spans="6:6" x14ac:dyDescent="0.35">
      <c r="F34" t="str">
        <f>IF(B34="","",_xlfn.XLOOKUP(B34,[4]Общий!$B:$B,[4]Общий!$F:$F,"Не проставлен",0,1))</f>
        <v/>
      </c>
    </row>
    <row r="35" spans="6:6" x14ac:dyDescent="0.35">
      <c r="F35" t="str">
        <f>IF(B35="","",_xlfn.XLOOKUP(B35,[4]Общий!$B:$B,[4]Общий!$F:$F,"Не проставлен",0,1))</f>
        <v/>
      </c>
    </row>
    <row r="36" spans="6:6" x14ac:dyDescent="0.35">
      <c r="F36" t="str">
        <f>IF(B36="","",_xlfn.XLOOKUP(B36,[4]Общий!$B:$B,[4]Общий!$F:$F,"Не проставлен",0,1))</f>
        <v/>
      </c>
    </row>
    <row r="37" spans="6:6" x14ac:dyDescent="0.35">
      <c r="F37" t="str">
        <f>IF(B37="","",_xlfn.XLOOKUP(B37,[4]Общий!$B:$B,[4]Общий!$F:$F,"Не проставлен",0,1))</f>
        <v/>
      </c>
    </row>
    <row r="38" spans="6:6" x14ac:dyDescent="0.35">
      <c r="F38" t="str">
        <f>IF(B38="","",_xlfn.XLOOKUP(B38,[4]Общий!$B:$B,[4]Общий!$F:$F,"Не проставлен",0,1))</f>
        <v/>
      </c>
    </row>
    <row r="39" spans="6:6" x14ac:dyDescent="0.35">
      <c r="F39" t="str">
        <f>IF(B39="","",_xlfn.XLOOKUP(B39,[4]Общий!$B:$B,[4]Общий!$F:$F,"Не проставлен",0,1))</f>
        <v/>
      </c>
    </row>
    <row r="40" spans="6:6" x14ac:dyDescent="0.35">
      <c r="F40" t="str">
        <f>IF(B40="","",_xlfn.XLOOKUP(B40,[4]Общий!$B:$B,[4]Общий!$F:$F,"Не проставлен",0,1))</f>
        <v/>
      </c>
    </row>
    <row r="41" spans="6:6" x14ac:dyDescent="0.35">
      <c r="F41" t="str">
        <f>IF(B41="","",_xlfn.XLOOKUP(B41,[4]Общий!$B:$B,[4]Общий!$F:$F,"Не проставлен",0,1))</f>
        <v/>
      </c>
    </row>
    <row r="42" spans="6:6" x14ac:dyDescent="0.35">
      <c r="F42" t="str">
        <f>IF(B42="","",_xlfn.XLOOKUP(B42,[4]Общий!$B:$B,[4]Общий!$F:$F,"Не проставлен",0,1))</f>
        <v/>
      </c>
    </row>
    <row r="43" spans="6:6" x14ac:dyDescent="0.35">
      <c r="F43" t="str">
        <f>IF(B43="","",_xlfn.XLOOKUP(B43,[4]Общий!$B:$B,[4]Общий!$F:$F,"Не проставлен",0,1))</f>
        <v/>
      </c>
    </row>
    <row r="44" spans="6:6" x14ac:dyDescent="0.35">
      <c r="F44" t="str">
        <f>IF(B44="","",_xlfn.XLOOKUP(B44,[4]Общий!$B:$B,[4]Общий!$F:$F,"Не проставлен",0,1))</f>
        <v/>
      </c>
    </row>
    <row r="45" spans="6:6" x14ac:dyDescent="0.35">
      <c r="F45" t="str">
        <f>IF(B45="","",_xlfn.XLOOKUP(B45,[4]Общий!$B:$B,[4]Общий!$F:$F,"Не проставлен",0,1))</f>
        <v/>
      </c>
    </row>
    <row r="46" spans="6:6" x14ac:dyDescent="0.35">
      <c r="F46" t="str">
        <f>IF(B46="","",_xlfn.XLOOKUP(B46,[4]Общий!$B:$B,[4]Общий!$F:$F,"Не проставлен",0,1))</f>
        <v/>
      </c>
    </row>
    <row r="47" spans="6:6" x14ac:dyDescent="0.35">
      <c r="F47" t="str">
        <f>IF(B47="","",_xlfn.XLOOKUP(B47,[4]Общий!$B:$B,[4]Общий!$F:$F,"Не проставлен",0,1))</f>
        <v/>
      </c>
    </row>
    <row r="48" spans="6:6" x14ac:dyDescent="0.35">
      <c r="F48" t="str">
        <f>IF(B48="","",_xlfn.XLOOKUP(B48,[4]Общий!$B:$B,[4]Общий!$F:$F,"Не проставлен",0,1))</f>
        <v/>
      </c>
    </row>
    <row r="49" spans="6:6" x14ac:dyDescent="0.35">
      <c r="F49" t="str">
        <f>IF(B49="","",_xlfn.XLOOKUP(B49,[4]Общий!$B:$B,[4]Общий!$F:$F,"Не проставлен",0,1))</f>
        <v/>
      </c>
    </row>
    <row r="50" spans="6:6" x14ac:dyDescent="0.35">
      <c r="F50" t="str">
        <f>IF(B50="","",_xlfn.XLOOKUP(B50,[4]Общий!$B:$B,[4]Общий!$F:$F,"Не проставлен",0,1))</f>
        <v/>
      </c>
    </row>
    <row r="51" spans="6:6" x14ac:dyDescent="0.35">
      <c r="F51" t="str">
        <f>IF(B51="","",_xlfn.XLOOKUP(B51,[4]Общий!$B:$B,[4]Общий!$F:$F,"Не проставлен",0,1))</f>
        <v/>
      </c>
    </row>
    <row r="52" spans="6:6" x14ac:dyDescent="0.35">
      <c r="F52" t="str">
        <f>IF(B52="","",_xlfn.XLOOKUP(B52,[4]Общий!$B:$B,[4]Общий!$F:$F,"Не проставлен",0,1))</f>
        <v/>
      </c>
    </row>
    <row r="53" spans="6:6" x14ac:dyDescent="0.35">
      <c r="F53" t="str">
        <f>IF(B53="","",_xlfn.XLOOKUP(B53,[4]Общий!$B:$B,[4]Общий!$F:$F,"Не проставлен",0,1))</f>
        <v/>
      </c>
    </row>
    <row r="54" spans="6:6" x14ac:dyDescent="0.35">
      <c r="F54" t="str">
        <f>IF(B54="","",_xlfn.XLOOKUP(B54,[4]Общий!$B:$B,[4]Общий!$F:$F,"Не проставлен",0,1))</f>
        <v/>
      </c>
    </row>
    <row r="55" spans="6:6" x14ac:dyDescent="0.35">
      <c r="F55" t="str">
        <f>IF(B55="","",_xlfn.XLOOKUP(B55,[4]Общий!$B:$B,[4]Общий!$F:$F,"Не проставлен",0,1))</f>
        <v/>
      </c>
    </row>
    <row r="56" spans="6:6" x14ac:dyDescent="0.35">
      <c r="F56" t="str">
        <f>IF(B56="","",_xlfn.XLOOKUP(B56,[4]Общий!$B:$B,[4]Общий!$F:$F,"Не проставлен",0,1))</f>
        <v/>
      </c>
    </row>
    <row r="57" spans="6:6" x14ac:dyDescent="0.35">
      <c r="F57" t="str">
        <f>IF(B57="","",_xlfn.XLOOKUP(B57,[4]Общий!$B:$B,[4]Общий!$F:$F,"Не проставлен",0,1))</f>
        <v/>
      </c>
    </row>
    <row r="58" spans="6:6" x14ac:dyDescent="0.35">
      <c r="F58" t="str">
        <f>IF(B58="","",_xlfn.XLOOKUP(B58,[4]Общий!$B:$B,[4]Общий!$F:$F,"Не проставлен",0,1))</f>
        <v/>
      </c>
    </row>
    <row r="59" spans="6:6" x14ac:dyDescent="0.35">
      <c r="F59" t="str">
        <f>IF(B59="","",_xlfn.XLOOKUP(B59,[4]Общий!$B:$B,[4]Общий!$F:$F,"Не проставлен",0,1))</f>
        <v/>
      </c>
    </row>
    <row r="60" spans="6:6" x14ac:dyDescent="0.35">
      <c r="F60" t="str">
        <f>IF(B60="","",_xlfn.XLOOKUP(B60,[4]Общий!$B:$B,[4]Общий!$F:$F,"Не проставлен",0,1))</f>
        <v/>
      </c>
    </row>
    <row r="61" spans="6:6" x14ac:dyDescent="0.35">
      <c r="F61" t="str">
        <f>IF(B61="","",_xlfn.XLOOKUP(B61,[4]Общий!$B:$B,[4]Общий!$F:$F,"Не проставлен",0,1))</f>
        <v/>
      </c>
    </row>
    <row r="62" spans="6:6" x14ac:dyDescent="0.35">
      <c r="F62" t="str">
        <f>IF(B62="","",_xlfn.XLOOKUP(B62,[4]Общий!$B:$B,[4]Общий!$F:$F,"Не проставлен",0,1))</f>
        <v/>
      </c>
    </row>
    <row r="63" spans="6:6" x14ac:dyDescent="0.35">
      <c r="F63" t="str">
        <f>IF(B63="","",_xlfn.XLOOKUP(B63,[4]Общий!$B:$B,[4]Общий!$F:$F,"Не проставлен",0,1))</f>
        <v/>
      </c>
    </row>
    <row r="64" spans="6:6" x14ac:dyDescent="0.35">
      <c r="F64" t="str">
        <f>IF(B64="","",_xlfn.XLOOKUP(B64,[4]Общий!$B:$B,[4]Общий!$F:$F,"Не проставлен",0,1))</f>
        <v/>
      </c>
    </row>
    <row r="65" spans="6:6" x14ac:dyDescent="0.35">
      <c r="F65" t="str">
        <f>IF(B65="","",_xlfn.XLOOKUP(B65,[4]Общий!$B:$B,[4]Общий!$F:$F,"Не проставлен",0,1))</f>
        <v/>
      </c>
    </row>
    <row r="66" spans="6:6" x14ac:dyDescent="0.35">
      <c r="F66" t="str">
        <f>IF(B66="","",_xlfn.XLOOKUP(B66,[4]Общий!$B:$B,[4]Общий!$F:$F,"Не проставлен",0,1))</f>
        <v/>
      </c>
    </row>
    <row r="67" spans="6:6" x14ac:dyDescent="0.35">
      <c r="F67" t="str">
        <f>IF(B67="","",_xlfn.XLOOKUP(B67,[4]Общий!$B:$B,[4]Общий!$F:$F,"Не проставлен",0,1))</f>
        <v/>
      </c>
    </row>
    <row r="68" spans="6:6" x14ac:dyDescent="0.35">
      <c r="F68" t="str">
        <f>IF(B68="","",_xlfn.XLOOKUP(B68,[4]Общий!$B:$B,[4]Общий!$F:$F,"Не проставлен",0,1))</f>
        <v/>
      </c>
    </row>
    <row r="69" spans="6:6" x14ac:dyDescent="0.35">
      <c r="F69" t="str">
        <f>IF(B69="","",_xlfn.XLOOKUP(B69,[4]Общий!$B:$B,[4]Общий!$F:$F,"Не проставлен",0,1))</f>
        <v/>
      </c>
    </row>
    <row r="70" spans="6:6" x14ac:dyDescent="0.35">
      <c r="F70" t="str">
        <f>IF(B70="","",_xlfn.XLOOKUP(B70,[4]Общий!$B:$B,[4]Общий!$F:$F,"Не проставлен",0,1))</f>
        <v/>
      </c>
    </row>
    <row r="71" spans="6:6" x14ac:dyDescent="0.35">
      <c r="F71" t="str">
        <f>IF(B71="","",_xlfn.XLOOKUP(B71,[4]Общий!$B:$B,[4]Общий!$F:$F,"Не проставлен",0,1))</f>
        <v/>
      </c>
    </row>
    <row r="72" spans="6:6" x14ac:dyDescent="0.35">
      <c r="F72" t="str">
        <f>IF(B72="","",_xlfn.XLOOKUP(B72,[4]Общий!$B:$B,[4]Общий!$F:$F,"Не проставлен",0,1))</f>
        <v/>
      </c>
    </row>
    <row r="73" spans="6:6" x14ac:dyDescent="0.35">
      <c r="F73" t="str">
        <f>IF(B73="","",_xlfn.XLOOKUP(B73,[4]Общий!$B:$B,[4]Общий!$F:$F,"Не проставлен",0,1))</f>
        <v/>
      </c>
    </row>
    <row r="74" spans="6:6" x14ac:dyDescent="0.35">
      <c r="F74" t="str">
        <f>IF(B74="","",_xlfn.XLOOKUP(B74,[4]Общий!$B:$B,[4]Общий!$F:$F,"Не проставлен",0,1))</f>
        <v/>
      </c>
    </row>
    <row r="75" spans="6:6" x14ac:dyDescent="0.35">
      <c r="F75" t="str">
        <f>IF(B75="","",_xlfn.XLOOKUP(B75,[4]Общий!$B:$B,[4]Общий!$F:$F,"Не проставлен",0,1))</f>
        <v/>
      </c>
    </row>
    <row r="76" spans="6:6" x14ac:dyDescent="0.35">
      <c r="F76" t="str">
        <f>IF(B76="","",_xlfn.XLOOKUP(B76,[4]Общий!$B:$B,[4]Общий!$F:$F,"Не проставлен",0,1))</f>
        <v/>
      </c>
    </row>
    <row r="77" spans="6:6" x14ac:dyDescent="0.35">
      <c r="F77" t="str">
        <f>IF(B77="","",_xlfn.XLOOKUP(B77,[4]Общий!$B:$B,[4]Общий!$F:$F,"Не проставлен",0,1))</f>
        <v/>
      </c>
    </row>
    <row r="78" spans="6:6" x14ac:dyDescent="0.35">
      <c r="F78" t="str">
        <f>IF(B78="","",_xlfn.XLOOKUP(B78,[4]Общий!$B:$B,[4]Общий!$F:$F,"Не проставлен",0,1))</f>
        <v/>
      </c>
    </row>
    <row r="79" spans="6:6" x14ac:dyDescent="0.35">
      <c r="F79" t="str">
        <f>IF(B79="","",_xlfn.XLOOKUP(B79,[4]Общий!$B:$B,[4]Общий!$F:$F,"Не проставлен",0,1))</f>
        <v/>
      </c>
    </row>
    <row r="80" spans="6:6" x14ac:dyDescent="0.35">
      <c r="F80" t="str">
        <f>IF(B80="","",_xlfn.XLOOKUP(B80,[4]Общий!$B:$B,[4]Общий!$F:$F,"Не проставлен",0,1))</f>
        <v/>
      </c>
    </row>
    <row r="81" spans="6:6" x14ac:dyDescent="0.35">
      <c r="F81" t="str">
        <f>IF(B81="","",_xlfn.XLOOKUP(B81,[4]Общий!$B:$B,[4]Общий!$F:$F,"Не проставлен",0,1))</f>
        <v/>
      </c>
    </row>
    <row r="82" spans="6:6" x14ac:dyDescent="0.35">
      <c r="F82" t="str">
        <f>IF(B82="","",_xlfn.XLOOKUP(B82,[4]Общий!$B:$B,[4]Общий!$F:$F,"Не проставлен",0,1))</f>
        <v/>
      </c>
    </row>
    <row r="83" spans="6:6" x14ac:dyDescent="0.35">
      <c r="F83" t="str">
        <f>IF(B83="","",_xlfn.XLOOKUP(B83,[4]Общий!$B:$B,[4]Общий!$F:$F,"Не проставлен",0,1))</f>
        <v/>
      </c>
    </row>
    <row r="84" spans="6:6" x14ac:dyDescent="0.35">
      <c r="F84" t="str">
        <f>IF(B84="","",_xlfn.XLOOKUP(B84,[4]Общий!$B:$B,[4]Общий!$F:$F,"Не проставлен",0,1))</f>
        <v/>
      </c>
    </row>
    <row r="85" spans="6:6" x14ac:dyDescent="0.35">
      <c r="F85" t="str">
        <f>IF(B85="","",_xlfn.XLOOKUP(B85,[4]Общий!$B:$B,[4]Общий!$F:$F,"Не проставлен",0,1))</f>
        <v/>
      </c>
    </row>
    <row r="86" spans="6:6" x14ac:dyDescent="0.35">
      <c r="F86" t="str">
        <f>IF(B86="","",_xlfn.XLOOKUP(B86,[4]Общий!$B:$B,[4]Общий!$F:$F,"Не проставлен",0,1))</f>
        <v/>
      </c>
    </row>
    <row r="87" spans="6:6" x14ac:dyDescent="0.35">
      <c r="F87" t="str">
        <f>IF(B87="","",_xlfn.XLOOKUP(B87,[4]Общий!$B:$B,[4]Общий!$F:$F,"Не проставлен",0,1))</f>
        <v/>
      </c>
    </row>
    <row r="88" spans="6:6" x14ac:dyDescent="0.35">
      <c r="F88" t="str">
        <f>IF(B88="","",_xlfn.XLOOKUP(B88,[4]Общий!$B:$B,[4]Общий!$F:$F,"Не проставлен",0,1))</f>
        <v/>
      </c>
    </row>
    <row r="89" spans="6:6" x14ac:dyDescent="0.35">
      <c r="F89" t="str">
        <f>IF(B89="","",_xlfn.XLOOKUP(B89,[4]Общий!$B:$B,[4]Общий!$F:$F,"Не проставлен",0,1))</f>
        <v/>
      </c>
    </row>
    <row r="90" spans="6:6" x14ac:dyDescent="0.35">
      <c r="F90" t="str">
        <f>IF(B90="","",_xlfn.XLOOKUP(B90,[4]Общий!$B:$B,[4]Общий!$F:$F,"Не проставлен",0,1))</f>
        <v/>
      </c>
    </row>
    <row r="91" spans="6:6" x14ac:dyDescent="0.35">
      <c r="F91" t="str">
        <f>IF(B91="","",_xlfn.XLOOKUP(B91,[4]Общий!$B:$B,[4]Общий!$F:$F,"Не проставлен",0,1))</f>
        <v/>
      </c>
    </row>
    <row r="92" spans="6:6" x14ac:dyDescent="0.35">
      <c r="F92" t="str">
        <f>IF(B92="","",_xlfn.XLOOKUP(B92,[4]Общий!$B:$B,[4]Общий!$F:$F,"Не проставлен",0,1))</f>
        <v/>
      </c>
    </row>
    <row r="93" spans="6:6" x14ac:dyDescent="0.35">
      <c r="F93" t="str">
        <f>IF(B93="","",_xlfn.XLOOKUP(B93,[4]Общий!$B:$B,[4]Общий!$F:$F,"Не проставлен",0,1))</f>
        <v/>
      </c>
    </row>
    <row r="94" spans="6:6" x14ac:dyDescent="0.35">
      <c r="F94" t="str">
        <f>IF(B94="","",_xlfn.XLOOKUP(B94,[4]Общий!$B:$B,[4]Общий!$F:$F,"Не проставлен",0,1))</f>
        <v/>
      </c>
    </row>
    <row r="95" spans="6:6" x14ac:dyDescent="0.35">
      <c r="F95" t="str">
        <f>IF(B95="","",_xlfn.XLOOKUP(B95,[4]Общий!$B:$B,[4]Общий!$F:$F,"Не проставлен",0,1))</f>
        <v/>
      </c>
    </row>
    <row r="96" spans="6:6" x14ac:dyDescent="0.35">
      <c r="F96" t="str">
        <f>IF(B96="","",_xlfn.XLOOKUP(B96,[4]Общий!$B:$B,[4]Общий!$F:$F,"Не проставлен",0,1))</f>
        <v/>
      </c>
    </row>
    <row r="97" spans="6:6" x14ac:dyDescent="0.35">
      <c r="F97" t="str">
        <f>IF(B97="","",_xlfn.XLOOKUP(B97,[4]Общий!$B:$B,[4]Общий!$F:$F,"Не проставлен",0,1))</f>
        <v/>
      </c>
    </row>
    <row r="98" spans="6:6" x14ac:dyDescent="0.35">
      <c r="F98" t="str">
        <f>IF(B98="","",_xlfn.XLOOKUP(B98,[4]Общий!$B:$B,[4]Общий!$F:$F,"Не проставлен",0,1))</f>
        <v/>
      </c>
    </row>
    <row r="99" spans="6:6" x14ac:dyDescent="0.35">
      <c r="F99" t="str">
        <f>IF(B99="","",_xlfn.XLOOKUP(B99,[4]Общий!$B:$B,[4]Общий!$F:$F,"Не проставлен",0,1))</f>
        <v/>
      </c>
    </row>
    <row r="100" spans="6:6" x14ac:dyDescent="0.35">
      <c r="F100" t="str">
        <f>IF(B100="","",_xlfn.XLOOKUP(B100,[4]Общий!$B:$B,[4]Общий!$F:$F,"Не проставлен",0,1))</f>
        <v/>
      </c>
    </row>
    <row r="101" spans="6:6" x14ac:dyDescent="0.35">
      <c r="F101" t="str">
        <f>IF(B101="","",_xlfn.XLOOKUP(B101,[4]Общий!$B:$B,[4]Общий!$F:$F,"Не проставлен",0,1))</f>
        <v/>
      </c>
    </row>
    <row r="102" spans="6:6" x14ac:dyDescent="0.35">
      <c r="F102" t="str">
        <f>IF(B102="","",_xlfn.XLOOKUP(B102,[4]Общий!$B:$B,[4]Общий!$F:$F,"Не проставлен",0,1))</f>
        <v/>
      </c>
    </row>
    <row r="103" spans="6:6" x14ac:dyDescent="0.35">
      <c r="F103" t="str">
        <f>IF(B103="","",_xlfn.XLOOKUP(B103,[4]Общий!$B:$B,[4]Общий!$F:$F,"Не проставлен",0,1))</f>
        <v/>
      </c>
    </row>
    <row r="104" spans="6:6" x14ac:dyDescent="0.35">
      <c r="F104" t="str">
        <f>IF(B104="","",_xlfn.XLOOKUP(B104,[4]Общий!$B:$B,[4]Общий!$F:$F,"Не проставлен",0,1))</f>
        <v/>
      </c>
    </row>
    <row r="105" spans="6:6" x14ac:dyDescent="0.35">
      <c r="F105" t="str">
        <f>IF(B105="","",_xlfn.XLOOKUP(B105,[4]Общий!$B:$B,[4]Общий!$F:$F,"Не проставлен",0,1))</f>
        <v/>
      </c>
    </row>
    <row r="106" spans="6:6" x14ac:dyDescent="0.35">
      <c r="F106" t="str">
        <f>IF(B106="","",_xlfn.XLOOKUP(B106,[4]Общий!$B:$B,[4]Общий!$F:$F,"Не проставлен",0,1))</f>
        <v/>
      </c>
    </row>
    <row r="107" spans="6:6" x14ac:dyDescent="0.35">
      <c r="F107" t="str">
        <f>IF(B107="","",_xlfn.XLOOKUP(B107,[4]Общий!$B:$B,[4]Общий!$F:$F,"Не проставлен",0,1))</f>
        <v/>
      </c>
    </row>
    <row r="108" spans="6:6" x14ac:dyDescent="0.35">
      <c r="F108" t="str">
        <f>IF(B108="","",_xlfn.XLOOKUP(B108,[4]Общий!$B:$B,[4]Общий!$F:$F,"Не проставлен",0,1))</f>
        <v/>
      </c>
    </row>
    <row r="109" spans="6:6" x14ac:dyDescent="0.35">
      <c r="F109" t="str">
        <f>IF(B109="","",_xlfn.XLOOKUP(B109,[4]Общий!$B:$B,[4]Общий!$F:$F,"Не проставлен",0,1))</f>
        <v/>
      </c>
    </row>
    <row r="110" spans="6:6" x14ac:dyDescent="0.35">
      <c r="F110" t="str">
        <f>IF(B110="","",_xlfn.XLOOKUP(B110,[4]Общий!$B:$B,[4]Общий!$F:$F,"Не проставлен",0,1))</f>
        <v/>
      </c>
    </row>
    <row r="111" spans="6:6" x14ac:dyDescent="0.35">
      <c r="F111" t="str">
        <f>IF(B111="","",_xlfn.XLOOKUP(B111,[4]Общий!$B:$B,[4]Общий!$F:$F,"Не проставлен",0,1))</f>
        <v/>
      </c>
    </row>
    <row r="112" spans="6:6" x14ac:dyDescent="0.35">
      <c r="F112" t="str">
        <f>IF(B112="","",_xlfn.XLOOKUP(B112,[4]Общий!$B:$B,[4]Общий!$F:$F,"Не проставлен",0,1))</f>
        <v/>
      </c>
    </row>
    <row r="113" spans="6:6" x14ac:dyDescent="0.35">
      <c r="F113" t="str">
        <f>IF(B113="","",_xlfn.XLOOKUP(B113,[4]Общий!$B:$B,[4]Общий!$F:$F,"Не проставлен",0,1))</f>
        <v/>
      </c>
    </row>
    <row r="114" spans="6:6" x14ac:dyDescent="0.35">
      <c r="F114" t="str">
        <f>IF(B114="","",_xlfn.XLOOKUP(B114,[4]Общий!$B:$B,[4]Общий!$F:$F,"Не проставлен",0,1))</f>
        <v/>
      </c>
    </row>
    <row r="115" spans="6:6" x14ac:dyDescent="0.35">
      <c r="F115" t="str">
        <f>IF(B115="","",_xlfn.XLOOKUP(B115,[4]Общий!$B:$B,[4]Общий!$F:$F,"Не проставлен",0,1))</f>
        <v/>
      </c>
    </row>
    <row r="116" spans="6:6" x14ac:dyDescent="0.35">
      <c r="F116" t="str">
        <f>IF(B116="","",_xlfn.XLOOKUP(B116,[4]Общий!$B:$B,[4]Общий!$F:$F,"Не проставлен",0,1))</f>
        <v/>
      </c>
    </row>
    <row r="117" spans="6:6" x14ac:dyDescent="0.35">
      <c r="F117" t="str">
        <f>IF(B117="","",_xlfn.XLOOKUP(B117,[4]Общий!$B:$B,[4]Общий!$F:$F,"Не проставлен",0,1))</f>
        <v/>
      </c>
    </row>
    <row r="118" spans="6:6" x14ac:dyDescent="0.35">
      <c r="F118" t="str">
        <f>IF(B118="","",_xlfn.XLOOKUP(B118,[4]Общий!$B:$B,[4]Общий!$F:$F,"Не проставлен",0,1))</f>
        <v/>
      </c>
    </row>
    <row r="119" spans="6:6" x14ac:dyDescent="0.35">
      <c r="F119" t="str">
        <f>IF(B119="","",_xlfn.XLOOKUP(B119,[4]Общий!$B:$B,[4]Общий!$F:$F,"Не проставлен",0,1))</f>
        <v/>
      </c>
    </row>
    <row r="120" spans="6:6" x14ac:dyDescent="0.35">
      <c r="F120" t="str">
        <f>IF(B120="","",_xlfn.XLOOKUP(B120,[4]Общий!$B:$B,[4]Общий!$F:$F,"Не проставлен",0,1))</f>
        <v/>
      </c>
    </row>
    <row r="121" spans="6:6" x14ac:dyDescent="0.35">
      <c r="F121" t="str">
        <f>IF(B121="","",_xlfn.XLOOKUP(B121,[4]Общий!$B:$B,[4]Общий!$F:$F,"Не проставлен",0,1))</f>
        <v/>
      </c>
    </row>
    <row r="122" spans="6:6" x14ac:dyDescent="0.35">
      <c r="F122" t="str">
        <f>IF(B122="","",_xlfn.XLOOKUP(B122,[4]Общий!$B:$B,[4]Общий!$F:$F,"Не проставлен",0,1))</f>
        <v/>
      </c>
    </row>
    <row r="123" spans="6:6" x14ac:dyDescent="0.35">
      <c r="F123" t="str">
        <f>IF(B123="","",_xlfn.XLOOKUP(B123,[4]Общий!$B:$B,[4]Общий!$F:$F,"Не проставлен",0,1))</f>
        <v/>
      </c>
    </row>
    <row r="124" spans="6:6" x14ac:dyDescent="0.35">
      <c r="F124" t="str">
        <f>IF(B124="","",_xlfn.XLOOKUP(B124,[4]Общий!$B:$B,[4]Общий!$F:$F,"Не проставлен",0,1))</f>
        <v/>
      </c>
    </row>
    <row r="125" spans="6:6" x14ac:dyDescent="0.35">
      <c r="F125" t="str">
        <f>IF(B125="","",_xlfn.XLOOKUP(B125,[4]Общий!$B:$B,[4]Общий!$F:$F,"Не проставлен",0,1))</f>
        <v/>
      </c>
    </row>
    <row r="126" spans="6:6" x14ac:dyDescent="0.35">
      <c r="F126" t="str">
        <f>IF(B126="","",_xlfn.XLOOKUP(B126,[4]Общий!$B:$B,[4]Общий!$F:$F,"Не проставлен",0,1))</f>
        <v/>
      </c>
    </row>
    <row r="127" spans="6:6" x14ac:dyDescent="0.35">
      <c r="F127" t="str">
        <f>IF(B127="","",_xlfn.XLOOKUP(B127,[4]Общий!$B:$B,[4]Общий!$F:$F,"Не проставлен",0,1))</f>
        <v/>
      </c>
    </row>
    <row r="128" spans="6:6" x14ac:dyDescent="0.35">
      <c r="F128" t="str">
        <f>IF(B128="","",_xlfn.XLOOKUP(B128,[4]Общий!$B:$B,[4]Общий!$F:$F,"Не проставлен",0,1))</f>
        <v/>
      </c>
    </row>
    <row r="129" spans="6:6" x14ac:dyDescent="0.35">
      <c r="F129" t="str">
        <f>IF(B129="","",_xlfn.XLOOKUP(B129,[4]Общий!$B:$B,[4]Общий!$F:$F,"Не проставлен",0,1))</f>
        <v/>
      </c>
    </row>
    <row r="130" spans="6:6" x14ac:dyDescent="0.35">
      <c r="F130" t="str">
        <f>IF(B130="","",_xlfn.XLOOKUP(B130,[4]Общий!$B:$B,[4]Общий!$F:$F,"Не проставлен",0,1))</f>
        <v/>
      </c>
    </row>
    <row r="131" spans="6:6" x14ac:dyDescent="0.35">
      <c r="F131" t="str">
        <f>IF(B131="","",_xlfn.XLOOKUP(B131,[4]Общий!$B:$B,[4]Общий!$F:$F,"Не проставлен",0,1))</f>
        <v/>
      </c>
    </row>
    <row r="132" spans="6:6" x14ac:dyDescent="0.35">
      <c r="F132" t="str">
        <f>IF(B132="","",_xlfn.XLOOKUP(B132,[4]Общий!$B:$B,[4]Общий!$F:$F,"Не проставлен",0,1))</f>
        <v/>
      </c>
    </row>
    <row r="133" spans="6:6" x14ac:dyDescent="0.35">
      <c r="F133" t="str">
        <f>IF(B133="","",_xlfn.XLOOKUP(B133,[4]Общий!$B:$B,[4]Общий!$F:$F,"Не проставлен",0,1))</f>
        <v/>
      </c>
    </row>
    <row r="134" spans="6:6" x14ac:dyDescent="0.35">
      <c r="F134" t="str">
        <f>IF(B134="","",_xlfn.XLOOKUP(B134,[4]Общий!$B:$B,[4]Общий!$F:$F,"Не проставлен",0,1))</f>
        <v/>
      </c>
    </row>
    <row r="135" spans="6:6" x14ac:dyDescent="0.35">
      <c r="F135" t="str">
        <f>IF(B135="","",_xlfn.XLOOKUP(B135,[4]Общий!$B:$B,[4]Общий!$F:$F,"Не проставлен",0,1))</f>
        <v/>
      </c>
    </row>
    <row r="136" spans="6:6" x14ac:dyDescent="0.35">
      <c r="F136" t="str">
        <f>IF(B136="","",_xlfn.XLOOKUP(B136,[4]Общий!$B:$B,[4]Общий!$F:$F,"Не проставлен",0,1))</f>
        <v/>
      </c>
    </row>
    <row r="137" spans="6:6" x14ac:dyDescent="0.35">
      <c r="F137" t="str">
        <f>IF(B137="","",_xlfn.XLOOKUP(B137,[4]Общий!$B:$B,[4]Общий!$F:$F,"Не проставлен",0,1))</f>
        <v/>
      </c>
    </row>
    <row r="138" spans="6:6" x14ac:dyDescent="0.35">
      <c r="F138" t="str">
        <f>IF(B138="","",_xlfn.XLOOKUP(B138,[4]Общий!$B:$B,[4]Общий!$F:$F,"Не проставлен",0,1))</f>
        <v/>
      </c>
    </row>
    <row r="139" spans="6:6" x14ac:dyDescent="0.35">
      <c r="F139" t="str">
        <f>IF(B139="","",_xlfn.XLOOKUP(B139,[4]Общий!$B:$B,[4]Общий!$F:$F,"Не проставлен",0,1))</f>
        <v/>
      </c>
    </row>
    <row r="140" spans="6:6" x14ac:dyDescent="0.35">
      <c r="F140" t="str">
        <f>IF(B140="","",_xlfn.XLOOKUP(B140,[4]Общий!$B:$B,[4]Общий!$F:$F,"Не проставлен",0,1))</f>
        <v/>
      </c>
    </row>
    <row r="141" spans="6:6" x14ac:dyDescent="0.35">
      <c r="F141" t="str">
        <f>IF(B141="","",_xlfn.XLOOKUP(B141,[4]Общий!$B:$B,[4]Общий!$F:$F,"Не проставлен",0,1))</f>
        <v/>
      </c>
    </row>
    <row r="142" spans="6:6" x14ac:dyDescent="0.35">
      <c r="F142" t="str">
        <f>IF(B142="","",_xlfn.XLOOKUP(B142,[4]Общий!$B:$B,[4]Общий!$F:$F,"Не проставлен",0,1))</f>
        <v/>
      </c>
    </row>
    <row r="143" spans="6:6" x14ac:dyDescent="0.35">
      <c r="F143" t="str">
        <f>IF(B143="","",_xlfn.XLOOKUP(B143,[4]Общий!$B:$B,[4]Общий!$F:$F,"Не проставлен",0,1))</f>
        <v/>
      </c>
    </row>
    <row r="144" spans="6:6" x14ac:dyDescent="0.35">
      <c r="F144" t="str">
        <f>IF(B144="","",_xlfn.XLOOKUP(B144,[4]Общий!$B:$B,[4]Общий!$F:$F,"Не проставлен",0,1))</f>
        <v/>
      </c>
    </row>
    <row r="145" spans="6:6" x14ac:dyDescent="0.35">
      <c r="F145" t="str">
        <f>IF(B145="","",_xlfn.XLOOKUP(B145,[4]Общий!$B:$B,[4]Общий!$F:$F,"Не проставлен",0,1))</f>
        <v/>
      </c>
    </row>
    <row r="146" spans="6:6" x14ac:dyDescent="0.35">
      <c r="F146" t="str">
        <f>IF(B146="","",_xlfn.XLOOKUP(B146,[4]Общий!$B:$B,[4]Общий!$F:$F,"Не проставлен",0,1))</f>
        <v/>
      </c>
    </row>
    <row r="147" spans="6:6" x14ac:dyDescent="0.35">
      <c r="F147" t="str">
        <f>IF(B147="","",_xlfn.XLOOKUP(B147,[4]Общий!$B:$B,[4]Общий!$F:$F,"Не проставлен",0,1))</f>
        <v/>
      </c>
    </row>
    <row r="148" spans="6:6" x14ac:dyDescent="0.35">
      <c r="F148" t="str">
        <f>IF(B148="","",_xlfn.XLOOKUP(B148,[4]Общий!$B:$B,[4]Общий!$F:$F,"Не проставлен",0,1))</f>
        <v/>
      </c>
    </row>
    <row r="149" spans="6:6" x14ac:dyDescent="0.35">
      <c r="F149" t="str">
        <f>IF(B149="","",_xlfn.XLOOKUP(B149,[4]Общий!$B:$B,[4]Общий!$F:$F,"Не проставлен",0,1))</f>
        <v/>
      </c>
    </row>
    <row r="150" spans="6:6" x14ac:dyDescent="0.35">
      <c r="F150" t="str">
        <f>IF(B150="","",_xlfn.XLOOKUP(B150,[4]Общий!$B:$B,[4]Общий!$F:$F,"Не проставлен",0,1))</f>
        <v/>
      </c>
    </row>
    <row r="151" spans="6:6" x14ac:dyDescent="0.35">
      <c r="F151" t="str">
        <f>IF(B151="","",_xlfn.XLOOKUP(B151,[4]Общий!$B:$B,[4]Общий!$F:$F,"Не проставлен",0,1))</f>
        <v/>
      </c>
    </row>
    <row r="152" spans="6:6" x14ac:dyDescent="0.35">
      <c r="F152" t="str">
        <f>IF(B152="","",_xlfn.XLOOKUP(B152,[4]Общий!$B:$B,[4]Общий!$F:$F,"Не проставлен",0,1))</f>
        <v/>
      </c>
    </row>
    <row r="153" spans="6:6" x14ac:dyDescent="0.35">
      <c r="F153" t="str">
        <f>IF(B153="","",_xlfn.XLOOKUP(B153,[4]Общий!$B:$B,[4]Общий!$F:$F,"Не проставлен",0,1))</f>
        <v/>
      </c>
    </row>
    <row r="154" spans="6:6" x14ac:dyDescent="0.35">
      <c r="F154" t="str">
        <f>IF(B154="","",_xlfn.XLOOKUP(B154,[4]Общий!$B:$B,[4]Общий!$F:$F,"Не проставлен",0,1))</f>
        <v/>
      </c>
    </row>
    <row r="155" spans="6:6" x14ac:dyDescent="0.35">
      <c r="F155" t="str">
        <f>IF(B155="","",_xlfn.XLOOKUP(B155,[4]Общий!$B:$B,[4]Общий!$F:$F,"Не проставлен",0,1))</f>
        <v/>
      </c>
    </row>
    <row r="156" spans="6:6" x14ac:dyDescent="0.35">
      <c r="F156" t="str">
        <f>IF(B156="","",_xlfn.XLOOKUP(B156,[4]Общий!$B:$B,[4]Общий!$F:$F,"Не проставлен",0,1))</f>
        <v/>
      </c>
    </row>
    <row r="157" spans="6:6" x14ac:dyDescent="0.35">
      <c r="F157" t="str">
        <f>IF(B157="","",_xlfn.XLOOKUP(B157,[4]Общий!$B:$B,[4]Общий!$F:$F,"Не проставлен",0,1))</f>
        <v/>
      </c>
    </row>
    <row r="158" spans="6:6" x14ac:dyDescent="0.35">
      <c r="F158" t="str">
        <f>IF(B158="","",_xlfn.XLOOKUP(B158,[4]Общий!$B:$B,[4]Общий!$F:$F,"Не проставлен",0,1))</f>
        <v/>
      </c>
    </row>
    <row r="159" spans="6:6" x14ac:dyDescent="0.35">
      <c r="F159" t="str">
        <f>IF(B159="","",_xlfn.XLOOKUP(B159,[4]Общий!$B:$B,[4]Общий!$F:$F,"Не проставлен",0,1))</f>
        <v/>
      </c>
    </row>
    <row r="160" spans="6:6" x14ac:dyDescent="0.35">
      <c r="F160" t="str">
        <f>IF(B160="","",_xlfn.XLOOKUP(B160,[4]Общий!$B:$B,[4]Общий!$F:$F,"Не проставлен",0,1))</f>
        <v/>
      </c>
    </row>
    <row r="161" spans="6:6" x14ac:dyDescent="0.35">
      <c r="F161" t="str">
        <f>IF(B161="","",_xlfn.XLOOKUP(B161,[4]Общий!$B:$B,[4]Общий!$F:$F,"Не проставлен",0,1))</f>
        <v/>
      </c>
    </row>
    <row r="162" spans="6:6" x14ac:dyDescent="0.35">
      <c r="F162" t="str">
        <f>IF(B162="","",_xlfn.XLOOKUP(B162,[4]Общий!$B:$B,[4]Общий!$F:$F,"Не проставлен",0,1))</f>
        <v/>
      </c>
    </row>
    <row r="163" spans="6:6" x14ac:dyDescent="0.35">
      <c r="F163" t="str">
        <f>IF(B163="","",_xlfn.XLOOKUP(B163,[4]Общий!$B:$B,[4]Общий!$F:$F,"Не проставлен",0,1))</f>
        <v/>
      </c>
    </row>
    <row r="164" spans="6:6" x14ac:dyDescent="0.35">
      <c r="F164" t="str">
        <f>IF(B164="","",_xlfn.XLOOKUP(B164,[4]Общий!$B:$B,[4]Общий!$F:$F,"Не проставлен",0,1))</f>
        <v/>
      </c>
    </row>
    <row r="165" spans="6:6" x14ac:dyDescent="0.35">
      <c r="F165" t="str">
        <f>IF(B165="","",_xlfn.XLOOKUP(B165,[4]Общий!$B:$B,[4]Общий!$F:$F,"Не проставлен",0,1))</f>
        <v/>
      </c>
    </row>
    <row r="166" spans="6:6" x14ac:dyDescent="0.35">
      <c r="F166" t="str">
        <f>IF(B166="","",_xlfn.XLOOKUP(B166,[4]Общий!$B:$B,[4]Общий!$F:$F,"Не проставлен",0,1))</f>
        <v/>
      </c>
    </row>
    <row r="167" spans="6:6" x14ac:dyDescent="0.35">
      <c r="F167" t="str">
        <f>IF(B167="","",_xlfn.XLOOKUP(B167,[4]Общий!$B:$B,[4]Общий!$F:$F,"Не проставлен",0,1))</f>
        <v/>
      </c>
    </row>
    <row r="168" spans="6:6" x14ac:dyDescent="0.35">
      <c r="F168" t="str">
        <f>IF(B168="","",_xlfn.XLOOKUP(B168,[4]Общий!$B:$B,[4]Общий!$F:$F,"Не проставлен",0,1))</f>
        <v/>
      </c>
    </row>
    <row r="169" spans="6:6" x14ac:dyDescent="0.35">
      <c r="F169" t="str">
        <f>IF(B169="","",_xlfn.XLOOKUP(B169,[4]Общий!$B:$B,[4]Общий!$F:$F,"Не проставлен",0,1))</f>
        <v/>
      </c>
    </row>
    <row r="170" spans="6:6" x14ac:dyDescent="0.35">
      <c r="F170" t="str">
        <f>IF(B170="","",_xlfn.XLOOKUP(B170,[4]Общий!$B:$B,[4]Общий!$F:$F,"Не проставлен",0,1))</f>
        <v/>
      </c>
    </row>
    <row r="171" spans="6:6" x14ac:dyDescent="0.35">
      <c r="F171" t="str">
        <f>IF(B171="","",_xlfn.XLOOKUP(B171,[4]Общий!$B:$B,[4]Общий!$F:$F,"Не проставлен",0,1))</f>
        <v/>
      </c>
    </row>
    <row r="172" spans="6:6" x14ac:dyDescent="0.35">
      <c r="F172" t="str">
        <f>IF(B172="","",_xlfn.XLOOKUP(B172,[4]Общий!$B:$B,[4]Общий!$F:$F,"Не проставлен",0,1))</f>
        <v/>
      </c>
    </row>
    <row r="173" spans="6:6" x14ac:dyDescent="0.35">
      <c r="F173" t="str">
        <f>IF(B173="","",_xlfn.XLOOKUP(B173,[4]Общий!$B:$B,[4]Общий!$F:$F,"Не проставлен",0,1))</f>
        <v/>
      </c>
    </row>
    <row r="174" spans="6:6" x14ac:dyDescent="0.35">
      <c r="F174" t="str">
        <f>IF(B174="","",_xlfn.XLOOKUP(B174,[4]Общий!$B:$B,[4]Общий!$F:$F,"Не проставлен",0,1))</f>
        <v/>
      </c>
    </row>
    <row r="175" spans="6:6" x14ac:dyDescent="0.35">
      <c r="F175" t="str">
        <f>IF(B175="","",_xlfn.XLOOKUP(B175,[4]Общий!$B:$B,[4]Общий!$F:$F,"Не проставлен",0,1))</f>
        <v/>
      </c>
    </row>
    <row r="176" spans="6:6" x14ac:dyDescent="0.35">
      <c r="F176" t="str">
        <f>IF(B176="","",_xlfn.XLOOKUP(B176,[4]Общий!$B:$B,[4]Общий!$F:$F,"Не проставлен",0,1))</f>
        <v/>
      </c>
    </row>
    <row r="177" spans="6:6" x14ac:dyDescent="0.35">
      <c r="F177" t="str">
        <f>IF(B177="","",_xlfn.XLOOKUP(B177,[4]Общий!$B:$B,[4]Общий!$F:$F,"Не проставлен",0,1))</f>
        <v/>
      </c>
    </row>
    <row r="178" spans="6:6" x14ac:dyDescent="0.35">
      <c r="F178" t="str">
        <f>IF(B178="","",_xlfn.XLOOKUP(B178,[4]Общий!$B:$B,[4]Общий!$F:$F,"Не проставлен",0,1))</f>
        <v/>
      </c>
    </row>
    <row r="179" spans="6:6" x14ac:dyDescent="0.35">
      <c r="F179" t="str">
        <f>IF(B179="","",_xlfn.XLOOKUP(B179,[4]Общий!$B:$B,[4]Общий!$F:$F,"Не проставлен",0,1))</f>
        <v/>
      </c>
    </row>
    <row r="180" spans="6:6" x14ac:dyDescent="0.35">
      <c r="F180" t="str">
        <f>IF(B180="","",_xlfn.XLOOKUP(B180,[4]Общий!$B:$B,[4]Общий!$F:$F,"Не проставлен",0,1))</f>
        <v/>
      </c>
    </row>
    <row r="181" spans="6:6" x14ac:dyDescent="0.35">
      <c r="F181" t="str">
        <f>IF(B181="","",_xlfn.XLOOKUP(B181,[4]Общий!$B:$B,[4]Общий!$F:$F,"Не проставлен",0,1))</f>
        <v/>
      </c>
    </row>
    <row r="182" spans="6:6" x14ac:dyDescent="0.35">
      <c r="F182" t="str">
        <f>IF(B182="","",_xlfn.XLOOKUP(B182,[4]Общий!$B:$B,[4]Общий!$F:$F,"Не проставлен",0,1))</f>
        <v/>
      </c>
    </row>
    <row r="183" spans="6:6" x14ac:dyDescent="0.35">
      <c r="F183" t="str">
        <f>IF(B183="","",_xlfn.XLOOKUP(B183,[4]Общий!$B:$B,[4]Общий!$F:$F,"Не проставлен",0,1))</f>
        <v/>
      </c>
    </row>
    <row r="184" spans="6:6" x14ac:dyDescent="0.35">
      <c r="F184" t="str">
        <f>IF(B184="","",_xlfn.XLOOKUP(B184,[4]Общий!$B:$B,[4]Общий!$F:$F,"Не проставлен",0,1))</f>
        <v/>
      </c>
    </row>
    <row r="185" spans="6:6" x14ac:dyDescent="0.35">
      <c r="F185" t="str">
        <f>IF(B185="","",_xlfn.XLOOKUP(B185,[4]Общий!$B:$B,[4]Общий!$F:$F,"Не проставлен",0,1))</f>
        <v/>
      </c>
    </row>
    <row r="186" spans="6:6" x14ac:dyDescent="0.35">
      <c r="F186" t="str">
        <f>IF(B186="","",_xlfn.XLOOKUP(B186,[4]Общий!$B:$B,[4]Общий!$F:$F,"Не проставлен",0,1))</f>
        <v/>
      </c>
    </row>
    <row r="187" spans="6:6" x14ac:dyDescent="0.35">
      <c r="F187" t="str">
        <f>IF(B187="","",_xlfn.XLOOKUP(B187,[4]Общий!$B:$B,[4]Общий!$F:$F,"Не проставлен",0,1))</f>
        <v/>
      </c>
    </row>
    <row r="188" spans="6:6" x14ac:dyDescent="0.35">
      <c r="F188" t="str">
        <f>IF(B188="","",_xlfn.XLOOKUP(B188,[4]Общий!$B:$B,[4]Общий!$F:$F,"Не проставлен",0,1))</f>
        <v/>
      </c>
    </row>
    <row r="189" spans="6:6" x14ac:dyDescent="0.35">
      <c r="F189" t="str">
        <f>IF(B189="","",_xlfn.XLOOKUP(B189,[4]Общий!$B:$B,[4]Общий!$F:$F,"Не проставлен",0,1))</f>
        <v/>
      </c>
    </row>
    <row r="190" spans="6:6" x14ac:dyDescent="0.35">
      <c r="F190" t="str">
        <f>IF(B190="","",_xlfn.XLOOKUP(B190,[4]Общий!$B:$B,[4]Общий!$F:$F,"Не проставлен",0,1))</f>
        <v/>
      </c>
    </row>
    <row r="191" spans="6:6" x14ac:dyDescent="0.35">
      <c r="F191" t="str">
        <f>IF(B191="","",_xlfn.XLOOKUP(B191,[4]Общий!$B:$B,[4]Общий!$F:$F,"Не проставлен",0,1))</f>
        <v/>
      </c>
    </row>
    <row r="192" spans="6:6" x14ac:dyDescent="0.35">
      <c r="F192" t="str">
        <f>IF(B192="","",_xlfn.XLOOKUP(B192,[4]Общий!$B:$B,[4]Общий!$F:$F,"Не проставлен",0,1))</f>
        <v/>
      </c>
    </row>
    <row r="193" spans="6:6" x14ac:dyDescent="0.35">
      <c r="F193" t="str">
        <f>IF(B193="","",_xlfn.XLOOKUP(B193,[4]Общий!$B:$B,[4]Общий!$F:$F,"Не проставлен",0,1))</f>
        <v/>
      </c>
    </row>
    <row r="194" spans="6:6" x14ac:dyDescent="0.35">
      <c r="F194" t="str">
        <f>IF(B194="","",_xlfn.XLOOKUP(B194,[4]Общий!$B:$B,[4]Общий!$F:$F,"Не проставлен",0,1))</f>
        <v/>
      </c>
    </row>
    <row r="195" spans="6:6" x14ac:dyDescent="0.35">
      <c r="F195" t="str">
        <f>IF(B195="","",_xlfn.XLOOKUP(B195,[4]Общий!$B:$B,[4]Общий!$F:$F,"Не проставлен",0,1))</f>
        <v/>
      </c>
    </row>
    <row r="196" spans="6:6" x14ac:dyDescent="0.35">
      <c r="F196" t="str">
        <f>IF(B196="","",_xlfn.XLOOKUP(B196,[4]Общий!$B:$B,[4]Общий!$F:$F,"Не проставлен",0,1))</f>
        <v/>
      </c>
    </row>
    <row r="197" spans="6:6" x14ac:dyDescent="0.35">
      <c r="F197" t="str">
        <f>IF(B197="","",_xlfn.XLOOKUP(B197,[4]Общий!$B:$B,[4]Общий!$F:$F,"Не проставлен",0,1))</f>
        <v/>
      </c>
    </row>
    <row r="198" spans="6:6" x14ac:dyDescent="0.35">
      <c r="F198" t="str">
        <f>IF(B198="","",_xlfn.XLOOKUP(B198,[4]Общий!$B:$B,[4]Общий!$F:$F,"Не проставлен",0,1))</f>
        <v/>
      </c>
    </row>
    <row r="199" spans="6:6" x14ac:dyDescent="0.35">
      <c r="F199" t="str">
        <f>IF(B199="","",_xlfn.XLOOKUP(B199,[4]Общий!$B:$B,[4]Общий!$F:$F,"Не проставлен",0,1))</f>
        <v/>
      </c>
    </row>
    <row r="200" spans="6:6" x14ac:dyDescent="0.35">
      <c r="F200" t="str">
        <f>IF(B200="","",_xlfn.XLOOKUP(B200,[4]Общий!$B:$B,[4]Общий!$F:$F,"Не проставлен",0,1))</f>
        <v/>
      </c>
    </row>
    <row r="201" spans="6:6" x14ac:dyDescent="0.35">
      <c r="F201" t="str">
        <f>IF(B201="","",_xlfn.XLOOKUP(B201,[4]Общий!$B:$B,[4]Общий!$F:$F,"Не проставлен",0,1))</f>
        <v/>
      </c>
    </row>
    <row r="202" spans="6:6" x14ac:dyDescent="0.35">
      <c r="F202" t="str">
        <f>IF(B202="","",_xlfn.XLOOKUP(B202,[4]Общий!$B:$B,[4]Общий!$F:$F,"Не проставлен",0,1))</f>
        <v/>
      </c>
    </row>
    <row r="203" spans="6:6" x14ac:dyDescent="0.35">
      <c r="F203" t="str">
        <f>IF(B203="","",_xlfn.XLOOKUP(B203,[4]Общий!$B:$B,[4]Общий!$F:$F,"Не проставлен",0,1))</f>
        <v/>
      </c>
    </row>
    <row r="204" spans="6:6" x14ac:dyDescent="0.35">
      <c r="F204" t="str">
        <f>IF(B204="","",_xlfn.XLOOKUP(B204,[4]Общий!$B:$B,[4]Общий!$F:$F,"Не проставлен",0,1))</f>
        <v/>
      </c>
    </row>
    <row r="205" spans="6:6" x14ac:dyDescent="0.35">
      <c r="F205" t="str">
        <f>IF(B205="","",_xlfn.XLOOKUP(B205,[4]Общий!$B:$B,[4]Общий!$F:$F,"Не проставлен",0,1))</f>
        <v/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878A-0C5C-4929-A2C3-E758FC3E96C8}">
  <dimension ref="A1:F191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3" width="26.81640625" customWidth="1"/>
    <col min="4" max="4" width="26.81640625" style="2" customWidth="1"/>
    <col min="5" max="5" width="26.81640625" customWidth="1"/>
    <col min="6" max="6" width="17.81640625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4" t="s">
        <v>2449</v>
      </c>
      <c r="E1" s="1"/>
      <c r="F1" s="1" t="s">
        <v>15</v>
      </c>
    </row>
    <row r="2" spans="1:6" x14ac:dyDescent="0.35">
      <c r="A2" t="str" cm="1">
        <f t="array" aca="1" ref="A2:E123" ca="1">_xlfn._xlws.FILTER(Список_Сотрудников[[BU]:[Ответственный менеджер]],Список_Сотрудников[BU]='Список BU'!A2,"")</f>
        <v>Москва</v>
      </c>
      <c r="B2" t="str">
        <f ca="1"/>
        <v>Волошаненко Сергей Сергеевич уволен</v>
      </c>
      <c r="C2" t="str">
        <f ca="1"/>
        <v>Территориальный менеджер по продажам</v>
      </c>
      <c r="D2" s="2">
        <f ca="1"/>
        <v>44931</v>
      </c>
      <c r="E2" t="str">
        <f ca="1"/>
        <v>Андрианов Евгений</v>
      </c>
      <c r="F2" t="str">
        <f ca="1">IF(B2="","",_xlfn.XLOOKUP(B2,[5]Общий!$B:$B,[5]Общий!$F:$F,"Не проставлен",0,1))</f>
        <v>уволен</v>
      </c>
    </row>
    <row r="3" spans="1:6" x14ac:dyDescent="0.35">
      <c r="A3" t="str">
        <f ca="1"/>
        <v>Москва</v>
      </c>
      <c r="B3" t="str">
        <f ca="1"/>
        <v>Галко Антон Викторович</v>
      </c>
      <c r="C3" t="str">
        <f ca="1"/>
        <v>Торговый представитель</v>
      </c>
      <c r="D3" s="2">
        <f ca="1"/>
        <v>44931</v>
      </c>
      <c r="E3" t="str">
        <f ca="1"/>
        <v>Андрианов Евгений</v>
      </c>
      <c r="F3" t="str">
        <f ca="1">IF(B3="","",_xlfn.XLOOKUP(B3,[5]Общий!$B:$B,[5]Общий!$F:$F,"Не проставлен",0,1))</f>
        <v>10516,89</v>
      </c>
    </row>
    <row r="4" spans="1:6" x14ac:dyDescent="0.35">
      <c r="A4" t="str">
        <f ca="1"/>
        <v>Москва</v>
      </c>
      <c r="B4" t="str">
        <f ca="1"/>
        <v>Горбунов Василий Вадимович</v>
      </c>
      <c r="C4" t="str">
        <f ca="1"/>
        <v>Торговый представитель</v>
      </c>
      <c r="D4" s="2">
        <f ca="1"/>
        <v>44931</v>
      </c>
      <c r="E4" t="str">
        <f ca="1"/>
        <v>Андрианов Евгений</v>
      </c>
      <c r="F4" t="str">
        <f ca="1">IF(B4="","",_xlfn.XLOOKUP(B4,[5]Общий!$B:$B,[5]Общий!$F:$F,"Не проставлен",0,1))</f>
        <v>706 768,49</v>
      </c>
    </row>
    <row r="5" spans="1:6" x14ac:dyDescent="0.35">
      <c r="A5" t="str">
        <f ca="1"/>
        <v>Москва</v>
      </c>
      <c r="B5" t="str">
        <f ca="1"/>
        <v>Лезин Алексей Сергеевич уволен</v>
      </c>
      <c r="C5" t="str">
        <f ca="1"/>
        <v>Торговый представитель</v>
      </c>
      <c r="D5" s="2">
        <f ca="1"/>
        <v>44931</v>
      </c>
      <c r="E5" t="str">
        <f ca="1"/>
        <v>Андрианов Евгений</v>
      </c>
      <c r="F5" t="str">
        <f ca="1">IF(B5="","",_xlfn.XLOOKUP(B5,[5]Общий!$B:$B,[5]Общий!$F:$F,"Не проставлен",0,1))</f>
        <v>уволен</v>
      </c>
    </row>
    <row r="6" spans="1:6" x14ac:dyDescent="0.35">
      <c r="A6" t="str">
        <f ca="1"/>
        <v>Москва</v>
      </c>
      <c r="B6" t="str">
        <f ca="1"/>
        <v>Михайлова Анастасия Алексеевна</v>
      </c>
      <c r="C6" t="str">
        <f ca="1"/>
        <v>Торговый представитель</v>
      </c>
      <c r="D6" s="2">
        <f ca="1"/>
        <v>44931</v>
      </c>
      <c r="E6" t="str">
        <f ca="1"/>
        <v>Андрианов Евгений</v>
      </c>
      <c r="F6" t="str">
        <f ca="1">IF(B6="","",_xlfn.XLOOKUP(B6,[5]Общий!$B:$B,[5]Общий!$F:$F,"Не проставлен",0,1))</f>
        <v>9 195,05</v>
      </c>
    </row>
    <row r="7" spans="1:6" x14ac:dyDescent="0.35">
      <c r="A7" t="str">
        <f ca="1"/>
        <v>Москва</v>
      </c>
      <c r="B7" t="str">
        <f ca="1"/>
        <v>Рыбин Даниил Сергеевич</v>
      </c>
      <c r="C7" t="str">
        <f ca="1"/>
        <v>Торговый представитель</v>
      </c>
      <c r="D7" s="2">
        <f ca="1"/>
        <v>44931</v>
      </c>
      <c r="E7" t="str">
        <f ca="1"/>
        <v>Андрианов Евгений</v>
      </c>
      <c r="F7" t="str">
        <f ca="1">IF(B7="","",_xlfn.XLOOKUP(B7,[5]Общий!$B:$B,[5]Общий!$F:$F,"Не проставлен",0,1))</f>
        <v>113 382,50</v>
      </c>
    </row>
    <row r="8" spans="1:6" x14ac:dyDescent="0.35">
      <c r="A8" t="str">
        <f ca="1"/>
        <v>Москва</v>
      </c>
      <c r="B8" t="str">
        <f ca="1"/>
        <v>Урсолова Ирина Николаевна</v>
      </c>
      <c r="C8" t="str">
        <f ca="1"/>
        <v>Торговый представитель</v>
      </c>
      <c r="D8" s="2">
        <f ca="1"/>
        <v>44931</v>
      </c>
      <c r="E8" t="str">
        <f ca="1"/>
        <v>Андрианов Евгений</v>
      </c>
      <c r="F8" t="str">
        <f ca="1">IF(B8="","",_xlfn.XLOOKUP(B8,[5]Общий!$B:$B,[5]Общий!$F:$F,"Не проставлен",0,1))</f>
        <v>90 693,52</v>
      </c>
    </row>
    <row r="9" spans="1:6" x14ac:dyDescent="0.35">
      <c r="A9" t="str">
        <f ca="1"/>
        <v>Москва</v>
      </c>
      <c r="B9" t="str">
        <f ca="1"/>
        <v>Хадарцев Руслан Владимирович</v>
      </c>
      <c r="C9" t="str">
        <f ca="1"/>
        <v>Территориальный менеджер по продажам</v>
      </c>
      <c r="D9" s="2">
        <f ca="1"/>
        <v>44931</v>
      </c>
      <c r="E9" t="str">
        <f ca="1"/>
        <v>Андрианов Евгений</v>
      </c>
      <c r="F9" t="str">
        <f ca="1">IF(B9="","",_xlfn.XLOOKUP(B9,[5]Общий!$B:$B,[5]Общий!$F:$F,"Не проставлен",0,1))</f>
        <v>755 098,86</v>
      </c>
    </row>
    <row r="10" spans="1:6" x14ac:dyDescent="0.35">
      <c r="A10" t="str">
        <f ca="1"/>
        <v>Москва</v>
      </c>
      <c r="B10" t="str">
        <f ca="1"/>
        <v>Абаев Сергей Борисович</v>
      </c>
      <c r="C10" t="str">
        <f ca="1"/>
        <v>Менеджер по работе с ключевыми клиентами</v>
      </c>
      <c r="D10" s="2">
        <f ca="1"/>
        <v>44947</v>
      </c>
      <c r="E10" t="str">
        <f ca="1"/>
        <v>Борунов Иван</v>
      </c>
      <c r="F10">
        <f ca="1">IF(B10="","",_xlfn.XLOOKUP(B10,[5]Общий!$B:$B,[5]Общий!$F:$F,"Не проставлен",0,1))</f>
        <v>0</v>
      </c>
    </row>
    <row r="11" spans="1:6" x14ac:dyDescent="0.35">
      <c r="A11" t="str">
        <f ca="1"/>
        <v>Москва</v>
      </c>
      <c r="B11" t="str">
        <f ca="1"/>
        <v>Артемова Надежда Олеговна</v>
      </c>
      <c r="C11" t="str">
        <f ca="1"/>
        <v>Представитель по обслуживанию клиентов</v>
      </c>
      <c r="D11" s="2">
        <f ca="1"/>
        <v>44947</v>
      </c>
      <c r="E11" t="str">
        <f ca="1"/>
        <v>Борунов Иван</v>
      </c>
      <c r="F11">
        <f ca="1">IF(B11="","",_xlfn.XLOOKUP(B11,[5]Общий!$B:$B,[5]Общий!$F:$F,"Не проставлен",0,1))</f>
        <v>0</v>
      </c>
    </row>
    <row r="12" spans="1:6" x14ac:dyDescent="0.35">
      <c r="A12" t="str">
        <f ca="1"/>
        <v>Москва</v>
      </c>
      <c r="B12" t="str">
        <f ca="1"/>
        <v>Борунов Иван Владимирович</v>
      </c>
      <c r="C12" t="str">
        <f ca="1"/>
        <v>Операционный менеджер</v>
      </c>
      <c r="D12" s="2">
        <f ca="1"/>
        <v>44947</v>
      </c>
      <c r="E12" t="str">
        <f ca="1"/>
        <v>Соболева Александра</v>
      </c>
      <c r="F12">
        <f ca="1">IF(B12="","",_xlfn.XLOOKUP(B12,[5]Общий!$B:$B,[5]Общий!$F:$F,"Не проставлен",0,1))</f>
        <v>0</v>
      </c>
    </row>
    <row r="13" spans="1:6" x14ac:dyDescent="0.35">
      <c r="A13" t="str">
        <f ca="1"/>
        <v>Москва</v>
      </c>
      <c r="B13" t="str">
        <f ca="1"/>
        <v>Горшкова Ольга Викторовна</v>
      </c>
      <c r="C13" t="str">
        <f ca="1"/>
        <v>Представитель по обслуживанию клиентов</v>
      </c>
      <c r="D13" s="2">
        <f ca="1"/>
        <v>44947</v>
      </c>
      <c r="E13" t="str">
        <f ca="1"/>
        <v>Борунов Иван</v>
      </c>
      <c r="F13">
        <f ca="1">IF(B13="","",_xlfn.XLOOKUP(B13,[5]Общий!$B:$B,[5]Общий!$F:$F,"Не проставлен",0,1))</f>
        <v>0</v>
      </c>
    </row>
    <row r="14" spans="1:6" x14ac:dyDescent="0.35">
      <c r="A14" t="str">
        <f ca="1"/>
        <v>Москва</v>
      </c>
      <c r="B14" t="str">
        <f ca="1"/>
        <v>Екимовских Евгения Сергеевна</v>
      </c>
      <c r="C14" t="str">
        <f ca="1"/>
        <v>Представитель по обслуживанию клиентов</v>
      </c>
      <c r="D14" s="2">
        <f ca="1"/>
        <v>44947</v>
      </c>
      <c r="E14" t="str">
        <f ca="1"/>
        <v>Борунов Иван</v>
      </c>
      <c r="F14">
        <f ca="1">IF(B14="","",_xlfn.XLOOKUP(B14,[5]Общий!$B:$B,[5]Общий!$F:$F,"Не проставлен",0,1))</f>
        <v>0</v>
      </c>
    </row>
    <row r="15" spans="1:6" x14ac:dyDescent="0.35">
      <c r="A15" t="str">
        <f ca="1"/>
        <v>Москва</v>
      </c>
      <c r="B15" t="str">
        <f ca="1"/>
        <v>Жданова Любовь Павловна</v>
      </c>
      <c r="C15" t="str">
        <f ca="1"/>
        <v>Представитель по обслуживанию клиентов</v>
      </c>
      <c r="D15" s="2">
        <f ca="1"/>
        <v>44947</v>
      </c>
      <c r="E15" t="str">
        <f ca="1"/>
        <v>Борунов Иван</v>
      </c>
      <c r="F15">
        <f ca="1">IF(B15="","",_xlfn.XLOOKUP(B15,[5]Общий!$B:$B,[5]Общий!$F:$F,"Не проставлен",0,1))</f>
        <v>0</v>
      </c>
    </row>
    <row r="16" spans="1:6" x14ac:dyDescent="0.35">
      <c r="A16" t="str">
        <f ca="1"/>
        <v>Москва</v>
      </c>
      <c r="B16" t="str">
        <f ca="1"/>
        <v>Завразина Наталья Викторовна</v>
      </c>
      <c r="C16" t="str">
        <f ca="1"/>
        <v>Представитель по обслуживанию клиентов</v>
      </c>
      <c r="D16" s="2">
        <f ca="1"/>
        <v>44947</v>
      </c>
      <c r="E16" t="str">
        <f ca="1"/>
        <v>Борунов Иван</v>
      </c>
      <c r="F16">
        <f ca="1">IF(B16="","",_xlfn.XLOOKUP(B16,[5]Общий!$B:$B,[5]Общий!$F:$F,"Не проставлен",0,1))</f>
        <v>0</v>
      </c>
    </row>
    <row r="17" spans="1:6" x14ac:dyDescent="0.35">
      <c r="A17" t="str">
        <f ca="1"/>
        <v>Москва</v>
      </c>
      <c r="B17" t="str">
        <f ca="1"/>
        <v>Кирина Алина Владимировна</v>
      </c>
      <c r="C17" t="str">
        <f ca="1"/>
        <v>Руководитель отдела обслуживания клиентов</v>
      </c>
      <c r="D17" s="2">
        <f ca="1"/>
        <v>44947</v>
      </c>
      <c r="E17" t="str">
        <f ca="1"/>
        <v>Борунов Иван</v>
      </c>
      <c r="F17">
        <f ca="1">IF(B17="","",_xlfn.XLOOKUP(B17,[5]Общий!$B:$B,[5]Общий!$F:$F,"Не проставлен",0,1))</f>
        <v>0</v>
      </c>
    </row>
    <row r="18" spans="1:6" x14ac:dyDescent="0.35">
      <c r="A18" t="str">
        <f ca="1"/>
        <v>Москва</v>
      </c>
      <c r="B18" t="str">
        <f ca="1"/>
        <v>Маликова Дарья Алексеевна</v>
      </c>
      <c r="C18" t="str">
        <f ca="1"/>
        <v>Руководитель отдела обслуживания ключевых клиентов</v>
      </c>
      <c r="D18" s="2">
        <f ca="1"/>
        <v>44947</v>
      </c>
      <c r="E18" t="str">
        <f ca="1"/>
        <v>Борунов Иван</v>
      </c>
      <c r="F18">
        <f ca="1">IF(B18="","",_xlfn.XLOOKUP(B18,[5]Общий!$B:$B,[5]Общий!$F:$F,"Не проставлен",0,1))</f>
        <v>0</v>
      </c>
    </row>
    <row r="19" spans="1:6" x14ac:dyDescent="0.35">
      <c r="A19" t="str">
        <f ca="1"/>
        <v>Москва</v>
      </c>
      <c r="B19" t="str">
        <f ca="1"/>
        <v>Новикова Татьяна Алексеевна</v>
      </c>
      <c r="C19" t="str">
        <f ca="1"/>
        <v>Представитель по обслуживанию клиентов</v>
      </c>
      <c r="D19" s="2">
        <f ca="1"/>
        <v>44947</v>
      </c>
      <c r="E19" t="str">
        <f ca="1"/>
        <v>Борунов Иван</v>
      </c>
      <c r="F19">
        <f ca="1">IF(B19="","",_xlfn.XLOOKUP(B19,[5]Общий!$B:$B,[5]Общий!$F:$F,"Не проставлен",0,1))</f>
        <v>0</v>
      </c>
    </row>
    <row r="20" spans="1:6" x14ac:dyDescent="0.35">
      <c r="A20" t="str">
        <f ca="1"/>
        <v>Москва</v>
      </c>
      <c r="B20" t="str">
        <f ca="1"/>
        <v>Тихонова Ирина Васильевна</v>
      </c>
      <c r="C20" t="str">
        <f ca="1"/>
        <v>Менеджер по логистике</v>
      </c>
      <c r="D20" s="2">
        <f ca="1"/>
        <v>44931</v>
      </c>
      <c r="E20" t="str">
        <f ca="1"/>
        <v>Борунов Иван</v>
      </c>
      <c r="F20">
        <f ca="1">IF(B20="","",_xlfn.XLOOKUP(B20,[5]Общий!$B:$B,[5]Общий!$F:$F,"Не проставлен",0,1))</f>
        <v>25420</v>
      </c>
    </row>
    <row r="21" spans="1:6" x14ac:dyDescent="0.35">
      <c r="A21" t="str">
        <f ca="1"/>
        <v>Москва</v>
      </c>
      <c r="B21" t="str">
        <f ca="1"/>
        <v>Чаус Юлия Сергеевна</v>
      </c>
      <c r="C21" t="str">
        <f ca="1"/>
        <v>Представитель по обслуживанию клиентов</v>
      </c>
      <c r="D21" s="2">
        <f ca="1"/>
        <v>44947</v>
      </c>
      <c r="E21" t="str">
        <f ca="1"/>
        <v>Борунов Иван</v>
      </c>
      <c r="F21">
        <f ca="1">IF(B21="","",_xlfn.XLOOKUP(B21,[5]Общий!$B:$B,[5]Общий!$F:$F,"Не проставлен",0,1))</f>
        <v>0</v>
      </c>
    </row>
    <row r="22" spans="1:6" x14ac:dyDescent="0.35">
      <c r="A22" t="str">
        <f ca="1"/>
        <v>Москва</v>
      </c>
      <c r="B22" t="str">
        <f ca="1"/>
        <v>Душенков Евгений Николаевич</v>
      </c>
      <c r="C22" t="str">
        <f ca="1"/>
        <v>Руководитель отдела продаж</v>
      </c>
      <c r="D22" s="2">
        <f ca="1"/>
        <v>44947</v>
      </c>
      <c r="E22" t="str">
        <f ca="1"/>
        <v>Захаров Андрей</v>
      </c>
      <c r="F22">
        <f ca="1">IF(B22="","",_xlfn.XLOOKUP(B22,[5]Общий!$B:$B,[5]Общий!$F:$F,"Не проставлен",0,1))</f>
        <v>0</v>
      </c>
    </row>
    <row r="23" spans="1:6" x14ac:dyDescent="0.35">
      <c r="A23" t="str">
        <f ca="1"/>
        <v>Москва</v>
      </c>
      <c r="B23" t="str">
        <f ca="1"/>
        <v>Ерёмкин Владимир Юрьевич</v>
      </c>
      <c r="C23" t="str">
        <f ca="1"/>
        <v>Торговый представитель</v>
      </c>
      <c r="D23" s="2">
        <f ca="1"/>
        <v>44931</v>
      </c>
      <c r="E23" t="str">
        <f ca="1"/>
        <v>Душенков Евгений</v>
      </c>
      <c r="F23" t="str">
        <f ca="1">IF(B23="","",_xlfn.XLOOKUP(B23,[5]Общий!$B:$B,[5]Общий!$F:$F,"Не проставлен",0,1))</f>
        <v>27 356,23</v>
      </c>
    </row>
    <row r="24" spans="1:6" x14ac:dyDescent="0.35">
      <c r="A24" t="str">
        <f ca="1"/>
        <v>Москва</v>
      </c>
      <c r="B24" t="str">
        <f ca="1"/>
        <v>Кирюшова Юлия Ивановна</v>
      </c>
      <c r="C24" t="str">
        <f ca="1"/>
        <v>Торговый представитель</v>
      </c>
      <c r="D24" s="2">
        <f ca="1"/>
        <v>44931</v>
      </c>
      <c r="E24" t="str">
        <f ca="1"/>
        <v>Душенков Евгений</v>
      </c>
      <c r="F24" t="str">
        <f ca="1">IF(B24="","",_xlfn.XLOOKUP(B24,[5]Общий!$B:$B,[5]Общий!$F:$F,"Не проставлен",0,1))</f>
        <v>129 358,94</v>
      </c>
    </row>
    <row r="25" spans="1:6" x14ac:dyDescent="0.35">
      <c r="A25" t="str">
        <f ca="1"/>
        <v>Москва</v>
      </c>
      <c r="B25" t="str">
        <f ca="1"/>
        <v>Маркин Алексей Борисович</v>
      </c>
      <c r="C25" t="str">
        <f ca="1"/>
        <v>Менеджер по продажам ключевым клиентам</v>
      </c>
      <c r="D25" s="2">
        <f ca="1"/>
        <v>44931</v>
      </c>
      <c r="E25" t="str">
        <f ca="1"/>
        <v>Душенков Евгений</v>
      </c>
      <c r="F25" t="str">
        <f ca="1">IF(B25="","",_xlfn.XLOOKUP(B25,[5]Общий!$B:$B,[5]Общий!$F:$F,"Не проставлен",0,1))</f>
        <v>83 001,50</v>
      </c>
    </row>
    <row r="26" spans="1:6" x14ac:dyDescent="0.35">
      <c r="A26" t="str">
        <f ca="1"/>
        <v>Москва</v>
      </c>
      <c r="B26" t="str">
        <f ca="1"/>
        <v>Разницын Евгений Александрович уволен</v>
      </c>
      <c r="C26" t="str">
        <f ca="1"/>
        <v>Территориальный менеджер по продажам</v>
      </c>
      <c r="D26" s="2">
        <f ca="1"/>
        <v>44931</v>
      </c>
      <c r="E26" t="str">
        <f ca="1"/>
        <v>Душенков Евгений</v>
      </c>
      <c r="F26" t="str">
        <f ca="1">IF(B26="","",_xlfn.XLOOKUP(B26,[5]Общий!$B:$B,[5]Общий!$F:$F,"Не проставлен",0,1))</f>
        <v>уволен</v>
      </c>
    </row>
    <row r="27" spans="1:6" x14ac:dyDescent="0.35">
      <c r="A27" t="str">
        <f ca="1"/>
        <v>Москва</v>
      </c>
      <c r="B27" t="str">
        <f ca="1"/>
        <v>Семенова Татьяна Владимировна уволен</v>
      </c>
      <c r="C27" t="str">
        <f ca="1"/>
        <v>Торговый представитель</v>
      </c>
      <c r="D27" s="2">
        <f ca="1"/>
        <v>44931</v>
      </c>
      <c r="E27" t="str">
        <f ca="1"/>
        <v>Душенков Евгений</v>
      </c>
      <c r="F27" t="str">
        <f ca="1">IF(B27="","",_xlfn.XLOOKUP(B27,[5]Общий!$B:$B,[5]Общий!$F:$F,"Не проставлен",0,1))</f>
        <v>уволен</v>
      </c>
    </row>
    <row r="28" spans="1:6" x14ac:dyDescent="0.35">
      <c r="A28" t="str">
        <f ca="1"/>
        <v>Москва</v>
      </c>
      <c r="B28" t="str">
        <f ca="1"/>
        <v>Фролов Александр Николаевич</v>
      </c>
      <c r="C28" t="str">
        <f ca="1"/>
        <v>Менеджер по продажам ключевым клиентам</v>
      </c>
      <c r="D28" s="2">
        <f ca="1"/>
        <v>44931</v>
      </c>
      <c r="E28" t="str">
        <f ca="1"/>
        <v>Захаров Андрей</v>
      </c>
      <c r="F28" t="str">
        <f ca="1">IF(B28="","",_xlfn.XLOOKUP(B28,[5]Общий!$B:$B,[5]Общий!$F:$F,"Не проставлен",0,1))</f>
        <v>65769,12</v>
      </c>
    </row>
    <row r="29" spans="1:6" x14ac:dyDescent="0.35">
      <c r="A29" t="str">
        <f ca="1"/>
        <v>Москва</v>
      </c>
      <c r="B29" t="str">
        <f ca="1"/>
        <v>Андрианов Евгений Игоревич</v>
      </c>
      <c r="C29" t="str">
        <f ca="1"/>
        <v>Руководитель отдела</v>
      </c>
      <c r="D29" s="2">
        <f ca="1"/>
        <v>44947</v>
      </c>
      <c r="E29" t="str">
        <f ca="1"/>
        <v>Захаров Андрей</v>
      </c>
      <c r="F29">
        <f ca="1">IF(B29="","",_xlfn.XLOOKUP(B29,[5]Общий!$B:$B,[5]Общий!$F:$F,"Не проставлен",0,1))</f>
        <v>0</v>
      </c>
    </row>
    <row r="30" spans="1:6" x14ac:dyDescent="0.35">
      <c r="A30" t="str">
        <f ca="1"/>
        <v>Москва</v>
      </c>
      <c r="B30" t="str">
        <f ca="1"/>
        <v>Захаров Андрей Александрович</v>
      </c>
      <c r="C30" t="str">
        <f ca="1"/>
        <v>Директор по продажам услуг по уходу за вестибюльными коврами</v>
      </c>
      <c r="D30" s="2">
        <f ca="1"/>
        <v>44947</v>
      </c>
      <c r="E30" t="str">
        <f ca="1"/>
        <v>Соболева Александра</v>
      </c>
      <c r="F30">
        <f ca="1">IF(B30="","",_xlfn.XLOOKUP(B30,[5]Общий!$B:$B,[5]Общий!$F:$F,"Не проставлен",0,1))</f>
        <v>0</v>
      </c>
    </row>
    <row r="31" spans="1:6" x14ac:dyDescent="0.35">
      <c r="A31" t="str">
        <f ca="1"/>
        <v>Москва</v>
      </c>
      <c r="B31" t="str">
        <f ca="1"/>
        <v>Маневич Михаил Борисович</v>
      </c>
      <c r="C31" t="str">
        <f ca="1"/>
        <v>Руководитель отдела продаж ковры</v>
      </c>
      <c r="D31" s="2">
        <f ca="1"/>
        <v>44947</v>
      </c>
      <c r="E31" t="str">
        <f ca="1"/>
        <v>Захаров Андрей</v>
      </c>
      <c r="F31">
        <f ca="1">IF(B31="","",_xlfn.XLOOKUP(B31,[5]Общий!$B:$B,[5]Общий!$F:$F,"Не проставлен",0,1))</f>
        <v>0</v>
      </c>
    </row>
    <row r="32" spans="1:6" x14ac:dyDescent="0.35">
      <c r="A32" t="str">
        <f ca="1"/>
        <v>Москва</v>
      </c>
      <c r="B32" t="str">
        <f ca="1"/>
        <v>Гаранжа Екатерина Александровна</v>
      </c>
      <c r="C32" t="str">
        <f ca="1"/>
        <v>Консультант</v>
      </c>
      <c r="D32" s="2">
        <f ca="1"/>
        <v>44931</v>
      </c>
      <c r="E32" t="str">
        <f ca="1"/>
        <v>Кирина Алина</v>
      </c>
      <c r="F32">
        <f ca="1">IF(B32="","",_xlfn.XLOOKUP(B32,[5]Общий!$B:$B,[5]Общий!$F:$F,"Не проставлен",0,1))</f>
        <v>17000</v>
      </c>
    </row>
    <row r="33" spans="1:6" x14ac:dyDescent="0.35">
      <c r="A33" t="str">
        <f ca="1"/>
        <v>Москва</v>
      </c>
      <c r="B33" t="str">
        <f ca="1"/>
        <v>Демиденко Дарья Дмитриевна</v>
      </c>
      <c r="C33" t="str">
        <f ca="1"/>
        <v>Консультант</v>
      </c>
      <c r="D33" s="2">
        <f ca="1"/>
        <v>44931</v>
      </c>
      <c r="E33" t="str">
        <f ca="1"/>
        <v>Кирина Алина</v>
      </c>
      <c r="F33">
        <f ca="1">IF(B33="","",_xlfn.XLOOKUP(B33,[5]Общий!$B:$B,[5]Общий!$F:$F,"Не проставлен",0,1))</f>
        <v>17000</v>
      </c>
    </row>
    <row r="34" spans="1:6" x14ac:dyDescent="0.35">
      <c r="A34" t="str">
        <f ca="1"/>
        <v>Москва</v>
      </c>
      <c r="B34" t="str">
        <f ca="1"/>
        <v>Калинина Мария Олеговна уволена</v>
      </c>
      <c r="C34" t="str">
        <f ca="1"/>
        <v>Консультант</v>
      </c>
      <c r="D34" s="2">
        <f ca="1"/>
        <v>44931</v>
      </c>
      <c r="E34" t="str">
        <f ca="1"/>
        <v>Кирина Алина</v>
      </c>
      <c r="F34" t="str">
        <f ca="1">IF(B34="","",_xlfn.XLOOKUP(B34,[5]Общий!$B:$B,[5]Общий!$F:$F,"Не проставлен",0,1))</f>
        <v>уволен</v>
      </c>
    </row>
    <row r="35" spans="1:6" x14ac:dyDescent="0.35">
      <c r="A35" t="str">
        <f ca="1"/>
        <v>Москва</v>
      </c>
      <c r="B35" t="str">
        <f ca="1"/>
        <v>Колганова Екатерина Вячеславовна</v>
      </c>
      <c r="C35" t="str">
        <f ca="1"/>
        <v>Консультант</v>
      </c>
      <c r="D35" s="2">
        <f ca="1"/>
        <v>44931</v>
      </c>
      <c r="E35" t="str">
        <f ca="1"/>
        <v>Кирина Алина</v>
      </c>
      <c r="F35">
        <f ca="1">IF(B35="","",_xlfn.XLOOKUP(B35,[5]Общий!$B:$B,[5]Общий!$F:$F,"Не проставлен",0,1))</f>
        <v>17000</v>
      </c>
    </row>
    <row r="36" spans="1:6" x14ac:dyDescent="0.35">
      <c r="A36" t="str">
        <f ca="1"/>
        <v>Москва</v>
      </c>
      <c r="B36" t="str">
        <f ca="1"/>
        <v>Лаврентьева Ольга Викторовна</v>
      </c>
      <c r="C36" t="str">
        <f ca="1"/>
        <v>Консультант по обслуживанию</v>
      </c>
      <c r="D36" s="2">
        <f ca="1"/>
        <v>44931</v>
      </c>
      <c r="E36" t="str">
        <f ca="1"/>
        <v>Кирина Алина</v>
      </c>
      <c r="F36">
        <f ca="1">IF(B36="","",_xlfn.XLOOKUP(B36,[5]Общий!$B:$B,[5]Общий!$F:$F,"Не проставлен",0,1))</f>
        <v>17000</v>
      </c>
    </row>
    <row r="37" spans="1:6" x14ac:dyDescent="0.35">
      <c r="A37" t="str">
        <f ca="1"/>
        <v>Москва</v>
      </c>
      <c r="B37" t="str">
        <f ca="1"/>
        <v>Стрембовская Надежда Викторовна</v>
      </c>
      <c r="C37" t="str">
        <f ca="1"/>
        <v>Старший консультант</v>
      </c>
      <c r="D37" s="2">
        <f ca="1"/>
        <v>44931</v>
      </c>
      <c r="E37" t="str">
        <f ca="1"/>
        <v>Кирина Алина</v>
      </c>
      <c r="F37">
        <f ca="1">IF(B37="","",_xlfn.XLOOKUP(B37,[5]Общий!$B:$B,[5]Общий!$F:$F,"Не проставлен",0,1))</f>
        <v>17000</v>
      </c>
    </row>
    <row r="38" spans="1:6" x14ac:dyDescent="0.35">
      <c r="A38" t="str">
        <f ca="1"/>
        <v>Москва</v>
      </c>
      <c r="B38" t="str">
        <f ca="1"/>
        <v>Тихомирова Ольга Сергеевна</v>
      </c>
      <c r="C38" t="str">
        <f ca="1"/>
        <v>Консультант</v>
      </c>
      <c r="D38" s="2">
        <f ca="1"/>
        <v>44931</v>
      </c>
      <c r="E38" t="str">
        <f ca="1"/>
        <v>Кирина Алина</v>
      </c>
      <c r="F38">
        <f ca="1">IF(B38="","",_xlfn.XLOOKUP(B38,[5]Общий!$B:$B,[5]Общий!$F:$F,"Не проставлен",0,1))</f>
        <v>17000</v>
      </c>
    </row>
    <row r="39" spans="1:6" x14ac:dyDescent="0.35">
      <c r="A39" t="str">
        <f ca="1"/>
        <v>Москва</v>
      </c>
      <c r="B39" t="str">
        <f ca="1"/>
        <v>Трушина Наталья Алексеевна</v>
      </c>
      <c r="C39" t="str">
        <f ca="1"/>
        <v>Консультант</v>
      </c>
      <c r="D39" s="2">
        <f ca="1"/>
        <v>44931</v>
      </c>
      <c r="E39" t="str">
        <f ca="1"/>
        <v>Кирина Алина</v>
      </c>
      <c r="F39">
        <f ca="1">IF(B39="","",_xlfn.XLOOKUP(B39,[5]Общий!$B:$B,[5]Общий!$F:$F,"Не проставлен",0,1))</f>
        <v>17000</v>
      </c>
    </row>
    <row r="40" spans="1:6" x14ac:dyDescent="0.35">
      <c r="A40" t="str">
        <f ca="1"/>
        <v>Москва</v>
      </c>
      <c r="B40" t="str">
        <f ca="1"/>
        <v>Челенкова Елена Александровна уволен</v>
      </c>
      <c r="C40" t="str">
        <f ca="1"/>
        <v>Консультант</v>
      </c>
      <c r="D40" s="2">
        <f ca="1"/>
        <v>44931</v>
      </c>
      <c r="E40" t="str">
        <f ca="1"/>
        <v>Кирина Алина</v>
      </c>
      <c r="F40" t="str">
        <f ca="1">IF(B40="","",_xlfn.XLOOKUP(B40,[5]Общий!$B:$B,[5]Общий!$F:$F,"Не проставлен",0,1))</f>
        <v>уволен</v>
      </c>
    </row>
    <row r="41" spans="1:6" x14ac:dyDescent="0.35">
      <c r="A41" t="str">
        <f ca="1"/>
        <v>Москва</v>
      </c>
      <c r="B41" t="str">
        <f ca="1"/>
        <v>Чернова Елена Викторовна</v>
      </c>
      <c r="C41" t="str">
        <f ca="1"/>
        <v>Консультант</v>
      </c>
      <c r="D41" s="2">
        <f ca="1"/>
        <v>44931</v>
      </c>
      <c r="E41" t="str">
        <f ca="1"/>
        <v>Кирина Алина</v>
      </c>
      <c r="F41">
        <f ca="1">IF(B41="","",_xlfn.XLOOKUP(B41,[5]Общий!$B:$B,[5]Общий!$F:$F,"Не проставлен",0,1))</f>
        <v>17000</v>
      </c>
    </row>
    <row r="42" spans="1:6" x14ac:dyDescent="0.35">
      <c r="A42" t="str">
        <f ca="1"/>
        <v>Москва</v>
      </c>
      <c r="B42" t="str">
        <f ca="1"/>
        <v>Ярославцева Оксана Владимировна</v>
      </c>
      <c r="C42" t="str">
        <f ca="1"/>
        <v>Консультант</v>
      </c>
      <c r="D42" s="2">
        <f ca="1"/>
        <v>44931</v>
      </c>
      <c r="E42" t="str">
        <f ca="1"/>
        <v>Кирина Алина</v>
      </c>
      <c r="F42">
        <f ca="1">IF(B42="","",_xlfn.XLOOKUP(B42,[5]Общий!$B:$B,[5]Общий!$F:$F,"Не проставлен",0,1))</f>
        <v>17000</v>
      </c>
    </row>
    <row r="43" spans="1:6" x14ac:dyDescent="0.35">
      <c r="A43" t="str">
        <f ca="1"/>
        <v>Москва</v>
      </c>
      <c r="B43" t="str">
        <f ca="1"/>
        <v>Абдуллаев Нурбек</v>
      </c>
      <c r="C43" t="str">
        <f ca="1"/>
        <v>Оператор стиральных машин</v>
      </c>
      <c r="D43" s="2">
        <f ca="1"/>
        <v>44931</v>
      </c>
      <c r="E43" t="str">
        <f ca="1"/>
        <v>Мифтяхетдинов Ильяз</v>
      </c>
      <c r="F43">
        <f ca="1">IF(B43="","",_xlfn.XLOOKUP(B43,[5]Общий!$B:$B,[5]Общий!$F:$F,"Не проставлен",0,1))</f>
        <v>7000</v>
      </c>
    </row>
    <row r="44" spans="1:6" x14ac:dyDescent="0.35">
      <c r="A44" t="str">
        <f ca="1"/>
        <v>Москва</v>
      </c>
      <c r="B44" t="str">
        <f ca="1"/>
        <v>Александров Илья Алексеевич</v>
      </c>
      <c r="C44" t="str">
        <f ca="1"/>
        <v>Старший оператор стиральных машин</v>
      </c>
      <c r="D44" s="2">
        <f ca="1"/>
        <v>44931</v>
      </c>
      <c r="E44" t="str">
        <f ca="1"/>
        <v>Мифтяхетдинов Ильяз</v>
      </c>
      <c r="F44">
        <f ca="1">IF(B44="","",_xlfn.XLOOKUP(B44,[5]Общий!$B:$B,[5]Общий!$F:$F,"Не проставлен",0,1))</f>
        <v>16761</v>
      </c>
    </row>
    <row r="45" spans="1:6" x14ac:dyDescent="0.35">
      <c r="A45" t="str">
        <f ca="1"/>
        <v>Москва</v>
      </c>
      <c r="B45" t="str">
        <f ca="1"/>
        <v>Антипина Ольга Николаевна уволен</v>
      </c>
      <c r="C45" t="str">
        <f ca="1"/>
        <v>Оператор стиральных машин</v>
      </c>
      <c r="D45" s="2">
        <f ca="1"/>
        <v>44931</v>
      </c>
      <c r="E45" t="str">
        <f ca="1"/>
        <v>Мифтяхетдинов Ильяз</v>
      </c>
      <c r="F45" t="str">
        <f ca="1">IF(B45="","",_xlfn.XLOOKUP(B45,[5]Общий!$B:$B,[5]Общий!$F:$F,"Не проставлен",0,1))</f>
        <v>уволен</v>
      </c>
    </row>
    <row r="46" spans="1:6" x14ac:dyDescent="0.35">
      <c r="A46" t="str">
        <f ca="1"/>
        <v>Москва</v>
      </c>
      <c r="B46" t="str">
        <f ca="1"/>
        <v>Асанова Мавлюда Исматиллаевна</v>
      </c>
      <c r="C46" t="str">
        <f ca="1"/>
        <v>Младший оператор стиральных машин</v>
      </c>
      <c r="D46" s="2">
        <f ca="1"/>
        <v>44931</v>
      </c>
      <c r="E46" t="str">
        <f ca="1"/>
        <v>Мифтяхетдинов Ильяз</v>
      </c>
      <c r="F46">
        <f ca="1">IF(B46="","",_xlfn.XLOOKUP(B46,[5]Общий!$B:$B,[5]Общий!$F:$F,"Не проставлен",0,1))</f>
        <v>2600</v>
      </c>
    </row>
    <row r="47" spans="1:6" x14ac:dyDescent="0.35">
      <c r="A47" t="str">
        <f ca="1"/>
        <v>Москва</v>
      </c>
      <c r="B47" t="str">
        <f ca="1"/>
        <v>Баимуратов Медер уволен</v>
      </c>
      <c r="C47" t="str">
        <f ca="1"/>
        <v>Оператор стиральных машин</v>
      </c>
      <c r="D47" s="2">
        <f ca="1"/>
        <v>44931</v>
      </c>
      <c r="E47" t="str">
        <f ca="1"/>
        <v>Мифтяхетдинов Ильяз</v>
      </c>
      <c r="F47" t="str">
        <f ca="1">IF(B47="","",_xlfn.XLOOKUP(B47,[5]Общий!$B:$B,[5]Общий!$F:$F,"Не проставлен",0,1))</f>
        <v>уволен</v>
      </c>
    </row>
    <row r="48" spans="1:6" x14ac:dyDescent="0.35">
      <c r="A48" t="str">
        <f ca="1"/>
        <v>Москва</v>
      </c>
      <c r="B48" t="str">
        <f ca="1"/>
        <v>Батырбекова Саламат Батырбековна</v>
      </c>
      <c r="C48" t="str">
        <f ca="1"/>
        <v>Младший оператор стиральных машин</v>
      </c>
      <c r="D48" s="2">
        <f ca="1"/>
        <v>44931</v>
      </c>
      <c r="E48" t="str">
        <f ca="1"/>
        <v>Мифтяхетдинов Ильяз</v>
      </c>
      <c r="F48" t="str">
        <f ca="1">IF(B48="","",_xlfn.XLOOKUP(B48,[5]Общий!$B:$B,[5]Общий!$F:$F,"Не проставлен",0,1))</f>
        <v xml:space="preserve"> -     </v>
      </c>
    </row>
    <row r="49" spans="1:6" x14ac:dyDescent="0.35">
      <c r="A49" t="str">
        <f ca="1"/>
        <v>Москва</v>
      </c>
      <c r="B49" t="str">
        <f ca="1"/>
        <v>Белкин Иван Михайлович уволен</v>
      </c>
      <c r="C49" t="str">
        <f ca="1"/>
        <v>Оператор стиральных машин</v>
      </c>
      <c r="D49" s="2">
        <f ca="1"/>
        <v>44931</v>
      </c>
      <c r="E49" t="str">
        <f ca="1"/>
        <v>Мифтяхетдинов Ильяз</v>
      </c>
      <c r="F49" t="str">
        <f ca="1">IF(B49="","",_xlfn.XLOOKUP(B49,[5]Общий!$B:$B,[5]Общий!$F:$F,"Не проставлен",0,1))</f>
        <v>уволен</v>
      </c>
    </row>
    <row r="50" spans="1:6" x14ac:dyDescent="0.35">
      <c r="A50" t="str">
        <f ca="1"/>
        <v>Москва</v>
      </c>
      <c r="B50" t="str">
        <f ca="1"/>
        <v>Белкина Любовь Валерьевна</v>
      </c>
      <c r="C50" t="str">
        <f ca="1"/>
        <v>Координатор производства</v>
      </c>
      <c r="D50" s="2">
        <f ca="1"/>
        <v>44931</v>
      </c>
      <c r="E50" t="str">
        <f ca="1"/>
        <v>Мифтяхетдинов Ильяз</v>
      </c>
      <c r="F50">
        <f ca="1">IF(B50="","",_xlfn.XLOOKUP(B50,[5]Общий!$B:$B,[5]Общий!$F:$F,"Не проставлен",0,1))</f>
        <v>2600</v>
      </c>
    </row>
    <row r="51" spans="1:6" x14ac:dyDescent="0.35">
      <c r="A51" t="str">
        <f ca="1"/>
        <v>Москва</v>
      </c>
      <c r="B51" t="str">
        <f ca="1"/>
        <v>Бобылева Валентина Владимировна</v>
      </c>
      <c r="C51" t="str">
        <f ca="1"/>
        <v>Старший оператор стиральных машин</v>
      </c>
      <c r="D51" s="2">
        <f ca="1"/>
        <v>44931</v>
      </c>
      <c r="E51" t="str">
        <f ca="1"/>
        <v>Мифтяхетдинов Ильяз</v>
      </c>
      <c r="F51">
        <f ca="1">IF(B51="","",_xlfn.XLOOKUP(B51,[5]Общий!$B:$B,[5]Общий!$F:$F,"Не проставлен",0,1))</f>
        <v>2600</v>
      </c>
    </row>
    <row r="52" spans="1:6" x14ac:dyDescent="0.35">
      <c r="A52" t="str">
        <f ca="1"/>
        <v>Москва</v>
      </c>
      <c r="B52" t="str">
        <f ca="1"/>
        <v>Бурлаков Сергей Александрович</v>
      </c>
      <c r="C52" t="str">
        <f ca="1"/>
        <v>Старший кладовщик</v>
      </c>
      <c r="D52" s="2">
        <f ca="1"/>
        <v>44931</v>
      </c>
      <c r="E52" t="str">
        <f ca="1"/>
        <v>Мифтяхетдинов Ильяз</v>
      </c>
      <c r="F52">
        <f ca="1">IF(B52="","",_xlfn.XLOOKUP(B52,[5]Общий!$B:$B,[5]Общий!$F:$F,"Не проставлен",0,1))</f>
        <v>30000</v>
      </c>
    </row>
    <row r="53" spans="1:6" x14ac:dyDescent="0.35">
      <c r="A53" t="str">
        <f ca="1"/>
        <v>Москва</v>
      </c>
      <c r="B53" t="str">
        <f ca="1"/>
        <v>Дегтярев Анатолий Николаевич</v>
      </c>
      <c r="C53" t="str">
        <f ca="1"/>
        <v>Инженер</v>
      </c>
      <c r="D53" s="2">
        <f ca="1"/>
        <v>44931</v>
      </c>
      <c r="E53" t="str">
        <f ca="1"/>
        <v>Мифтяхетдинов Ильяз</v>
      </c>
      <c r="F53">
        <f ca="1">IF(B53="","",_xlfn.XLOOKUP(B53,[5]Общий!$B:$B,[5]Общий!$F:$F,"Не проставлен",0,1))</f>
        <v>22240</v>
      </c>
    </row>
    <row r="54" spans="1:6" x14ac:dyDescent="0.35">
      <c r="A54" t="str">
        <f ca="1"/>
        <v>Москва</v>
      </c>
      <c r="B54" t="str">
        <f ca="1"/>
        <v>Джангулов Владимир Николаевич</v>
      </c>
      <c r="C54" t="str">
        <f ca="1"/>
        <v>Старший Инженер</v>
      </c>
      <c r="D54" s="2">
        <f ca="1"/>
        <v>44931</v>
      </c>
      <c r="E54" t="str">
        <f ca="1"/>
        <v>Мифтяхетдинов Ильяз</v>
      </c>
      <c r="F54">
        <f ca="1">IF(B54="","",_xlfn.XLOOKUP(B54,[5]Общий!$B:$B,[5]Общий!$F:$F,"Не проставлен",0,1))</f>
        <v>22240</v>
      </c>
    </row>
    <row r="55" spans="1:6" x14ac:dyDescent="0.35">
      <c r="A55" t="str">
        <f ca="1"/>
        <v>Москва</v>
      </c>
      <c r="B55" t="str">
        <f ca="1"/>
        <v>Ергешова Тахмина уволен</v>
      </c>
      <c r="C55" t="str">
        <f ca="1"/>
        <v>Младший оператор стиральных машин</v>
      </c>
      <c r="D55" s="2">
        <f ca="1"/>
        <v>44931</v>
      </c>
      <c r="E55" t="str">
        <f ca="1"/>
        <v>Мифтяхетдинов Ильяз</v>
      </c>
      <c r="F55" t="str">
        <f ca="1">IF(B55="","",_xlfn.XLOOKUP(B55,[5]Общий!$B:$B,[5]Общий!$F:$F,"Не проставлен",0,1))</f>
        <v>уволен</v>
      </c>
    </row>
    <row r="56" spans="1:6" x14ac:dyDescent="0.35">
      <c r="A56" t="str">
        <f ca="1"/>
        <v>Москва</v>
      </c>
      <c r="B56" t="str">
        <f ca="1"/>
        <v>Жирнова Галина Михайловна</v>
      </c>
      <c r="C56" t="str">
        <f ca="1"/>
        <v>Старший оператор стиральных машин</v>
      </c>
      <c r="D56" s="2">
        <f ca="1"/>
        <v>44931</v>
      </c>
      <c r="E56" t="str">
        <f ca="1"/>
        <v>Мифтяхетдинов Ильяз</v>
      </c>
      <c r="F56">
        <f ca="1">IF(B56="","",_xlfn.XLOOKUP(B56,[5]Общий!$B:$B,[5]Общий!$F:$F,"Не проставлен",0,1))</f>
        <v>2600</v>
      </c>
    </row>
    <row r="57" spans="1:6" x14ac:dyDescent="0.35">
      <c r="A57" t="str">
        <f ca="1"/>
        <v>Москва</v>
      </c>
      <c r="B57" t="str">
        <f ca="1"/>
        <v>Зети Анна Александровна</v>
      </c>
      <c r="C57" t="str">
        <f ca="1"/>
        <v>Младший оператор стиральных машин</v>
      </c>
      <c r="D57" s="2">
        <f ca="1"/>
        <v>44931</v>
      </c>
      <c r="E57" t="str">
        <f ca="1"/>
        <v>Мифтяхетдинов Ильяз</v>
      </c>
      <c r="F57">
        <f ca="1">IF(B57="","",_xlfn.XLOOKUP(B57,[5]Общий!$B:$B,[5]Общий!$F:$F,"Не проставлен",0,1))</f>
        <v>2600</v>
      </c>
    </row>
    <row r="58" spans="1:6" x14ac:dyDescent="0.35">
      <c r="A58" t="str">
        <f ca="1"/>
        <v>Москва</v>
      </c>
      <c r="B58" t="str">
        <f ca="1"/>
        <v>Золотовская Ирина Станиславовна</v>
      </c>
      <c r="C58" t="str">
        <f ca="1"/>
        <v>Оператор стиральных машин</v>
      </c>
      <c r="D58" s="2">
        <f ca="1"/>
        <v>44931</v>
      </c>
      <c r="E58" t="str">
        <f ca="1"/>
        <v>Мифтяхетдинов Ильяз</v>
      </c>
      <c r="F58">
        <f ca="1">IF(B58="","",_xlfn.XLOOKUP(B58,[5]Общий!$B:$B,[5]Общий!$F:$F,"Не проставлен",0,1))</f>
        <v>2600</v>
      </c>
    </row>
    <row r="59" spans="1:6" x14ac:dyDescent="0.35">
      <c r="A59" t="str">
        <f ca="1"/>
        <v>Москва</v>
      </c>
      <c r="B59" t="str">
        <f ca="1"/>
        <v>Исаев Владимир Петрович</v>
      </c>
      <c r="C59" t="str">
        <f ca="1"/>
        <v>Младший оператор стиральных машин</v>
      </c>
      <c r="D59" s="2">
        <f ca="1"/>
        <v>44931</v>
      </c>
      <c r="E59" t="str">
        <f ca="1"/>
        <v>Мифтяхетдинов Ильяз</v>
      </c>
      <c r="F59">
        <f ca="1">IF(B59="","",_xlfn.XLOOKUP(B59,[5]Общий!$B:$B,[5]Общий!$F:$F,"Не проставлен",0,1))</f>
        <v>2600</v>
      </c>
    </row>
    <row r="60" spans="1:6" x14ac:dyDescent="0.35">
      <c r="A60" t="str">
        <f ca="1"/>
        <v>Москва</v>
      </c>
      <c r="B60" t="str">
        <f ca="1"/>
        <v>Казеев Ахать Равилевич</v>
      </c>
      <c r="C60" t="str">
        <f ca="1"/>
        <v>Кладовщик</v>
      </c>
      <c r="D60" s="2">
        <f ca="1"/>
        <v>44931</v>
      </c>
      <c r="E60" t="str">
        <f ca="1"/>
        <v>Мифтяхетдинов Ильяз</v>
      </c>
      <c r="F60">
        <f ca="1">IF(B60="","",_xlfn.XLOOKUP(B60,[5]Общий!$B:$B,[5]Общий!$F:$F,"Не проставлен",0,1))</f>
        <v>31241</v>
      </c>
    </row>
    <row r="61" spans="1:6" x14ac:dyDescent="0.35">
      <c r="A61" t="str">
        <f ca="1"/>
        <v>Москва</v>
      </c>
      <c r="B61" t="str">
        <f ca="1"/>
        <v>Кирсанова Ольга Александровна уволен</v>
      </c>
      <c r="C61" t="str">
        <f ca="1"/>
        <v>Оператор стиральных машин</v>
      </c>
      <c r="D61" s="2">
        <f ca="1"/>
        <v>44931</v>
      </c>
      <c r="E61" t="str">
        <f ca="1"/>
        <v>Мифтяхетдинов Ильяз</v>
      </c>
      <c r="F61" t="str">
        <f ca="1">IF(B61="","",_xlfn.XLOOKUP(B61,[5]Общий!$B:$B,[5]Общий!$F:$F,"Не проставлен",0,1))</f>
        <v>уволен</v>
      </c>
    </row>
    <row r="62" spans="1:6" x14ac:dyDescent="0.35">
      <c r="A62" t="str">
        <f ca="1"/>
        <v>Москва</v>
      </c>
      <c r="B62" t="str">
        <f ca="1"/>
        <v>Климентовская Ирина Леонидовна</v>
      </c>
      <c r="C62" t="str">
        <f ca="1"/>
        <v>Младший оператор стиральных машин</v>
      </c>
      <c r="D62" s="2">
        <f ca="1"/>
        <v>44931</v>
      </c>
      <c r="E62" t="str">
        <f ca="1"/>
        <v>Мифтяхетдинов Ильяз</v>
      </c>
      <c r="F62">
        <f ca="1">IF(B62="","",_xlfn.XLOOKUP(B62,[5]Общий!$B:$B,[5]Общий!$F:$F,"Не проставлен",0,1))</f>
        <v>2600</v>
      </c>
    </row>
    <row r="63" spans="1:6" x14ac:dyDescent="0.35">
      <c r="A63" t="str">
        <f ca="1"/>
        <v>Москва</v>
      </c>
      <c r="B63" t="str">
        <f ca="1"/>
        <v>Кожина Любовь Ивановна</v>
      </c>
      <c r="C63" t="str">
        <f ca="1"/>
        <v>Старший оператор стиральных машин</v>
      </c>
      <c r="D63" s="2">
        <f ca="1"/>
        <v>44931</v>
      </c>
      <c r="E63" t="str">
        <f ca="1"/>
        <v>Мифтяхетдинов Ильяз</v>
      </c>
      <c r="F63">
        <f ca="1">IF(B63="","",_xlfn.XLOOKUP(B63,[5]Общий!$B:$B,[5]Общий!$F:$F,"Не проставлен",0,1))</f>
        <v>2600</v>
      </c>
    </row>
    <row r="64" spans="1:6" x14ac:dyDescent="0.35">
      <c r="A64" t="str">
        <f ca="1"/>
        <v>Москва</v>
      </c>
      <c r="B64" t="str">
        <f ca="1"/>
        <v>Куликова Таисия Петровна</v>
      </c>
      <c r="C64" t="str">
        <f ca="1"/>
        <v>Младший оператор стиральных машин</v>
      </c>
      <c r="D64" s="2">
        <f ca="1"/>
        <v>44931</v>
      </c>
      <c r="E64" t="str">
        <f ca="1"/>
        <v>Мифтяхетдинов Ильяз</v>
      </c>
      <c r="F64">
        <f ca="1">IF(B64="","",_xlfn.XLOOKUP(B64,[5]Общий!$B:$B,[5]Общий!$F:$F,"Не проставлен",0,1))</f>
        <v>2600</v>
      </c>
    </row>
    <row r="65" spans="1:6" x14ac:dyDescent="0.35">
      <c r="A65" t="str">
        <f ca="1"/>
        <v>Москва</v>
      </c>
      <c r="B65" t="str">
        <f ca="1"/>
        <v>Кутубаева Эльгиза</v>
      </c>
      <c r="C65" t="str">
        <f ca="1"/>
        <v>Младший оператор стиральных машин</v>
      </c>
      <c r="D65" s="2">
        <f ca="1"/>
        <v>44931</v>
      </c>
      <c r="E65" t="str">
        <f ca="1"/>
        <v>Мифтяхетдинов Ильяз</v>
      </c>
      <c r="F65" t="str">
        <f ca="1">IF(B65="","",_xlfn.XLOOKUP(B65,[5]Общий!$B:$B,[5]Общий!$F:$F,"Не проставлен",0,1))</f>
        <v xml:space="preserve"> -     </v>
      </c>
    </row>
    <row r="66" spans="1:6" x14ac:dyDescent="0.35">
      <c r="A66" t="str">
        <f ca="1"/>
        <v>Москва</v>
      </c>
      <c r="B66" t="str">
        <f ca="1"/>
        <v>Мазур Сергей</v>
      </c>
      <c r="C66" t="str">
        <f ca="1"/>
        <v>Старший оператор стиральных машин</v>
      </c>
      <c r="D66" s="2">
        <f ca="1"/>
        <v>44931</v>
      </c>
      <c r="E66" t="str">
        <f ca="1"/>
        <v>Мифтяхетдинов Ильяз</v>
      </c>
      <c r="F66">
        <f ca="1">IF(B66="","",_xlfn.XLOOKUP(B66,[5]Общий!$B:$B,[5]Общий!$F:$F,"Не проставлен",0,1))</f>
        <v>18226</v>
      </c>
    </row>
    <row r="67" spans="1:6" x14ac:dyDescent="0.35">
      <c r="A67" t="str">
        <f ca="1"/>
        <v>Москва</v>
      </c>
      <c r="B67" t="str">
        <f ca="1"/>
        <v>Макаров Алексей Викторович уволен</v>
      </c>
      <c r="C67" t="str">
        <f ca="1"/>
        <v>Старший оператор стиральных машин</v>
      </c>
      <c r="D67" s="2">
        <f ca="1"/>
        <v>44931</v>
      </c>
      <c r="E67" t="str">
        <f ca="1"/>
        <v>Мифтяхетдинов Ильяз</v>
      </c>
      <c r="F67" t="str">
        <f ca="1">IF(B67="","",_xlfn.XLOOKUP(B67,[5]Общий!$B:$B,[5]Общий!$F:$F,"Не проставлен",0,1))</f>
        <v>уволен</v>
      </c>
    </row>
    <row r="68" spans="1:6" x14ac:dyDescent="0.35">
      <c r="A68" t="str">
        <f ca="1"/>
        <v>Москва</v>
      </c>
      <c r="B68" t="str">
        <f ca="1"/>
        <v>Мансурова Каныгул уволен</v>
      </c>
      <c r="C68" t="str">
        <f ca="1"/>
        <v>Младший оператор стиральных машин</v>
      </c>
      <c r="D68" s="2">
        <f ca="1"/>
        <v>44931</v>
      </c>
      <c r="E68" t="str">
        <f ca="1"/>
        <v>Мифтяхетдинов Ильяз</v>
      </c>
      <c r="F68" t="str">
        <f ca="1">IF(B68="","",_xlfn.XLOOKUP(B68,[5]Общий!$B:$B,[5]Общий!$F:$F,"Не проставлен",0,1))</f>
        <v>уволен</v>
      </c>
    </row>
    <row r="69" spans="1:6" x14ac:dyDescent="0.35">
      <c r="A69" t="str">
        <f ca="1"/>
        <v>Москва</v>
      </c>
      <c r="B69" t="str">
        <f ca="1"/>
        <v>Мезенцева Екатерина Николаевна уволен</v>
      </c>
      <c r="C69" t="str">
        <f ca="1"/>
        <v>Младший оператор стиральных машин</v>
      </c>
      <c r="D69" s="2">
        <f ca="1"/>
        <v>44931</v>
      </c>
      <c r="E69" t="str">
        <f ca="1"/>
        <v>Мифтяхетдинов Ильяз</v>
      </c>
      <c r="F69" t="str">
        <f ca="1">IF(B69="","",_xlfn.XLOOKUP(B69,[5]Общий!$B:$B,[5]Общий!$F:$F,"Не проставлен",0,1))</f>
        <v>уволен</v>
      </c>
    </row>
    <row r="70" spans="1:6" x14ac:dyDescent="0.35">
      <c r="A70" t="str">
        <f ca="1"/>
        <v>Москва</v>
      </c>
      <c r="B70" t="str">
        <f ca="1"/>
        <v>Мирошниченко Елена Сергеевна уволен</v>
      </c>
      <c r="C70" t="str">
        <f ca="1"/>
        <v>Младший оператор стиральных машин</v>
      </c>
      <c r="D70" s="2">
        <f ca="1"/>
        <v>44931</v>
      </c>
      <c r="E70" t="str">
        <f ca="1"/>
        <v>Мифтяхетдинов Ильяз</v>
      </c>
      <c r="F70" t="str">
        <f ca="1">IF(B70="","",_xlfn.XLOOKUP(B70,[5]Общий!$B:$B,[5]Общий!$F:$F,"Не проставлен",0,1))</f>
        <v>уволен</v>
      </c>
    </row>
    <row r="71" spans="1:6" x14ac:dyDescent="0.35">
      <c r="A71" t="str">
        <f ca="1"/>
        <v>Москва</v>
      </c>
      <c r="B71" t="str">
        <f ca="1"/>
        <v>Мифтяхетдинов Ильяз Александрович</v>
      </c>
      <c r="C71" t="str">
        <f ca="1"/>
        <v>Руководитель производства</v>
      </c>
      <c r="D71" s="2">
        <f ca="1"/>
        <v>44947</v>
      </c>
      <c r="E71" t="str">
        <f ca="1"/>
        <v>Соболева Александра</v>
      </c>
      <c r="F71">
        <f ca="1">IF(B71="","",_xlfn.XLOOKUP(B71,[5]Общий!$B:$B,[5]Общий!$F:$F,"Не проставлен",0,1))</f>
        <v>0</v>
      </c>
    </row>
    <row r="72" spans="1:6" x14ac:dyDescent="0.35">
      <c r="A72" t="str">
        <f ca="1"/>
        <v>Москва</v>
      </c>
      <c r="B72" t="str">
        <f ca="1"/>
        <v>Никонов Станислав Игоревич</v>
      </c>
      <c r="C72" t="str">
        <f ca="1"/>
        <v>Оператор стиральных машин</v>
      </c>
      <c r="D72" s="2">
        <f ca="1"/>
        <v>44931</v>
      </c>
      <c r="E72" t="str">
        <f ca="1"/>
        <v>Мифтяхетдинов Ильяз</v>
      </c>
      <c r="F72">
        <f ca="1">IF(B72="","",_xlfn.XLOOKUP(B72,[5]Общий!$B:$B,[5]Общий!$F:$F,"Не проставлен",0,1))</f>
        <v>7000</v>
      </c>
    </row>
    <row r="73" spans="1:6" x14ac:dyDescent="0.35">
      <c r="A73" t="str">
        <f ca="1"/>
        <v>Москва</v>
      </c>
      <c r="B73" t="str">
        <f ca="1"/>
        <v>Осконбаева Аселкан</v>
      </c>
      <c r="C73" t="str">
        <f ca="1"/>
        <v>Младший оператор стиральных машин</v>
      </c>
      <c r="D73" s="2">
        <f ca="1"/>
        <v>44931</v>
      </c>
      <c r="E73" t="str">
        <f ca="1"/>
        <v>Мифтяхетдинов Ильяз</v>
      </c>
      <c r="F73">
        <f ca="1">IF(B73="","",_xlfn.XLOOKUP(B73,[5]Общий!$B:$B,[5]Общий!$F:$F,"Не проставлен",0,1))</f>
        <v>2600</v>
      </c>
    </row>
    <row r="74" spans="1:6" x14ac:dyDescent="0.35">
      <c r="A74" t="str">
        <f ca="1"/>
        <v>Москва</v>
      </c>
      <c r="B74" t="str">
        <f ca="1"/>
        <v>Панов Аркадий Алексеевич</v>
      </c>
      <c r="C74" t="str">
        <f ca="1"/>
        <v>Старший кладовщик</v>
      </c>
      <c r="D74" s="2">
        <f ca="1"/>
        <v>44931</v>
      </c>
      <c r="E74" t="str">
        <f ca="1"/>
        <v>Мифтяхетдинов Ильяз</v>
      </c>
      <c r="F74">
        <f ca="1">IF(B74="","",_xlfn.XLOOKUP(B74,[5]Общий!$B:$B,[5]Общий!$F:$F,"Не проставлен",0,1))</f>
        <v>32625</v>
      </c>
    </row>
    <row r="75" spans="1:6" x14ac:dyDescent="0.35">
      <c r="A75" t="str">
        <f ca="1"/>
        <v>Москва</v>
      </c>
      <c r="B75" t="str">
        <f ca="1"/>
        <v>Поспелов Алексей Сергеевич</v>
      </c>
      <c r="C75" t="str">
        <f ca="1"/>
        <v>Старший оператор стиральных машин</v>
      </c>
      <c r="D75" s="2">
        <f ca="1"/>
        <v>44931</v>
      </c>
      <c r="E75" t="str">
        <f ca="1"/>
        <v>Мифтяхетдинов Ильяз</v>
      </c>
      <c r="F75">
        <f ca="1">IF(B75="","",_xlfn.XLOOKUP(B75,[5]Общий!$B:$B,[5]Общий!$F:$F,"Не проставлен",0,1))</f>
        <v>30000</v>
      </c>
    </row>
    <row r="76" spans="1:6" x14ac:dyDescent="0.35">
      <c r="A76" t="str">
        <f ca="1"/>
        <v>Москва</v>
      </c>
      <c r="B76" t="str">
        <f ca="1"/>
        <v>Редозубова Татьяна Юрьевна уволен</v>
      </c>
      <c r="C76" t="str">
        <f ca="1"/>
        <v>Оператор стиральных машин</v>
      </c>
      <c r="D76" s="2">
        <f ca="1"/>
        <v>44931</v>
      </c>
      <c r="E76" t="str">
        <f ca="1"/>
        <v>Мифтяхетдинов Ильяз</v>
      </c>
      <c r="F76" t="str">
        <f ca="1">IF(B76="","",_xlfn.XLOOKUP(B76,[5]Общий!$B:$B,[5]Общий!$F:$F,"Не проставлен",0,1))</f>
        <v>уволен</v>
      </c>
    </row>
    <row r="77" spans="1:6" x14ac:dyDescent="0.35">
      <c r="A77" t="str">
        <f ca="1"/>
        <v>Москва</v>
      </c>
      <c r="B77" t="str">
        <f ca="1"/>
        <v>Савостина Мария Анатольевна</v>
      </c>
      <c r="C77" t="str">
        <f ca="1"/>
        <v>Оператор стиральных машин</v>
      </c>
      <c r="D77" s="2">
        <f ca="1"/>
        <v>44931</v>
      </c>
      <c r="E77" t="str">
        <f ca="1"/>
        <v>Мифтяхетдинов Ильяз</v>
      </c>
      <c r="F77">
        <f ca="1">IF(B77="","",_xlfn.XLOOKUP(B77,[5]Общий!$B:$B,[5]Общий!$F:$F,"Не проставлен",0,1))</f>
        <v>2600</v>
      </c>
    </row>
    <row r="78" spans="1:6" x14ac:dyDescent="0.35">
      <c r="A78" t="str">
        <f ca="1"/>
        <v>Москва</v>
      </c>
      <c r="B78" t="str">
        <f ca="1"/>
        <v>Семенов Илья Юрьевич уволен</v>
      </c>
      <c r="C78" t="str">
        <f ca="1"/>
        <v>Кладовщик</v>
      </c>
      <c r="D78" s="2">
        <f ca="1"/>
        <v>44931</v>
      </c>
      <c r="E78" t="str">
        <f ca="1"/>
        <v>Мифтяхетдинов Ильяз</v>
      </c>
      <c r="F78" t="str">
        <f ca="1">IF(B78="","",_xlfn.XLOOKUP(B78,[5]Общий!$B:$B,[5]Общий!$F:$F,"Не проставлен",0,1))</f>
        <v>уволен</v>
      </c>
    </row>
    <row r="79" spans="1:6" x14ac:dyDescent="0.35">
      <c r="A79" t="str">
        <f ca="1"/>
        <v>Москва</v>
      </c>
      <c r="B79" t="str">
        <f ca="1"/>
        <v>Слабкович Валентина Леонидовна</v>
      </c>
      <c r="C79" t="str">
        <f ca="1"/>
        <v>Старший оператор стиральных машин</v>
      </c>
      <c r="D79" s="2">
        <f ca="1"/>
        <v>44931</v>
      </c>
      <c r="E79" t="str">
        <f ca="1"/>
        <v>Мифтяхетдинов Ильяз</v>
      </c>
      <c r="F79">
        <f ca="1">IF(B79="","",_xlfn.XLOOKUP(B79,[5]Общий!$B:$B,[5]Общий!$F:$F,"Не проставлен",0,1))</f>
        <v>2600</v>
      </c>
    </row>
    <row r="80" spans="1:6" x14ac:dyDescent="0.35">
      <c r="A80" t="str">
        <f ca="1"/>
        <v>Москва</v>
      </c>
      <c r="B80" t="str">
        <f ca="1"/>
        <v>Укутаев Марат Сулумбекович</v>
      </c>
      <c r="C80" t="str">
        <f ca="1"/>
        <v>Младший оператор стиральных машин</v>
      </c>
      <c r="D80" s="2">
        <f ca="1"/>
        <v>44931</v>
      </c>
      <c r="E80" t="str">
        <f ca="1"/>
        <v>Мифтяхетдинов Ильяз</v>
      </c>
      <c r="F80">
        <f ca="1">IF(B80="","",_xlfn.XLOOKUP(B80,[5]Общий!$B:$B,[5]Общий!$F:$F,"Не проставлен",0,1))</f>
        <v>2600</v>
      </c>
    </row>
    <row r="81" spans="1:6" x14ac:dyDescent="0.35">
      <c r="A81" t="str">
        <f ca="1"/>
        <v>Москва</v>
      </c>
      <c r="B81" t="str">
        <f ca="1"/>
        <v>Уланычбек Кызы Сапаргул</v>
      </c>
      <c r="C81" t="str">
        <f ca="1"/>
        <v>Младший оператор стиральных машин</v>
      </c>
      <c r="D81" s="2">
        <f ca="1"/>
        <v>44931</v>
      </c>
      <c r="E81" t="str">
        <f ca="1"/>
        <v>Мифтяхетдинов Ильяз</v>
      </c>
      <c r="F81" t="str">
        <f ca="1">IF(B81="","",_xlfn.XLOOKUP(B81,[5]Общий!$B:$B,[5]Общий!$F:$F,"Не проставлен",0,1))</f>
        <v xml:space="preserve"> -     </v>
      </c>
    </row>
    <row r="82" spans="1:6" x14ac:dyDescent="0.35">
      <c r="A82" t="str">
        <f ca="1"/>
        <v>Москва</v>
      </c>
      <c r="B82" t="str">
        <f ca="1"/>
        <v>Фоменко Владислав Юрьевич</v>
      </c>
      <c r="C82" t="str">
        <f ca="1"/>
        <v>Инженер</v>
      </c>
      <c r="D82" s="2">
        <f ca="1"/>
        <v>44931</v>
      </c>
      <c r="E82" t="str">
        <f ca="1"/>
        <v>Мифтяхетдинов Ильяз</v>
      </c>
      <c r="F82">
        <f ca="1">IF(B82="","",_xlfn.XLOOKUP(B82,[5]Общий!$B:$B,[5]Общий!$F:$F,"Не проставлен",0,1))</f>
        <v>22240</v>
      </c>
    </row>
    <row r="83" spans="1:6" x14ac:dyDescent="0.35">
      <c r="A83" t="str">
        <f ca="1"/>
        <v>Москва</v>
      </c>
      <c r="B83" t="str">
        <f ca="1"/>
        <v>Хорошайлова Ирина Викторовна</v>
      </c>
      <c r="C83" t="str">
        <f ca="1"/>
        <v>Младший оператор стиральных машин</v>
      </c>
      <c r="D83" s="2">
        <f ca="1"/>
        <v>44931</v>
      </c>
      <c r="E83" t="str">
        <f ca="1"/>
        <v>Мифтяхетдинов Ильяз</v>
      </c>
      <c r="F83">
        <f ca="1">IF(B83="","",_xlfn.XLOOKUP(B83,[5]Общий!$B:$B,[5]Общий!$F:$F,"Не проставлен",0,1))</f>
        <v>2600</v>
      </c>
    </row>
    <row r="84" spans="1:6" x14ac:dyDescent="0.35">
      <c r="A84" t="str">
        <f ca="1"/>
        <v>Москва</v>
      </c>
      <c r="B84" t="str">
        <f ca="1"/>
        <v>Царев Дмитрий Владимирович</v>
      </c>
      <c r="C84" t="str">
        <f ca="1"/>
        <v>Старший оператор стиральных машин</v>
      </c>
      <c r="D84" s="2">
        <f ca="1"/>
        <v>44931</v>
      </c>
      <c r="E84" t="str">
        <f ca="1"/>
        <v>Мифтяхетдинов Ильяз</v>
      </c>
      <c r="F84">
        <f ca="1">IF(B84="","",_xlfn.XLOOKUP(B84,[5]Общий!$B:$B,[5]Общий!$F:$F,"Не проставлен",0,1))</f>
        <v>17000</v>
      </c>
    </row>
    <row r="85" spans="1:6" x14ac:dyDescent="0.35">
      <c r="A85" t="str">
        <f ca="1"/>
        <v>Москва</v>
      </c>
      <c r="B85" t="str">
        <f ca="1"/>
        <v>Юркевич Лариса Владимировна</v>
      </c>
      <c r="C85" t="str">
        <f ca="1"/>
        <v>Оператор стиральных машин</v>
      </c>
      <c r="D85" s="2">
        <f ca="1"/>
        <v>44931</v>
      </c>
      <c r="E85" t="str">
        <f ca="1"/>
        <v>Мифтяхетдинов Ильяз</v>
      </c>
      <c r="F85">
        <f ca="1">IF(B85="","",_xlfn.XLOOKUP(B85,[5]Общий!$B:$B,[5]Общий!$F:$F,"Не проставлен",0,1))</f>
        <v>2600</v>
      </c>
    </row>
    <row r="86" spans="1:6" x14ac:dyDescent="0.35">
      <c r="A86" t="str">
        <f ca="1"/>
        <v>Москва</v>
      </c>
      <c r="B86" t="str">
        <f ca="1"/>
        <v>Александрова Анастасия Юрьевна</v>
      </c>
      <c r="C86" t="str">
        <f ca="1"/>
        <v>Старший менеджер по работе с ключевыми клиентами</v>
      </c>
      <c r="D86" s="2">
        <f ca="1"/>
        <v>44947</v>
      </c>
      <c r="E86" t="str">
        <f ca="1"/>
        <v>Соболева Александра</v>
      </c>
      <c r="F86">
        <f ca="1">IF(B86="","",_xlfn.XLOOKUP(B86,[5]Общий!$B:$B,[5]Общий!$F:$F,"Не проставлен",0,1))</f>
        <v>0</v>
      </c>
    </row>
    <row r="87" spans="1:6" x14ac:dyDescent="0.35">
      <c r="A87" t="str">
        <f ca="1"/>
        <v>Москва</v>
      </c>
      <c r="B87" t="str">
        <f ca="1"/>
        <v>Блохина Светлана Михайловна</v>
      </c>
      <c r="C87" t="str">
        <f ca="1"/>
        <v>Специалист отдела логистики</v>
      </c>
      <c r="D87" s="2">
        <f ca="1"/>
        <v>44931</v>
      </c>
      <c r="E87" t="str">
        <f ca="1"/>
        <v>Тихонова Ирина</v>
      </c>
      <c r="F87">
        <f ca="1">IF(B87="","",_xlfn.XLOOKUP(B87,[5]Общий!$B:$B,[5]Общий!$F:$F,"Не проставлен",0,1))</f>
        <v>7500</v>
      </c>
    </row>
    <row r="88" spans="1:6" x14ac:dyDescent="0.35">
      <c r="A88" t="str">
        <f ca="1"/>
        <v>Москва</v>
      </c>
      <c r="B88" t="str">
        <f ca="1"/>
        <v>Луканина Елена Валерьевна</v>
      </c>
      <c r="C88" t="str">
        <f ca="1"/>
        <v>Специалист отдела логистики</v>
      </c>
      <c r="D88" s="2">
        <f ca="1"/>
        <v>44931</v>
      </c>
      <c r="E88" t="str">
        <f ca="1"/>
        <v>Тихонова Ирина</v>
      </c>
      <c r="F88">
        <f ca="1">IF(B88="","",_xlfn.XLOOKUP(B88,[5]Общий!$B:$B,[5]Общий!$F:$F,"Не проставлен",0,1))</f>
        <v>19680</v>
      </c>
    </row>
    <row r="89" spans="1:6" x14ac:dyDescent="0.35">
      <c r="A89" t="str">
        <f ca="1"/>
        <v>Москва</v>
      </c>
      <c r="B89" t="str">
        <f ca="1"/>
        <v>Антонова Ксения Александровна</v>
      </c>
      <c r="C89" t="str">
        <f ca="1"/>
        <v>Консультант</v>
      </c>
      <c r="D89" s="2">
        <f ca="1"/>
        <v>44931</v>
      </c>
      <c r="E89" t="str">
        <f ca="1"/>
        <v>Кирина Алина</v>
      </c>
      <c r="F89">
        <f ca="1">IF(B89="","",_xlfn.XLOOKUP(B89,[5]Общий!$B:$B,[5]Общий!$F:$F,"Не проставлен",0,1))</f>
        <v>17000</v>
      </c>
    </row>
    <row r="90" spans="1:6" x14ac:dyDescent="0.35">
      <c r="A90" t="str">
        <f ca="1"/>
        <v>Москва</v>
      </c>
      <c r="B90" t="str">
        <f ca="1"/>
        <v>Ширяев Константин Сергеевич</v>
      </c>
      <c r="C90" t="str">
        <f ca="1"/>
        <v>Торговый представитель</v>
      </c>
      <c r="D90" s="2">
        <f ca="1"/>
        <v>44931</v>
      </c>
      <c r="E90" t="str">
        <f ca="1"/>
        <v>Андрианов Евгений</v>
      </c>
      <c r="F90" t="str">
        <f ca="1">IF(B90="","",_xlfn.XLOOKUP(B90,[5]Общий!$B:$B,[5]Общий!$F:$F,"Не проставлен",0,1))</f>
        <v>155 400,01</v>
      </c>
    </row>
    <row r="91" spans="1:6" x14ac:dyDescent="0.35">
      <c r="A91" t="str">
        <f ca="1"/>
        <v>Москва</v>
      </c>
      <c r="B91" t="str">
        <f ca="1"/>
        <v>Ахматов Шергазы Бектемирович</v>
      </c>
      <c r="C91" t="str">
        <f ca="1"/>
        <v>Оператор стиральных машин</v>
      </c>
      <c r="D91" s="2">
        <f ca="1"/>
        <v>44931</v>
      </c>
      <c r="E91" t="str">
        <f ca="1"/>
        <v>Мифтяхетдинов Ильяз</v>
      </c>
      <c r="F91">
        <f ca="1">IF(B91="","",_xlfn.XLOOKUP(B91,[5]Общий!$B:$B,[5]Общий!$F:$F,"Не проставлен",0,1))</f>
        <v>7000</v>
      </c>
    </row>
    <row r="92" spans="1:6" x14ac:dyDescent="0.35">
      <c r="A92" t="str">
        <f ca="1"/>
        <v>Москва</v>
      </c>
      <c r="B92" t="str">
        <f ca="1"/>
        <v>Осконбаев Акназар</v>
      </c>
      <c r="C92" t="str">
        <f ca="1"/>
        <v>Оператор стиральных машин</v>
      </c>
      <c r="D92" s="2">
        <f ca="1"/>
        <v>44931</v>
      </c>
      <c r="E92" t="str">
        <f ca="1"/>
        <v>Мифтяхетдинов Ильяз</v>
      </c>
      <c r="F92">
        <f ca="1">IF(B92="","",_xlfn.XLOOKUP(B92,[5]Общий!$B:$B,[5]Общий!$F:$F,"Не проставлен",0,1))</f>
        <v>6960</v>
      </c>
    </row>
    <row r="93" spans="1:6" x14ac:dyDescent="0.35">
      <c r="A93" t="str">
        <f ca="1"/>
        <v>Москва</v>
      </c>
      <c r="B93" t="str">
        <f ca="1"/>
        <v>Талайбек Уулу Жанболот</v>
      </c>
      <c r="C93" t="str">
        <f ca="1"/>
        <v>Оператор стиральных машин</v>
      </c>
      <c r="D93" s="2">
        <f ca="1"/>
        <v>44931</v>
      </c>
      <c r="E93" t="str">
        <f ca="1"/>
        <v>Мифтяхетдинов Ильяз</v>
      </c>
      <c r="F93">
        <f ca="1">IF(B93="","",_xlfn.XLOOKUP(B93,[5]Общий!$B:$B,[5]Общий!$F:$F,"Не проставлен",0,1))</f>
        <v>7000</v>
      </c>
    </row>
    <row r="94" spans="1:6" x14ac:dyDescent="0.35">
      <c r="A94" t="str">
        <f ca="1"/>
        <v>Москва</v>
      </c>
      <c r="B94" t="str">
        <f ca="1"/>
        <v>Федоров Илья Александрович</v>
      </c>
      <c r="C94" t="str">
        <f ca="1"/>
        <v>Старший оператор стиральных машин</v>
      </c>
      <c r="D94" s="2">
        <f ca="1"/>
        <v>44931</v>
      </c>
      <c r="E94" t="str">
        <f ca="1"/>
        <v>Мифтяхетдинов Ильяз</v>
      </c>
      <c r="F94">
        <f ca="1">IF(B94="","",_xlfn.XLOOKUP(B94,[5]Общий!$B:$B,[5]Общий!$F:$F,"Не проставлен",0,1))</f>
        <v>17000</v>
      </c>
    </row>
    <row r="95" spans="1:6" x14ac:dyDescent="0.35">
      <c r="A95" t="str">
        <f ca="1"/>
        <v>Москва</v>
      </c>
      <c r="B95" t="str">
        <f ca="1"/>
        <v>Сербул Наталья Николаевна</v>
      </c>
      <c r="C95" t="str">
        <f ca="1"/>
        <v>Оператор стиральных машин</v>
      </c>
      <c r="D95" s="2">
        <f ca="1"/>
        <v>44931</v>
      </c>
      <c r="E95" t="str">
        <f ca="1"/>
        <v>Мифтяхетдинов Ильяз</v>
      </c>
      <c r="F95">
        <f ca="1">IF(B95="","",_xlfn.XLOOKUP(B95,[5]Общий!$B:$B,[5]Общий!$F:$F,"Не проставлен",0,1))</f>
        <v>2600</v>
      </c>
    </row>
    <row r="96" spans="1:6" x14ac:dyDescent="0.35">
      <c r="A96" t="str">
        <f ca="1"/>
        <v>Москва</v>
      </c>
      <c r="B96" t="str">
        <f ca="1"/>
        <v>Таран Мария Владимировна</v>
      </c>
      <c r="C96" t="str">
        <f ca="1"/>
        <v>Консультант</v>
      </c>
      <c r="D96" s="2">
        <f ca="1"/>
        <v>44931</v>
      </c>
      <c r="E96" t="str">
        <f ca="1"/>
        <v>Кирина Алина</v>
      </c>
      <c r="F96">
        <f ca="1">IF(B96="","",_xlfn.XLOOKUP(B96,[5]Общий!$B:$B,[5]Общий!$F:$F,"Не проставлен",0,1))</f>
        <v>17000</v>
      </c>
    </row>
    <row r="97" spans="1:6" x14ac:dyDescent="0.35">
      <c r="A97" t="str">
        <f ca="1"/>
        <v>Москва</v>
      </c>
      <c r="B97" t="str">
        <f ca="1"/>
        <v>Омельченко Дарья Андреевна уволен</v>
      </c>
      <c r="C97" t="str">
        <f ca="1"/>
        <v>Торговый представитель</v>
      </c>
      <c r="D97" s="2">
        <f ca="1"/>
        <v>44931</v>
      </c>
      <c r="E97" t="str">
        <f ca="1"/>
        <v>Андрианов Евгений</v>
      </c>
      <c r="F97" t="str">
        <f ca="1">IF(B97="","",_xlfn.XLOOKUP(B97,[5]Общий!$B:$B,[5]Общий!$F:$F,"Не проставлен",0,1))</f>
        <v>уволен</v>
      </c>
    </row>
    <row r="98" spans="1:6" x14ac:dyDescent="0.35">
      <c r="A98" t="str">
        <f ca="1"/>
        <v>Москва</v>
      </c>
      <c r="B98" t="str">
        <f ca="1"/>
        <v>Полотбек кызы Гульиза</v>
      </c>
      <c r="C98" t="str">
        <f ca="1"/>
        <v>Младший оператор стиральной машины</v>
      </c>
      <c r="D98" s="2">
        <f ca="1"/>
        <v>44931</v>
      </c>
      <c r="E98" t="str">
        <f ca="1"/>
        <v>Мифтяхетдинов Ильяз</v>
      </c>
      <c r="F98">
        <f ca="1">IF(B98="","",_xlfn.XLOOKUP(B98,[5]Общий!$B:$B,[5]Общий!$F:$F,"Не проставлен",0,1))</f>
        <v>2600</v>
      </c>
    </row>
    <row r="99" spans="1:6" x14ac:dyDescent="0.35">
      <c r="A99" t="str">
        <f ca="1"/>
        <v>Москва</v>
      </c>
      <c r="B99" t="str">
        <f ca="1"/>
        <v>Лаптев Александр Валерьевич</v>
      </c>
      <c r="C99" t="str">
        <f ca="1"/>
        <v>Торговый представитель</v>
      </c>
      <c r="D99" s="2">
        <f ca="1"/>
        <v>44931</v>
      </c>
      <c r="E99" t="str">
        <f ca="1"/>
        <v>Андрианов Евгений</v>
      </c>
      <c r="F99" t="str">
        <f ca="1">IF(B99="","",_xlfn.XLOOKUP(B99,[5]Общий!$B:$B,[5]Общий!$F:$F,"Не проставлен",0,1))</f>
        <v>152 710,46</v>
      </c>
    </row>
    <row r="100" spans="1:6" x14ac:dyDescent="0.35">
      <c r="A100" t="str">
        <f ca="1"/>
        <v>Москва</v>
      </c>
      <c r="B100" t="str">
        <f ca="1"/>
        <v>Рыжова Мария Александровна</v>
      </c>
      <c r="C100" t="str">
        <f ca="1"/>
        <v>Оператор стиральных машин</v>
      </c>
      <c r="D100" s="2">
        <f ca="1"/>
        <v>44931</v>
      </c>
      <c r="E100" t="str">
        <f ca="1"/>
        <v>Мифтяхетдинов Ильяз</v>
      </c>
      <c r="F100">
        <f ca="1">IF(B100="","",_xlfn.XLOOKUP(B100,[5]Общий!$B:$B,[5]Общий!$F:$F,"Не проставлен",0,1))</f>
        <v>2600</v>
      </c>
    </row>
    <row r="101" spans="1:6" x14ac:dyDescent="0.35">
      <c r="A101" t="str">
        <f ca="1"/>
        <v>Москва</v>
      </c>
      <c r="B101" t="str">
        <f ca="1"/>
        <v>Нурали Уулу Исках</v>
      </c>
      <c r="C101" t="str">
        <f ca="1"/>
        <v>Оператор стиральных машин</v>
      </c>
      <c r="D101" s="2">
        <f ca="1"/>
        <v>44931</v>
      </c>
      <c r="E101" t="str">
        <f ca="1"/>
        <v>Мифтяхетдинов Ильяз</v>
      </c>
      <c r="F101">
        <f ca="1">IF(B101="","",_xlfn.XLOOKUP(B101,[5]Общий!$B:$B,[5]Общий!$F:$F,"Не проставлен",0,1))</f>
        <v>7000</v>
      </c>
    </row>
    <row r="102" spans="1:6" x14ac:dyDescent="0.35">
      <c r="A102" t="str">
        <f ca="1"/>
        <v>Москва</v>
      </c>
      <c r="B102" t="str">
        <f ca="1"/>
        <v>Омурбек уулу Нургазы</v>
      </c>
      <c r="C102" t="str">
        <f ca="1"/>
        <v>Оператор стиральных машин</v>
      </c>
      <c r="D102" s="2">
        <f ca="1"/>
        <v>44931</v>
      </c>
      <c r="E102" t="str">
        <f ca="1"/>
        <v>Мифтяхетдинов Ильяз</v>
      </c>
      <c r="F102">
        <f ca="1">IF(B102="","",_xlfn.XLOOKUP(B102,[5]Общий!$B:$B,[5]Общий!$F:$F,"Не проставлен",0,1))</f>
        <v>4375</v>
      </c>
    </row>
    <row r="103" spans="1:6" x14ac:dyDescent="0.35">
      <c r="A103" t="str">
        <f ca="1"/>
        <v>Москва</v>
      </c>
      <c r="B103" t="str">
        <f ca="1"/>
        <v>Баймуратов Медер</v>
      </c>
      <c r="C103" t="str">
        <f ca="1"/>
        <v>Оператор стиральных машин</v>
      </c>
      <c r="D103" s="2">
        <f ca="1"/>
        <v>44931</v>
      </c>
      <c r="E103" t="str">
        <f ca="1"/>
        <v>Мифтяхетдинов Ильяз</v>
      </c>
      <c r="F103">
        <f ca="1">IF(B103="","",_xlfn.XLOOKUP(B103,[5]Общий!$B:$B,[5]Общий!$F:$F,"Не проставлен",0,1))</f>
        <v>6761</v>
      </c>
    </row>
    <row r="104" spans="1:6" x14ac:dyDescent="0.35">
      <c r="A104" t="str">
        <f ca="1"/>
        <v>Москва</v>
      </c>
      <c r="B104" t="str">
        <f ca="1"/>
        <v>Сабырбай кызы Кыйматай уволен</v>
      </c>
      <c r="C104" t="str">
        <f ca="1"/>
        <v>Младший оператор стиральной машины</v>
      </c>
      <c r="D104" s="2">
        <f ca="1"/>
        <v>44931</v>
      </c>
      <c r="E104" t="str">
        <f ca="1"/>
        <v>Мифтяхетдинов Ильяз</v>
      </c>
      <c r="F104" t="str">
        <f ca="1">IF(B104="","",_xlfn.XLOOKUP(B104,[5]Общий!$B:$B,[5]Общий!$F:$F,"Не проставлен",0,1))</f>
        <v>уволен</v>
      </c>
    </row>
    <row r="105" spans="1:6" x14ac:dyDescent="0.35">
      <c r="A105" t="str">
        <f ca="1"/>
        <v>Москва</v>
      </c>
      <c r="B105" t="str">
        <f ca="1"/>
        <v>Ысмайыл кызы Айдана</v>
      </c>
      <c r="C105" t="str">
        <f ca="1"/>
        <v>Младший оператор стиральной машины</v>
      </c>
      <c r="D105" s="2">
        <f ca="1"/>
        <v>44931</v>
      </c>
      <c r="E105" t="str">
        <f ca="1"/>
        <v>Мифтяхетдинов Ильяз</v>
      </c>
      <c r="F105">
        <f ca="1">IF(B105="","",_xlfn.XLOOKUP(B105,[5]Общий!$B:$B,[5]Общий!$F:$F,"Не проставлен",0,1))</f>
        <v>2600</v>
      </c>
    </row>
    <row r="106" spans="1:6" x14ac:dyDescent="0.35">
      <c r="A106" t="str">
        <f ca="1"/>
        <v>Москва</v>
      </c>
      <c r="B106" t="str">
        <f ca="1"/>
        <v>Холодкова Наталья Михайловна</v>
      </c>
      <c r="C106" t="str">
        <f ca="1"/>
        <v>Младший оператор стиральной машины</v>
      </c>
      <c r="D106" s="2">
        <f ca="1"/>
        <v>44931</v>
      </c>
      <c r="E106" t="str">
        <f ca="1"/>
        <v>Мифтяхетдинов Ильяз</v>
      </c>
      <c r="F106" t="str">
        <f ca="1">IF(B106="","",_xlfn.XLOOKUP(B106,[5]Общий!$B:$B,[5]Общий!$F:$F,"Не проставлен",0,1))</f>
        <v xml:space="preserve"> -     </v>
      </c>
    </row>
    <row r="107" spans="1:6" x14ac:dyDescent="0.35">
      <c r="A107" t="str">
        <f ca="1"/>
        <v>Москва</v>
      </c>
      <c r="B107" t="str">
        <f ca="1"/>
        <v>Андрианова Оксана Викторовна</v>
      </c>
      <c r="C107" t="str">
        <f ca="1"/>
        <v>Представитель по обслуживанию клиентов</v>
      </c>
      <c r="D107" s="2">
        <f ca="1"/>
        <v>44947</v>
      </c>
      <c r="E107" t="str">
        <f ca="1"/>
        <v>Борунов Иван</v>
      </c>
      <c r="F107">
        <f ca="1">IF(B107="","",_xlfn.XLOOKUP(B107,[5]Общий!$B:$B,[5]Общий!$F:$F,"Не проставлен",0,1))</f>
        <v>0</v>
      </c>
    </row>
    <row r="108" spans="1:6" x14ac:dyDescent="0.35">
      <c r="A108" t="str">
        <f ca="1"/>
        <v>Москва</v>
      </c>
      <c r="B108" t="str">
        <f ca="1"/>
        <v>Чепоруха Александр Вадимович уволен</v>
      </c>
      <c r="C108" t="str">
        <f ca="1"/>
        <v>Торговый представитель</v>
      </c>
      <c r="D108" s="2">
        <f ca="1"/>
        <v>44931</v>
      </c>
      <c r="E108" t="str">
        <f ca="1"/>
        <v>Андрианов Евгений</v>
      </c>
      <c r="F108" t="str">
        <f ca="1">IF(B108="","",_xlfn.XLOOKUP(B108,[5]Общий!$B:$B,[5]Общий!$F:$F,"Не проставлен",0,1))</f>
        <v>уволен</v>
      </c>
    </row>
    <row r="109" spans="1:6" x14ac:dyDescent="0.35">
      <c r="A109" t="str">
        <f ca="1"/>
        <v>Москва</v>
      </c>
      <c r="B109" t="str">
        <f ca="1"/>
        <v>Никонова Татьяна Андреевна</v>
      </c>
      <c r="C109" t="str">
        <f ca="1"/>
        <v>Оператор стиральных машин</v>
      </c>
      <c r="D109" s="2">
        <f ca="1"/>
        <v>44931</v>
      </c>
      <c r="E109" t="str">
        <f ca="1"/>
        <v>Мифтяхетдинов Ильяз</v>
      </c>
      <c r="F109">
        <f ca="1">IF(B109="","",_xlfn.XLOOKUP(B109,[5]Общий!$B:$B,[5]Общий!$F:$F,"Не проставлен",0,1))</f>
        <v>1788</v>
      </c>
    </row>
    <row r="110" spans="1:6" x14ac:dyDescent="0.35">
      <c r="A110" t="str">
        <f ca="1"/>
        <v>Москва</v>
      </c>
      <c r="B110" t="str">
        <f ca="1"/>
        <v>Пчелинцев Андрей Игоревич уволен</v>
      </c>
      <c r="C110" t="str">
        <f ca="1"/>
        <v>Торговый представитель</v>
      </c>
      <c r="D110" s="2">
        <f ca="1"/>
        <v>44931</v>
      </c>
      <c r="E110" t="str">
        <f ca="1"/>
        <v>Андрианов Евгений</v>
      </c>
      <c r="F110" t="str">
        <f ca="1">IF(B110="","",_xlfn.XLOOKUP(B110,[5]Общий!$B:$B,[5]Общий!$F:$F,"Не проставлен",0,1))</f>
        <v>уволен</v>
      </c>
    </row>
    <row r="111" spans="1:6" x14ac:dyDescent="0.35">
      <c r="A111" t="str">
        <f ca="1"/>
        <v>Москва</v>
      </c>
      <c r="B111" t="str">
        <f ca="1"/>
        <v>Голубцова Анастасия Александровна</v>
      </c>
      <c r="C111" t="str">
        <f ca="1"/>
        <v>Торговый представитель</v>
      </c>
      <c r="D111" s="2">
        <f ca="1"/>
        <v>44931</v>
      </c>
      <c r="E111" t="str">
        <f ca="1"/>
        <v>Душенков Евгений</v>
      </c>
      <c r="F111" t="str">
        <f ca="1">IF(B111="","",_xlfn.XLOOKUP(B111,[5]Общий!$B:$B,[5]Общий!$F:$F,"Не проставлен",0,1))</f>
        <v>21 091,59</v>
      </c>
    </row>
    <row r="112" spans="1:6" x14ac:dyDescent="0.35">
      <c r="A112" t="str">
        <f ca="1"/>
        <v>Москва</v>
      </c>
      <c r="B112" t="str">
        <f ca="1"/>
        <v>Абдушарипов Исабек Уланычбекович</v>
      </c>
      <c r="C112" t="str">
        <f ca="1"/>
        <v>Младший оператор стиральных машин</v>
      </c>
      <c r="D112" s="2">
        <f ca="1"/>
        <v>44931</v>
      </c>
      <c r="E112" t="str">
        <f ca="1"/>
        <v>Мифтяхетдинов Ильяз</v>
      </c>
      <c r="F112">
        <f ca="1">IF(B112="","",_xlfn.XLOOKUP(B112,[5]Общий!$B:$B,[5]Общий!$F:$F,"Не проставлен",0,1))</f>
        <v>2600</v>
      </c>
    </row>
    <row r="113" spans="1:6" x14ac:dyDescent="0.35">
      <c r="A113" t="str">
        <f ca="1"/>
        <v>Москва</v>
      </c>
      <c r="B113" t="str">
        <f ca="1"/>
        <v>Нематжан кызы Назгул</v>
      </c>
      <c r="C113" t="str">
        <f ca="1"/>
        <v>Младший оператор стиральных машин</v>
      </c>
      <c r="D113" s="2">
        <f ca="1"/>
        <v>44931</v>
      </c>
      <c r="E113" t="str">
        <f ca="1"/>
        <v>Мифтяхетдинов Ильяз</v>
      </c>
      <c r="F113">
        <f ca="1">IF(B113="","",_xlfn.XLOOKUP(B113,[5]Общий!$B:$B,[5]Общий!$F:$F,"Не проставлен",0,1))</f>
        <v>2600</v>
      </c>
    </row>
    <row r="114" spans="1:6" x14ac:dyDescent="0.35">
      <c r="A114" t="str">
        <f ca="1"/>
        <v>Москва</v>
      </c>
      <c r="B114" t="str">
        <f ca="1"/>
        <v>Щербаков Андрей Андреевич</v>
      </c>
      <c r="C114" t="str">
        <f ca="1"/>
        <v>Торговый представитель</v>
      </c>
      <c r="D114" s="2">
        <f ca="1"/>
        <v>44931</v>
      </c>
      <c r="E114" t="str">
        <f ca="1"/>
        <v>Андрианов Евгений</v>
      </c>
      <c r="F114" t="str">
        <f ca="1">IF(B114="","",_xlfn.XLOOKUP(B114,[5]Общий!$B:$B,[5]Общий!$F:$F,"Не проставлен",0,1))</f>
        <v>40 350,96</v>
      </c>
    </row>
    <row r="115" spans="1:6" x14ac:dyDescent="0.35">
      <c r="A115" t="str">
        <f ca="1"/>
        <v>Москва</v>
      </c>
      <c r="B115" t="str">
        <f ca="1"/>
        <v>Мирошниченко Елена Сергеевна</v>
      </c>
      <c r="C115" t="str">
        <f ca="1"/>
        <v>Младший оператор стиральных машин</v>
      </c>
      <c r="D115" s="2">
        <f ca="1"/>
        <v>44931</v>
      </c>
      <c r="E115" t="str">
        <f ca="1"/>
        <v>Мифтяхетдинов Ильяз</v>
      </c>
      <c r="F115">
        <f ca="1">IF(B115="","",_xlfn.XLOOKUP(B115,[5]Общий!$B:$B,[5]Общий!$F:$F,"Не проставлен",0,1))</f>
        <v>2600</v>
      </c>
    </row>
    <row r="116" spans="1:6" x14ac:dyDescent="0.35">
      <c r="A116" t="str">
        <f ca="1"/>
        <v>Москва</v>
      </c>
      <c r="B116" t="str">
        <f ca="1"/>
        <v>Корягина Анастасия Викторовна</v>
      </c>
      <c r="C116" t="str">
        <f ca="1"/>
        <v>Координатор склада</v>
      </c>
      <c r="D116" s="2" t="e">
        <f ca="1"/>
        <v>#N/A</v>
      </c>
      <c r="E116" t="str">
        <f ca="1"/>
        <v>Мифтяхетдинов Ильяз</v>
      </c>
      <c r="F116">
        <f ca="1">IF(B116="","",_xlfn.XLOOKUP(B116,[5]Общий!$B:$B,[5]Общий!$F:$F,"Не проставлен",0,1))</f>
        <v>0</v>
      </c>
    </row>
    <row r="117" spans="1:6" x14ac:dyDescent="0.35">
      <c r="A117" t="str">
        <f ca="1"/>
        <v>Москва</v>
      </c>
      <c r="B117" t="str">
        <f ca="1"/>
        <v>Садов Виталий Александрович</v>
      </c>
      <c r="C117" t="str">
        <f ca="1"/>
        <v>Оператор стиральных машин</v>
      </c>
      <c r="D117" s="2">
        <f ca="1"/>
        <v>44931</v>
      </c>
      <c r="E117" t="str">
        <f ca="1"/>
        <v>Мифтяхетдинов Ильяз</v>
      </c>
      <c r="F117">
        <f ca="1">IF(B117="","",_xlfn.XLOOKUP(B117,[5]Общий!$B:$B,[5]Общий!$F:$F,"Не проставлен",0,1))</f>
        <v>7000</v>
      </c>
    </row>
    <row r="118" spans="1:6" x14ac:dyDescent="0.35">
      <c r="A118" t="str">
        <f ca="1"/>
        <v>Москва</v>
      </c>
      <c r="B118" t="str">
        <f ca="1"/>
        <v>Буркутбек Уулу Маматай</v>
      </c>
      <c r="C118" t="str">
        <f ca="1"/>
        <v>Оператор стиральных машин</v>
      </c>
      <c r="D118" s="2">
        <f ca="1"/>
        <v>44931</v>
      </c>
      <c r="E118" t="str">
        <f ca="1"/>
        <v>Мифтяхетдинов Ильяз</v>
      </c>
      <c r="F118">
        <f ca="1">IF(B118="","",_xlfn.XLOOKUP(B118,[5]Общий!$B:$B,[5]Общий!$F:$F,"Не проставлен",0,1))</f>
        <v>7000</v>
      </c>
    </row>
    <row r="119" spans="1:6" x14ac:dyDescent="0.35">
      <c r="A119" t="str">
        <f ca="1"/>
        <v>Москва</v>
      </c>
      <c r="B119" t="str">
        <f ca="1"/>
        <v>Cулайманов Женишбек Сейитмуратович</v>
      </c>
      <c r="C119" t="str">
        <f ca="1"/>
        <v>Оператор стиральных машин</v>
      </c>
      <c r="D119" s="2">
        <f ca="1"/>
        <v>44931</v>
      </c>
      <c r="E119" t="str">
        <f ca="1"/>
        <v>Мифтяхетдинов Ильяз</v>
      </c>
      <c r="F119">
        <f ca="1">IF(B119="","",_xlfn.XLOOKUP(B119,[5]Общий!$B:$B,[5]Общий!$F:$F,"Не проставлен",0,1))</f>
        <v>3500</v>
      </c>
    </row>
    <row r="120" spans="1:6" x14ac:dyDescent="0.35">
      <c r="A120" t="str">
        <f ca="1"/>
        <v>Москва</v>
      </c>
      <c r="B120" t="str">
        <f ca="1"/>
        <v>Белкин Иван Михайлович</v>
      </c>
      <c r="C120" t="str">
        <f ca="1"/>
        <v>Оператор стиральных машин</v>
      </c>
      <c r="D120" s="2">
        <f ca="1"/>
        <v>44931</v>
      </c>
      <c r="E120" t="str">
        <f ca="1"/>
        <v>Мифтяхетдинов Ильяз</v>
      </c>
      <c r="F120">
        <f ca="1">IF(B120="","",_xlfn.XLOOKUP(B120,[5]Общий!$B:$B,[5]Общий!$F:$F,"Не проставлен",0,1))</f>
        <v>2482</v>
      </c>
    </row>
    <row r="121" spans="1:6" x14ac:dyDescent="0.35">
      <c r="A121" t="str">
        <f ca="1"/>
        <v>Москва</v>
      </c>
      <c r="B121" t="str">
        <f ca="1"/>
        <v>Кутубаева Канзада</v>
      </c>
      <c r="C121" t="str">
        <f ca="1"/>
        <v>Младший оператор стиральных машин</v>
      </c>
      <c r="D121" s="2">
        <f ca="1"/>
        <v>44931</v>
      </c>
      <c r="E121" t="str">
        <f ca="1"/>
        <v>Мифтяхетдинов Ильяз</v>
      </c>
      <c r="F121">
        <f ca="1">IF(B121="","",_xlfn.XLOOKUP(B121,[5]Общий!$B:$B,[5]Общий!$F:$F,"Не проставлен",0,1))</f>
        <v>2600</v>
      </c>
    </row>
    <row r="122" spans="1:6" x14ac:dyDescent="0.35">
      <c r="A122" t="str">
        <f ca="1"/>
        <v>Москва</v>
      </c>
      <c r="B122" t="str">
        <f ca="1"/>
        <v>Стрюк Светлана Сергеевна</v>
      </c>
      <c r="C122" t="str">
        <f ca="1"/>
        <v>Младший оператор стиральных машин</v>
      </c>
      <c r="D122" s="2">
        <f ca="1"/>
        <v>44931</v>
      </c>
      <c r="E122" t="str">
        <f ca="1"/>
        <v>Мифтяхетдинов Ильяз</v>
      </c>
      <c r="F122">
        <f ca="1">IF(B122="","",_xlfn.XLOOKUP(B122,[5]Общий!$B:$B,[5]Общий!$F:$F,"Не проставлен",0,1))</f>
        <v>1788</v>
      </c>
    </row>
    <row r="123" spans="1:6" x14ac:dyDescent="0.35">
      <c r="A123" t="str">
        <f ca="1"/>
        <v>Москва</v>
      </c>
      <c r="B123" t="str">
        <f ca="1"/>
        <v>Юнусалиева Умут</v>
      </c>
      <c r="C123" t="str">
        <f ca="1"/>
        <v>Младший оператор стиральных машин</v>
      </c>
      <c r="D123" s="2">
        <f ca="1"/>
        <v>44931</v>
      </c>
      <c r="E123" t="str">
        <f ca="1"/>
        <v>Мифтяхетдинов Ильяз</v>
      </c>
      <c r="F123">
        <f ca="1">IF(B123="","",_xlfn.XLOOKUP(B123,[5]Общий!$B:$B,[5]Общий!$F:$F,"Не проставлен",0,1))</f>
        <v>1138</v>
      </c>
    </row>
    <row r="124" spans="1:6" x14ac:dyDescent="0.35">
      <c r="F124" t="str">
        <f>IF(B124="","",_xlfn.XLOOKUP(B124,[5]Общий!$B:$B,[5]Общий!$F:$F,"Не проставлен",0,1))</f>
        <v/>
      </c>
    </row>
    <row r="125" spans="1:6" x14ac:dyDescent="0.35">
      <c r="F125" t="str">
        <f>IF(B125="","",_xlfn.XLOOKUP(B125,[5]Общий!$B:$B,[5]Общий!$F:$F,"Не проставлен",0,1))</f>
        <v/>
      </c>
    </row>
    <row r="126" spans="1:6" x14ac:dyDescent="0.35">
      <c r="F126" t="str">
        <f>IF(B126="","",_xlfn.XLOOKUP(B126,[5]Общий!$B:$B,[5]Общий!$F:$F,"Не проставлен",0,1))</f>
        <v/>
      </c>
    </row>
    <row r="127" spans="1:6" x14ac:dyDescent="0.35">
      <c r="F127" t="str">
        <f>IF(B127="","",_xlfn.XLOOKUP(B127,[5]Общий!$B:$B,[5]Общий!$F:$F,"Не проставлен",0,1))</f>
        <v/>
      </c>
    </row>
    <row r="128" spans="1:6" x14ac:dyDescent="0.35">
      <c r="F128" t="str">
        <f>IF(B128="","",_xlfn.XLOOKUP(B128,[5]Общий!$B:$B,[5]Общий!$F:$F,"Не проставлен",0,1))</f>
        <v/>
      </c>
    </row>
    <row r="129" spans="6:6" x14ac:dyDescent="0.35">
      <c r="F129" t="str">
        <f>IF(B129="","",_xlfn.XLOOKUP(B129,[5]Общий!$B:$B,[5]Общий!$F:$F,"Не проставлен",0,1))</f>
        <v/>
      </c>
    </row>
    <row r="130" spans="6:6" x14ac:dyDescent="0.35">
      <c r="F130" t="str">
        <f>IF(B130="","",_xlfn.XLOOKUP(B130,[5]Общий!$H:$H,"Не проставлен",0,1))</f>
        <v/>
      </c>
    </row>
    <row r="131" spans="6:6" x14ac:dyDescent="0.35">
      <c r="F131" t="str">
        <f>IF(B131="","",_xlfn.XLOOKUP(B131,[5]Общий!$H:$H,"Не проставлен",0,1))</f>
        <v/>
      </c>
    </row>
    <row r="132" spans="6:6" x14ac:dyDescent="0.35">
      <c r="F132" t="str">
        <f>IF(B132="","",_xlfn.XLOOKUP(B132,[5]Общий!$H:$H,"Не проставлен",0,1))</f>
        <v/>
      </c>
    </row>
    <row r="133" spans="6:6" x14ac:dyDescent="0.35">
      <c r="F133" t="str">
        <f>IF(B133="","",_xlfn.XLOOKUP(B133,[5]Общий!$H:$H,"Не проставлен",0,1))</f>
        <v/>
      </c>
    </row>
    <row r="134" spans="6:6" x14ac:dyDescent="0.35">
      <c r="F134" t="str">
        <f>IF(B134="","",_xlfn.XLOOKUP(B134,[5]Общий!$H:$H,"Не проставлен",0,1))</f>
        <v/>
      </c>
    </row>
    <row r="135" spans="6:6" x14ac:dyDescent="0.35">
      <c r="F135" t="str">
        <f>IF(B135="","",_xlfn.XLOOKUP(B135,[5]Общий!$H:$H,"Не проставлен",0,1))</f>
        <v/>
      </c>
    </row>
    <row r="136" spans="6:6" x14ac:dyDescent="0.35">
      <c r="F136" t="str">
        <f>IF(B136="","",_xlfn.XLOOKUP(B136,[5]Общий!$H:$H,"Не проставлен",0,1))</f>
        <v/>
      </c>
    </row>
    <row r="137" spans="6:6" x14ac:dyDescent="0.35">
      <c r="F137" t="str">
        <f>IF(B137="","",_xlfn.XLOOKUP(B137,[5]Общий!$H:$H,"Не проставлен",0,1))</f>
        <v/>
      </c>
    </row>
    <row r="138" spans="6:6" x14ac:dyDescent="0.35">
      <c r="F138" t="str">
        <f>IF(B138="","",_xlfn.XLOOKUP(B138,[5]Общий!$H:$H,"Не проставлен",0,1))</f>
        <v/>
      </c>
    </row>
    <row r="139" spans="6:6" x14ac:dyDescent="0.35">
      <c r="F139" t="str">
        <f>IF(B139="","",_xlfn.XLOOKUP(B139,[5]Общий!$H:$H,"Не проставлен",0,1))</f>
        <v/>
      </c>
    </row>
    <row r="140" spans="6:6" x14ac:dyDescent="0.35">
      <c r="F140" t="str">
        <f>IF(B140="","",_xlfn.XLOOKUP(B140,[5]Общий!$H:$H,"Не проставлен",0,1))</f>
        <v/>
      </c>
    </row>
    <row r="141" spans="6:6" x14ac:dyDescent="0.35">
      <c r="F141" t="str">
        <f>IF(B141="","",_xlfn.XLOOKUP(B141,[5]Общий!$H:$H,"Не проставлен",0,1))</f>
        <v/>
      </c>
    </row>
    <row r="142" spans="6:6" x14ac:dyDescent="0.35">
      <c r="F142" t="str">
        <f>IF(B142="","",_xlfn.XLOOKUP(B142,[5]Общий!$H:$H,"Не проставлен",0,1))</f>
        <v/>
      </c>
    </row>
    <row r="143" spans="6:6" x14ac:dyDescent="0.35">
      <c r="F143" t="str">
        <f>IF(B143="","",_xlfn.XLOOKUP(B143,[5]Общий!$H:$H,"Не проставлен",0,1))</f>
        <v/>
      </c>
    </row>
    <row r="144" spans="6:6" x14ac:dyDescent="0.35">
      <c r="F144" t="str">
        <f>IF(B144="","",_xlfn.XLOOKUP(B144,[5]Общий!$H:$H,"Не проставлен",0,1))</f>
        <v/>
      </c>
    </row>
    <row r="145" spans="6:6" x14ac:dyDescent="0.35">
      <c r="F145" t="str">
        <f>IF(B145="","",_xlfn.XLOOKUP(B145,[5]Общий!$H:$H,"Не проставлен",0,1))</f>
        <v/>
      </c>
    </row>
    <row r="146" spans="6:6" x14ac:dyDescent="0.35">
      <c r="F146" t="str">
        <f>IF(B146="","",_xlfn.XLOOKUP(B146,[5]Общий!$H:$H,"Не проставлен",0,1))</f>
        <v/>
      </c>
    </row>
    <row r="147" spans="6:6" x14ac:dyDescent="0.35">
      <c r="F147" t="str">
        <f>IF(B147="","",_xlfn.XLOOKUP(B147,[5]Общий!$H:$H,"Не проставлен",0,1))</f>
        <v/>
      </c>
    </row>
    <row r="148" spans="6:6" x14ac:dyDescent="0.35">
      <c r="F148" t="str">
        <f>IF(B148="","",_xlfn.XLOOKUP(B148,[5]Общий!$H:$H,"Не проставлен",0,1))</f>
        <v/>
      </c>
    </row>
    <row r="149" spans="6:6" x14ac:dyDescent="0.35">
      <c r="F149" t="str">
        <f>IF(B149="","",_xlfn.XLOOKUP(B149,[5]Общий!$H:$H,"Не проставлен",0,1))</f>
        <v/>
      </c>
    </row>
    <row r="150" spans="6:6" x14ac:dyDescent="0.35">
      <c r="F150" t="str">
        <f>IF(B150="","",_xlfn.XLOOKUP(B150,[5]Общий!$H:$H,"Не проставлен",0,1))</f>
        <v/>
      </c>
    </row>
    <row r="151" spans="6:6" x14ac:dyDescent="0.35">
      <c r="F151" t="str">
        <f>IF(B151="","",_xlfn.XLOOKUP(B151,[5]Общий!$H:$H,"Не проставлен",0,1))</f>
        <v/>
      </c>
    </row>
    <row r="152" spans="6:6" x14ac:dyDescent="0.35">
      <c r="F152" t="str">
        <f>IF(B152="","",_xlfn.XLOOKUP(B152,[5]Общий!$H:$H,"Не проставлен",0,1))</f>
        <v/>
      </c>
    </row>
    <row r="153" spans="6:6" x14ac:dyDescent="0.35">
      <c r="F153" t="str">
        <f>IF(B153="","",_xlfn.XLOOKUP(B153,[5]Общий!$H:$H,"Не проставлен",0,1))</f>
        <v/>
      </c>
    </row>
    <row r="154" spans="6:6" x14ac:dyDescent="0.35">
      <c r="F154" t="str">
        <f>IF(B154="","",_xlfn.XLOOKUP(B154,[5]Общий!$H:$H,"Не проставлен",0,1))</f>
        <v/>
      </c>
    </row>
    <row r="155" spans="6:6" x14ac:dyDescent="0.35">
      <c r="F155" t="str">
        <f>IF(B155="","",_xlfn.XLOOKUP(B155,[5]Общий!$H:$H,"Не проставлен",0,1))</f>
        <v/>
      </c>
    </row>
    <row r="156" spans="6:6" x14ac:dyDescent="0.35">
      <c r="F156" t="str">
        <f>IF(B156="","",_xlfn.XLOOKUP(B156,[5]Общий!$H:$H,"Не проставлен",0,1))</f>
        <v/>
      </c>
    </row>
    <row r="157" spans="6:6" x14ac:dyDescent="0.35">
      <c r="F157" t="str">
        <f>IF(B157="","",_xlfn.XLOOKUP(B157,[5]Общий!$H:$H,"Не проставлен",0,1))</f>
        <v/>
      </c>
    </row>
    <row r="158" spans="6:6" x14ac:dyDescent="0.35">
      <c r="F158" t="str">
        <f>IF(B158="","",_xlfn.XLOOKUP(B158,[5]Общий!$H:$H,"Не проставлен",0,1))</f>
        <v/>
      </c>
    </row>
    <row r="159" spans="6:6" x14ac:dyDescent="0.35">
      <c r="F159" t="str">
        <f>IF(B159="","",_xlfn.XLOOKUP(B159,[5]Общий!$H:$H,"Не проставлен",0,1))</f>
        <v/>
      </c>
    </row>
    <row r="160" spans="6:6" x14ac:dyDescent="0.35">
      <c r="F160" t="str">
        <f>IF(B160="","",_xlfn.XLOOKUP(B160,[5]Общий!$H:$H,"Не проставлен",0,1))</f>
        <v/>
      </c>
    </row>
    <row r="161" spans="6:6" x14ac:dyDescent="0.35">
      <c r="F161" t="str">
        <f>IF(B161="","",_xlfn.XLOOKUP(B161,[5]Общий!$H:$H,"Не проставлен",0,1))</f>
        <v/>
      </c>
    </row>
    <row r="162" spans="6:6" x14ac:dyDescent="0.35">
      <c r="F162" t="str">
        <f>IF(B162="","",_xlfn.XLOOKUP(B162,[5]Общий!$H:$H,"Не проставлен",0,1))</f>
        <v/>
      </c>
    </row>
    <row r="163" spans="6:6" x14ac:dyDescent="0.35">
      <c r="F163" t="str">
        <f>IF(B163="","",_xlfn.XLOOKUP(B163,[5]Общий!$H:$H,"Не проставлен",0,1))</f>
        <v/>
      </c>
    </row>
    <row r="164" spans="6:6" x14ac:dyDescent="0.35">
      <c r="F164" t="str">
        <f>IF(B164="","",_xlfn.XLOOKUP(B164,[5]Общий!$H:$H,"Не проставлен",0,1))</f>
        <v/>
      </c>
    </row>
    <row r="165" spans="6:6" x14ac:dyDescent="0.35">
      <c r="F165" t="str">
        <f>IF(B165="","",_xlfn.XLOOKUP(B165,[5]Общий!$H:$H,"Не проставлен",0,1))</f>
        <v/>
      </c>
    </row>
    <row r="166" spans="6:6" x14ac:dyDescent="0.35">
      <c r="F166" t="str">
        <f>IF(B166="","",_xlfn.XLOOKUP(B166,[5]Общий!$H:$H,"Не проставлен",0,1))</f>
        <v/>
      </c>
    </row>
    <row r="167" spans="6:6" x14ac:dyDescent="0.35">
      <c r="F167" t="str">
        <f>IF(B167="","",_xlfn.XLOOKUP(B167,[5]Общий!$H:$H,"Не проставлен",0,1))</f>
        <v/>
      </c>
    </row>
    <row r="168" spans="6:6" x14ac:dyDescent="0.35">
      <c r="F168" t="str">
        <f>IF(B168="","",_xlfn.XLOOKUP(B168,[5]Общий!$H:$H,"Не проставлен",0,1))</f>
        <v/>
      </c>
    </row>
    <row r="169" spans="6:6" x14ac:dyDescent="0.35">
      <c r="F169" t="str">
        <f>IF(B169="","",_xlfn.XLOOKUP(B169,[5]Общий!$H:$H,"Не проставлен",0,1))</f>
        <v/>
      </c>
    </row>
    <row r="170" spans="6:6" x14ac:dyDescent="0.35">
      <c r="F170" t="str">
        <f>IF(B170="","",_xlfn.XLOOKUP(B170,[5]Общий!$H:$H,"Не проставлен",0,1))</f>
        <v/>
      </c>
    </row>
    <row r="171" spans="6:6" x14ac:dyDescent="0.35">
      <c r="F171" t="str">
        <f>IF(B171="","",_xlfn.XLOOKUP(B171,[5]Общий!$H:$H,"Не проставлен",0,1))</f>
        <v/>
      </c>
    </row>
    <row r="172" spans="6:6" x14ac:dyDescent="0.35">
      <c r="F172" t="str">
        <f>IF(B172="","",_xlfn.XLOOKUP(B172,[5]Общий!$H:$H,"Не проставлен",0,1))</f>
        <v/>
      </c>
    </row>
    <row r="173" spans="6:6" x14ac:dyDescent="0.35">
      <c r="F173" t="str">
        <f>IF(B173="","",_xlfn.XLOOKUP(B173,[5]Общий!$H:$H,"Не проставлен",0,1))</f>
        <v/>
      </c>
    </row>
    <row r="174" spans="6:6" x14ac:dyDescent="0.35">
      <c r="F174" t="str">
        <f>IF(B174="","",_xlfn.XLOOKUP(B174,[5]Общий!$H:$H,"Не проставлен",0,1))</f>
        <v/>
      </c>
    </row>
    <row r="175" spans="6:6" x14ac:dyDescent="0.35">
      <c r="F175" t="str">
        <f>IF(B175="","",_xlfn.XLOOKUP(B175,[5]Общий!$H:$H,"Не проставлен",0,1))</f>
        <v/>
      </c>
    </row>
    <row r="176" spans="6:6" x14ac:dyDescent="0.35">
      <c r="F176" t="str">
        <f>IF(B176="","",_xlfn.XLOOKUP(B176,[5]Общий!$H:$H,"Не проставлен",0,1))</f>
        <v/>
      </c>
    </row>
    <row r="177" spans="6:6" x14ac:dyDescent="0.35">
      <c r="F177" t="str">
        <f>IF(B177="","",_xlfn.XLOOKUP(B177,[5]Общий!$H:$H,"Не проставлен",0,1))</f>
        <v/>
      </c>
    </row>
    <row r="178" spans="6:6" x14ac:dyDescent="0.35">
      <c r="F178" t="str">
        <f>IF(B178="","",_xlfn.XLOOKUP(B178,[5]Общий!$H:$H,"Не проставлен",0,1))</f>
        <v/>
      </c>
    </row>
    <row r="179" spans="6:6" x14ac:dyDescent="0.35">
      <c r="F179" t="str">
        <f>IF(B179="","",_xlfn.XLOOKUP(B179,[5]Общий!$H:$H,"Не проставлен",0,1))</f>
        <v/>
      </c>
    </row>
    <row r="180" spans="6:6" x14ac:dyDescent="0.35">
      <c r="F180" t="str">
        <f>IF(B180="","",_xlfn.XLOOKUP(B180,[5]Общий!$H:$H,"Не проставлен",0,1))</f>
        <v/>
      </c>
    </row>
    <row r="181" spans="6:6" x14ac:dyDescent="0.35">
      <c r="F181" t="str">
        <f>IF(B181="","",_xlfn.XLOOKUP(B181,[5]Общий!$H:$H,"Не проставлен",0,1))</f>
        <v/>
      </c>
    </row>
    <row r="182" spans="6:6" x14ac:dyDescent="0.35">
      <c r="F182" t="str">
        <f>IF(B182="","",_xlfn.XLOOKUP(B182,[5]Общий!$H:$H,"Не проставлен",0,1))</f>
        <v/>
      </c>
    </row>
    <row r="183" spans="6:6" x14ac:dyDescent="0.35">
      <c r="F183" t="str">
        <f>IF(B183="","",_xlfn.XLOOKUP(B183,[5]Общий!$H:$H,"Не проставлен",0,1))</f>
        <v/>
      </c>
    </row>
    <row r="184" spans="6:6" x14ac:dyDescent="0.35">
      <c r="F184" t="str">
        <f>IF(B184="","",_xlfn.XLOOKUP(B184,[5]Общий!$H:$H,"Не проставлен",0,1))</f>
        <v/>
      </c>
    </row>
    <row r="185" spans="6:6" x14ac:dyDescent="0.35">
      <c r="F185" t="str">
        <f>IF(B185="","",_xlfn.XLOOKUP(B185,[5]Общий!$H:$H,"Не проставлен",0,1))</f>
        <v/>
      </c>
    </row>
    <row r="186" spans="6:6" x14ac:dyDescent="0.35">
      <c r="F186" t="str">
        <f>IF(B186="","",_xlfn.XLOOKUP(B186,[5]Общий!$H:$H,"Не проставлен",0,1))</f>
        <v/>
      </c>
    </row>
    <row r="187" spans="6:6" x14ac:dyDescent="0.35">
      <c r="F187" t="str">
        <f>IF(B187="","",_xlfn.XLOOKUP(B187,[5]Общий!$H:$H,"Не проставлен",0,1))</f>
        <v/>
      </c>
    </row>
    <row r="188" spans="6:6" x14ac:dyDescent="0.35">
      <c r="F188" t="str">
        <f>IF(B188="","",_xlfn.XLOOKUP(B188,[5]Общий!$F:$F,"Не проставлен",0,1))</f>
        <v/>
      </c>
    </row>
    <row r="189" spans="6:6" x14ac:dyDescent="0.35">
      <c r="F189" t="str">
        <f>IF(B189="","",_xlfn.XLOOKUP(B189,[5]Общий!$F:$F,"Не проставлен",0,1))</f>
        <v/>
      </c>
    </row>
    <row r="190" spans="6:6" x14ac:dyDescent="0.35">
      <c r="F190" t="str">
        <f>IF(B190="","",_xlfn.XLOOKUP(B190,[5]Общий!$F:$F,"Не проставлен",0,1))</f>
        <v/>
      </c>
    </row>
    <row r="191" spans="6:6" x14ac:dyDescent="0.35">
      <c r="F191" t="str">
        <f>IF(B191="","",_xlfn.XLOOKUP(B191,[5]Общий!$F:$F,"Не проставлен",0,1))</f>
        <v/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EE43-A3A5-4295-BA84-3721CA6E8C8B}">
  <dimension ref="A1:F100"/>
  <sheetViews>
    <sheetView topLeftCell="A17" workbookViewId="0">
      <selection activeCell="E27" sqref="E27"/>
    </sheetView>
  </sheetViews>
  <sheetFormatPr defaultRowHeight="14.5" x14ac:dyDescent="0.35"/>
  <cols>
    <col min="1" max="1" width="17.81640625" customWidth="1"/>
    <col min="2" max="3" width="26.81640625" customWidth="1"/>
    <col min="4" max="4" width="26.81640625" style="2" customWidth="1"/>
    <col min="5" max="5" width="26.81640625" customWidth="1"/>
    <col min="6" max="6" width="17.81640625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4" t="s">
        <v>2449</v>
      </c>
      <c r="E1" s="1"/>
      <c r="F1" s="1" t="s">
        <v>15</v>
      </c>
    </row>
    <row r="2" spans="1:6" x14ac:dyDescent="0.35">
      <c r="A2" t="str" cm="1">
        <f t="array" aca="1" ref="A2:E38" ca="1">_xlfn._xlws.FILTER(Список_Сотрудников[[BU]:[Ответственный менеджер]],Список_Сотрудников[BU]='Список BU'!A3,"")</f>
        <v>Сибирь</v>
      </c>
      <c r="B2" t="str">
        <f ca="1"/>
        <v>Архипов Константин Анатольевич</v>
      </c>
      <c r="C2" t="str">
        <f ca="1"/>
        <v>Руководитель отдела продаж и обслуживания клиентов</v>
      </c>
      <c r="D2" s="2">
        <f ca="1"/>
        <v>44947</v>
      </c>
      <c r="E2" t="str">
        <f ca="1"/>
        <v>Поносов Даниил</v>
      </c>
      <c r="F2">
        <f ca="1">IF(B2="","",_xlfn.XLOOKUP(B2,[6]Общий!$B:$B,[6]Общий!$F:$F,"Не проставлен",0,1))</f>
        <v>76993</v>
      </c>
    </row>
    <row r="3" spans="1:6" x14ac:dyDescent="0.35">
      <c r="A3" t="str">
        <f ca="1"/>
        <v>Сибирь</v>
      </c>
      <c r="B3" t="str">
        <f ca="1"/>
        <v>Базыль Николай Васильевич</v>
      </c>
      <c r="C3" t="str">
        <f ca="1"/>
        <v>Представитель по обслуживанию клиентов</v>
      </c>
      <c r="D3" s="2">
        <f ca="1"/>
        <v>44947</v>
      </c>
      <c r="E3" t="str">
        <f ca="1"/>
        <v>Архипов Константин</v>
      </c>
      <c r="F3">
        <f ca="1">IF(B3="","",_xlfn.XLOOKUP(B3,[6]Общий!$B:$B,[6]Общий!$F:$F,"Не проставлен",0,1))</f>
        <v>0</v>
      </c>
    </row>
    <row r="4" spans="1:6" x14ac:dyDescent="0.35">
      <c r="A4" t="str">
        <f ca="1"/>
        <v>Сибирь</v>
      </c>
      <c r="B4" t="str">
        <f ca="1"/>
        <v>Бахуринская Мария Олеговна</v>
      </c>
      <c r="C4" t="str">
        <f ca="1"/>
        <v>Торговый представитель</v>
      </c>
      <c r="D4" s="2">
        <f ca="1"/>
        <v>44931</v>
      </c>
      <c r="E4" t="str">
        <f ca="1"/>
        <v>Архипов Константин</v>
      </c>
      <c r="F4">
        <f ca="1">IF(B4="","",_xlfn.XLOOKUP(B4,[6]Общий!$B:$B,[6]Общий!$F:$F,"Не проставлен",0,1))</f>
        <v>24540.16</v>
      </c>
    </row>
    <row r="5" spans="1:6" x14ac:dyDescent="0.35">
      <c r="A5" t="str">
        <f ca="1"/>
        <v>Сибирь</v>
      </c>
      <c r="B5" t="str">
        <f ca="1"/>
        <v>Бердюгин Андрей Алексеевич</v>
      </c>
      <c r="C5" t="str">
        <f ca="1"/>
        <v>Младший руководитель отдела обслуживания</v>
      </c>
      <c r="D5" s="2">
        <f ca="1"/>
        <v>44947</v>
      </c>
      <c r="E5" t="str">
        <f ca="1"/>
        <v>Архипов Константин</v>
      </c>
      <c r="F5">
        <f ca="1">IF(B5="","",_xlfn.XLOOKUP(B5,[6]Общий!$B:$B,[6]Общий!$F:$F,"Не проставлен",0,1))</f>
        <v>0</v>
      </c>
    </row>
    <row r="6" spans="1:6" x14ac:dyDescent="0.35">
      <c r="A6" t="str">
        <f ca="1"/>
        <v>Сибирь</v>
      </c>
      <c r="B6" t="str">
        <f ca="1"/>
        <v>Корниенко Евгения Олеговна</v>
      </c>
      <c r="C6" t="str">
        <f ca="1"/>
        <v>Младший руководитель отдела продаж</v>
      </c>
      <c r="D6" s="2">
        <f ca="1"/>
        <v>44931</v>
      </c>
      <c r="E6" t="str">
        <f ca="1"/>
        <v>Архипов Константин</v>
      </c>
      <c r="F6">
        <f ca="1">IF(B6="","",_xlfn.XLOOKUP(B6,[6]Общий!$B:$B,[6]Общий!$F:$F,"Не проставлен",0,1))</f>
        <v>117320.7</v>
      </c>
    </row>
    <row r="7" spans="1:6" x14ac:dyDescent="0.35">
      <c r="A7" t="str">
        <f ca="1"/>
        <v>Сибирь</v>
      </c>
      <c r="B7" t="str">
        <f ca="1"/>
        <v>Шкаруба Евгения Сергеевна</v>
      </c>
      <c r="C7" t="str">
        <f ca="1"/>
        <v>Менеджер по работе с ключевыми клиентами</v>
      </c>
      <c r="D7" s="2">
        <f ca="1"/>
        <v>44947</v>
      </c>
      <c r="E7" t="str">
        <f ca="1"/>
        <v>Архипов Константин</v>
      </c>
      <c r="F7">
        <f ca="1">IF(B7="","",_xlfn.XLOOKUP(B7,[6]Общий!$B:$B,[6]Общий!$F:$F,"Не проставлен",0,1))</f>
        <v>0</v>
      </c>
    </row>
    <row r="8" spans="1:6" x14ac:dyDescent="0.35">
      <c r="A8" t="str">
        <f ca="1"/>
        <v>Сибирь</v>
      </c>
      <c r="B8" t="str">
        <f ca="1"/>
        <v>Бобрышева Катерина Андреевна</v>
      </c>
      <c r="C8" t="str">
        <f ca="1"/>
        <v>Младший консультант</v>
      </c>
      <c r="D8" s="2">
        <f ca="1"/>
        <v>44931</v>
      </c>
      <c r="E8" t="str">
        <f ca="1"/>
        <v>Василенко Артём</v>
      </c>
      <c r="F8">
        <f ca="1">IF(B8="","",_xlfn.XLOOKUP(B8,[6]Общий!$B:$B,[6]Общий!$F:$F,"Не проставлен",0,1))</f>
        <v>11200</v>
      </c>
    </row>
    <row r="9" spans="1:6" x14ac:dyDescent="0.35">
      <c r="A9" t="str">
        <f ca="1"/>
        <v>Сибирь</v>
      </c>
      <c r="B9" t="str">
        <f ca="1"/>
        <v>Вандышева Анастасия Александровна</v>
      </c>
      <c r="C9" t="str">
        <f ca="1"/>
        <v>Оператор стиральной машины</v>
      </c>
      <c r="D9" s="2">
        <f ca="1"/>
        <v>44931</v>
      </c>
      <c r="E9" t="str">
        <f ca="1"/>
        <v>Василенко Артём</v>
      </c>
      <c r="F9">
        <f ca="1">IF(B9="","",_xlfn.XLOOKUP(B9,[6]Общий!$B:$B,[6]Общий!$F:$F,"Не проставлен",0,1))</f>
        <v>7200</v>
      </c>
    </row>
    <row r="10" spans="1:6" x14ac:dyDescent="0.35">
      <c r="A10" t="str">
        <f ca="1"/>
        <v>Сибирь</v>
      </c>
      <c r="B10" t="str">
        <f ca="1"/>
        <v>Васильева Елена Сергеевна</v>
      </c>
      <c r="C10" t="str">
        <f ca="1"/>
        <v>Оператор стиральной машины</v>
      </c>
      <c r="D10" s="2">
        <f ca="1"/>
        <v>44931</v>
      </c>
      <c r="E10" t="str">
        <f ca="1"/>
        <v>Василенко Артём</v>
      </c>
      <c r="F10">
        <f ca="1">IF(B10="","",_xlfn.XLOOKUP(B10,[6]Общий!$B:$B,[6]Общий!$F:$F,"Не проставлен",0,1))</f>
        <v>5481.8181818181811</v>
      </c>
    </row>
    <row r="11" spans="1:6" x14ac:dyDescent="0.35">
      <c r="A11" t="str">
        <f ca="1"/>
        <v>Сибирь</v>
      </c>
      <c r="B11" t="str">
        <f ca="1"/>
        <v>Дегтярева Наталья Сергеевна уволен</v>
      </c>
      <c r="C11" t="str">
        <f ca="1"/>
        <v>Консультант по обслуживанию</v>
      </c>
      <c r="D11" s="2">
        <f ca="1"/>
        <v>44931</v>
      </c>
      <c r="E11" t="str">
        <f ca="1"/>
        <v>Василенко Артём</v>
      </c>
      <c r="F11" t="str">
        <f ca="1">IF(B11="","",_xlfn.XLOOKUP(B11,[6]Общий!$B:$B,[6]Общий!$F:$F,"Не проставлен",0,1))</f>
        <v>уволен</v>
      </c>
    </row>
    <row r="12" spans="1:6" x14ac:dyDescent="0.35">
      <c r="A12" t="str">
        <f ca="1"/>
        <v>Сибирь</v>
      </c>
      <c r="B12" t="str">
        <f ca="1"/>
        <v>Кондратьев Артём Вячеславович</v>
      </c>
      <c r="C12" t="str">
        <f ca="1"/>
        <v>Младший оператор стиральной машины</v>
      </c>
      <c r="D12" s="2">
        <f ca="1"/>
        <v>44931</v>
      </c>
      <c r="E12" t="str">
        <f ca="1"/>
        <v>Василенко Артём</v>
      </c>
      <c r="F12">
        <f ca="1">IF(B12="","",_xlfn.XLOOKUP(B12,[6]Общий!$B:$B,[6]Общий!$F:$F,"Не проставлен",0,1))</f>
        <v>9600</v>
      </c>
    </row>
    <row r="13" spans="1:6" x14ac:dyDescent="0.35">
      <c r="A13" t="str">
        <f ca="1"/>
        <v>Сибирь</v>
      </c>
      <c r="B13" t="str">
        <f ca="1"/>
        <v>Контаева Наталья Викторовна</v>
      </c>
      <c r="C13" t="str">
        <f ca="1"/>
        <v>Оператор стиральной машины</v>
      </c>
      <c r="D13" s="2">
        <f ca="1"/>
        <v>44931</v>
      </c>
      <c r="E13" t="str">
        <f ca="1"/>
        <v>Василенко Артём</v>
      </c>
      <c r="F13">
        <f ca="1">IF(B13="","",_xlfn.XLOOKUP(B13,[6]Общий!$B:$B,[6]Общий!$F:$F,"Не проставлен",0,1))</f>
        <v>7200</v>
      </c>
    </row>
    <row r="14" spans="1:6" x14ac:dyDescent="0.35">
      <c r="A14" t="str">
        <f ca="1"/>
        <v>Сибирь</v>
      </c>
      <c r="B14" t="str">
        <f ca="1"/>
        <v>Королева Анастасия Викторовна</v>
      </c>
      <c r="C14" t="str">
        <f ca="1"/>
        <v>Старший оператор стиральной машины</v>
      </c>
      <c r="D14" s="2">
        <f ca="1"/>
        <v>44931</v>
      </c>
      <c r="E14" t="str">
        <f ca="1"/>
        <v>Василенко Артём</v>
      </c>
      <c r="F14">
        <f ca="1">IF(B14="","",_xlfn.XLOOKUP(B14,[6]Общий!$B:$B,[6]Общий!$F:$F,"Не проставлен",0,1))</f>
        <v>7200</v>
      </c>
    </row>
    <row r="15" spans="1:6" x14ac:dyDescent="0.35">
      <c r="A15" t="str">
        <f ca="1"/>
        <v>Сибирь</v>
      </c>
      <c r="B15" t="str">
        <f ca="1"/>
        <v>Лалуев Владимир Владимирович</v>
      </c>
      <c r="C15" t="str">
        <f ca="1"/>
        <v>Координатор отдела обслуживания клиентов</v>
      </c>
      <c r="D15" s="2">
        <f ca="1"/>
        <v>44947</v>
      </c>
      <c r="E15" t="str">
        <f ca="1"/>
        <v>Василенко Артём</v>
      </c>
      <c r="F15" t="str">
        <f ca="1">IF(B15="","",_xlfn.XLOOKUP(B15,[6]Общий!$B:$B,[6]Общий!$F:$F,"Не проставлен",0,1))</f>
        <v>Терциальный бонус</v>
      </c>
    </row>
    <row r="16" spans="1:6" x14ac:dyDescent="0.35">
      <c r="A16" t="str">
        <f ca="1"/>
        <v>Сибирь</v>
      </c>
      <c r="B16" t="str">
        <f ca="1"/>
        <v>Манджиев Евгений Владимирович</v>
      </c>
      <c r="C16" t="str">
        <f ca="1"/>
        <v>Младший оператор стиральной машины</v>
      </c>
      <c r="D16" s="2">
        <f ca="1"/>
        <v>44931</v>
      </c>
      <c r="E16" t="str">
        <f ca="1"/>
        <v>Василенко Артём</v>
      </c>
      <c r="F16">
        <f ca="1">IF(B16="","",_xlfn.XLOOKUP(B16,[6]Общий!$B:$B,[6]Общий!$F:$F,"Не проставлен",0,1))</f>
        <v>9600</v>
      </c>
    </row>
    <row r="17" spans="1:6" x14ac:dyDescent="0.35">
      <c r="A17" t="str">
        <f ca="1"/>
        <v>Сибирь</v>
      </c>
      <c r="B17" t="str">
        <f ca="1"/>
        <v>Моисеенко Людмила Петровна</v>
      </c>
      <c r="C17" t="str">
        <f ca="1"/>
        <v>Оператор стиральной машины</v>
      </c>
      <c r="D17" s="2">
        <f ca="1"/>
        <v>44931</v>
      </c>
      <c r="E17" t="str">
        <f ca="1"/>
        <v>Василенко Артём</v>
      </c>
      <c r="F17">
        <f ca="1">IF(B17="","",_xlfn.XLOOKUP(B17,[6]Общий!$B:$B,[6]Общий!$F:$F,"Не проставлен",0,1))</f>
        <v>7200</v>
      </c>
    </row>
    <row r="18" spans="1:6" x14ac:dyDescent="0.35">
      <c r="A18" t="str">
        <f ca="1"/>
        <v>Сибирь</v>
      </c>
      <c r="B18" t="str">
        <f ca="1"/>
        <v>Никонова Ольга Александровна</v>
      </c>
      <c r="C18" t="str">
        <f ca="1"/>
        <v>Консультант по обслуживанию</v>
      </c>
      <c r="D18" s="2">
        <f ca="1"/>
        <v>44931</v>
      </c>
      <c r="E18" t="str">
        <f ca="1"/>
        <v>Василенко Артём</v>
      </c>
      <c r="F18">
        <f ca="1">IF(B18="","",_xlfn.XLOOKUP(B18,[6]Общий!$B:$B,[6]Общий!$F:$F,"Не проставлен",0,1))</f>
        <v>11200</v>
      </c>
    </row>
    <row r="19" spans="1:6" x14ac:dyDescent="0.35">
      <c r="A19" t="str">
        <f ca="1"/>
        <v>Сибирь</v>
      </c>
      <c r="B19" t="str">
        <f ca="1"/>
        <v>Осикова Наталья Викторовна</v>
      </c>
      <c r="C19" t="str">
        <f ca="1"/>
        <v>Представитель по обслуживанию клиентов</v>
      </c>
      <c r="D19" s="2">
        <f ca="1"/>
        <v>44947</v>
      </c>
      <c r="E19" t="str">
        <f ca="1"/>
        <v>Архипов Константин</v>
      </c>
      <c r="F19">
        <f ca="1">IF(B19="","",_xlfn.XLOOKUP(B19,[6]Общий!$B:$B,[6]Общий!$F:$F,"Не проставлен",0,1))</f>
        <v>0</v>
      </c>
    </row>
    <row r="20" spans="1:6" x14ac:dyDescent="0.35">
      <c r="A20" t="str">
        <f ca="1"/>
        <v>Сибирь</v>
      </c>
      <c r="B20" t="str">
        <f ca="1"/>
        <v>Пирогов Андрей Александрович</v>
      </c>
      <c r="C20" t="str">
        <f ca="1"/>
        <v>Инженер</v>
      </c>
      <c r="D20" s="2">
        <f ca="1"/>
        <v>44931</v>
      </c>
      <c r="E20" t="str">
        <f ca="1"/>
        <v>Василенко Артём</v>
      </c>
      <c r="F20">
        <f ca="1">IF(B20="","",_xlfn.XLOOKUP(B20,[6]Общий!$B:$B,[6]Общий!$F:$F,"Не проставлен",0,1))</f>
        <v>9200</v>
      </c>
    </row>
    <row r="21" spans="1:6" x14ac:dyDescent="0.35">
      <c r="A21" t="str">
        <f ca="1"/>
        <v>Сибирь</v>
      </c>
      <c r="B21" t="str">
        <f ca="1"/>
        <v>Пирожкова Виктория Анатольевна</v>
      </c>
      <c r="C21" t="str">
        <f ca="1"/>
        <v>Оператор стиральной машины</v>
      </c>
      <c r="D21" s="2">
        <f ca="1"/>
        <v>44931</v>
      </c>
      <c r="E21" t="str">
        <f ca="1"/>
        <v>Василенко Артём</v>
      </c>
      <c r="F21">
        <f ca="1">IF(B21="","",_xlfn.XLOOKUP(B21,[6]Общий!$B:$B,[6]Общий!$F:$F,"Не проставлен",0,1))</f>
        <v>7200</v>
      </c>
    </row>
    <row r="22" spans="1:6" x14ac:dyDescent="0.35">
      <c r="A22" t="str">
        <f ca="1"/>
        <v>Сибирь</v>
      </c>
      <c r="B22" t="str">
        <f ca="1"/>
        <v>Турнева Елена Петровна</v>
      </c>
      <c r="C22" t="str">
        <f ca="1"/>
        <v>Оператор стиральной машины</v>
      </c>
      <c r="D22" s="2">
        <f ca="1"/>
        <v>44931</v>
      </c>
      <c r="E22" t="str">
        <f ca="1"/>
        <v>Василенко Артём</v>
      </c>
      <c r="F22">
        <f ca="1">IF(B22="","",_xlfn.XLOOKUP(B22,[6]Общий!$B:$B,[6]Общий!$F:$F,"Не проставлен",0,1))</f>
        <v>7200</v>
      </c>
    </row>
    <row r="23" spans="1:6" x14ac:dyDescent="0.35">
      <c r="A23" t="str">
        <f ca="1"/>
        <v>Сибирь</v>
      </c>
      <c r="B23" t="str">
        <f ca="1"/>
        <v>Чумакова Диана Олеговна</v>
      </c>
      <c r="C23" t="str">
        <f ca="1"/>
        <v>Координатор отдела обслуживания клиентов</v>
      </c>
      <c r="D23" s="2">
        <f ca="1"/>
        <v>44947</v>
      </c>
      <c r="E23" t="str">
        <f ca="1"/>
        <v>Василенко Артём</v>
      </c>
      <c r="F23" t="str">
        <f ca="1">IF(B23="","",_xlfn.XLOOKUP(B23,[6]Общий!$B:$B,[6]Общий!$F:$F,"Не проставлен",0,1))</f>
        <v>Терциальный бонус</v>
      </c>
    </row>
    <row r="24" spans="1:6" x14ac:dyDescent="0.35">
      <c r="A24" t="str">
        <f ca="1"/>
        <v>Сибирь</v>
      </c>
      <c r="B24" t="str">
        <f ca="1"/>
        <v>Чухно Сергей Михайлович</v>
      </c>
      <c r="C24" t="str">
        <f ca="1"/>
        <v>Оператор стиральной машины</v>
      </c>
      <c r="D24" s="2">
        <f ca="1"/>
        <v>44931</v>
      </c>
      <c r="E24" t="str">
        <f ca="1"/>
        <v>Василенко Артём</v>
      </c>
      <c r="F24">
        <f ca="1">IF(B24="","",_xlfn.XLOOKUP(B24,[6]Общий!$B:$B,[6]Общий!$F:$F,"Не проставлен",0,1))</f>
        <v>9600</v>
      </c>
    </row>
    <row r="25" spans="1:6" x14ac:dyDescent="0.35">
      <c r="A25" t="str">
        <f ca="1"/>
        <v>Сибирь</v>
      </c>
      <c r="B25" t="str">
        <f ca="1"/>
        <v>Шевчук Елена Дмитриевна</v>
      </c>
      <c r="C25" t="str">
        <f ca="1"/>
        <v>Младший оператор стиральной машины</v>
      </c>
      <c r="D25" s="2">
        <f ca="1"/>
        <v>44931</v>
      </c>
      <c r="E25" t="str">
        <f ca="1"/>
        <v>Василенко Артём</v>
      </c>
      <c r="F25">
        <f ca="1">IF(B25="","",_xlfn.XLOOKUP(B25,[6]Общий!$B:$B,[6]Общий!$F:$F,"Не проставлен",0,1))</f>
        <v>7200</v>
      </c>
    </row>
    <row r="26" spans="1:6" x14ac:dyDescent="0.35">
      <c r="A26" t="str">
        <f ca="1"/>
        <v>Сибирь</v>
      </c>
      <c r="B26" t="str">
        <f ca="1"/>
        <v>Василенко Артем Андреевич</v>
      </c>
      <c r="C26" t="str">
        <f ca="1"/>
        <v>Руководитель операционного департамента</v>
      </c>
      <c r="D26" s="2">
        <f ca="1"/>
        <v>44947</v>
      </c>
      <c r="E26" t="str">
        <f ca="1"/>
        <v>Поносов Даниил</v>
      </c>
      <c r="F26">
        <f ca="1">IF(B26="","",_xlfn.XLOOKUP(B26,[6]Общий!$B:$B,[6]Общий!$F:$F,"Не проставлен",0,1))</f>
        <v>21633</v>
      </c>
    </row>
    <row r="27" spans="1:6" x14ac:dyDescent="0.35">
      <c r="A27" t="str">
        <f ca="1"/>
        <v>Сибирь</v>
      </c>
      <c r="B27" t="str">
        <f ca="1"/>
        <v>Грушина Анастасия Игоревна</v>
      </c>
      <c r="C27" t="str">
        <f ca="1"/>
        <v>Младший консультант</v>
      </c>
      <c r="D27" s="2">
        <f ca="1"/>
        <v>44931</v>
      </c>
      <c r="E27" t="str">
        <f ca="1"/>
        <v>Василенко Артём</v>
      </c>
      <c r="F27">
        <f ca="1">IF(B27="","",_xlfn.XLOOKUP(B27,[6]Общий!$B:$B,[6]Общий!$F:$F,"Не проставлен",0,1))</f>
        <v>11200</v>
      </c>
    </row>
    <row r="28" spans="1:6" x14ac:dyDescent="0.35">
      <c r="A28" t="str">
        <f ca="1"/>
        <v>Сибирь</v>
      </c>
      <c r="B28" t="str">
        <f ca="1"/>
        <v>Гуриненко Роман Сергеевич</v>
      </c>
      <c r="C28" t="str">
        <f ca="1"/>
        <v>Торговый представитель</v>
      </c>
      <c r="D28" s="2">
        <f ca="1"/>
        <v>44931</v>
      </c>
      <c r="E28" t="str">
        <f ca="1"/>
        <v>Архипов Константин</v>
      </c>
      <c r="F28">
        <f ca="1">IF(B28="","",_xlfn.XLOOKUP(B28,[6]Общий!$B:$B,[6]Общий!$F:$F,"Не проставлен",0,1))</f>
        <v>85397.9</v>
      </c>
    </row>
    <row r="29" spans="1:6" x14ac:dyDescent="0.35">
      <c r="A29" t="str">
        <f ca="1"/>
        <v>Сибирь</v>
      </c>
      <c r="B29" t="str">
        <f ca="1"/>
        <v>Русскова Мария Александровна</v>
      </c>
      <c r="C29" t="str">
        <f ca="1"/>
        <v>Младший консультант</v>
      </c>
      <c r="D29" s="2">
        <f ca="1"/>
        <v>44931</v>
      </c>
      <c r="E29" t="str">
        <f ca="1"/>
        <v>Василенко Артём</v>
      </c>
      <c r="F29">
        <f ca="1">IF(B29="","",_xlfn.XLOOKUP(B29,[6]Общий!$B:$B,[6]Общий!$F:$F,"Не проставлен",0,1))</f>
        <v>11200</v>
      </c>
    </row>
    <row r="30" spans="1:6" x14ac:dyDescent="0.35">
      <c r="A30" t="str">
        <f ca="1"/>
        <v>Сибирь</v>
      </c>
      <c r="B30" t="str">
        <f ca="1"/>
        <v>Сулейманова Дарья Монировна уволен</v>
      </c>
      <c r="C30" t="str">
        <f ca="1"/>
        <v>Представитель по обслуживанию клиентов</v>
      </c>
      <c r="D30" s="2">
        <f ca="1"/>
        <v>44947</v>
      </c>
      <c r="E30" t="str">
        <f ca="1"/>
        <v>Архипов Константин</v>
      </c>
      <c r="F30" t="str">
        <f ca="1">IF(B30="","",_xlfn.XLOOKUP(B30,[6]Общий!$B:$B,[6]Общий!$F:$F,"Не проставлен",0,1))</f>
        <v>уволен</v>
      </c>
    </row>
    <row r="31" spans="1:6" x14ac:dyDescent="0.35">
      <c r="A31" t="str">
        <f ca="1"/>
        <v>Сибирь</v>
      </c>
      <c r="B31" t="str">
        <f ca="1"/>
        <v>Алексеева Олеся Владимировна уволена</v>
      </c>
      <c r="C31" t="str">
        <f ca="1"/>
        <v>Оператор стиральных машин</v>
      </c>
      <c r="D31" s="2">
        <f ca="1"/>
        <v>44931</v>
      </c>
      <c r="E31" t="str">
        <f ca="1"/>
        <v>Василенко Артём</v>
      </c>
      <c r="F31" t="str">
        <f ca="1">IF(B31="","",_xlfn.XLOOKUP(B31,[6]Общий!$B:$B,[6]Общий!$F:$F,"Не проставлен",0,1))</f>
        <v>уволен</v>
      </c>
    </row>
    <row r="32" spans="1:6" x14ac:dyDescent="0.35">
      <c r="A32" t="str">
        <f ca="1"/>
        <v>Сибирь</v>
      </c>
      <c r="B32" t="str">
        <f ca="1"/>
        <v>Анащенко Алексей Сергеевич</v>
      </c>
      <c r="C32" t="str">
        <f ca="1"/>
        <v>Торговый представитель</v>
      </c>
      <c r="D32" s="2">
        <f ca="1"/>
        <v>44931</v>
      </c>
      <c r="E32" t="str">
        <f ca="1"/>
        <v>Архипов Константин</v>
      </c>
      <c r="F32">
        <f ca="1">IF(B32="","",_xlfn.XLOOKUP(B32,[6]Общий!$B:$B,[6]Общий!$F:$F,"Не проставлен",0,1))</f>
        <v>21832.06</v>
      </c>
    </row>
    <row r="33" spans="1:6" x14ac:dyDescent="0.35">
      <c r="A33" t="str">
        <f ca="1"/>
        <v>Сибирь</v>
      </c>
      <c r="B33" t="str">
        <f ca="1"/>
        <v>Шебеков Руслан</v>
      </c>
      <c r="C33" t="str">
        <f ca="1"/>
        <v>Торговый представитель</v>
      </c>
      <c r="D33" s="2">
        <f ca="1"/>
        <v>44931</v>
      </c>
      <c r="E33" t="str">
        <f ca="1"/>
        <v>Архипов Константин</v>
      </c>
      <c r="F33">
        <f ca="1">IF(B33="","",_xlfn.XLOOKUP(B33,[6]Общий!$B:$B,[6]Общий!$F:$F,"Не проставлен",0,1))</f>
        <v>10659.17</v>
      </c>
    </row>
    <row r="34" spans="1:6" x14ac:dyDescent="0.35">
      <c r="A34" t="str">
        <f ca="1"/>
        <v>Сибирь</v>
      </c>
      <c r="B34" t="str">
        <f ca="1"/>
        <v>Саенко Светлана Михайловна</v>
      </c>
      <c r="C34" t="str">
        <f ca="1"/>
        <v>Торговый представитель</v>
      </c>
      <c r="D34" s="2">
        <f ca="1"/>
        <v>44931</v>
      </c>
      <c r="E34" t="str">
        <f ca="1"/>
        <v>Архипов Константин</v>
      </c>
      <c r="F34">
        <f ca="1">IF(B34="","",_xlfn.XLOOKUP(B34,[6]Общий!$B:$B,[6]Общий!$F:$F,"Не проставлен",0,1))</f>
        <v>45536.25</v>
      </c>
    </row>
    <row r="35" spans="1:6" x14ac:dyDescent="0.35">
      <c r="A35" t="str">
        <f ca="1"/>
        <v>Сибирь</v>
      </c>
      <c r="B35" t="str">
        <f ca="1"/>
        <v>Жукова Олеся Валерьевна</v>
      </c>
      <c r="C35" t="str">
        <f ca="1"/>
        <v>Младший консультант</v>
      </c>
      <c r="D35" s="2">
        <f ca="1"/>
        <v>44931</v>
      </c>
      <c r="E35" t="str">
        <f ca="1"/>
        <v>Василенко Артём</v>
      </c>
      <c r="F35">
        <f ca="1">IF(B35="","",_xlfn.XLOOKUP(B35,[6]Общий!$B:$B,[6]Общий!$F:$F,"Не проставлен",0,1))</f>
        <v>11200</v>
      </c>
    </row>
    <row r="36" spans="1:6" x14ac:dyDescent="0.35">
      <c r="A36" t="str">
        <f ca="1"/>
        <v>Сибирь</v>
      </c>
      <c r="B36" t="str">
        <f ca="1"/>
        <v>Баева Ирина Александровна</v>
      </c>
      <c r="C36" t="str">
        <f ca="1"/>
        <v>Представитель по обслуживанию клиентов</v>
      </c>
      <c r="D36" s="2">
        <f ca="1"/>
        <v>44947</v>
      </c>
      <c r="E36" t="str">
        <f ca="1"/>
        <v>Архипов Константин</v>
      </c>
      <c r="F36">
        <f ca="1">IF(B36="","",_xlfn.XLOOKUP(B36,[6]Общий!$B:$B,[6]Общий!$F:$F,"Не проставлен",0,1))</f>
        <v>0</v>
      </c>
    </row>
    <row r="37" spans="1:6" x14ac:dyDescent="0.35">
      <c r="A37" t="str">
        <f ca="1"/>
        <v>Сибирь</v>
      </c>
      <c r="B37" t="str">
        <f ca="1"/>
        <v>Яковенко Дмитрий Юрьевич</v>
      </c>
      <c r="C37" t="str">
        <f ca="1"/>
        <v>Инженер</v>
      </c>
      <c r="D37" s="2">
        <f ca="1"/>
        <v>44931</v>
      </c>
      <c r="E37" t="str">
        <f ca="1"/>
        <v>Василенко Артём</v>
      </c>
      <c r="F37">
        <f ca="1">IF(B37="","",_xlfn.XLOOKUP(B37,[6]Общий!$B:$B,[6]Общий!$F:$F,"Не проставлен",0,1))</f>
        <v>9200</v>
      </c>
    </row>
    <row r="38" spans="1:6" x14ac:dyDescent="0.35">
      <c r="A38" t="str">
        <f ca="1"/>
        <v>Сибирь</v>
      </c>
      <c r="B38" t="str">
        <f ca="1"/>
        <v>Белогур Марина Николаевна</v>
      </c>
      <c r="C38" t="str">
        <f ca="1"/>
        <v>Оператор стиральной машины</v>
      </c>
      <c r="D38" s="2">
        <f ca="1"/>
        <v>44931</v>
      </c>
      <c r="E38" t="str">
        <f ca="1"/>
        <v>Василенко Артём</v>
      </c>
      <c r="F38">
        <f ca="1">IF(B38="","",_xlfn.XLOOKUP(B38,[6]Общий!$B:$B,[6]Общий!$F:$F,"Не проставлен",0,1))</f>
        <v>1800</v>
      </c>
    </row>
    <row r="39" spans="1:6" x14ac:dyDescent="0.35">
      <c r="F39" t="str">
        <f>IF(B39="","",_xlfn.XLOOKUP(B39,[6]Общий!$B:$B,[6]Общий!$F:$F,"Не проставлен",0,1))</f>
        <v/>
      </c>
    </row>
    <row r="40" spans="1:6" x14ac:dyDescent="0.35">
      <c r="F40" t="str">
        <f>IF(B40="","",_xlfn.XLOOKUP(B40,[6]Общий!$B:$B,[6]Общий!$F:$F,"Не проставлен",0,1))</f>
        <v/>
      </c>
    </row>
    <row r="41" spans="1:6" x14ac:dyDescent="0.35">
      <c r="F41" t="str">
        <f>IF(B41="","",_xlfn.XLOOKUP(B41,[6]Общий!$B:$B,[6]Общий!$F:$F,"Не проставлен",0,1))</f>
        <v/>
      </c>
    </row>
    <row r="42" spans="1:6" x14ac:dyDescent="0.35">
      <c r="F42" t="str">
        <f>IF(B42="","",_xlfn.XLOOKUP(B42,[6]Общий!$B:$B,[6]Общий!$F:$F,"Не проставлен",0,1))</f>
        <v/>
      </c>
    </row>
    <row r="43" spans="1:6" x14ac:dyDescent="0.35">
      <c r="F43" t="str">
        <f>IF(B43="","",_xlfn.XLOOKUP(B43,[6]Общий!$B:$B,[6]Общий!$F:$F,"Не проставлен",0,1))</f>
        <v/>
      </c>
    </row>
    <row r="44" spans="1:6" x14ac:dyDescent="0.35">
      <c r="F44" t="str">
        <f>IF(B44="","",_xlfn.XLOOKUP(B44,[6]Общий!$B:$B,[6]Общий!$F:$F,"Не проставлен",0,1))</f>
        <v/>
      </c>
    </row>
    <row r="45" spans="1:6" x14ac:dyDescent="0.35">
      <c r="F45" t="str">
        <f>IF(B45="","",_xlfn.XLOOKUP(B45,[6]Общий!$B:$B,[6]Общий!$F:$F,"Не проставлен",0,1))</f>
        <v/>
      </c>
    </row>
    <row r="46" spans="1:6" x14ac:dyDescent="0.35">
      <c r="F46" t="str">
        <f>IF(B46="","",_xlfn.XLOOKUP(B46,[6]Общий!$B:$B,[6]Общий!$F:$F,"Не проставлен",0,1))</f>
        <v/>
      </c>
    </row>
    <row r="47" spans="1:6" x14ac:dyDescent="0.35">
      <c r="F47" t="str">
        <f>IF(B47="","",_xlfn.XLOOKUP(B47,[6]Общий!$B:$B,[6]Общий!$F:$F,"Не проставлен",0,1))</f>
        <v/>
      </c>
    </row>
    <row r="48" spans="1:6" x14ac:dyDescent="0.35">
      <c r="F48" t="str">
        <f>IF(B48="","",_xlfn.XLOOKUP(B48,[6]Общий!$B:$B,[6]Общий!$F:$F,"Не проставлен",0,1))</f>
        <v/>
      </c>
    </row>
    <row r="49" spans="6:6" x14ac:dyDescent="0.35">
      <c r="F49" t="str">
        <f>IF(B49="","",_xlfn.XLOOKUP(B49,#REF!,#REF!,"Не проставлен",0,1))</f>
        <v/>
      </c>
    </row>
    <row r="50" spans="6:6" x14ac:dyDescent="0.35">
      <c r="F50" t="str">
        <f>IF(B50="","",_xlfn.XLOOKUP(B50,#REF!,#REF!,"Не проставлен",0,1))</f>
        <v/>
      </c>
    </row>
    <row r="51" spans="6:6" x14ac:dyDescent="0.35">
      <c r="F51" t="str">
        <f>IF(B51="","",_xlfn.XLOOKUP(B51,#REF!,#REF!,"Не проставлен",0,1))</f>
        <v/>
      </c>
    </row>
    <row r="52" spans="6:6" x14ac:dyDescent="0.35">
      <c r="F52" t="str">
        <f>IF(B52="","",_xlfn.XLOOKUP(B52,#REF!,#REF!,"Не проставлен",0,1))</f>
        <v/>
      </c>
    </row>
    <row r="53" spans="6:6" x14ac:dyDescent="0.35">
      <c r="F53" t="str">
        <f>IF(B53="","",_xlfn.XLOOKUP(B53,#REF!,#REF!,"Не проставлен",0,1))</f>
        <v/>
      </c>
    </row>
    <row r="54" spans="6:6" x14ac:dyDescent="0.35">
      <c r="F54" t="str">
        <f>IF(B54="","",_xlfn.XLOOKUP(B54,#REF!,#REF!,"Не проставлен",0,1))</f>
        <v/>
      </c>
    </row>
    <row r="55" spans="6:6" x14ac:dyDescent="0.35">
      <c r="F55" t="str">
        <f>IF(B55="","",_xlfn.XLOOKUP(B55,#REF!,#REF!,"Не проставлен",0,1))</f>
        <v/>
      </c>
    </row>
    <row r="56" spans="6:6" x14ac:dyDescent="0.35">
      <c r="F56" t="str">
        <f>IF(B56="","",_xlfn.XLOOKUP(B56,#REF!,#REF!,"Не проставлен",0,1))</f>
        <v/>
      </c>
    </row>
    <row r="57" spans="6:6" x14ac:dyDescent="0.35">
      <c r="F57" t="str">
        <f>IF(B57="","",_xlfn.XLOOKUP(B57,#REF!,#REF!,"Не проставлен",0,1))</f>
        <v/>
      </c>
    </row>
    <row r="58" spans="6:6" x14ac:dyDescent="0.35">
      <c r="F58" t="str">
        <f>IF(B58="","",_xlfn.XLOOKUP(B58,#REF!,#REF!,"Не проставлен",0,1))</f>
        <v/>
      </c>
    </row>
    <row r="59" spans="6:6" x14ac:dyDescent="0.35">
      <c r="F59" t="str">
        <f>IF(B59="","",_xlfn.XLOOKUP(B59,#REF!,#REF!,"Не проставлен",0,1))</f>
        <v/>
      </c>
    </row>
    <row r="60" spans="6:6" x14ac:dyDescent="0.35">
      <c r="F60" t="str">
        <f>IF(B60="","",_xlfn.XLOOKUP(B60,#REF!,#REF!,"Не проставлен",0,1))</f>
        <v/>
      </c>
    </row>
    <row r="61" spans="6:6" x14ac:dyDescent="0.35">
      <c r="F61" t="str">
        <f>IF(B61="","",_xlfn.XLOOKUP(B61,#REF!,#REF!,"Не проставлен",0,1))</f>
        <v/>
      </c>
    </row>
    <row r="62" spans="6:6" x14ac:dyDescent="0.35">
      <c r="F62" t="str">
        <f>IF(B62="","",_xlfn.XLOOKUP(B62,#REF!,#REF!,"Не проставлен",0,1))</f>
        <v/>
      </c>
    </row>
    <row r="63" spans="6:6" x14ac:dyDescent="0.35">
      <c r="F63" t="str">
        <f>IF(B63="","",_xlfn.XLOOKUP(B63,#REF!,#REF!,"Не проставлен",0,1))</f>
        <v/>
      </c>
    </row>
    <row r="64" spans="6:6" x14ac:dyDescent="0.35">
      <c r="F64" t="str">
        <f>IF(B64="","",_xlfn.XLOOKUP(B64,#REF!,#REF!,"Не проставлен",0,1))</f>
        <v/>
      </c>
    </row>
    <row r="65" spans="6:6" x14ac:dyDescent="0.35">
      <c r="F65" t="str">
        <f>IF(B65="","",_xlfn.XLOOKUP(B65,#REF!,#REF!,"Не проставлен",0,1))</f>
        <v/>
      </c>
    </row>
    <row r="66" spans="6:6" x14ac:dyDescent="0.35">
      <c r="F66" t="str">
        <f>IF(B66="","",_xlfn.XLOOKUP(B66,#REF!,#REF!,"Не проставлен",0,1))</f>
        <v/>
      </c>
    </row>
    <row r="67" spans="6:6" x14ac:dyDescent="0.35">
      <c r="F67" t="str">
        <f>IF(B67="","",_xlfn.XLOOKUP(B67,#REF!,#REF!,"Не проставлен",0,1))</f>
        <v/>
      </c>
    </row>
    <row r="68" spans="6:6" x14ac:dyDescent="0.35">
      <c r="F68" t="str">
        <f>IF(B68="","",_xlfn.XLOOKUP(B68,#REF!,#REF!,"Не проставлен",0,1))</f>
        <v/>
      </c>
    </row>
    <row r="69" spans="6:6" x14ac:dyDescent="0.35">
      <c r="F69" t="str">
        <f>IF(B69="","",_xlfn.XLOOKUP(B69,#REF!,#REF!,"Не проставлен",0,1))</f>
        <v/>
      </c>
    </row>
    <row r="70" spans="6:6" x14ac:dyDescent="0.35">
      <c r="F70" t="str">
        <f>IF(B70="","",_xlfn.XLOOKUP(B70,#REF!,#REF!,"Не проставлен",0,1))</f>
        <v/>
      </c>
    </row>
    <row r="71" spans="6:6" x14ac:dyDescent="0.35">
      <c r="F71" t="str">
        <f>IF(B71="","",_xlfn.XLOOKUP(B71,#REF!,#REF!,"Не проставлен",0,1))</f>
        <v/>
      </c>
    </row>
    <row r="72" spans="6:6" x14ac:dyDescent="0.35">
      <c r="F72" t="str">
        <f>IF(B72="","",_xlfn.XLOOKUP(B72,#REF!,#REF!,"Не проставлен",0,1))</f>
        <v/>
      </c>
    </row>
    <row r="73" spans="6:6" x14ac:dyDescent="0.35">
      <c r="F73" t="str">
        <f>IF(B73="","",_xlfn.XLOOKUP(B73,#REF!,#REF!,"Не проставлен",0,1))</f>
        <v/>
      </c>
    </row>
    <row r="74" spans="6:6" x14ac:dyDescent="0.35">
      <c r="F74" t="str">
        <f>IF(B74="","",_xlfn.XLOOKUP(B74,#REF!,#REF!,"Не проставлен",0,1))</f>
        <v/>
      </c>
    </row>
    <row r="75" spans="6:6" x14ac:dyDescent="0.35">
      <c r="F75" t="str">
        <f>IF(B75="","",_xlfn.XLOOKUP(B75,#REF!,#REF!,"Не проставлен",0,1))</f>
        <v/>
      </c>
    </row>
    <row r="76" spans="6:6" x14ac:dyDescent="0.35">
      <c r="F76" t="str">
        <f>IF(B76="","",_xlfn.XLOOKUP(B76,#REF!,#REF!,"Не проставлен",0,1))</f>
        <v/>
      </c>
    </row>
    <row r="77" spans="6:6" x14ac:dyDescent="0.35">
      <c r="F77" t="str">
        <f>IF(B77="","",_xlfn.XLOOKUP(B77,#REF!,#REF!,"Не проставлен",0,1))</f>
        <v/>
      </c>
    </row>
    <row r="78" spans="6:6" x14ac:dyDescent="0.35">
      <c r="F78" t="str">
        <f>IF(B78="","",_xlfn.XLOOKUP(B78,#REF!,#REF!,"Не проставлен",0,1))</f>
        <v/>
      </c>
    </row>
    <row r="79" spans="6:6" x14ac:dyDescent="0.35">
      <c r="F79" t="str">
        <f>IF(B79="","",_xlfn.XLOOKUP(B79,#REF!,#REF!,"Не проставлен",0,1))</f>
        <v/>
      </c>
    </row>
    <row r="80" spans="6:6" x14ac:dyDescent="0.35">
      <c r="F80" t="str">
        <f>IF(B80="","",_xlfn.XLOOKUP(B80,#REF!,#REF!,"Не проставлен",0,1))</f>
        <v/>
      </c>
    </row>
    <row r="81" spans="6:6" x14ac:dyDescent="0.35">
      <c r="F81" t="str">
        <f>IF(B81="","",_xlfn.XLOOKUP(B81,#REF!,#REF!,"Не проставлен",0,1))</f>
        <v/>
      </c>
    </row>
    <row r="82" spans="6:6" x14ac:dyDescent="0.35">
      <c r="F82" t="str">
        <f>IF(B82="","",_xlfn.XLOOKUP(B82,#REF!,#REF!,"Не проставлен",0,1))</f>
        <v/>
      </c>
    </row>
    <row r="83" spans="6:6" x14ac:dyDescent="0.35">
      <c r="F83" t="str">
        <f>IF(B83="","",_xlfn.XLOOKUP(B83,#REF!,#REF!,"Не проставлен",0,1))</f>
        <v/>
      </c>
    </row>
    <row r="84" spans="6:6" x14ac:dyDescent="0.35">
      <c r="F84" t="str">
        <f>IF(B84="","",_xlfn.XLOOKUP(B84,#REF!,#REF!,"Не проставлен",0,1))</f>
        <v/>
      </c>
    </row>
    <row r="85" spans="6:6" x14ac:dyDescent="0.35">
      <c r="F85" t="str">
        <f>IF(B85="","",_xlfn.XLOOKUP(B85,#REF!,#REF!,"Не проставлен",0,1))</f>
        <v/>
      </c>
    </row>
    <row r="86" spans="6:6" x14ac:dyDescent="0.35">
      <c r="F86" t="str">
        <f>IF(B86="","",_xlfn.XLOOKUP(B86,#REF!,#REF!,"Не проставлен",0,1))</f>
        <v/>
      </c>
    </row>
    <row r="87" spans="6:6" x14ac:dyDescent="0.35">
      <c r="F87" t="str">
        <f>IF(B87="","",_xlfn.XLOOKUP(B87,#REF!,#REF!,"Не проставлен",0,1))</f>
        <v/>
      </c>
    </row>
    <row r="88" spans="6:6" x14ac:dyDescent="0.35">
      <c r="F88" t="str">
        <f>IF(B88="","",_xlfn.XLOOKUP(B88,#REF!,#REF!,"Не проставлен",0,1))</f>
        <v/>
      </c>
    </row>
    <row r="89" spans="6:6" x14ac:dyDescent="0.35">
      <c r="F89" t="str">
        <f>IF(B89="","",_xlfn.XLOOKUP(B89,#REF!,#REF!,"Не проставлен",0,1))</f>
        <v/>
      </c>
    </row>
    <row r="90" spans="6:6" x14ac:dyDescent="0.35">
      <c r="F90" t="str">
        <f>IF(B90="","",_xlfn.XLOOKUP(B90,#REF!,#REF!,"Не проставлен",0,1))</f>
        <v/>
      </c>
    </row>
    <row r="91" spans="6:6" x14ac:dyDescent="0.35">
      <c r="F91" t="str">
        <f>IF(B91="","",_xlfn.XLOOKUP(B91,#REF!,#REF!,"Не проставлен",0,1))</f>
        <v/>
      </c>
    </row>
    <row r="92" spans="6:6" x14ac:dyDescent="0.35">
      <c r="F92" t="str">
        <f>IF(B92="","",_xlfn.XLOOKUP(B92,#REF!,#REF!,"Не проставлен",0,1))</f>
        <v/>
      </c>
    </row>
    <row r="93" spans="6:6" x14ac:dyDescent="0.35">
      <c r="F93" t="str">
        <f>IF(B93="","",_xlfn.XLOOKUP(B93,#REF!,#REF!,"Не проставлен",0,1))</f>
        <v/>
      </c>
    </row>
    <row r="94" spans="6:6" x14ac:dyDescent="0.35">
      <c r="F94" t="str">
        <f>IF(B94="","",_xlfn.XLOOKUP(B94,#REF!,#REF!,"Не проставлен",0,1))</f>
        <v/>
      </c>
    </row>
    <row r="95" spans="6:6" x14ac:dyDescent="0.35">
      <c r="F95" t="str">
        <f>IF(B95="","",_xlfn.XLOOKUP(B95,#REF!,#REF!,"Не проставлен",0,1))</f>
        <v/>
      </c>
    </row>
    <row r="96" spans="6:6" x14ac:dyDescent="0.35">
      <c r="F96" t="str">
        <f>IF(B96="","",_xlfn.XLOOKUP(B96,#REF!,#REF!,"Не проставлен",0,1))</f>
        <v/>
      </c>
    </row>
    <row r="97" spans="6:6" x14ac:dyDescent="0.35">
      <c r="F97" t="str">
        <f>IF(B97="","",_xlfn.XLOOKUP(B97,#REF!,#REF!,"Не проставлен",0,1))</f>
        <v/>
      </c>
    </row>
    <row r="98" spans="6:6" x14ac:dyDescent="0.35">
      <c r="F98" t="str">
        <f>IF(B98="","",_xlfn.XLOOKUP(B98,#REF!,#REF!,"Не проставлен",0,1))</f>
        <v/>
      </c>
    </row>
    <row r="99" spans="6:6" x14ac:dyDescent="0.35">
      <c r="F99" t="str">
        <f>IF(B99="","",_xlfn.XLOOKUP(B99,#REF!,#REF!,"Не проставлен",0,1))</f>
        <v/>
      </c>
    </row>
    <row r="100" spans="6:6" x14ac:dyDescent="0.35">
      <c r="F100" t="str">
        <f>IF(B100="","",_xlfn.XLOOKUP(B100,#REF!,#REF!,"Не проставлен",0,1))</f>
        <v/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2D2D-3798-406C-82F7-2349FB270CEC}">
  <dimension ref="A1:F103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3" width="26.81640625" customWidth="1"/>
    <col min="4" max="4" width="26.81640625" style="2" customWidth="1"/>
    <col min="5" max="5" width="26.81640625" customWidth="1"/>
    <col min="6" max="6" width="17.81640625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4" t="s">
        <v>2449</v>
      </c>
      <c r="E1" s="1"/>
      <c r="F1" s="1" t="s">
        <v>15</v>
      </c>
    </row>
    <row r="2" spans="1:6" x14ac:dyDescent="0.35">
      <c r="A2" t="str" cm="1">
        <f t="array" aca="1" ref="A2:E73" ca="1">_xlfn._xlws.FILTER(Список_Сотрудников[[BU]:[Ответственный менеджер]],Список_Сотрудников[BU]='Список BU'!A4,"")</f>
        <v>Юг</v>
      </c>
      <c r="B2" t="str">
        <f ca="1"/>
        <v>Андриенко Анастасия Игоревна</v>
      </c>
      <c r="C2" t="str">
        <f ca="1"/>
        <v>Консультант</v>
      </c>
      <c r="D2" s="2">
        <f ca="1"/>
        <v>44931</v>
      </c>
      <c r="E2" t="str">
        <f ca="1"/>
        <v>Анохин Игорь</v>
      </c>
      <c r="F2">
        <f ca="1">IF(B2="","",_xlfn.XLOOKUP(B2,[7]Общий!$B:$B,[7]Общий!$F:$F,"Не проставлен",0,1))</f>
        <v>0</v>
      </c>
    </row>
    <row r="3" spans="1:6" x14ac:dyDescent="0.35">
      <c r="A3" t="str">
        <f ca="1"/>
        <v>Юг</v>
      </c>
      <c r="B3" t="str">
        <f ca="1"/>
        <v>Вильховченко Маргарита Вячеславовна уволен</v>
      </c>
      <c r="C3" t="str">
        <f ca="1"/>
        <v>Планировщик маршрутов</v>
      </c>
      <c r="D3" s="2">
        <f ca="1"/>
        <v>44931</v>
      </c>
      <c r="E3" t="str">
        <f ca="1"/>
        <v>Анохин Игорь</v>
      </c>
      <c r="F3" t="str">
        <f ca="1">IF(B3="","",_xlfn.XLOOKUP(B3,[7]Общий!$B:$B,[7]Общий!$F:$F,"Не проставлен",0,1))</f>
        <v>уволен</v>
      </c>
    </row>
    <row r="4" spans="1:6" x14ac:dyDescent="0.35">
      <c r="A4" t="str">
        <f ca="1"/>
        <v>Юг</v>
      </c>
      <c r="B4" t="str">
        <f ca="1"/>
        <v>Гусев Александр Игоревич</v>
      </c>
      <c r="C4" t="str">
        <f ca="1"/>
        <v>Руководитель производства</v>
      </c>
      <c r="D4" s="2">
        <f ca="1"/>
        <v>44947</v>
      </c>
      <c r="E4" t="str">
        <f ca="1"/>
        <v>Анохин Игорь</v>
      </c>
      <c r="F4">
        <f ca="1">IF(B4="","",_xlfn.XLOOKUP(B4,[7]Общий!$B:$B,[7]Общий!$F:$F,"Не проставлен",0,1))</f>
        <v>0</v>
      </c>
    </row>
    <row r="5" spans="1:6" x14ac:dyDescent="0.35">
      <c r="A5" t="str">
        <f ca="1"/>
        <v>Юг</v>
      </c>
      <c r="B5" t="str">
        <f ca="1"/>
        <v>Колкунов Дмитрий Евгеньевич</v>
      </c>
      <c r="C5" t="str">
        <f ca="1"/>
        <v>Руководитель производства</v>
      </c>
      <c r="D5" s="2">
        <f ca="1"/>
        <v>44947</v>
      </c>
      <c r="E5" t="str">
        <f ca="1"/>
        <v>Анохин Игорь</v>
      </c>
      <c r="F5">
        <f ca="1">IF(B5="","",_xlfn.XLOOKUP(B5,[7]Общий!$B:$B,[7]Общий!$F:$F,"Не проставлен",0,1))</f>
        <v>0</v>
      </c>
    </row>
    <row r="6" spans="1:6" x14ac:dyDescent="0.35">
      <c r="A6" t="str">
        <f ca="1"/>
        <v>Юг</v>
      </c>
      <c r="B6" t="str">
        <f ca="1"/>
        <v>Матюнина Ксения Юрьевна</v>
      </c>
      <c r="C6" t="str">
        <f ca="1"/>
        <v>Консультант</v>
      </c>
      <c r="D6" s="2">
        <f ca="1"/>
        <v>44931</v>
      </c>
      <c r="E6" t="str">
        <f ca="1"/>
        <v>Анохин Игорь</v>
      </c>
      <c r="F6">
        <f ca="1">IF(B6="","",_xlfn.XLOOKUP(B6,[7]Общий!$B:$B,[7]Общий!$F:$F,"Не проставлен",0,1))</f>
        <v>9000</v>
      </c>
    </row>
    <row r="7" spans="1:6" x14ac:dyDescent="0.35">
      <c r="A7" t="str">
        <f ca="1"/>
        <v>Юг</v>
      </c>
      <c r="B7" t="str">
        <f ca="1"/>
        <v>Михейкина Тамара Сергеевна уволен</v>
      </c>
      <c r="C7" t="str">
        <f ca="1"/>
        <v>Консультант</v>
      </c>
      <c r="D7" s="2">
        <f ca="1"/>
        <v>44931</v>
      </c>
      <c r="E7" t="str">
        <f ca="1"/>
        <v>Анохин Игорь</v>
      </c>
      <c r="F7" t="str">
        <f ca="1">IF(B7="","",_xlfn.XLOOKUP(B7,[7]Общий!$B:$B,[7]Общий!$F:$F,"Не проставлен",0,1))</f>
        <v>уволен</v>
      </c>
    </row>
    <row r="8" spans="1:6" x14ac:dyDescent="0.35">
      <c r="A8" t="str">
        <f ca="1"/>
        <v>Юг</v>
      </c>
      <c r="B8" t="str">
        <f ca="1"/>
        <v>Сонина Екатерина Игоревна</v>
      </c>
      <c r="C8" t="str">
        <f ca="1"/>
        <v>Консультант</v>
      </c>
      <c r="D8" s="2">
        <f ca="1"/>
        <v>44931</v>
      </c>
      <c r="E8" t="str">
        <f ca="1"/>
        <v>Анохин Игорь</v>
      </c>
      <c r="F8">
        <f ca="1">IF(B8="","",_xlfn.XLOOKUP(B8,[7]Общий!$B:$B,[7]Общий!$F:$F,"Не проставлен",0,1))</f>
        <v>9000</v>
      </c>
    </row>
    <row r="9" spans="1:6" x14ac:dyDescent="0.35">
      <c r="A9" t="str">
        <f ca="1"/>
        <v>Юг</v>
      </c>
      <c r="B9" t="str">
        <f ca="1"/>
        <v>Терещенко Ольга Владимировна</v>
      </c>
      <c r="C9" t="str">
        <f ca="1"/>
        <v>Координатор</v>
      </c>
      <c r="D9" s="2">
        <f ca="1"/>
        <v>44931</v>
      </c>
      <c r="E9" t="str">
        <f ca="1"/>
        <v>Анохин Игорь</v>
      </c>
      <c r="F9">
        <f ca="1">IF(B9="","",_xlfn.XLOOKUP(B9,[7]Общий!$B:$B,[7]Общий!$F:$F,"Не проставлен",0,1))</f>
        <v>10000</v>
      </c>
    </row>
    <row r="10" spans="1:6" x14ac:dyDescent="0.35">
      <c r="A10" t="str">
        <f ca="1"/>
        <v>Юг</v>
      </c>
      <c r="B10" t="str">
        <f ca="1"/>
        <v>Шевченко Яна Валерьевна уволен</v>
      </c>
      <c r="C10" t="str">
        <f ca="1"/>
        <v>Консультант</v>
      </c>
      <c r="D10" s="2">
        <f ca="1"/>
        <v>44931</v>
      </c>
      <c r="E10" t="str">
        <f ca="1"/>
        <v>Анохин Игорь</v>
      </c>
      <c r="F10" t="str">
        <f ca="1">IF(B10="","",_xlfn.XLOOKUP(B10,[7]Общий!$B:$B,[7]Общий!$F:$F,"Не проставлен",0,1))</f>
        <v>уволен</v>
      </c>
    </row>
    <row r="11" spans="1:6" x14ac:dyDescent="0.35">
      <c r="A11" t="str">
        <f ca="1"/>
        <v>Юг</v>
      </c>
      <c r="B11" t="str">
        <f ca="1"/>
        <v>Анохин Игорь Алексеевич</v>
      </c>
      <c r="C11" t="str">
        <f ca="1"/>
        <v>Руководитель операционного департамента</v>
      </c>
      <c r="D11" s="2">
        <f ca="1"/>
        <v>44947</v>
      </c>
      <c r="E11" t="str">
        <f ca="1"/>
        <v>Арефкин Максим</v>
      </c>
      <c r="F11">
        <f ca="1">IF(B11="","",_xlfn.XLOOKUP(B11,[7]Общий!$B:$B,[7]Общий!$F:$F,"Не проставлен",0,1))</f>
        <v>19700</v>
      </c>
    </row>
    <row r="12" spans="1:6" x14ac:dyDescent="0.35">
      <c r="A12" t="str">
        <f ca="1"/>
        <v>Юг</v>
      </c>
      <c r="B12" t="str">
        <f ca="1"/>
        <v>Панков Алексей Федорович</v>
      </c>
      <c r="C12" t="str">
        <f ca="1"/>
        <v>Руководитель отдела продаж и обслуживания клиентов</v>
      </c>
      <c r="D12" s="2">
        <f ca="1"/>
        <v>44947</v>
      </c>
      <c r="E12" t="str">
        <f ca="1"/>
        <v>Арефкин Максим</v>
      </c>
      <c r="F12">
        <f ca="1">IF(B12="","",_xlfn.XLOOKUP(B12,[7]Общий!$B:$B,[7]Общий!$F:$F,"Не проставлен",0,1))</f>
        <v>235170</v>
      </c>
    </row>
    <row r="13" spans="1:6" x14ac:dyDescent="0.35">
      <c r="A13" t="str">
        <f ca="1"/>
        <v>Юг</v>
      </c>
      <c r="B13" t="str">
        <f ca="1"/>
        <v>Аксенова Марина Александровна</v>
      </c>
      <c r="C13" t="str">
        <f ca="1"/>
        <v>Координатор по качеству</v>
      </c>
      <c r="D13" s="2">
        <f ca="1"/>
        <v>44931</v>
      </c>
      <c r="E13" t="str">
        <f ca="1"/>
        <v>Гусев Александр</v>
      </c>
      <c r="F13">
        <f ca="1">IF(B13="","",_xlfn.XLOOKUP(B13,[7]Общий!$B:$B,[7]Общий!$F:$F,"Не проставлен",0,1))</f>
        <v>10000</v>
      </c>
    </row>
    <row r="14" spans="1:6" x14ac:dyDescent="0.35">
      <c r="A14" t="str">
        <f ca="1"/>
        <v>Юг</v>
      </c>
      <c r="B14" t="str">
        <f ca="1"/>
        <v>Анохина Ирина Дмитриевна уволен</v>
      </c>
      <c r="C14" t="str">
        <f ca="1"/>
        <v>Младший оператор стиральных машин</v>
      </c>
      <c r="D14" s="2">
        <f ca="1"/>
        <v>44931</v>
      </c>
      <c r="E14" t="str">
        <f ca="1"/>
        <v>Гусев Александр</v>
      </c>
      <c r="F14" t="str">
        <f ca="1">IF(B14="","",_xlfn.XLOOKUP(B14,[7]Общий!$B:$B,[7]Общий!$F:$F,"Не проставлен",0,1))</f>
        <v>уволен</v>
      </c>
    </row>
    <row r="15" spans="1:6" x14ac:dyDescent="0.35">
      <c r="A15" t="str">
        <f ca="1"/>
        <v>Юг</v>
      </c>
      <c r="B15" t="str">
        <f ca="1"/>
        <v>Беликова Светлана Александровна</v>
      </c>
      <c r="C15" t="str">
        <f ca="1"/>
        <v>Уборщица</v>
      </c>
      <c r="D15" s="2">
        <f ca="1"/>
        <v>44931</v>
      </c>
      <c r="E15" t="str">
        <f ca="1"/>
        <v>Гусев Александр</v>
      </c>
      <c r="F15">
        <f ca="1">IF(B15="","",_xlfn.XLOOKUP(B15,[7]Общий!$B:$B,[7]Общий!$F:$F,"Не проставлен",0,1))</f>
        <v>0</v>
      </c>
    </row>
    <row r="16" spans="1:6" x14ac:dyDescent="0.35">
      <c r="A16" t="str">
        <f ca="1"/>
        <v>Юг</v>
      </c>
      <c r="B16" t="str">
        <f ca="1"/>
        <v>Бондальер Владимир Андреевич уволен</v>
      </c>
      <c r="C16" t="str">
        <f ca="1"/>
        <v>Старший оператор стиральных машин</v>
      </c>
      <c r="D16" s="2">
        <f ca="1"/>
        <v>44931</v>
      </c>
      <c r="E16" t="str">
        <f ca="1"/>
        <v>Гусев Александр</v>
      </c>
      <c r="F16" t="str">
        <f ca="1">IF(B16="","",_xlfn.XLOOKUP(B16,[7]Общий!$B:$B,[7]Общий!$F:$F,"Не проставлен",0,1))</f>
        <v>уволен</v>
      </c>
    </row>
    <row r="17" spans="1:6" x14ac:dyDescent="0.35">
      <c r="A17" t="str">
        <f ca="1"/>
        <v>Юг</v>
      </c>
      <c r="B17" t="str">
        <f ca="1"/>
        <v>Высоцкая Екатерина Михайловна</v>
      </c>
      <c r="C17" t="str">
        <f ca="1"/>
        <v>Оператор стиральных машин</v>
      </c>
      <c r="D17" s="2">
        <f ca="1"/>
        <v>44931</v>
      </c>
      <c r="E17" t="str">
        <f ca="1"/>
        <v>Гусев Александр</v>
      </c>
      <c r="F17">
        <f ca="1">IF(B17="","",_xlfn.XLOOKUP(B17,[7]Общий!$B:$B,[7]Общий!$F:$F,"Не проставлен",0,1))</f>
        <v>7462</v>
      </c>
    </row>
    <row r="18" spans="1:6" x14ac:dyDescent="0.35">
      <c r="A18" t="str">
        <f ca="1"/>
        <v>Юг</v>
      </c>
      <c r="B18" t="str">
        <f ca="1"/>
        <v>Деревянко Наталья Александровна</v>
      </c>
      <c r="C18" t="str">
        <f ca="1"/>
        <v>Оператор стиральных машин</v>
      </c>
      <c r="D18" s="2">
        <f ca="1"/>
        <v>44931</v>
      </c>
      <c r="E18" t="str">
        <f ca="1"/>
        <v>Гусев Александр</v>
      </c>
      <c r="F18">
        <f ca="1">IF(B18="","",_xlfn.XLOOKUP(B18,[7]Общий!$B:$B,[7]Общий!$F:$F,"Не проставлен",0,1))</f>
        <v>7462</v>
      </c>
    </row>
    <row r="19" spans="1:6" x14ac:dyDescent="0.35">
      <c r="A19" t="str">
        <f ca="1"/>
        <v>Юг</v>
      </c>
      <c r="B19" t="str">
        <f ca="1"/>
        <v>Зенцов Андрей Павлович уволен</v>
      </c>
      <c r="C19" t="str">
        <f ca="1"/>
        <v>Старший оператор стиральной машины</v>
      </c>
      <c r="D19" s="2">
        <f ca="1"/>
        <v>44931</v>
      </c>
      <c r="E19" t="str">
        <f ca="1"/>
        <v>Гусев Александр</v>
      </c>
      <c r="F19" t="str">
        <f ca="1">IF(B19="","",_xlfn.XLOOKUP(B19,[7]Общий!$B:$B,[7]Общий!$F:$F,"Не проставлен",0,1))</f>
        <v>уволен</v>
      </c>
    </row>
    <row r="20" spans="1:6" x14ac:dyDescent="0.35">
      <c r="A20" t="str">
        <f ca="1"/>
        <v>Юг</v>
      </c>
      <c r="B20" t="str">
        <f ca="1"/>
        <v>Магагин Дмитрий Александрович</v>
      </c>
      <c r="C20" t="str">
        <f ca="1"/>
        <v>Старший оператор стиральных машин</v>
      </c>
      <c r="D20" s="2">
        <f ca="1"/>
        <v>44931</v>
      </c>
      <c r="E20" t="str">
        <f ca="1"/>
        <v>Гусев Александр</v>
      </c>
      <c r="F20">
        <f ca="1">IF(B20="","",_xlfn.XLOOKUP(B20,[7]Общий!$B:$B,[7]Общий!$F:$F,"Не проставлен",0,1))</f>
        <v>10330</v>
      </c>
    </row>
    <row r="21" spans="1:6" x14ac:dyDescent="0.35">
      <c r="A21" t="str">
        <f ca="1"/>
        <v>Юг</v>
      </c>
      <c r="B21" t="str">
        <f ca="1"/>
        <v>Мариуца Анна Георгевна</v>
      </c>
      <c r="C21" t="str">
        <f ca="1"/>
        <v>Оператор стиральных машин</v>
      </c>
      <c r="D21" s="2">
        <f ca="1"/>
        <v>44931</v>
      </c>
      <c r="E21" t="str">
        <f ca="1"/>
        <v>Гусев Александр</v>
      </c>
      <c r="F21">
        <f ca="1">IF(B21="","",_xlfn.XLOOKUP(B21,[7]Общий!$B:$B,[7]Общий!$F:$F,"Не проставлен",0,1))</f>
        <v>7462</v>
      </c>
    </row>
    <row r="22" spans="1:6" x14ac:dyDescent="0.35">
      <c r="A22" t="str">
        <f ca="1"/>
        <v>Юг</v>
      </c>
      <c r="B22" t="str">
        <f ca="1"/>
        <v>Новиков Виктор Александрович</v>
      </c>
      <c r="C22" t="str">
        <f ca="1"/>
        <v>Старший оператор стиральных машин</v>
      </c>
      <c r="D22" s="2">
        <f ca="1"/>
        <v>44931</v>
      </c>
      <c r="E22" t="str">
        <f ca="1"/>
        <v>Гусев Александр</v>
      </c>
      <c r="F22">
        <f ca="1">IF(B22="","",_xlfn.XLOOKUP(B22,[7]Общий!$B:$B,[7]Общий!$F:$F,"Не проставлен",0,1))</f>
        <v>12460</v>
      </c>
    </row>
    <row r="23" spans="1:6" x14ac:dyDescent="0.35">
      <c r="A23" t="str">
        <f ca="1"/>
        <v>Юг</v>
      </c>
      <c r="B23" t="str">
        <f ca="1"/>
        <v>Новикова Марина Александровна</v>
      </c>
      <c r="C23" t="str">
        <f ca="1"/>
        <v>Старший оператор стиральных машин</v>
      </c>
      <c r="D23" s="2">
        <f ca="1"/>
        <v>44931</v>
      </c>
      <c r="E23" t="str">
        <f ca="1"/>
        <v>Гусев Александр</v>
      </c>
      <c r="F23">
        <f ca="1">IF(B23="","",_xlfn.XLOOKUP(B23,[7]Общий!$B:$B,[7]Общий!$F:$F,"Не проставлен",0,1))</f>
        <v>8814</v>
      </c>
    </row>
    <row r="24" spans="1:6" x14ac:dyDescent="0.35">
      <c r="A24" t="str">
        <f ca="1"/>
        <v>Юг</v>
      </c>
      <c r="B24" t="str">
        <f ca="1"/>
        <v>Павлий Владимир Васильевич уволен</v>
      </c>
      <c r="C24" t="str">
        <f ca="1"/>
        <v>Старший оператор стиральных машин</v>
      </c>
      <c r="D24" s="2">
        <f ca="1"/>
        <v>44931</v>
      </c>
      <c r="E24" t="str">
        <f ca="1"/>
        <v>Гусев Александр</v>
      </c>
      <c r="F24" t="str">
        <f ca="1">IF(B24="","",_xlfn.XLOOKUP(B24,[7]Общий!$B:$B,[7]Общий!$F:$F,"Не проставлен",0,1))</f>
        <v>уволен</v>
      </c>
    </row>
    <row r="25" spans="1:6" x14ac:dyDescent="0.35">
      <c r="A25" t="str">
        <f ca="1"/>
        <v>Юг</v>
      </c>
      <c r="B25" t="str">
        <f ca="1"/>
        <v>Сергеева София Александровна уволен</v>
      </c>
      <c r="C25" t="str">
        <f ca="1"/>
        <v>Оператор стиральных машин</v>
      </c>
      <c r="D25" s="2">
        <f ca="1"/>
        <v>44931</v>
      </c>
      <c r="E25" t="str">
        <f ca="1"/>
        <v>Гусев Александр</v>
      </c>
      <c r="F25" t="str">
        <f ca="1">IF(B25="","",_xlfn.XLOOKUP(B25,[7]Общий!$B:$B,[7]Общий!$F:$F,"Не проставлен",0,1))</f>
        <v>уволен</v>
      </c>
    </row>
    <row r="26" spans="1:6" x14ac:dyDescent="0.35">
      <c r="A26" t="str">
        <f ca="1"/>
        <v>Юг</v>
      </c>
      <c r="B26" t="str">
        <f ca="1"/>
        <v>Суржиков Сергей Николаевич</v>
      </c>
      <c r="C26" t="str">
        <f ca="1"/>
        <v>Инженер</v>
      </c>
      <c r="D26" s="2">
        <f ca="1"/>
        <v>44931</v>
      </c>
      <c r="E26" t="str">
        <f ca="1"/>
        <v>Гусев Александр</v>
      </c>
      <c r="F26">
        <f ca="1">IF(B26="","",_xlfn.XLOOKUP(B26,[7]Общий!$B:$B,[7]Общий!$F:$F,"Не проставлен",0,1))</f>
        <v>9441</v>
      </c>
    </row>
    <row r="27" spans="1:6" x14ac:dyDescent="0.35">
      <c r="A27" t="str">
        <f ca="1"/>
        <v>Юг</v>
      </c>
      <c r="B27" t="str">
        <f ca="1"/>
        <v>Цедов Владимир Дмитриевич уволен</v>
      </c>
      <c r="C27" t="str">
        <f ca="1"/>
        <v>Инженер</v>
      </c>
      <c r="D27" s="2">
        <f ca="1"/>
        <v>44931</v>
      </c>
      <c r="E27" t="str">
        <f ca="1"/>
        <v>Гусев Александр</v>
      </c>
      <c r="F27" t="str">
        <f ca="1">IF(B27="","",_xlfn.XLOOKUP(B27,[7]Общий!$B:$B,[7]Общий!$F:$F,"Не проставлен",0,1))</f>
        <v>уволен</v>
      </c>
    </row>
    <row r="28" spans="1:6" x14ac:dyDescent="0.35">
      <c r="A28" t="str">
        <f ca="1"/>
        <v>Юг</v>
      </c>
      <c r="B28" t="str">
        <f ca="1"/>
        <v>Белоусов Сергей Алексеевич</v>
      </c>
      <c r="C28" t="str">
        <f ca="1"/>
        <v>Оператор стиральных машин</v>
      </c>
      <c r="D28" s="2">
        <f ca="1"/>
        <v>44931</v>
      </c>
      <c r="E28" t="str">
        <f ca="1"/>
        <v>Колкунов Дмитрий</v>
      </c>
      <c r="F28">
        <f ca="1">IF(B28="","",_xlfn.XLOOKUP(B28,[7]Общий!$B:$B,[7]Общий!$F:$F,"Не проставлен",0,1))</f>
        <v>6199</v>
      </c>
    </row>
    <row r="29" spans="1:6" x14ac:dyDescent="0.35">
      <c r="A29" t="str">
        <f ca="1"/>
        <v>Юг</v>
      </c>
      <c r="B29" t="str">
        <f ca="1"/>
        <v>Говоров Олег Павлович</v>
      </c>
      <c r="C29" t="str">
        <f ca="1"/>
        <v>Оператор стиральных машин</v>
      </c>
      <c r="D29" s="2">
        <f ca="1"/>
        <v>44931</v>
      </c>
      <c r="E29" t="str">
        <f ca="1"/>
        <v>Колкунов Дмитрий</v>
      </c>
      <c r="F29">
        <f ca="1">IF(B29="","",_xlfn.XLOOKUP(B29,[7]Общий!$B:$B,[7]Общий!$F:$F,"Не проставлен",0,1))</f>
        <v>6199</v>
      </c>
    </row>
    <row r="30" spans="1:6" x14ac:dyDescent="0.35">
      <c r="A30" t="str">
        <f ca="1"/>
        <v>Юг</v>
      </c>
      <c r="B30" t="str">
        <f ca="1"/>
        <v>Игнатов Павел Сергеевич</v>
      </c>
      <c r="C30" t="str">
        <f ca="1"/>
        <v>Оператор стиральных машин</v>
      </c>
      <c r="D30" s="2">
        <f ca="1"/>
        <v>44931</v>
      </c>
      <c r="E30" t="str">
        <f ca="1"/>
        <v>Колкунов Дмитрий</v>
      </c>
      <c r="F30">
        <f ca="1">IF(B30="","",_xlfn.XLOOKUP(B30,[7]Общий!$B:$B,[7]Общий!$F:$F,"Не проставлен",0,1))</f>
        <v>6199</v>
      </c>
    </row>
    <row r="31" spans="1:6" x14ac:dyDescent="0.35">
      <c r="A31" t="str">
        <f ca="1"/>
        <v>Юг</v>
      </c>
      <c r="B31" t="str">
        <f ca="1"/>
        <v>Концедалов Игорь Вячеславович</v>
      </c>
      <c r="C31" t="str">
        <f ca="1"/>
        <v>Оператор стиральных машин</v>
      </c>
      <c r="D31" s="2">
        <f ca="1"/>
        <v>44931</v>
      </c>
      <c r="E31" t="str">
        <f ca="1"/>
        <v>Колкунов Дмитрий</v>
      </c>
      <c r="F31">
        <f ca="1">IF(B31="","",_xlfn.XLOOKUP(B31,[7]Общий!$B:$B,[7]Общий!$F:$F,"Не проставлен",0,1))</f>
        <v>6199</v>
      </c>
    </row>
    <row r="32" spans="1:6" x14ac:dyDescent="0.35">
      <c r="A32" t="str">
        <f ca="1"/>
        <v>Юг</v>
      </c>
      <c r="B32" t="str">
        <f ca="1"/>
        <v>Котов Сергей Борисович</v>
      </c>
      <c r="C32" t="str">
        <f ca="1"/>
        <v>Младший инженер</v>
      </c>
      <c r="D32" s="2">
        <f ca="1"/>
        <v>44931</v>
      </c>
      <c r="E32" t="str">
        <f ca="1"/>
        <v>Колкунов Дмитрий</v>
      </c>
      <c r="F32">
        <f ca="1">IF(B32="","",_xlfn.XLOOKUP(B32,[7]Общий!$B:$B,[7]Общий!$F:$F,"Не проставлен",0,1))</f>
        <v>5000</v>
      </c>
    </row>
    <row r="33" spans="1:6" x14ac:dyDescent="0.35">
      <c r="A33" t="str">
        <f ca="1"/>
        <v>Юг</v>
      </c>
      <c r="B33" t="str">
        <f ca="1"/>
        <v>Котова Татьяна Ивановна уволен</v>
      </c>
      <c r="C33" t="str">
        <f ca="1"/>
        <v>Уборщица</v>
      </c>
      <c r="D33" s="2">
        <f ca="1"/>
        <v>44931</v>
      </c>
      <c r="E33" t="str">
        <f ca="1"/>
        <v>Колкунов Дмитрий</v>
      </c>
      <c r="F33" t="str">
        <f ca="1">IF(B33="","",_xlfn.XLOOKUP(B33,[7]Общий!$B:$B,[7]Общий!$F:$F,"Не проставлен",0,1))</f>
        <v>уволен</v>
      </c>
    </row>
    <row r="34" spans="1:6" x14ac:dyDescent="0.35">
      <c r="A34" t="str">
        <f ca="1"/>
        <v>Юг</v>
      </c>
      <c r="B34" t="str">
        <f ca="1"/>
        <v>Музыченко Кирилл Владимирович уволен</v>
      </c>
      <c r="C34" t="str">
        <f ca="1"/>
        <v>Оператор стиральных машин</v>
      </c>
      <c r="D34" s="2">
        <f ca="1"/>
        <v>44931</v>
      </c>
      <c r="E34" t="str">
        <f ca="1"/>
        <v>Колкунов Дмитрий</v>
      </c>
      <c r="F34" t="str">
        <f ca="1">IF(B34="","",_xlfn.XLOOKUP(B34,[7]Общий!$B:$B,[7]Общий!$F:$F,"Не проставлен",0,1))</f>
        <v>уволен</v>
      </c>
    </row>
    <row r="35" spans="1:6" x14ac:dyDescent="0.35">
      <c r="A35" t="str">
        <f ca="1"/>
        <v>Юг</v>
      </c>
      <c r="B35" t="str">
        <f ca="1"/>
        <v>Сбоев Сергей Владимирович уволен</v>
      </c>
      <c r="C35" t="str">
        <f ca="1"/>
        <v>Младший оператор стиральных машин</v>
      </c>
      <c r="D35" s="2">
        <f ca="1"/>
        <v>44931</v>
      </c>
      <c r="E35" t="str">
        <f ca="1"/>
        <v>Колкунов Дмитрий</v>
      </c>
      <c r="F35" t="str">
        <f ca="1">IF(B35="","",_xlfn.XLOOKUP(B35,[7]Общий!$B:$B,[7]Общий!$F:$F,"Не проставлен",0,1))</f>
        <v>уволен</v>
      </c>
    </row>
    <row r="36" spans="1:6" x14ac:dyDescent="0.35">
      <c r="A36" t="str">
        <f ca="1"/>
        <v>Юг</v>
      </c>
      <c r="B36" t="str">
        <f ca="1"/>
        <v>Скорохватов Александр Андреевич</v>
      </c>
      <c r="C36" t="str">
        <f ca="1"/>
        <v>Оператор стиральных машин</v>
      </c>
      <c r="D36" s="2">
        <f ca="1"/>
        <v>44931</v>
      </c>
      <c r="E36" t="str">
        <f ca="1"/>
        <v>Колкунов Дмитрий</v>
      </c>
      <c r="F36">
        <f ca="1">IF(B36="","",_xlfn.XLOOKUP(B36,[7]Общий!$B:$B,[7]Общий!$F:$F,"Не проставлен",0,1))</f>
        <v>6199</v>
      </c>
    </row>
    <row r="37" spans="1:6" x14ac:dyDescent="0.35">
      <c r="A37" t="str">
        <f ca="1"/>
        <v>Юг</v>
      </c>
      <c r="B37" t="str">
        <f ca="1"/>
        <v>Шульгин Павел Михайлович</v>
      </c>
      <c r="C37" t="str">
        <f ca="1"/>
        <v>Оператор стиральных машин</v>
      </c>
      <c r="D37" s="2">
        <f ca="1"/>
        <v>44931</v>
      </c>
      <c r="E37" t="str">
        <f ca="1"/>
        <v>Колкунов Дмитрий</v>
      </c>
      <c r="F37">
        <f ca="1">IF(B37="","",_xlfn.XLOOKUP(B37,[7]Общий!$B:$B,[7]Общий!$F:$F,"Не проставлен",0,1))</f>
        <v>6199</v>
      </c>
    </row>
    <row r="38" spans="1:6" x14ac:dyDescent="0.35">
      <c r="A38" t="str">
        <f ca="1"/>
        <v>Юг</v>
      </c>
      <c r="B38" t="str">
        <f ca="1"/>
        <v>Вальвач Андрей Александрович уволен</v>
      </c>
      <c r="C38" t="str">
        <f ca="1"/>
        <v>Младший руководитель отдела продаж</v>
      </c>
      <c r="D38" s="2">
        <f ca="1"/>
        <v>44931</v>
      </c>
      <c r="E38" t="str">
        <f ca="1"/>
        <v>Панков Алексей</v>
      </c>
      <c r="F38" t="str">
        <f ca="1">IF(B38="","",_xlfn.XLOOKUP(B38,[7]Общий!$B:$B,[7]Общий!$F:$F,"Не проставлен",0,1))</f>
        <v>уволен</v>
      </c>
    </row>
    <row r="39" spans="1:6" x14ac:dyDescent="0.35">
      <c r="A39" t="str">
        <f ca="1"/>
        <v>Юг</v>
      </c>
      <c r="B39" t="str">
        <f ca="1"/>
        <v>Евсеев Сергей Юрьевич уволен</v>
      </c>
      <c r="C39" t="str">
        <f ca="1"/>
        <v>Торговый представитель (регион)</v>
      </c>
      <c r="D39" s="2">
        <f ca="1"/>
        <v>44931</v>
      </c>
      <c r="E39" t="str">
        <f ca="1"/>
        <v>Панков Алексей</v>
      </c>
      <c r="F39" t="str">
        <f ca="1">IF(B39="","",_xlfn.XLOOKUP(B39,[7]Общий!$B:$B,[7]Общий!$F:$F,"Не проставлен",0,1))</f>
        <v>уволен</v>
      </c>
    </row>
    <row r="40" spans="1:6" x14ac:dyDescent="0.35">
      <c r="A40" t="str">
        <f ca="1"/>
        <v>Юг</v>
      </c>
      <c r="B40" t="str">
        <f ca="1"/>
        <v>Зесенко Александр Александрович</v>
      </c>
      <c r="C40" t="str">
        <f ca="1"/>
        <v>Представитель по обслуживанию клиентов</v>
      </c>
      <c r="D40" s="2">
        <f ca="1"/>
        <v>44947</v>
      </c>
      <c r="E40" t="str">
        <f ca="1"/>
        <v>Панков Алексей</v>
      </c>
      <c r="F40">
        <f ca="1">IF(B40="","",_xlfn.XLOOKUP(B40,[7]Общий!$B:$B,[7]Общий!$F:$F,"Не проставлен",0,1))</f>
        <v>0</v>
      </c>
    </row>
    <row r="41" spans="1:6" x14ac:dyDescent="0.35">
      <c r="A41" t="str">
        <f ca="1"/>
        <v>Юг</v>
      </c>
      <c r="B41" t="str">
        <f ca="1"/>
        <v>Калошин Александр Алексеевич</v>
      </c>
      <c r="C41" t="str">
        <f ca="1"/>
        <v>Младший руководитель отдела продаж</v>
      </c>
      <c r="D41" s="2">
        <f ca="1"/>
        <v>44931</v>
      </c>
      <c r="E41" t="str">
        <f ca="1"/>
        <v>Панков Алексей</v>
      </c>
      <c r="F41">
        <f ca="1">IF(B41="","",_xlfn.XLOOKUP(B41,[7]Общий!$B:$B,[7]Общий!$F:$F,"Не проставлен",0,1))</f>
        <v>0</v>
      </c>
    </row>
    <row r="42" spans="1:6" x14ac:dyDescent="0.35">
      <c r="A42" t="str">
        <f ca="1"/>
        <v>Юг</v>
      </c>
      <c r="B42" t="str">
        <f ca="1"/>
        <v>Каменских Петр Аркадьевич</v>
      </c>
      <c r="C42" t="str">
        <f ca="1"/>
        <v>Торговый представитель</v>
      </c>
      <c r="D42" s="2">
        <f ca="1"/>
        <v>44931</v>
      </c>
      <c r="E42" t="str">
        <f ca="1"/>
        <v>Панков Алексей</v>
      </c>
      <c r="F42">
        <f ca="1">IF(B42="","",_xlfn.XLOOKUP(B42,[7]Общий!$B:$B,[7]Общий!$F:$F,"Не проставлен",0,1))</f>
        <v>64636</v>
      </c>
    </row>
    <row r="43" spans="1:6" x14ac:dyDescent="0.35">
      <c r="A43" t="str">
        <f ca="1"/>
        <v>Юг</v>
      </c>
      <c r="B43" t="str">
        <f ca="1"/>
        <v>Котов Иван Валерьевич</v>
      </c>
      <c r="C43" t="str">
        <f ca="1"/>
        <v>Торговый представитель</v>
      </c>
      <c r="D43" s="2">
        <f ca="1"/>
        <v>44931</v>
      </c>
      <c r="E43" t="str">
        <f ca="1"/>
        <v>Панков Алексей</v>
      </c>
      <c r="F43">
        <f ca="1">IF(B43="","",_xlfn.XLOOKUP(B43,[7]Общий!$B:$B,[7]Общий!$F:$F,"Не проставлен",0,1))</f>
        <v>56236</v>
      </c>
    </row>
    <row r="44" spans="1:6" x14ac:dyDescent="0.35">
      <c r="A44" t="str">
        <f ca="1"/>
        <v>Юг</v>
      </c>
      <c r="B44" t="str">
        <f ca="1"/>
        <v>Ледовских Николай Викторович уволен</v>
      </c>
      <c r="C44" t="str">
        <f ca="1"/>
        <v>Торговый представитель (регион)</v>
      </c>
      <c r="D44" s="2">
        <f ca="1"/>
        <v>44931</v>
      </c>
      <c r="E44" t="str">
        <f ca="1"/>
        <v>Панков Алексей</v>
      </c>
      <c r="F44" t="str">
        <f ca="1">IF(B44="","",_xlfn.XLOOKUP(B44,[7]Общий!$B:$B,[7]Общий!$F:$F,"Не проставлен",0,1))</f>
        <v>уволен</v>
      </c>
    </row>
    <row r="45" spans="1:6" x14ac:dyDescent="0.35">
      <c r="A45" t="str">
        <f ca="1"/>
        <v>Юг</v>
      </c>
      <c r="B45" t="str">
        <f ca="1"/>
        <v>Литвиненко Сергей Романович</v>
      </c>
      <c r="C45" t="str">
        <f ca="1"/>
        <v>Младший руководитель отдела продаж</v>
      </c>
      <c r="D45" s="2">
        <f ca="1"/>
        <v>44931</v>
      </c>
      <c r="E45" t="str">
        <f ca="1"/>
        <v>Панков Алексей</v>
      </c>
      <c r="F45">
        <f ca="1">IF(B45="","",_xlfn.XLOOKUP(B45,[7]Общий!$B:$B,[7]Общий!$F:$F,"Не проставлен",0,1))</f>
        <v>15949</v>
      </c>
    </row>
    <row r="46" spans="1:6" x14ac:dyDescent="0.35">
      <c r="A46" t="str">
        <f ca="1"/>
        <v>Юг</v>
      </c>
      <c r="B46" t="str">
        <f ca="1"/>
        <v>Пугачёв Антон Александрович уволен</v>
      </c>
      <c r="C46" t="str">
        <f ca="1"/>
        <v>Торговый представитель</v>
      </c>
      <c r="D46" s="2">
        <f ca="1"/>
        <v>44931</v>
      </c>
      <c r="E46" t="str">
        <f ca="1"/>
        <v>Панков Алексей</v>
      </c>
      <c r="F46" t="str">
        <f ca="1">IF(B46="","",_xlfn.XLOOKUP(B46,[7]Общий!$B:$B,[7]Общий!$F:$F,"Не проставлен",0,1))</f>
        <v>уволен</v>
      </c>
    </row>
    <row r="47" spans="1:6" x14ac:dyDescent="0.35">
      <c r="A47" t="str">
        <f ca="1"/>
        <v>Юг</v>
      </c>
      <c r="B47" t="str">
        <f ca="1"/>
        <v>Розвизев Иван Евгеньевич</v>
      </c>
      <c r="C47" t="str">
        <f ca="1"/>
        <v>Торговый представитель</v>
      </c>
      <c r="D47" s="2">
        <f ca="1"/>
        <v>44931</v>
      </c>
      <c r="E47" t="str">
        <f ca="1"/>
        <v>Панков Алексей</v>
      </c>
      <c r="F47">
        <f ca="1">IF(B47="","",_xlfn.XLOOKUP(B47,[7]Общий!$B:$B,[7]Общий!$F:$F,"Не проставлен",0,1))</f>
        <v>7329</v>
      </c>
    </row>
    <row r="48" spans="1:6" x14ac:dyDescent="0.35">
      <c r="A48" t="str">
        <f ca="1"/>
        <v>Юг</v>
      </c>
      <c r="B48" t="str">
        <f ca="1"/>
        <v>Рубченко Владислав Юрьевич</v>
      </c>
      <c r="C48" t="str">
        <f ca="1"/>
        <v>Территориальный менеджер</v>
      </c>
      <c r="D48" s="2">
        <f ca="1"/>
        <v>44931</v>
      </c>
      <c r="E48" t="str">
        <f ca="1"/>
        <v>Панков Алексей</v>
      </c>
      <c r="F48">
        <f ca="1">IF(B48="","",_xlfn.XLOOKUP(B48,[7]Общий!$B:$B,[7]Общий!$F:$F,"Не проставлен",0,1))</f>
        <v>73322</v>
      </c>
    </row>
    <row r="49" spans="1:6" x14ac:dyDescent="0.35">
      <c r="A49" t="str">
        <f ca="1"/>
        <v>Юг</v>
      </c>
      <c r="B49" t="str">
        <f ca="1"/>
        <v>Рябенко Роман Николаевич уволен</v>
      </c>
      <c r="C49" t="str">
        <f ca="1"/>
        <v>Торговый представитель</v>
      </c>
      <c r="D49" s="2">
        <f ca="1"/>
        <v>44931</v>
      </c>
      <c r="E49" t="str">
        <f ca="1"/>
        <v>Панков Алексей</v>
      </c>
      <c r="F49" t="str">
        <f ca="1">IF(B49="","",_xlfn.XLOOKUP(B49,[7]Общий!$B:$B,[7]Общий!$F:$F,"Не проставлен",0,1))</f>
        <v>уволен</v>
      </c>
    </row>
    <row r="50" spans="1:6" x14ac:dyDescent="0.35">
      <c r="A50" t="str">
        <f ca="1"/>
        <v>Юг</v>
      </c>
      <c r="B50" t="str">
        <f ca="1"/>
        <v>Шведова Елена Игоревна</v>
      </c>
      <c r="C50" t="str">
        <f ca="1"/>
        <v>Представитель по обслуживанию клиентов</v>
      </c>
      <c r="D50" s="2">
        <f ca="1"/>
        <v>44947</v>
      </c>
      <c r="E50" t="str">
        <f ca="1"/>
        <v>Панков Алексей</v>
      </c>
      <c r="F50">
        <f ca="1">IF(B50="","",_xlfn.XLOOKUP(B50,[7]Общий!$B:$B,[7]Общий!$F:$F,"Не проставлен",0,1))</f>
        <v>0</v>
      </c>
    </row>
    <row r="51" spans="1:6" x14ac:dyDescent="0.35">
      <c r="A51" t="str">
        <f ca="1"/>
        <v>Юг</v>
      </c>
      <c r="B51" t="str">
        <f ca="1"/>
        <v>Эрнст Дмитрий Андреевич</v>
      </c>
      <c r="C51" t="str">
        <f ca="1"/>
        <v>Торговый представитель</v>
      </c>
      <c r="D51" s="2">
        <f ca="1"/>
        <v>44931</v>
      </c>
      <c r="E51" t="str">
        <f ca="1"/>
        <v>Панков Алексей</v>
      </c>
      <c r="F51">
        <f ca="1">IF(B51="","",_xlfn.XLOOKUP(B51,[7]Общий!$B:$B,[7]Общий!$F:$F,"Не проставлен",0,1))</f>
        <v>19726</v>
      </c>
    </row>
    <row r="52" spans="1:6" x14ac:dyDescent="0.35">
      <c r="A52" t="str">
        <f ca="1"/>
        <v>Юг</v>
      </c>
      <c r="B52" t="str">
        <f ca="1"/>
        <v>Яньшин Александр Витальевич</v>
      </c>
      <c r="C52" t="str">
        <f ca="1"/>
        <v>Торговый представитель</v>
      </c>
      <c r="D52" s="2">
        <f ca="1"/>
        <v>44931</v>
      </c>
      <c r="E52" t="str">
        <f ca="1"/>
        <v>Панков Алексей</v>
      </c>
      <c r="F52">
        <f ca="1">IF(B52="","",_xlfn.XLOOKUP(B52,[7]Общий!$B:$B,[7]Общий!$F:$F,"Не проставлен",0,1))</f>
        <v>77567</v>
      </c>
    </row>
    <row r="53" spans="1:6" x14ac:dyDescent="0.35">
      <c r="A53" t="str">
        <f ca="1"/>
        <v>Юг</v>
      </c>
      <c r="B53" t="str">
        <f ca="1"/>
        <v>Яшин Денис Сергеевич уволен</v>
      </c>
      <c r="C53" t="str">
        <f ca="1"/>
        <v>Торговый представитель</v>
      </c>
      <c r="D53" s="2">
        <f ca="1"/>
        <v>44931</v>
      </c>
      <c r="E53" t="str">
        <f ca="1"/>
        <v>Панков Алексей</v>
      </c>
      <c r="F53" t="str">
        <f ca="1">IF(B53="","",_xlfn.XLOOKUP(B53,[7]Общий!$B:$B,[7]Общий!$F:$F,"Не проставлен",0,1))</f>
        <v>уволен</v>
      </c>
    </row>
    <row r="54" spans="1:6" x14ac:dyDescent="0.35">
      <c r="A54" t="str">
        <f ca="1"/>
        <v>Юг</v>
      </c>
      <c r="B54" t="str">
        <f ca="1"/>
        <v>Вихров Анатолий Андреевич уволен</v>
      </c>
      <c r="C54" t="str">
        <f ca="1"/>
        <v>Младший оператор стиральных машин</v>
      </c>
      <c r="D54" s="2">
        <f ca="1"/>
        <v>44931</v>
      </c>
      <c r="E54" t="str">
        <f ca="1"/>
        <v>Колкунов Дмитрий</v>
      </c>
      <c r="F54" t="str">
        <f ca="1">IF(B54="","",_xlfn.XLOOKUP(B54,[7]Общий!$B:$B,[7]Общий!$F:$F,"Не проставлен",0,1))</f>
        <v>уволен</v>
      </c>
    </row>
    <row r="55" spans="1:6" x14ac:dyDescent="0.35">
      <c r="A55" t="str">
        <f ca="1"/>
        <v>Юг</v>
      </c>
      <c r="B55" t="str">
        <f ca="1"/>
        <v>Удовин Владимир Сергеевич уволен</v>
      </c>
      <c r="C55" t="str">
        <f ca="1"/>
        <v>Младший оператор стиральных машин</v>
      </c>
      <c r="D55" s="2">
        <f ca="1"/>
        <v>44931</v>
      </c>
      <c r="E55" t="str">
        <f ca="1"/>
        <v>Колкунов Дмитрий</v>
      </c>
      <c r="F55" t="str">
        <f ca="1">IF(B55="","",_xlfn.XLOOKUP(B55,[7]Общий!$B:$B,[7]Общий!$F:$F,"Не проставлен",0,1))</f>
        <v>уволен</v>
      </c>
    </row>
    <row r="56" spans="1:6" x14ac:dyDescent="0.35">
      <c r="A56" t="str">
        <f ca="1"/>
        <v>Юг</v>
      </c>
      <c r="B56" t="str">
        <f ca="1"/>
        <v xml:space="preserve">Иванов Никита Сергеевич уволен </v>
      </c>
      <c r="C56" t="str">
        <f ca="1"/>
        <v>Планировщик маршрутов</v>
      </c>
      <c r="D56" s="2">
        <f ca="1"/>
        <v>44931</v>
      </c>
      <c r="E56" t="str">
        <f ca="1"/>
        <v>Анохин Игорь</v>
      </c>
      <c r="F56" t="str">
        <f ca="1">IF(B56="","",_xlfn.XLOOKUP(B56,[7]Общий!$B:$B,[7]Общий!$F:$F,"Не проставлен",0,1))</f>
        <v>уволен</v>
      </c>
    </row>
    <row r="57" spans="1:6" x14ac:dyDescent="0.35">
      <c r="A57" t="str">
        <f ca="1"/>
        <v>Юг</v>
      </c>
      <c r="B57" t="str">
        <f ca="1"/>
        <v>Дончулеско Евгения Андреевна</v>
      </c>
      <c r="C57" t="str">
        <f ca="1"/>
        <v>Консультант</v>
      </c>
      <c r="D57" s="2">
        <f ca="1"/>
        <v>44931</v>
      </c>
      <c r="E57" t="str">
        <f ca="1"/>
        <v>Анохин Игорь</v>
      </c>
      <c r="F57">
        <f ca="1">IF(B57="","",_xlfn.XLOOKUP(B57,[7]Общий!$B:$B,[7]Общий!$F:$F,"Не проставлен",0,1))</f>
        <v>13000</v>
      </c>
    </row>
    <row r="58" spans="1:6" x14ac:dyDescent="0.35">
      <c r="A58" t="str">
        <f ca="1"/>
        <v>Юг</v>
      </c>
      <c r="B58" t="str">
        <f ca="1"/>
        <v>Коваленко Екатерина Владимировна</v>
      </c>
      <c r="C58" t="str">
        <f ca="1"/>
        <v>Младший оператор стиральной машины</v>
      </c>
      <c r="D58" s="2">
        <f ca="1"/>
        <v>44931</v>
      </c>
      <c r="E58" t="str">
        <f ca="1"/>
        <v>Гусев Александр</v>
      </c>
      <c r="F58">
        <f ca="1">IF(B58="","",_xlfn.XLOOKUP(B58,[7]Общий!$B:$B,[7]Общий!$F:$F,"Не проставлен",0,1))</f>
        <v>7462</v>
      </c>
    </row>
    <row r="59" spans="1:6" x14ac:dyDescent="0.35">
      <c r="A59" t="str">
        <f ca="1"/>
        <v>Юг</v>
      </c>
      <c r="B59" t="str">
        <f ca="1"/>
        <v>Куценко Татьяна Валериевна</v>
      </c>
      <c r="C59" t="str">
        <f ca="1"/>
        <v>Младший оператор стиральной машины</v>
      </c>
      <c r="D59" s="2">
        <f ca="1"/>
        <v>44931</v>
      </c>
      <c r="E59" t="str">
        <f ca="1"/>
        <v>Гусев Александр</v>
      </c>
      <c r="F59">
        <f ca="1">IF(B59="","",_xlfn.XLOOKUP(B59,[7]Общий!$B:$B,[7]Общий!$F:$F,"Не проставлен",0,1))</f>
        <v>7462</v>
      </c>
    </row>
    <row r="60" spans="1:6" x14ac:dyDescent="0.35">
      <c r="A60" t="str">
        <f ca="1"/>
        <v>Юг</v>
      </c>
      <c r="B60" t="str">
        <f ca="1"/>
        <v>Барабанов Станислав Евгеньевич</v>
      </c>
      <c r="C60" t="str">
        <f ca="1"/>
        <v>Оператор стиральных машин</v>
      </c>
      <c r="D60" s="2">
        <f ca="1"/>
        <v>44931</v>
      </c>
      <c r="E60" t="str">
        <f ca="1"/>
        <v>Гусев Александр</v>
      </c>
      <c r="F60">
        <f ca="1">IF(B60="","",_xlfn.XLOOKUP(B60,[7]Общий!$B:$B,[7]Общий!$F:$F,"Не проставлен",0,1))</f>
        <v>8200</v>
      </c>
    </row>
    <row r="61" spans="1:6" x14ac:dyDescent="0.35">
      <c r="A61" t="str">
        <f ca="1"/>
        <v>Юг</v>
      </c>
      <c r="B61" t="str">
        <f ca="1"/>
        <v>Колосов Геннадий Николаевич</v>
      </c>
      <c r="C61" t="str">
        <f ca="1"/>
        <v>Инженер</v>
      </c>
      <c r="D61" s="2">
        <f ca="1"/>
        <v>44931</v>
      </c>
      <c r="E61" t="str">
        <f ca="1"/>
        <v>Колкунов Дмитрий</v>
      </c>
      <c r="F61">
        <f ca="1">IF(B61="","",_xlfn.XLOOKUP(B61,[7]Общий!$B:$B,[7]Общий!$F:$F,"Не проставлен",0,1))</f>
        <v>10000</v>
      </c>
    </row>
    <row r="62" spans="1:6" x14ac:dyDescent="0.35">
      <c r="A62" t="str">
        <f ca="1"/>
        <v>Юг</v>
      </c>
      <c r="B62" t="str">
        <f ca="1"/>
        <v>Стрельникова Маргарита Викторовна</v>
      </c>
      <c r="C62" t="str">
        <f ca="1"/>
        <v>Торговый представитель</v>
      </c>
      <c r="D62" s="2">
        <f ca="1"/>
        <v>44931</v>
      </c>
      <c r="E62" t="str">
        <f ca="1"/>
        <v>Панков Алексей</v>
      </c>
      <c r="F62">
        <f ca="1">IF(B62="","",_xlfn.XLOOKUP(B62,[7]Общий!$B:$B,[7]Общий!$F:$F,"Не проставлен",0,1))</f>
        <v>98611</v>
      </c>
    </row>
    <row r="63" spans="1:6" x14ac:dyDescent="0.35">
      <c r="A63" t="str">
        <f ca="1"/>
        <v>Юг</v>
      </c>
      <c r="B63" t="str">
        <f ca="1"/>
        <v>Трифонов Андрей Николаевич</v>
      </c>
      <c r="C63" t="str">
        <f ca="1"/>
        <v>Оператор стиральных машин</v>
      </c>
      <c r="D63" s="2">
        <f ca="1"/>
        <v>44931</v>
      </c>
      <c r="E63" t="str">
        <f ca="1"/>
        <v>Гусев Александр</v>
      </c>
      <c r="F63">
        <f ca="1">IF(B63="","",_xlfn.XLOOKUP(B63,[7]Общий!$B:$B,[7]Общий!$F:$F,"Не проставлен",0,1))</f>
        <v>8200</v>
      </c>
    </row>
    <row r="64" spans="1:6" x14ac:dyDescent="0.35">
      <c r="A64" t="str">
        <f ca="1"/>
        <v>Юг</v>
      </c>
      <c r="B64" t="str">
        <f ca="1"/>
        <v>Смирнова Надежда Сергеевна</v>
      </c>
      <c r="C64" t="str">
        <f ca="1"/>
        <v>Консультант</v>
      </c>
      <c r="D64" s="2">
        <f ca="1"/>
        <v>44931</v>
      </c>
      <c r="E64" t="str">
        <f ca="1"/>
        <v>Анохин Игорь</v>
      </c>
      <c r="F64">
        <f ca="1">IF(B64="","",_xlfn.XLOOKUP(B64,[7]Общий!$B:$B,[7]Общий!$F:$F,"Не проставлен",0,1))</f>
        <v>9000</v>
      </c>
    </row>
    <row r="65" spans="1:6" x14ac:dyDescent="0.35">
      <c r="A65" t="str">
        <f ca="1"/>
        <v>Юг</v>
      </c>
      <c r="B65" t="str">
        <f ca="1"/>
        <v>Семенова Анастасия Алексеевна уволн</v>
      </c>
      <c r="C65" t="str">
        <f ca="1"/>
        <v>Консультант</v>
      </c>
      <c r="D65" s="2">
        <f ca="1"/>
        <v>44931</v>
      </c>
      <c r="E65" t="str">
        <f ca="1"/>
        <v>Анохин Игорь</v>
      </c>
      <c r="F65">
        <f ca="1">IF(B65="","",_xlfn.XLOOKUP(B65,[7]Общий!$B:$B,[7]Общий!$F:$F,"Не проставлен",0,1))</f>
        <v>0</v>
      </c>
    </row>
    <row r="66" spans="1:6" x14ac:dyDescent="0.35">
      <c r="A66" t="str">
        <f ca="1"/>
        <v>Юг</v>
      </c>
      <c r="B66" t="str">
        <f ca="1"/>
        <v>Таценко Сергей Александрович</v>
      </c>
      <c r="C66" t="str">
        <f ca="1"/>
        <v>Торговый представитель</v>
      </c>
      <c r="D66" s="2">
        <f ca="1"/>
        <v>44931</v>
      </c>
      <c r="E66" t="str">
        <f ca="1"/>
        <v>Панков Алексей</v>
      </c>
      <c r="F66">
        <f ca="1">IF(B66="","",_xlfn.XLOOKUP(B66,[7]Общий!$B:$B,[7]Общий!$F:$F,"Не проставлен",0,1))</f>
        <v>28886</v>
      </c>
    </row>
    <row r="67" spans="1:6" x14ac:dyDescent="0.35">
      <c r="A67" t="str">
        <f ca="1"/>
        <v>Юг</v>
      </c>
      <c r="B67" t="str">
        <f ca="1"/>
        <v>Абакумов Владимир Николаевич</v>
      </c>
      <c r="C67" t="str">
        <f ca="1"/>
        <v>Консультант</v>
      </c>
      <c r="D67" s="2">
        <f ca="1"/>
        <v>44931</v>
      </c>
      <c r="E67" t="str">
        <f ca="1"/>
        <v>Анохин Игорь</v>
      </c>
      <c r="F67">
        <f ca="1">IF(B67="","",_xlfn.XLOOKUP(B67,[7]Общий!$B:$B,[7]Общий!$F:$F,"Не проставлен",0,1))</f>
        <v>13000</v>
      </c>
    </row>
    <row r="68" spans="1:6" x14ac:dyDescent="0.35">
      <c r="A68" t="str">
        <f ca="1"/>
        <v>Юг</v>
      </c>
      <c r="B68" t="str">
        <f ca="1"/>
        <v>Астрова Елена Александровна</v>
      </c>
      <c r="C68" t="str">
        <f ca="1"/>
        <v>Младший оператор стиральных машин</v>
      </c>
      <c r="D68" s="2">
        <f ca="1"/>
        <v>44931</v>
      </c>
      <c r="E68" t="str">
        <f ca="1"/>
        <v>Гусев Александр</v>
      </c>
      <c r="F68">
        <f ca="1">IF(B68="","",_xlfn.XLOOKUP(B68,[7]Общий!$B:$B,[7]Общий!$F:$F,"Не проставлен",0,1))</f>
        <v>5740</v>
      </c>
    </row>
    <row r="69" spans="1:6" x14ac:dyDescent="0.35">
      <c r="A69" t="str">
        <f ca="1"/>
        <v>Юг</v>
      </c>
      <c r="B69" t="str">
        <f ca="1"/>
        <v>Барсуков Константин Михайлович</v>
      </c>
      <c r="C69" t="str">
        <f ca="1"/>
        <v>Младший оператор стиральных машин</v>
      </c>
      <c r="D69" s="2">
        <f ca="1"/>
        <v>44931</v>
      </c>
      <c r="E69" t="str">
        <f ca="1"/>
        <v>Колкунов Дмитрий</v>
      </c>
      <c r="F69">
        <f ca="1">IF(B69="","",_xlfn.XLOOKUP(B69,[7]Общий!$B:$B,[7]Общий!$F:$F,"Не проставлен",0,1))</f>
        <v>5670</v>
      </c>
    </row>
    <row r="70" spans="1:6" x14ac:dyDescent="0.35">
      <c r="A70" t="str">
        <f ca="1"/>
        <v>Юг</v>
      </c>
      <c r="B70" t="str">
        <f ca="1"/>
        <v>Володин Михаил Анатольевич</v>
      </c>
      <c r="C70" t="str">
        <f ca="1"/>
        <v>Младший оператор стиральных машин</v>
      </c>
      <c r="D70" s="2">
        <f ca="1"/>
        <v>44931</v>
      </c>
      <c r="E70" t="str">
        <f ca="1"/>
        <v>Колкунов Дмитрий</v>
      </c>
      <c r="F70">
        <f ca="1">IF(B70="","",_xlfn.XLOOKUP(B70,[7]Общий!$B:$B,[7]Общий!$F:$F,"Не проставлен",0,1))</f>
        <v>5670</v>
      </c>
    </row>
    <row r="71" spans="1:6" x14ac:dyDescent="0.35">
      <c r="A71" t="str">
        <f ca="1"/>
        <v>Юг</v>
      </c>
      <c r="B71" t="str">
        <f ca="1"/>
        <v>Щетинина Анастасия Александровна</v>
      </c>
      <c r="C71" t="str">
        <f ca="1"/>
        <v>Консультант</v>
      </c>
      <c r="D71" s="2">
        <f ca="1"/>
        <v>44931</v>
      </c>
      <c r="E71" t="str">
        <f ca="1"/>
        <v>Анохин Игорь</v>
      </c>
      <c r="F71">
        <f ca="1">IF(B71="","",_xlfn.XLOOKUP(B71,[7]Общий!$B:$B,[7]Общий!$F:$F,"Не проставлен",0,1))</f>
        <v>13000</v>
      </c>
    </row>
    <row r="72" spans="1:6" x14ac:dyDescent="0.35">
      <c r="A72" t="str">
        <f ca="1"/>
        <v>Юг</v>
      </c>
      <c r="B72" t="str">
        <f ca="1"/>
        <v>Пашенцева Анна Алексеевна</v>
      </c>
      <c r="C72" t="str">
        <f ca="1"/>
        <v>Торговый представитель</v>
      </c>
      <c r="D72" s="2">
        <f ca="1"/>
        <v>44931</v>
      </c>
      <c r="E72" t="str">
        <f ca="1"/>
        <v>Панков Алексей</v>
      </c>
      <c r="F72">
        <f ca="1">IF(B72="","",_xlfn.XLOOKUP(B72,[7]Общий!$B:$B,[7]Общий!$F:$F,"Не проставлен",0,1))</f>
        <v>0</v>
      </c>
    </row>
    <row r="73" spans="1:6" x14ac:dyDescent="0.35">
      <c r="A73" t="str">
        <f ca="1"/>
        <v>Юг</v>
      </c>
      <c r="B73" t="str">
        <f ca="1"/>
        <v>Сильченко Екатерина Анатольевна</v>
      </c>
      <c r="C73" t="str">
        <f ca="1"/>
        <v>Торговый представитель</v>
      </c>
      <c r="D73" s="2">
        <f ca="1"/>
        <v>44931</v>
      </c>
      <c r="E73" t="str">
        <f ca="1"/>
        <v>Панков Алексей</v>
      </c>
      <c r="F73">
        <f ca="1">IF(B73="","",_xlfn.XLOOKUP(B73,[7]Общий!$B:$B,[7]Общий!$F:$F,"Не проставлен",0,1))</f>
        <v>0</v>
      </c>
    </row>
    <row r="74" spans="1:6" x14ac:dyDescent="0.35">
      <c r="F74" t="str">
        <f>IF(B74="","",_xlfn.XLOOKUP(B74,[7]Общий!$B:$B,[7]Общий!$F:$F,"Не проставлен",0,1))</f>
        <v/>
      </c>
    </row>
    <row r="75" spans="1:6" x14ac:dyDescent="0.35">
      <c r="F75" t="str">
        <f>IF(B75="","",_xlfn.XLOOKUP(B75,[7]Общий!$B:$B,[7]Общий!$F:$F,"Не проставлен",0,1))</f>
        <v/>
      </c>
    </row>
    <row r="76" spans="1:6" x14ac:dyDescent="0.35">
      <c r="F76" t="str">
        <f>IF(B76="","",_xlfn.XLOOKUP(B76,[7]Общий!$B:$B,[7]Общий!$F:$F,"Не проставлен",0,1))</f>
        <v/>
      </c>
    </row>
    <row r="77" spans="1:6" x14ac:dyDescent="0.35">
      <c r="F77" t="str">
        <f>IF(B77="","",_xlfn.XLOOKUP(B77,[7]Общий!$B:$B,[7]Общий!$F:$F,"Не проставлен",0,1))</f>
        <v/>
      </c>
    </row>
    <row r="78" spans="1:6" x14ac:dyDescent="0.35">
      <c r="F78" t="str">
        <f>IF(B78="","",_xlfn.XLOOKUP(B78,[7]Общий!$B:$B,[7]Общий!$F:$F,"Не проставлен",0,1))</f>
        <v/>
      </c>
    </row>
    <row r="79" spans="1:6" x14ac:dyDescent="0.35">
      <c r="F79" t="str">
        <f>IF(B79="","",_xlfn.XLOOKUP(B79,[7]Общий!$B:$B,[7]Общий!$F:$F,"Не проставлен",0,1))</f>
        <v/>
      </c>
    </row>
    <row r="80" spans="1:6" x14ac:dyDescent="0.35">
      <c r="F80" t="str">
        <f>IF(B80="","",_xlfn.XLOOKUP(B80,[7]Общий!$B:$B,[7]Общий!$F:$F,"Не проставлен",0,1))</f>
        <v/>
      </c>
    </row>
    <row r="81" spans="6:6" x14ac:dyDescent="0.35">
      <c r="F81" t="str">
        <f>IF(B81="","",_xlfn.XLOOKUP(B81,[7]Общий!$B:$B,[7]Общий!$F:$F,"Не проставлен",0,1))</f>
        <v/>
      </c>
    </row>
    <row r="82" spans="6:6" x14ac:dyDescent="0.35">
      <c r="F82" t="str">
        <f>IF(B82="","",_xlfn.XLOOKUP(B82,[7]Общий!$B:$B,[7]Общий!$F:$F,"Не проставлен",0,1))</f>
        <v/>
      </c>
    </row>
    <row r="83" spans="6:6" x14ac:dyDescent="0.35">
      <c r="F83" t="str">
        <f>IF(B83="","",_xlfn.XLOOKUP(B83,[7]Общий!$B:$B,[7]Общий!$F:$F,"Не проставлен",0,1))</f>
        <v/>
      </c>
    </row>
    <row r="84" spans="6:6" x14ac:dyDescent="0.35">
      <c r="F84" t="str">
        <f>IF(B84="","",_xlfn.XLOOKUP(B84,[7]Общий!$B:$B,[7]Общий!$F:$F,"Не проставлен",0,1))</f>
        <v/>
      </c>
    </row>
    <row r="85" spans="6:6" x14ac:dyDescent="0.35">
      <c r="F85" t="str">
        <f>IF(B85="","",_xlfn.XLOOKUP(B85,[7]Общий!$B:$B,[7]Общий!$F:$F,"Не проставлен",0,1))</f>
        <v/>
      </c>
    </row>
    <row r="86" spans="6:6" x14ac:dyDescent="0.35">
      <c r="F86" t="str">
        <f>IF(B86="","",_xlfn.XLOOKUP(B86,[7]Общий!$B:$B,[7]Общий!$F:$F,"Не проставлен",0,1))</f>
        <v/>
      </c>
    </row>
    <row r="87" spans="6:6" x14ac:dyDescent="0.35">
      <c r="F87" t="str">
        <f>IF(B87="","",_xlfn.XLOOKUP(B87,[7]Общий!$B:$B,[7]Общий!$F:$F,"Не проставлен",0,1))</f>
        <v/>
      </c>
    </row>
    <row r="88" spans="6:6" x14ac:dyDescent="0.35">
      <c r="F88" t="str">
        <f>IF(B88="","",_xlfn.XLOOKUP(B88,[7]Общий!$B:$B,[7]Общий!$F:$F,"Не проставлен",0,1))</f>
        <v/>
      </c>
    </row>
    <row r="89" spans="6:6" x14ac:dyDescent="0.35">
      <c r="F89" t="str">
        <f>IF(B89="","",_xlfn.XLOOKUP(B89,[7]Общий!$B:$B,[7]Общий!$F:$F,"Не проставлен",0,1))</f>
        <v/>
      </c>
    </row>
    <row r="90" spans="6:6" x14ac:dyDescent="0.35">
      <c r="F90" t="str">
        <f>IF(B90="","",_xlfn.XLOOKUP(B90,[7]Общий!$B:$B,[7]Общий!$F:$F,"Не проставлен",0,1))</f>
        <v/>
      </c>
    </row>
    <row r="91" spans="6:6" x14ac:dyDescent="0.35">
      <c r="F91" t="str">
        <f>IF(B91="","",_xlfn.XLOOKUP(B91,[7]Общий!$B:$B,[7]Общий!$F:$F,"Не проставлен",0,1))</f>
        <v/>
      </c>
    </row>
    <row r="92" spans="6:6" x14ac:dyDescent="0.35">
      <c r="F92" t="str">
        <f>IF(B92="","",_xlfn.XLOOKUP(B92,[7]Общий!$B:$B,[7]Общий!$F:$F,"Не проставлен",0,1))</f>
        <v/>
      </c>
    </row>
    <row r="93" spans="6:6" x14ac:dyDescent="0.35">
      <c r="F93" t="str">
        <f>IF(B93="","",_xlfn.XLOOKUP(B93,[7]Общий!$B:$B,[7]Общий!$F:$F,"Не проставлен",0,1))</f>
        <v/>
      </c>
    </row>
    <row r="94" spans="6:6" x14ac:dyDescent="0.35">
      <c r="F94" t="str">
        <f>IF(B94="","",_xlfn.XLOOKUP(B94,[7]Общий!$B:$B,[7]Общий!$F:$F,"Не проставлен",0,1))</f>
        <v/>
      </c>
    </row>
    <row r="95" spans="6:6" x14ac:dyDescent="0.35">
      <c r="F95" t="str">
        <f>IF(B95="","",_xlfn.XLOOKUP(B95,[7]Общий!$B:$B,[7]Общий!$F:$F,"Не проставлен",0,1))</f>
        <v/>
      </c>
    </row>
    <row r="96" spans="6:6" x14ac:dyDescent="0.35">
      <c r="F96" t="str">
        <f>IF(B96="","",_xlfn.XLOOKUP(B96,[7]Общий!$B:$B,[7]Общий!$F:$F,"Не проставлен",0,1))</f>
        <v/>
      </c>
    </row>
    <row r="97" spans="6:6" x14ac:dyDescent="0.35">
      <c r="F97" t="str">
        <f>IF(B97="","",_xlfn.XLOOKUP(B97,[7]Общий!$B:$B,[7]Общий!$F:$F,"Не проставлен",0,1))</f>
        <v/>
      </c>
    </row>
    <row r="98" spans="6:6" x14ac:dyDescent="0.35">
      <c r="F98" t="str">
        <f>IF(B98="","",_xlfn.XLOOKUP(B98,[7]Общий!$B:$B,[7]Общий!$F:$F,"Не проставлен",0,1))</f>
        <v/>
      </c>
    </row>
    <row r="99" spans="6:6" x14ac:dyDescent="0.35">
      <c r="F99" t="str">
        <f>IF(B99="","",_xlfn.XLOOKUP(B99,[7]Общий!$B:$B,[7]Общий!$F:$F,"Не проставлен",0,1))</f>
        <v/>
      </c>
    </row>
    <row r="100" spans="6:6" x14ac:dyDescent="0.35">
      <c r="F100" t="str">
        <f>IF(B100="","",_xlfn.XLOOKUP(B100,[7]Общий!$B:$B,[7]Общий!$F:$F,"Не проставлен",0,1))</f>
        <v/>
      </c>
    </row>
    <row r="101" spans="6:6" x14ac:dyDescent="0.35">
      <c r="F101" t="str">
        <f>IF(B101="","",_xlfn.XLOOKUP(B101,[7]Общий!$B:$B,[7]Общий!$F:$F,"Не проставлен",0,1))</f>
        <v/>
      </c>
    </row>
    <row r="102" spans="6:6" x14ac:dyDescent="0.35">
      <c r="F102" t="str">
        <f>IF(B102="","",_xlfn.XLOOKUP(B102,#REF!,#REF!,"Не проставлен",0,1))</f>
        <v/>
      </c>
    </row>
    <row r="103" spans="6:6" x14ac:dyDescent="0.35">
      <c r="F103" t="str">
        <f>IF(B103="","",_xlfn.XLOOKUP(B103,#REF!,#REF!,"Не проставлен",0,1))</f>
        <v/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3E15-1544-4A9A-9C6D-BC159FB68023}">
  <dimension ref="A1:F295"/>
  <sheetViews>
    <sheetView topLeftCell="A36" workbookViewId="0">
      <selection activeCell="F170" sqref="F170"/>
    </sheetView>
  </sheetViews>
  <sheetFormatPr defaultRowHeight="14.5" x14ac:dyDescent="0.35"/>
  <cols>
    <col min="1" max="1" width="17.81640625" customWidth="1"/>
    <col min="2" max="3" width="26.81640625" customWidth="1"/>
    <col min="4" max="4" width="26.81640625" style="2" customWidth="1"/>
    <col min="5" max="5" width="26.81640625" customWidth="1"/>
    <col min="6" max="6" width="17.81640625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4" t="s">
        <v>2449</v>
      </c>
      <c r="E1" s="1"/>
      <c r="F1" s="1" t="s">
        <v>15</v>
      </c>
    </row>
    <row r="2" spans="1:6" x14ac:dyDescent="0.35">
      <c r="A2" t="str" cm="1">
        <f t="array" aca="1" ref="A2:E193" ca="1">_xlfn._xlws.FILTER(Список_Сотрудников[[BU]:[Ответственный менеджер]],Список_Сотрудников[BU]='Список BU'!A5,"")</f>
        <v>СПб</v>
      </c>
      <c r="B2" t="str">
        <f ca="1"/>
        <v>Лебедев Максим Андреевич уволен</v>
      </c>
      <c r="C2" t="str">
        <f ca="1"/>
        <v>Инженер</v>
      </c>
      <c r="D2" s="2">
        <f ca="1"/>
        <v>44931</v>
      </c>
      <c r="E2" t="str">
        <f ca="1"/>
        <v>Бурмистрова Вера</v>
      </c>
      <c r="F2" t="str">
        <f ca="1">IF(B2="","",_xlfn.XLOOKUP(B2,[8]Общий!$B:$B,[8]Общий!$F:$F,"Не проставлен",0,1))</f>
        <v>уволен</v>
      </c>
    </row>
    <row r="3" spans="1:6" x14ac:dyDescent="0.35">
      <c r="A3" t="str">
        <f ca="1"/>
        <v>СПб</v>
      </c>
      <c r="B3" t="str">
        <f ca="1"/>
        <v>Швайцер Алексей Александрович</v>
      </c>
      <c r="C3" t="str">
        <f ca="1"/>
        <v>Инженер</v>
      </c>
      <c r="D3" s="2">
        <f ca="1"/>
        <v>44931</v>
      </c>
      <c r="E3" t="str">
        <f ca="1"/>
        <v>Бурмистрова Вера</v>
      </c>
      <c r="F3">
        <f ca="1">IF(B3="","",_xlfn.XLOOKUP(B3,[8]Общий!$B:$B,[8]Общий!$F:$F,"Не проставлен",0,1))</f>
        <v>16360</v>
      </c>
    </row>
    <row r="4" spans="1:6" x14ac:dyDescent="0.35">
      <c r="A4" t="str">
        <f ca="1"/>
        <v>СПб</v>
      </c>
      <c r="B4" t="str">
        <f ca="1"/>
        <v>Абдрахманова Кулшат Абилкасымовна</v>
      </c>
      <c r="C4" t="str">
        <f ca="1"/>
        <v>Оператор стиральной машины</v>
      </c>
      <c r="D4" s="2">
        <f ca="1"/>
        <v>44931</v>
      </c>
      <c r="E4" t="str">
        <f ca="1"/>
        <v>Бурмистрова Вера</v>
      </c>
      <c r="F4">
        <f ca="1">IF(B4="","",_xlfn.XLOOKUP(B4,[8]Общий!$B:$B,[8]Общий!$F:$F,"Не проставлен",0,1))</f>
        <v>11664.285714285714</v>
      </c>
    </row>
    <row r="5" spans="1:6" x14ac:dyDescent="0.35">
      <c r="A5" t="str">
        <f ca="1"/>
        <v>СПб</v>
      </c>
      <c r="B5" t="str">
        <f ca="1"/>
        <v>Аксенов Алексей Евгеньевич</v>
      </c>
      <c r="C5" t="str">
        <f ca="1"/>
        <v>Младший инженер</v>
      </c>
      <c r="D5" s="2">
        <f ca="1"/>
        <v>44931</v>
      </c>
      <c r="E5" t="str">
        <f ca="1"/>
        <v>Бурмистрова Вера</v>
      </c>
      <c r="F5">
        <f ca="1">IF(B5="","",_xlfn.XLOOKUP(B5,[8]Общий!$B:$B,[8]Общий!$F:$F,"Не проставлен",0,1))</f>
        <v>17780</v>
      </c>
    </row>
    <row r="6" spans="1:6" x14ac:dyDescent="0.35">
      <c r="A6" t="str">
        <f ca="1"/>
        <v>СПб</v>
      </c>
      <c r="B6" t="str">
        <f ca="1"/>
        <v>Белогрудова Татьяна Викторовна</v>
      </c>
      <c r="C6" t="str">
        <f ca="1"/>
        <v>Координатор производства</v>
      </c>
      <c r="D6" s="2">
        <f ca="1"/>
        <v>44931</v>
      </c>
      <c r="E6" t="str">
        <f ca="1"/>
        <v>Бурмистрова Вера</v>
      </c>
      <c r="F6">
        <f ca="1">IF(B6="","",_xlfn.XLOOKUP(B6,[8]Общий!$B:$B,[8]Общий!$F:$F,"Не проставлен",0,1))</f>
        <v>14800</v>
      </c>
    </row>
    <row r="7" spans="1:6" x14ac:dyDescent="0.35">
      <c r="A7" t="str">
        <f ca="1"/>
        <v>СПб</v>
      </c>
      <c r="B7" t="str">
        <f ca="1"/>
        <v>Воронков Виктор Александрович</v>
      </c>
      <c r="C7" t="str">
        <f ca="1"/>
        <v>Инженер</v>
      </c>
      <c r="D7" s="2">
        <f ca="1"/>
        <v>44931</v>
      </c>
      <c r="E7" t="str">
        <f ca="1"/>
        <v>Бурмистрова Вера</v>
      </c>
      <c r="F7">
        <f ca="1">IF(B7="","",_xlfn.XLOOKUP(B7,[8]Общий!$B:$B,[8]Общий!$F:$F,"Не проставлен",0,1))</f>
        <v>16500</v>
      </c>
    </row>
    <row r="8" spans="1:6" x14ac:dyDescent="0.35">
      <c r="A8" t="str">
        <f ca="1"/>
        <v>СПб</v>
      </c>
      <c r="B8" t="str">
        <f ca="1"/>
        <v>Гаврилюк Любовь Владиславовна</v>
      </c>
      <c r="C8" t="str">
        <f ca="1"/>
        <v>Старший оператор стиральной машины</v>
      </c>
      <c r="D8" s="2">
        <f ca="1"/>
        <v>44931</v>
      </c>
      <c r="E8" t="str">
        <f ca="1"/>
        <v>Бурмистрова Вера</v>
      </c>
      <c r="F8">
        <f ca="1">IF(B8="","",_xlfn.XLOOKUP(B8,[8]Общий!$B:$B,[8]Общий!$F:$F,"Не проставлен",0,1))</f>
        <v>14200</v>
      </c>
    </row>
    <row r="9" spans="1:6" x14ac:dyDescent="0.35">
      <c r="A9" t="str">
        <f ca="1"/>
        <v>СПб</v>
      </c>
      <c r="B9" t="str">
        <f ca="1"/>
        <v>Ганжур Валерий Николаевич</v>
      </c>
      <c r="C9" t="str">
        <f ca="1"/>
        <v>Оператор стиральной машины</v>
      </c>
      <c r="D9" s="2">
        <f ca="1"/>
        <v>44931</v>
      </c>
      <c r="E9" t="str">
        <f ca="1"/>
        <v>Бурмистрова Вера</v>
      </c>
      <c r="F9">
        <f ca="1">IF(B9="","",_xlfn.XLOOKUP(B9,[8]Общий!$B:$B,[8]Общий!$F:$F,"Не проставлен",0,1))</f>
        <v>26700</v>
      </c>
    </row>
    <row r="10" spans="1:6" x14ac:dyDescent="0.35">
      <c r="A10" t="str">
        <f ca="1"/>
        <v>СПб</v>
      </c>
      <c r="B10" t="str">
        <f ca="1"/>
        <v>Кичайкин Денис Геннадьевич</v>
      </c>
      <c r="C10" t="str">
        <f ca="1"/>
        <v>Оператор стиральной машины</v>
      </c>
      <c r="D10" s="2">
        <f ca="1"/>
        <v>44931</v>
      </c>
      <c r="E10" t="str">
        <f ca="1"/>
        <v>Бурмистрова Вера</v>
      </c>
      <c r="F10">
        <f ca="1">IF(B10="","",_xlfn.XLOOKUP(B10,[8]Общий!$B:$B,[8]Общий!$F:$F,"Не проставлен",0,1))</f>
        <v>26700</v>
      </c>
    </row>
    <row r="11" spans="1:6" x14ac:dyDescent="0.35">
      <c r="A11" t="str">
        <f ca="1"/>
        <v>СПб</v>
      </c>
      <c r="B11" t="str">
        <f ca="1"/>
        <v>Климанов Дмитрий Александрович</v>
      </c>
      <c r="C11" t="str">
        <f ca="1"/>
        <v>Оператор стиральной машины</v>
      </c>
      <c r="D11" s="2">
        <f ca="1"/>
        <v>44931</v>
      </c>
      <c r="E11" t="str">
        <f ca="1"/>
        <v>Бурмистрова Вера</v>
      </c>
      <c r="F11">
        <f ca="1">IF(B11="","",_xlfn.XLOOKUP(B11,[8]Общий!$B:$B,[8]Общий!$F:$F,"Не проставлен",0,1))</f>
        <v>26700</v>
      </c>
    </row>
    <row r="12" spans="1:6" x14ac:dyDescent="0.35">
      <c r="A12" t="str">
        <f ca="1"/>
        <v>СПб</v>
      </c>
      <c r="B12" t="str">
        <f ca="1"/>
        <v>Кретова Елена Анатольевна</v>
      </c>
      <c r="C12" t="str">
        <f ca="1"/>
        <v>Кладовщик</v>
      </c>
      <c r="D12" s="2">
        <f ca="1"/>
        <v>44931</v>
      </c>
      <c r="E12" t="str">
        <f ca="1"/>
        <v>Бурмистрова Вера</v>
      </c>
      <c r="F12" t="str">
        <f ca="1">IF(B12="","",_xlfn.XLOOKUP(B12,[8]Общий!$B:$B,[8]Общий!$F:$F,"Не проставлен",0,1))</f>
        <v>нет в приказе</v>
      </c>
    </row>
    <row r="13" spans="1:6" x14ac:dyDescent="0.35">
      <c r="A13" t="str">
        <f ca="1"/>
        <v>СПб</v>
      </c>
      <c r="B13" t="str">
        <f ca="1"/>
        <v>Кузьминская Надежда Евгеньевна</v>
      </c>
      <c r="C13" t="str">
        <f ca="1"/>
        <v>Оператор стиральной машины</v>
      </c>
      <c r="D13" s="2">
        <f ca="1"/>
        <v>44931</v>
      </c>
      <c r="E13" t="str">
        <f ca="1"/>
        <v>Бурмистрова Вера</v>
      </c>
      <c r="F13">
        <f ca="1">IF(B13="","",_xlfn.XLOOKUP(B13,[8]Общий!$B:$B,[8]Общий!$F:$F,"Не проставлен",0,1))</f>
        <v>14200</v>
      </c>
    </row>
    <row r="14" spans="1:6" x14ac:dyDescent="0.35">
      <c r="A14" t="str">
        <f ca="1"/>
        <v>СПб</v>
      </c>
      <c r="B14" t="str">
        <f ca="1"/>
        <v>Купри Анна Васильевна</v>
      </c>
      <c r="C14" t="str">
        <f ca="1"/>
        <v>Младший оператор стиральных машин</v>
      </c>
      <c r="D14" s="2">
        <f ca="1"/>
        <v>44931</v>
      </c>
      <c r="E14" t="str">
        <f ca="1"/>
        <v>Бурмистрова Вера</v>
      </c>
      <c r="F14">
        <f ca="1">IF(B14="","",_xlfn.XLOOKUP(B14,[8]Общий!$B:$B,[8]Общий!$F:$F,"Не проставлен",0,1))</f>
        <v>13523.809523809523</v>
      </c>
    </row>
    <row r="15" spans="1:6" x14ac:dyDescent="0.35">
      <c r="A15" t="str">
        <f ca="1"/>
        <v>СПб</v>
      </c>
      <c r="B15" t="str">
        <f ca="1"/>
        <v>Мазняк Екатерина Ивановна</v>
      </c>
      <c r="C15" t="str">
        <f ca="1"/>
        <v>Уборщица</v>
      </c>
      <c r="D15" s="2">
        <f ca="1"/>
        <v>44931</v>
      </c>
      <c r="E15" t="str">
        <f ca="1"/>
        <v>Бурмистрова Вера</v>
      </c>
      <c r="F15">
        <f ca="1">IF(B15="","",_xlfn.XLOOKUP(B15,[8]Общий!$B:$B,[8]Общий!$F:$F,"Не проставлен",0,1))</f>
        <v>1000</v>
      </c>
    </row>
    <row r="16" spans="1:6" x14ac:dyDescent="0.35">
      <c r="A16" t="str">
        <f ca="1"/>
        <v>СПб</v>
      </c>
      <c r="B16" t="str">
        <f ca="1"/>
        <v>Мальцева Ирина Александровна</v>
      </c>
      <c r="C16" t="str">
        <f ca="1"/>
        <v>Младший оператор стиральных машин</v>
      </c>
      <c r="D16" s="2">
        <f ca="1"/>
        <v>44931</v>
      </c>
      <c r="E16" t="str">
        <f ca="1"/>
        <v>Бурмистрова Вера</v>
      </c>
      <c r="F16">
        <f ca="1">IF(B16="","",_xlfn.XLOOKUP(B16,[8]Общий!$B:$B,[8]Общий!$F:$F,"Не проставлен",0,1))</f>
        <v>14200</v>
      </c>
    </row>
    <row r="17" spans="1:6" x14ac:dyDescent="0.35">
      <c r="A17" t="str">
        <f ca="1"/>
        <v>СПб</v>
      </c>
      <c r="B17" t="str">
        <f ca="1"/>
        <v>Михайлов Константин Владимирович</v>
      </c>
      <c r="C17" t="str">
        <f ca="1"/>
        <v>Оператор стиральной машины</v>
      </c>
      <c r="D17" s="2">
        <f ca="1"/>
        <v>44931</v>
      </c>
      <c r="E17" t="str">
        <f ca="1"/>
        <v>Бурмистрова Вера</v>
      </c>
      <c r="F17">
        <f ca="1">IF(B17="","",_xlfn.XLOOKUP(B17,[8]Общий!$B:$B,[8]Общий!$F:$F,"Не проставлен",0,1))</f>
        <v>16571.428571428572</v>
      </c>
    </row>
    <row r="18" spans="1:6" x14ac:dyDescent="0.35">
      <c r="A18" t="str">
        <f ca="1"/>
        <v>СПб</v>
      </c>
      <c r="B18" t="str">
        <f ca="1"/>
        <v>Михеева Татьяна Михайловна</v>
      </c>
      <c r="C18" t="str">
        <f ca="1"/>
        <v>Кладовщик</v>
      </c>
      <c r="D18" s="2">
        <f ca="1"/>
        <v>44931</v>
      </c>
      <c r="E18" t="str">
        <f ca="1"/>
        <v>Бурмистрова Вера</v>
      </c>
      <c r="F18" t="str">
        <f ca="1">IF(B18="","",_xlfn.XLOOKUP(B18,[8]Общий!$B:$B,[8]Общий!$F:$F,"Не проставлен",0,1))</f>
        <v>нет в приказе</v>
      </c>
    </row>
    <row r="19" spans="1:6" x14ac:dyDescent="0.35">
      <c r="A19" t="str">
        <f ca="1"/>
        <v>СПб</v>
      </c>
      <c r="B19" t="str">
        <f ca="1"/>
        <v>Моргун Артем Владимирович</v>
      </c>
      <c r="C19" t="str">
        <f ca="1"/>
        <v>Младший оператор стиральных машин</v>
      </c>
      <c r="D19" s="2">
        <f ca="1"/>
        <v>44931</v>
      </c>
      <c r="E19" t="str">
        <f ca="1"/>
        <v>Бурмистрова Вера</v>
      </c>
      <c r="F19">
        <f ca="1">IF(B19="","",_xlfn.XLOOKUP(B19,[8]Общий!$B:$B,[8]Общий!$F:$F,"Не проставлен",0,1))</f>
        <v>20100</v>
      </c>
    </row>
    <row r="20" spans="1:6" x14ac:dyDescent="0.35">
      <c r="A20" t="str">
        <f ca="1"/>
        <v>СПб</v>
      </c>
      <c r="B20" t="str">
        <f ca="1"/>
        <v>Омирбекова Алёна Александровна</v>
      </c>
      <c r="C20" t="str">
        <f ca="1"/>
        <v>Младший оператор стиральных машин</v>
      </c>
      <c r="D20" s="2">
        <f ca="1"/>
        <v>44931</v>
      </c>
      <c r="E20" t="str">
        <f ca="1"/>
        <v>Бурмистрова Вера</v>
      </c>
      <c r="F20">
        <f ca="1">IF(B20="","",_xlfn.XLOOKUP(B20,[8]Общий!$B:$B,[8]Общий!$F:$F,"Не проставлен",0,1))</f>
        <v>14200</v>
      </c>
    </row>
    <row r="21" spans="1:6" x14ac:dyDescent="0.35">
      <c r="A21" t="str">
        <f ca="1"/>
        <v>СПб</v>
      </c>
      <c r="B21" t="str">
        <f ca="1"/>
        <v>Павлова Наталья Александровна</v>
      </c>
      <c r="C21" t="str">
        <f ca="1"/>
        <v>Оператор стиральной машины</v>
      </c>
      <c r="D21" s="2">
        <f ca="1"/>
        <v>44931</v>
      </c>
      <c r="E21" t="str">
        <f ca="1"/>
        <v>Бурмистрова Вера</v>
      </c>
      <c r="F21">
        <f ca="1">IF(B21="","",_xlfn.XLOOKUP(B21,[8]Общий!$B:$B,[8]Общий!$F:$F,"Не проставлен",0,1))</f>
        <v>14200</v>
      </c>
    </row>
    <row r="22" spans="1:6" x14ac:dyDescent="0.35">
      <c r="A22" t="str">
        <f ca="1"/>
        <v>СПб</v>
      </c>
      <c r="B22" t="str">
        <f ca="1"/>
        <v>Рехина Екатерина Павловна</v>
      </c>
      <c r="C22" t="str">
        <f ca="1"/>
        <v>Старший оператор стиральной машины</v>
      </c>
      <c r="D22" s="2">
        <f ca="1"/>
        <v>44931</v>
      </c>
      <c r="E22" t="str">
        <f ca="1"/>
        <v>Бурмистрова Вера</v>
      </c>
      <c r="F22">
        <f ca="1">IF(B22="","",_xlfn.XLOOKUP(B22,[8]Общий!$B:$B,[8]Общий!$F:$F,"Не проставлен",0,1))</f>
        <v>14200</v>
      </c>
    </row>
    <row r="23" spans="1:6" x14ac:dyDescent="0.35">
      <c r="A23" t="str">
        <f ca="1"/>
        <v>СПб</v>
      </c>
      <c r="B23" t="str">
        <f ca="1"/>
        <v>Родионова Вера Викторовна</v>
      </c>
      <c r="C23" t="str">
        <f ca="1"/>
        <v>Младший оператор стиральных машин</v>
      </c>
      <c r="D23" s="2">
        <f ca="1"/>
        <v>44931</v>
      </c>
      <c r="E23" t="str">
        <f ca="1"/>
        <v>Бурмистрова Вера</v>
      </c>
      <c r="F23">
        <f ca="1">IF(B23="","",_xlfn.XLOOKUP(B23,[8]Общий!$B:$B,[8]Общий!$F:$F,"Не проставлен",0,1))</f>
        <v>12171.428571428572</v>
      </c>
    </row>
    <row r="24" spans="1:6" x14ac:dyDescent="0.35">
      <c r="A24" t="str">
        <f ca="1"/>
        <v>СПб</v>
      </c>
      <c r="B24" t="str">
        <f ca="1"/>
        <v>Смирнова Яна Александровна</v>
      </c>
      <c r="C24" t="str">
        <f ca="1"/>
        <v>Младший оператор стиральных машин</v>
      </c>
      <c r="D24" s="2">
        <f ca="1"/>
        <v>44931</v>
      </c>
      <c r="E24" t="str">
        <f ca="1"/>
        <v>Бурмистрова Вера</v>
      </c>
      <c r="F24">
        <f ca="1">IF(B24="","",_xlfn.XLOOKUP(B24,[8]Общий!$B:$B,[8]Общий!$F:$F,"Не проставлен",0,1))</f>
        <v>12509.523809523809</v>
      </c>
    </row>
    <row r="25" spans="1:6" x14ac:dyDescent="0.35">
      <c r="A25" t="str">
        <f ca="1"/>
        <v>СПб</v>
      </c>
      <c r="B25" t="str">
        <f ca="1"/>
        <v>Таран Лидия Валерьевна</v>
      </c>
      <c r="C25" t="str">
        <f ca="1"/>
        <v>Оператор стиральной машины</v>
      </c>
      <c r="D25" s="2">
        <f ca="1"/>
        <v>44931</v>
      </c>
      <c r="E25" t="str">
        <f ca="1"/>
        <v>Бурмистрова Вера</v>
      </c>
      <c r="F25">
        <f ca="1">IF(B25="","",_xlfn.XLOOKUP(B25,[8]Общий!$B:$B,[8]Общий!$F:$F,"Не проставлен",0,1))</f>
        <v>12509.523809523809</v>
      </c>
    </row>
    <row r="26" spans="1:6" x14ac:dyDescent="0.35">
      <c r="A26" t="str">
        <f ca="1"/>
        <v>СПб</v>
      </c>
      <c r="B26" t="str">
        <f ca="1"/>
        <v>Туровилова Виктория Витальевна</v>
      </c>
      <c r="C26" t="str">
        <f ca="1"/>
        <v>Младший оператор стиральных машин</v>
      </c>
      <c r="D26" s="2">
        <f ca="1"/>
        <v>44931</v>
      </c>
      <c r="E26" t="str">
        <f ca="1"/>
        <v>Бурмистрова Вера</v>
      </c>
      <c r="F26">
        <f ca="1">IF(B26="","",_xlfn.XLOOKUP(B26,[8]Общий!$B:$B,[8]Общий!$F:$F,"Не проставлен",0,1))</f>
        <v>13692.857142857143</v>
      </c>
    </row>
    <row r="27" spans="1:6" x14ac:dyDescent="0.35">
      <c r="A27" t="str">
        <f ca="1"/>
        <v>СПб</v>
      </c>
      <c r="B27" t="str">
        <f ca="1"/>
        <v>Яковлева Елена Владимировна</v>
      </c>
      <c r="C27" t="str">
        <f ca="1"/>
        <v>Младший оператор стиральных машин</v>
      </c>
      <c r="D27" s="2">
        <f ca="1"/>
        <v>44931</v>
      </c>
      <c r="E27" t="str">
        <f ca="1"/>
        <v>Бурмистрова Вера</v>
      </c>
      <c r="F27">
        <f ca="1">IF(B27="","",_xlfn.XLOOKUP(B27,[8]Общий!$B:$B,[8]Общий!$F:$F,"Не проставлен",0,1))</f>
        <v>14115.476190476191</v>
      </c>
    </row>
    <row r="28" spans="1:6" x14ac:dyDescent="0.35">
      <c r="A28" t="str">
        <f ca="1"/>
        <v>СПб</v>
      </c>
      <c r="B28" t="str">
        <f ca="1"/>
        <v>Яковлева Светлана Валерьевна</v>
      </c>
      <c r="C28" t="str">
        <f ca="1"/>
        <v>Оператор стиральной машины</v>
      </c>
      <c r="D28" s="2">
        <f ca="1"/>
        <v>44931</v>
      </c>
      <c r="E28" t="str">
        <f ca="1"/>
        <v>Бурмистрова Вера</v>
      </c>
      <c r="F28">
        <f ca="1">IF(B28="","",_xlfn.XLOOKUP(B28,[8]Общий!$B:$B,[8]Общий!$F:$F,"Не проставлен",0,1))</f>
        <v>12847.619047619048</v>
      </c>
    </row>
    <row r="29" spans="1:6" x14ac:dyDescent="0.35">
      <c r="A29" t="str">
        <f ca="1"/>
        <v>СПб</v>
      </c>
      <c r="B29" t="str">
        <f ca="1"/>
        <v>Васин Александр Игоревич</v>
      </c>
      <c r="C29" t="str">
        <f ca="1"/>
        <v>Торговый представитель</v>
      </c>
      <c r="D29" s="2">
        <f ca="1"/>
        <v>44931</v>
      </c>
      <c r="E29" t="str">
        <f ca="1"/>
        <v>Приёмко Александр</v>
      </c>
      <c r="F29" t="str">
        <f ca="1">IF(B29="","",_xlfn.XLOOKUP(B29,[8]Общий!$B:$B,[8]Общий!$F:$F,"Не проставлен",0,1))</f>
        <v>180073,7</v>
      </c>
    </row>
    <row r="30" spans="1:6" x14ac:dyDescent="0.35">
      <c r="A30" t="str">
        <f ca="1"/>
        <v>СПб</v>
      </c>
      <c r="B30" t="str">
        <f ca="1"/>
        <v>Великосвят Михаил Николаевич</v>
      </c>
      <c r="C30" t="str">
        <f ca="1"/>
        <v>Торговый представитель</v>
      </c>
      <c r="D30" s="2">
        <f ca="1"/>
        <v>44931</v>
      </c>
      <c r="E30" t="str">
        <f ca="1"/>
        <v>Приёмко Александр</v>
      </c>
      <c r="F30" t="str">
        <f ca="1">IF(B30="","",_xlfn.XLOOKUP(B30,[8]Общий!$B:$B,[8]Общий!$F:$F,"Не проставлен",0,1))</f>
        <v>299926,8</v>
      </c>
    </row>
    <row r="31" spans="1:6" x14ac:dyDescent="0.35">
      <c r="A31" t="str">
        <f ca="1"/>
        <v>СПб</v>
      </c>
      <c r="B31" t="str">
        <f ca="1"/>
        <v>Мальцев Александр Игоревич</v>
      </c>
      <c r="C31" t="str">
        <f ca="1"/>
        <v>Торговый представитель</v>
      </c>
      <c r="D31" s="2">
        <f ca="1"/>
        <v>44931</v>
      </c>
      <c r="E31" t="str">
        <f ca="1"/>
        <v>Приёмко Александр</v>
      </c>
      <c r="F31" t="str">
        <f ca="1">IF(B31="","",_xlfn.XLOOKUP(B31,[8]Общий!$B:$B,[8]Общий!$F:$F,"Не проставлен",0,1))</f>
        <v>90522,21</v>
      </c>
    </row>
    <row r="32" spans="1:6" x14ac:dyDescent="0.35">
      <c r="A32" t="str">
        <f ca="1"/>
        <v>СПб</v>
      </c>
      <c r="B32" t="str">
        <f ca="1"/>
        <v>Мельничук Александр Георгиевич уволен</v>
      </c>
      <c r="C32" t="str">
        <f ca="1"/>
        <v>Менеджер по продажам ключевым клиентам</v>
      </c>
      <c r="D32" s="2">
        <f ca="1"/>
        <v>44931</v>
      </c>
      <c r="E32" t="str">
        <f ca="1"/>
        <v>Приёмко Александр</v>
      </c>
      <c r="F32" t="str">
        <f ca="1">IF(B32="","",_xlfn.XLOOKUP(B32,[8]Общий!$B:$B,[8]Общий!$F:$F,"Не проставлен",0,1))</f>
        <v>уволен</v>
      </c>
    </row>
    <row r="33" spans="1:6" x14ac:dyDescent="0.35">
      <c r="A33" t="str">
        <f ca="1"/>
        <v>СПб</v>
      </c>
      <c r="B33" t="str">
        <f ca="1"/>
        <v>Трофименко Ольга Александровна</v>
      </c>
      <c r="C33" t="str">
        <f ca="1"/>
        <v>Торговый представитель (регион)</v>
      </c>
      <c r="D33" s="2">
        <f ca="1"/>
        <v>44931</v>
      </c>
      <c r="E33" t="str">
        <f ca="1"/>
        <v>Приёмко Александр</v>
      </c>
      <c r="F33" t="str">
        <f ca="1">IF(B33="","",_xlfn.XLOOKUP(B33,[8]Общий!$B:$B,[8]Общий!$F:$F,"Не проставлен",0,1))</f>
        <v>53326,21</v>
      </c>
    </row>
    <row r="34" spans="1:6" x14ac:dyDescent="0.35">
      <c r="A34" t="str">
        <f ca="1"/>
        <v>СПб</v>
      </c>
      <c r="B34" t="str">
        <f ca="1"/>
        <v>Баринова Мария Александровна</v>
      </c>
      <c r="C34" t="str">
        <f ca="1"/>
        <v>Менеджер по работе с ключевыми клиентами</v>
      </c>
      <c r="D34" s="2">
        <f ca="1"/>
        <v>44947</v>
      </c>
      <c r="E34" t="str">
        <f ca="1"/>
        <v>Киуру Глеб</v>
      </c>
      <c r="F34">
        <f ca="1">IF(B34="","",_xlfn.XLOOKUP(B34,[8]Общий!$B:$B,[8]Общий!$F:$F,"Не проставлен",0,1))</f>
        <v>0</v>
      </c>
    </row>
    <row r="35" spans="1:6" x14ac:dyDescent="0.35">
      <c r="A35" t="str">
        <f ca="1"/>
        <v>СПб</v>
      </c>
      <c r="B35" t="str">
        <f ca="1"/>
        <v>Бирючева Татьяна Владимировна</v>
      </c>
      <c r="C35" t="str">
        <f ca="1"/>
        <v>Представитель по обслуживанию клиентов</v>
      </c>
      <c r="D35" s="2">
        <f ca="1"/>
        <v>44947</v>
      </c>
      <c r="E35" t="str">
        <f ca="1"/>
        <v>Киуру Глеб</v>
      </c>
      <c r="F35">
        <f ca="1">IF(B35="","",_xlfn.XLOOKUP(B35,[8]Общий!$B:$B,[8]Общий!$F:$F,"Не проставлен",0,1))</f>
        <v>0</v>
      </c>
    </row>
    <row r="36" spans="1:6" x14ac:dyDescent="0.35">
      <c r="A36" t="str">
        <f ca="1"/>
        <v>СПб</v>
      </c>
      <c r="B36" t="str">
        <f ca="1"/>
        <v>Бойкова Оксана Евгеньевна</v>
      </c>
      <c r="C36" t="str">
        <f ca="1"/>
        <v>Торговый представитель</v>
      </c>
      <c r="D36" s="2">
        <f ca="1"/>
        <v>44931</v>
      </c>
      <c r="E36" t="str">
        <f ca="1"/>
        <v>Киуру Глеб</v>
      </c>
      <c r="F36">
        <f ca="1">IF(B36="","",_xlfn.XLOOKUP(B36,[8]Общий!$B:$B,[8]Общий!$F:$F,"Не проставлен",0,1))</f>
        <v>0</v>
      </c>
    </row>
    <row r="37" spans="1:6" x14ac:dyDescent="0.35">
      <c r="A37" t="str">
        <f ca="1"/>
        <v>СПб</v>
      </c>
      <c r="B37" t="str">
        <f ca="1"/>
        <v>Ванюкова Елена Анатольевна</v>
      </c>
      <c r="C37" t="str">
        <f ca="1"/>
        <v>Территориальный менеджер по продажам</v>
      </c>
      <c r="D37" s="2">
        <f ca="1"/>
        <v>44931</v>
      </c>
      <c r="E37" t="str">
        <f ca="1"/>
        <v>Киуру Глеб</v>
      </c>
      <c r="F37" t="str">
        <f ca="1">IF(B37="","",_xlfn.XLOOKUP(B37,[8]Общий!$B:$B,[8]Общий!$F:$F,"Не проставлен",0,1))</f>
        <v>95 558,63</v>
      </c>
    </row>
    <row r="38" spans="1:6" x14ac:dyDescent="0.35">
      <c r="A38" t="str">
        <f ca="1"/>
        <v>СПб</v>
      </c>
      <c r="B38" t="str">
        <f ca="1"/>
        <v>Васильева Александра Сергеевна</v>
      </c>
      <c r="C38" t="str">
        <f ca="1"/>
        <v>Руководитель отдела продаж</v>
      </c>
      <c r="D38" s="2">
        <f ca="1"/>
        <v>44947</v>
      </c>
      <c r="E38" t="str">
        <f ca="1"/>
        <v>Киуру Глеб</v>
      </c>
      <c r="F38">
        <f ca="1">IF(B38="","",_xlfn.XLOOKUP(B38,[8]Общий!$B:$B,[8]Общий!$F:$F,"Не проставлен",0,1))</f>
        <v>0</v>
      </c>
    </row>
    <row r="39" spans="1:6" x14ac:dyDescent="0.35">
      <c r="A39" t="str">
        <f ca="1"/>
        <v>СПб</v>
      </c>
      <c r="B39" t="str">
        <f ca="1"/>
        <v>Вертьянова Полина Сергеевна</v>
      </c>
      <c r="C39" t="str">
        <f ca="1"/>
        <v>Менеджер по работе с ключевыми клиентами</v>
      </c>
      <c r="D39" s="2">
        <f ca="1"/>
        <v>44947</v>
      </c>
      <c r="E39" t="str">
        <f ca="1"/>
        <v>Киуру Глеб</v>
      </c>
      <c r="F39">
        <f ca="1">IF(B39="","",_xlfn.XLOOKUP(B39,[8]Общий!$B:$B,[8]Общий!$F:$F,"Не проставлен",0,1))</f>
        <v>0</v>
      </c>
    </row>
    <row r="40" spans="1:6" x14ac:dyDescent="0.35">
      <c r="A40" t="str">
        <f ca="1"/>
        <v>СПб</v>
      </c>
      <c r="B40" t="str">
        <f ca="1"/>
        <v>Ерышева Анна Валерьевна</v>
      </c>
      <c r="C40" t="str">
        <f ca="1"/>
        <v>Торговый представитель</v>
      </c>
      <c r="D40" s="2">
        <f ca="1"/>
        <v>44931</v>
      </c>
      <c r="E40" t="str">
        <f ca="1"/>
        <v>Киуру Глеб</v>
      </c>
      <c r="F40" t="str">
        <f ca="1">IF(B40="","",_xlfn.XLOOKUP(B40,[8]Общий!$B:$B,[8]Общий!$F:$F,"Не проставлен",0,1))</f>
        <v>62 628,93</v>
      </c>
    </row>
    <row r="41" spans="1:6" x14ac:dyDescent="0.35">
      <c r="A41" t="str">
        <f ca="1"/>
        <v>СПб</v>
      </c>
      <c r="B41" t="str">
        <f ca="1"/>
        <v>Зыкова Элина Юрьевна</v>
      </c>
      <c r="C41" t="str">
        <f ca="1"/>
        <v>Торговый представитель</v>
      </c>
      <c r="D41" s="2">
        <f ca="1"/>
        <v>44931</v>
      </c>
      <c r="E41" t="str">
        <f ca="1"/>
        <v>Киуру Глеб</v>
      </c>
      <c r="F41" t="str">
        <f ca="1">IF(B41="","",_xlfn.XLOOKUP(B41,[8]Общий!$B:$B,[8]Общий!$F:$F,"Не проставлен",0,1))</f>
        <v>66 948,34</v>
      </c>
    </row>
    <row r="42" spans="1:6" x14ac:dyDescent="0.35">
      <c r="A42" t="str">
        <f ca="1"/>
        <v>СПб</v>
      </c>
      <c r="B42" t="str">
        <f ca="1"/>
        <v>Иванчук Екатерина Марковна</v>
      </c>
      <c r="C42" t="str">
        <f ca="1"/>
        <v>Торговый представитель</v>
      </c>
      <c r="D42" s="2">
        <f ca="1"/>
        <v>44931</v>
      </c>
      <c r="E42" t="str">
        <f ca="1"/>
        <v>Киуру Глеб</v>
      </c>
      <c r="F42">
        <f ca="1">IF(B42="","",_xlfn.XLOOKUP(B42,[8]Общий!$B:$B,[8]Общий!$F:$F,"Не проставлен",0,1))</f>
        <v>0</v>
      </c>
    </row>
    <row r="43" spans="1:6" x14ac:dyDescent="0.35">
      <c r="A43" t="str">
        <f ca="1"/>
        <v>СПб</v>
      </c>
      <c r="B43" t="str">
        <f ca="1"/>
        <v>Киуру Глеб Александрович</v>
      </c>
      <c r="C43" t="str">
        <f ca="1"/>
        <v>Директор по продажам услуг по уходу за рабочей одеждой и развитию клиентов</v>
      </c>
      <c r="D43" s="2">
        <f ca="1"/>
        <v>44947</v>
      </c>
      <c r="E43" t="str">
        <f ca="1"/>
        <v>Цикулин Антон</v>
      </c>
      <c r="F43">
        <f ca="1">IF(B43="","",_xlfn.XLOOKUP(B43,[8]Общий!$B:$B,[8]Общий!$F:$F,"Не проставлен",0,1))</f>
        <v>0</v>
      </c>
    </row>
    <row r="44" spans="1:6" x14ac:dyDescent="0.35">
      <c r="A44" t="str">
        <f ca="1"/>
        <v>СПб</v>
      </c>
      <c r="B44" t="str">
        <f ca="1"/>
        <v>Кузьмийчук Алина Евгеньевна</v>
      </c>
      <c r="C44" t="str">
        <f ca="1"/>
        <v>Менеджер по работе с ключевыми клиентами</v>
      </c>
      <c r="D44" s="2">
        <f ca="1"/>
        <v>44947</v>
      </c>
      <c r="E44" t="str">
        <f ca="1"/>
        <v>Киуру Глеб</v>
      </c>
      <c r="F44">
        <f ca="1">IF(B44="","",_xlfn.XLOOKUP(B44,[8]Общий!$B:$B,[8]Общий!$F:$F,"Не проставлен",0,1))</f>
        <v>0</v>
      </c>
    </row>
    <row r="45" spans="1:6" x14ac:dyDescent="0.35">
      <c r="A45" t="str">
        <f ca="1"/>
        <v>СПб</v>
      </c>
      <c r="B45" t="str">
        <f ca="1"/>
        <v>Кулешов Евгений Владимирович</v>
      </c>
      <c r="C45" t="str">
        <f ca="1"/>
        <v>Руководитель службы клиентов</v>
      </c>
      <c r="D45" s="2">
        <f ca="1"/>
        <v>44947</v>
      </c>
      <c r="E45" t="str">
        <f ca="1"/>
        <v>Киуру Глеб</v>
      </c>
      <c r="F45">
        <f ca="1">IF(B45="","",_xlfn.XLOOKUP(B45,[8]Общий!$B:$B,[8]Общий!$F:$F,"Не проставлен",0,1))</f>
        <v>0</v>
      </c>
    </row>
    <row r="46" spans="1:6" x14ac:dyDescent="0.35">
      <c r="A46" t="str">
        <f ca="1"/>
        <v>СПб</v>
      </c>
      <c r="B46" t="str">
        <f ca="1"/>
        <v>Кутузов Александр Александрович</v>
      </c>
      <c r="C46" t="str">
        <f ca="1"/>
        <v>Менеджер по продажам ключевым клиентам</v>
      </c>
      <c r="D46" s="2">
        <f ca="1"/>
        <v>44931</v>
      </c>
      <c r="E46" t="str">
        <f ca="1"/>
        <v>Киуру Глеб</v>
      </c>
      <c r="F46">
        <f ca="1">IF(B46="","",_xlfn.XLOOKUP(B46,[8]Общий!$B:$B,[8]Общий!$F:$F,"Не проставлен",0,1))</f>
        <v>0</v>
      </c>
    </row>
    <row r="47" spans="1:6" x14ac:dyDescent="0.35">
      <c r="A47" t="str">
        <f ca="1"/>
        <v>СПб</v>
      </c>
      <c r="B47" t="str">
        <f ca="1"/>
        <v>Макарова Елена Владимировна уволен</v>
      </c>
      <c r="C47" t="str">
        <f ca="1"/>
        <v>Торговый представитель</v>
      </c>
      <c r="D47" s="2">
        <f ca="1"/>
        <v>44931</v>
      </c>
      <c r="E47" t="str">
        <f ca="1"/>
        <v>Киуру Глеб</v>
      </c>
      <c r="F47" t="str">
        <f ca="1">IF(B47="","",_xlfn.XLOOKUP(B47,[8]Общий!$B:$B,[8]Общий!$F:$F,"Не проставлен",0,1))</f>
        <v>уволен</v>
      </c>
    </row>
    <row r="48" spans="1:6" x14ac:dyDescent="0.35">
      <c r="A48" t="str">
        <f ca="1"/>
        <v>СПб</v>
      </c>
      <c r="B48" t="str">
        <f ca="1"/>
        <v>Павленко Татьяна Николаевна</v>
      </c>
      <c r="C48" t="str">
        <f ca="1"/>
        <v>Менеджер по работе с ключевыми клиентами</v>
      </c>
      <c r="D48" s="2">
        <f ca="1"/>
        <v>44947</v>
      </c>
      <c r="E48" t="str">
        <f ca="1"/>
        <v>Киуру Глеб</v>
      </c>
      <c r="F48">
        <f ca="1">IF(B48="","",_xlfn.XLOOKUP(B48,[8]Общий!$B:$B,[8]Общий!$F:$F,"Не проставлен",0,1))</f>
        <v>0</v>
      </c>
    </row>
    <row r="49" spans="1:6" x14ac:dyDescent="0.35">
      <c r="A49" t="str">
        <f ca="1"/>
        <v>СПб</v>
      </c>
      <c r="B49" t="str">
        <f ca="1"/>
        <v>Пенский Павел Вячеславович</v>
      </c>
      <c r="C49" t="str">
        <f ca="1"/>
        <v>Территориальный менеджер по продажам</v>
      </c>
      <c r="D49" s="2">
        <f ca="1"/>
        <v>44931</v>
      </c>
      <c r="E49" t="str">
        <f ca="1"/>
        <v>Киуру Глеб</v>
      </c>
      <c r="F49" t="str">
        <f ca="1">IF(B49="","",_xlfn.XLOOKUP(B49,[8]Общий!$B:$B,[8]Общий!$F:$F,"Не проставлен",0,1))</f>
        <v>9 687,37</v>
      </c>
    </row>
    <row r="50" spans="1:6" x14ac:dyDescent="0.35">
      <c r="A50" t="str">
        <f ca="1"/>
        <v>СПб</v>
      </c>
      <c r="B50" t="str">
        <f ca="1"/>
        <v>Попова Виктория Александровна</v>
      </c>
      <c r="C50" t="str">
        <f ca="1"/>
        <v>Младший консультант</v>
      </c>
      <c r="D50" s="2">
        <f ca="1"/>
        <v>44931</v>
      </c>
      <c r="E50" t="str">
        <f ca="1"/>
        <v>Шмакова Лидия</v>
      </c>
      <c r="F50">
        <f ca="1">IF(B50="","",_xlfn.XLOOKUP(B50,[8]Общий!$B:$B,[8]Общий!$F:$F,"Не проставлен",0,1))</f>
        <v>13800</v>
      </c>
    </row>
    <row r="51" spans="1:6" x14ac:dyDescent="0.35">
      <c r="A51" t="str">
        <f ca="1"/>
        <v>СПб</v>
      </c>
      <c r="B51" t="str">
        <f ca="1"/>
        <v>Царлунг Наталья Николаевна</v>
      </c>
      <c r="C51" t="str">
        <f ca="1"/>
        <v>Старший менеджер по работе с ключевыми клиентами</v>
      </c>
      <c r="D51" s="2">
        <f ca="1"/>
        <v>44947</v>
      </c>
      <c r="E51" t="str">
        <f ca="1"/>
        <v>Киуру Глеб</v>
      </c>
      <c r="F51">
        <f ca="1">IF(B51="","",_xlfn.XLOOKUP(B51,[8]Общий!$B:$B,[8]Общий!$F:$F,"Не проставлен",0,1))</f>
        <v>0</v>
      </c>
    </row>
    <row r="52" spans="1:6" x14ac:dyDescent="0.35">
      <c r="A52" t="str">
        <f ca="1"/>
        <v>СПб</v>
      </c>
      <c r="B52" t="str">
        <f ca="1"/>
        <v>Андронов Дмитрий Андреевич уволен</v>
      </c>
      <c r="C52" t="str">
        <f ca="1"/>
        <v>Младший оператор стиральной машины</v>
      </c>
      <c r="D52" s="2">
        <f ca="1"/>
        <v>44931</v>
      </c>
      <c r="E52" t="str">
        <f ca="1"/>
        <v>Кишканов Даниил</v>
      </c>
      <c r="F52" t="str">
        <f ca="1">IF(B52="","",_xlfn.XLOOKUP(B52,[8]Общий!$B:$B,[8]Общий!$F:$F,"Не проставлен",0,1))</f>
        <v>уволен</v>
      </c>
    </row>
    <row r="53" spans="1:6" x14ac:dyDescent="0.35">
      <c r="A53" t="str">
        <f ca="1"/>
        <v>СПб</v>
      </c>
      <c r="B53" t="str">
        <f ca="1"/>
        <v>Блинов Евгений Александрович уволен</v>
      </c>
      <c r="C53" t="str">
        <f ca="1"/>
        <v>Оператор стиральной машины</v>
      </c>
      <c r="D53" s="2">
        <f ca="1"/>
        <v>44931</v>
      </c>
      <c r="E53" t="str">
        <f ca="1"/>
        <v>Кишканов Даниил</v>
      </c>
      <c r="F53" t="str">
        <f ca="1">IF(B53="","",_xlfn.XLOOKUP(B53,[8]Общий!$B:$B,[8]Общий!$F:$F,"Не проставлен",0,1))</f>
        <v>уволен</v>
      </c>
    </row>
    <row r="54" spans="1:6" x14ac:dyDescent="0.35">
      <c r="A54" t="str">
        <f ca="1"/>
        <v>СПб</v>
      </c>
      <c r="B54" t="str">
        <f ca="1"/>
        <v>Бронников Евгений Сергеевич</v>
      </c>
      <c r="C54" t="str">
        <f ca="1"/>
        <v>Оператор стиральной машины</v>
      </c>
      <c r="D54" s="2">
        <f ca="1"/>
        <v>44931</v>
      </c>
      <c r="E54" t="str">
        <f ca="1"/>
        <v>Кишканов Даниил</v>
      </c>
      <c r="F54">
        <f ca="1">IF(B54="","",_xlfn.XLOOKUP(B54,[8]Общий!$B:$B,[8]Общий!$F:$F,"Не проставлен",0,1))</f>
        <v>25830</v>
      </c>
    </row>
    <row r="55" spans="1:6" x14ac:dyDescent="0.35">
      <c r="A55" t="str">
        <f ca="1"/>
        <v>СПб</v>
      </c>
      <c r="B55" t="str">
        <f ca="1"/>
        <v>Буйко Алина Леонидовна</v>
      </c>
      <c r="C55" t="str">
        <f ca="1"/>
        <v>Координатор производства</v>
      </c>
      <c r="D55" s="2">
        <f ca="1"/>
        <v>44931</v>
      </c>
      <c r="E55" t="str">
        <f ca="1"/>
        <v>Кишканов Даниил</v>
      </c>
      <c r="F55">
        <f ca="1">IF(B55="","",_xlfn.XLOOKUP(B55,[8]Общий!$B:$B,[8]Общий!$F:$F,"Не проставлен",0,1))</f>
        <v>13600</v>
      </c>
    </row>
    <row r="56" spans="1:6" x14ac:dyDescent="0.35">
      <c r="A56" t="str">
        <f ca="1"/>
        <v>СПб</v>
      </c>
      <c r="B56" t="str">
        <f ca="1"/>
        <v>Гужина Светлана Александровна</v>
      </c>
      <c r="C56" t="str">
        <f ca="1"/>
        <v>Оператор стиральной машины</v>
      </c>
      <c r="D56" s="2">
        <f ca="1"/>
        <v>44931</v>
      </c>
      <c r="E56" t="str">
        <f ca="1"/>
        <v>Кишканов Даниил</v>
      </c>
      <c r="F56">
        <f ca="1">IF(B56="","",_xlfn.XLOOKUP(B56,[8]Общий!$B:$B,[8]Общий!$F:$F,"Не проставлен",0,1))</f>
        <v>0</v>
      </c>
    </row>
    <row r="57" spans="1:6" x14ac:dyDescent="0.35">
      <c r="A57" t="str">
        <f ca="1"/>
        <v>СПб</v>
      </c>
      <c r="B57" t="str">
        <f ca="1"/>
        <v>Железова Елена Александровна</v>
      </c>
      <c r="C57" t="str">
        <f ca="1"/>
        <v>Оператор стиральной машины</v>
      </c>
      <c r="D57" s="2">
        <f ca="1"/>
        <v>44931</v>
      </c>
      <c r="E57" t="str">
        <f ca="1"/>
        <v>Кишканов Даниил</v>
      </c>
      <c r="F57">
        <f ca="1">IF(B57="","",_xlfn.XLOOKUP(B57,[8]Общий!$B:$B,[8]Общий!$F:$F,"Не проставлен",0,1))</f>
        <v>3840.4545454545455</v>
      </c>
    </row>
    <row r="58" spans="1:6" x14ac:dyDescent="0.35">
      <c r="A58" t="str">
        <f ca="1"/>
        <v>СПб</v>
      </c>
      <c r="B58" t="str">
        <f ca="1"/>
        <v>Иванов Алексей Сергеевич</v>
      </c>
      <c r="C58" t="str">
        <f ca="1"/>
        <v>Оператор стиральной машины</v>
      </c>
      <c r="D58" s="2">
        <f ca="1"/>
        <v>44931</v>
      </c>
      <c r="E58" t="str">
        <f ca="1"/>
        <v>Кишканов Даниил</v>
      </c>
      <c r="F58">
        <f ca="1">IF(B58="","",_xlfn.XLOOKUP(B58,[8]Общий!$B:$B,[8]Общий!$F:$F,"Не проставлен",0,1))</f>
        <v>10081.193181818182</v>
      </c>
    </row>
    <row r="59" spans="1:6" x14ac:dyDescent="0.35">
      <c r="A59" t="str">
        <f ca="1"/>
        <v>СПб</v>
      </c>
      <c r="B59" t="str">
        <f ca="1"/>
        <v>Катаев Евгений Юрьевич уволен</v>
      </c>
      <c r="C59" t="str">
        <f ca="1"/>
        <v>Оператор стиральной машины</v>
      </c>
      <c r="D59" s="2">
        <f ca="1"/>
        <v>44931</v>
      </c>
      <c r="E59" t="str">
        <f ca="1"/>
        <v>Кишканов Даниил</v>
      </c>
      <c r="F59" t="str">
        <f ca="1">IF(B59="","",_xlfn.XLOOKUP(B59,[8]Общий!$B:$B,[8]Общий!$F:$F,"Не проставлен",0,1))</f>
        <v>уволен</v>
      </c>
    </row>
    <row r="60" spans="1:6" x14ac:dyDescent="0.35">
      <c r="A60" t="str">
        <f ca="1"/>
        <v>СПб</v>
      </c>
      <c r="B60" t="str">
        <f ca="1"/>
        <v>Кишканов Данил Сергеевич</v>
      </c>
      <c r="C60" t="str">
        <f ca="1"/>
        <v>Руководитель производства</v>
      </c>
      <c r="D60" s="2">
        <f ca="1"/>
        <v>44947</v>
      </c>
      <c r="E60" t="str">
        <f ca="1"/>
        <v>Бурмистрова Вера</v>
      </c>
      <c r="F60" t="str">
        <f ca="1">IF(B60="","",_xlfn.XLOOKUP(B60,[8]Общий!$B:$B,[8]Общий!$F:$F,"Не проставлен",0,1))</f>
        <v>нет в приказе</v>
      </c>
    </row>
    <row r="61" spans="1:6" x14ac:dyDescent="0.35">
      <c r="A61" t="str">
        <f ca="1"/>
        <v>СПб</v>
      </c>
      <c r="B61" t="str">
        <f ca="1"/>
        <v>Коваль Евгений Игоревич уволен</v>
      </c>
      <c r="C61" t="str">
        <f ca="1"/>
        <v>Оператор стиральной машины</v>
      </c>
      <c r="D61" s="2">
        <f ca="1"/>
        <v>44931</v>
      </c>
      <c r="E61" t="str">
        <f ca="1"/>
        <v>Кишканов Даниил</v>
      </c>
      <c r="F61" t="str">
        <f ca="1">IF(B61="","",_xlfn.XLOOKUP(B61,[8]Общий!$B:$B,[8]Общий!$F:$F,"Не проставлен",0,1))</f>
        <v>уволен</v>
      </c>
    </row>
    <row r="62" spans="1:6" x14ac:dyDescent="0.35">
      <c r="A62" t="str">
        <f ca="1"/>
        <v>СПб</v>
      </c>
      <c r="B62" t="str">
        <f ca="1"/>
        <v>Колосова Светлана Викторовна</v>
      </c>
      <c r="C62" t="str">
        <f ca="1"/>
        <v>Оператор стиральной машины</v>
      </c>
      <c r="D62" s="2">
        <f ca="1"/>
        <v>44931</v>
      </c>
      <c r="E62" t="str">
        <f ca="1"/>
        <v>Кишканов Даниил</v>
      </c>
      <c r="F62">
        <f ca="1">IF(B62="","",_xlfn.XLOOKUP(B62,[8]Общий!$B:$B,[8]Общий!$F:$F,"Не проставлен",0,1))</f>
        <v>5829.261363636364</v>
      </c>
    </row>
    <row r="63" spans="1:6" x14ac:dyDescent="0.35">
      <c r="A63" t="str">
        <f ca="1"/>
        <v>СПб</v>
      </c>
      <c r="B63" t="str">
        <f ca="1"/>
        <v>Магомедов Бейбала Джаферович</v>
      </c>
      <c r="C63" t="str">
        <f ca="1"/>
        <v>Оператор стиральной машины</v>
      </c>
      <c r="D63" s="2">
        <f ca="1"/>
        <v>44931</v>
      </c>
      <c r="E63" t="str">
        <f ca="1"/>
        <v>Кишканов Даниил</v>
      </c>
      <c r="F63">
        <f ca="1">IF(B63="","",_xlfn.XLOOKUP(B63,[8]Общий!$B:$B,[8]Общий!$F:$F,"Не проставлен",0,1))</f>
        <v>5728.409090909091</v>
      </c>
    </row>
    <row r="64" spans="1:6" x14ac:dyDescent="0.35">
      <c r="A64" t="str">
        <f ca="1"/>
        <v>СПб</v>
      </c>
      <c r="B64" t="str">
        <f ca="1"/>
        <v>Малецкий Николай Николаевич</v>
      </c>
      <c r="C64" t="str">
        <f ca="1"/>
        <v>Младший оператор стиральной машины</v>
      </c>
      <c r="D64" s="2">
        <f ca="1"/>
        <v>44931</v>
      </c>
      <c r="E64" t="str">
        <f ca="1"/>
        <v>Кишканов Даниил</v>
      </c>
      <c r="F64">
        <f ca="1">IF(B64="","",_xlfn.XLOOKUP(B64,[8]Общий!$B:$B,[8]Общий!$F:$F,"Не проставлен",0,1))</f>
        <v>15054.545454545456</v>
      </c>
    </row>
    <row r="65" spans="1:6" x14ac:dyDescent="0.35">
      <c r="A65" t="str">
        <f ca="1"/>
        <v>СПб</v>
      </c>
      <c r="B65" t="str">
        <f ca="1"/>
        <v>Саковцев Александр Витальевич</v>
      </c>
      <c r="C65" t="str">
        <f ca="1"/>
        <v>Оператор стиральной машины</v>
      </c>
      <c r="D65" s="2">
        <f ca="1"/>
        <v>44931</v>
      </c>
      <c r="E65" t="str">
        <f ca="1"/>
        <v>Кишканов Даниил</v>
      </c>
      <c r="F65">
        <f ca="1">IF(B65="","",_xlfn.XLOOKUP(B65,[8]Общий!$B:$B,[8]Общий!$F:$F,"Не проставлен",0,1))</f>
        <v>9806.875</v>
      </c>
    </row>
    <row r="66" spans="1:6" x14ac:dyDescent="0.35">
      <c r="A66" t="str">
        <f ca="1"/>
        <v>СПб</v>
      </c>
      <c r="B66" t="str">
        <f ca="1"/>
        <v>Сарадоев Евгений Викторович</v>
      </c>
      <c r="C66" t="str">
        <f ca="1"/>
        <v>Оператор стиральной машины</v>
      </c>
      <c r="D66" s="2">
        <f ca="1"/>
        <v>44931</v>
      </c>
      <c r="E66" t="str">
        <f ca="1"/>
        <v>Кишканов Даниил</v>
      </c>
      <c r="F66">
        <f ca="1">IF(B66="","",_xlfn.XLOOKUP(B66,[8]Общий!$B:$B,[8]Общий!$F:$F,"Не проставлен",0,1))</f>
        <v>10149.772727272728</v>
      </c>
    </row>
    <row r="67" spans="1:6" x14ac:dyDescent="0.35">
      <c r="A67" t="str">
        <f ca="1"/>
        <v>СПб</v>
      </c>
      <c r="B67" t="str">
        <f ca="1"/>
        <v>Сарадоева Светлана Валерьевна</v>
      </c>
      <c r="C67" t="str">
        <f ca="1"/>
        <v>Оператор стиральной машины</v>
      </c>
      <c r="D67" s="2">
        <f ca="1"/>
        <v>44931</v>
      </c>
      <c r="E67" t="str">
        <f ca="1"/>
        <v>Кишканов Даниил</v>
      </c>
      <c r="F67">
        <f ca="1">IF(B67="","",_xlfn.XLOOKUP(B67,[8]Общий!$B:$B,[8]Общий!$F:$F,"Не проставлен",0,1))</f>
        <v>9189.6590909090901</v>
      </c>
    </row>
    <row r="68" spans="1:6" x14ac:dyDescent="0.35">
      <c r="A68" t="str">
        <f ca="1"/>
        <v>СПб</v>
      </c>
      <c r="B68" t="str">
        <f ca="1"/>
        <v>Сметанин Александр Александрович</v>
      </c>
      <c r="C68" t="str">
        <f ca="1"/>
        <v>Оператор стиральной машины</v>
      </c>
      <c r="D68" s="2">
        <f ca="1"/>
        <v>44931</v>
      </c>
      <c r="E68" t="str">
        <f ca="1"/>
        <v>Кишканов Даниил</v>
      </c>
      <c r="F68">
        <f ca="1">IF(B68="","",_xlfn.XLOOKUP(B68,[8]Общий!$B:$B,[8]Общий!$F:$F,"Не проставлен",0,1))</f>
        <v>8641.0227272727279</v>
      </c>
    </row>
    <row r="69" spans="1:6" x14ac:dyDescent="0.35">
      <c r="A69" t="str">
        <f ca="1"/>
        <v>СПб</v>
      </c>
      <c r="B69" t="str">
        <f ca="1"/>
        <v>Соловьев Станислав Константинович</v>
      </c>
      <c r="C69" t="str">
        <f ca="1"/>
        <v>Оператор стиральной машины</v>
      </c>
      <c r="D69" s="2">
        <f ca="1"/>
        <v>44931</v>
      </c>
      <c r="E69" t="str">
        <f ca="1"/>
        <v>Кишканов Даниил</v>
      </c>
      <c r="F69">
        <f ca="1">IF(B69="","",_xlfn.XLOOKUP(B69,[8]Общий!$B:$B,[8]Общий!$F:$F,"Не проставлен",0,1))</f>
        <v>22081.818181818184</v>
      </c>
    </row>
    <row r="70" spans="1:6" x14ac:dyDescent="0.35">
      <c r="A70" t="str">
        <f ca="1"/>
        <v>СПб</v>
      </c>
      <c r="B70" t="str">
        <f ca="1"/>
        <v>Трифонов Сергей Константинович</v>
      </c>
      <c r="C70" t="str">
        <f ca="1"/>
        <v>Оператор стиральной машины</v>
      </c>
      <c r="D70" s="2">
        <f ca="1"/>
        <v>44931</v>
      </c>
      <c r="E70" t="str">
        <f ca="1"/>
        <v>Кишканов Даниил</v>
      </c>
      <c r="F70">
        <f ca="1">IF(B70="","",_xlfn.XLOOKUP(B70,[8]Общий!$B:$B,[8]Общий!$F:$F,"Не проставлен",0,1))</f>
        <v>15050</v>
      </c>
    </row>
    <row r="71" spans="1:6" x14ac:dyDescent="0.35">
      <c r="A71" t="str">
        <f ca="1"/>
        <v>СПб</v>
      </c>
      <c r="B71" t="str">
        <f ca="1"/>
        <v>Удальцов Евгений Александрович</v>
      </c>
      <c r="C71" t="str">
        <f ca="1"/>
        <v>Оператор стиральной машины</v>
      </c>
      <c r="D71" s="2">
        <f ca="1"/>
        <v>44931</v>
      </c>
      <c r="E71" t="str">
        <f ca="1"/>
        <v>Кишканов Даниил</v>
      </c>
      <c r="F71">
        <f ca="1">IF(B71="","",_xlfn.XLOOKUP(B71,[8]Общий!$B:$B,[8]Общий!$F:$F,"Не проставлен",0,1))</f>
        <v>9258.238636363636</v>
      </c>
    </row>
    <row r="72" spans="1:6" x14ac:dyDescent="0.35">
      <c r="A72" t="str">
        <f ca="1"/>
        <v>СПб</v>
      </c>
      <c r="B72" t="str">
        <f ca="1"/>
        <v>Федоткин Дмитрий Игоревич</v>
      </c>
      <c r="C72" t="str">
        <f ca="1"/>
        <v>Оператор стиральной машины</v>
      </c>
      <c r="D72" s="2">
        <f ca="1"/>
        <v>44931</v>
      </c>
      <c r="E72" t="str">
        <f ca="1"/>
        <v>Кишканов Даниил</v>
      </c>
      <c r="F72">
        <f ca="1">IF(B72="","",_xlfn.XLOOKUP(B72,[8]Общий!$B:$B,[8]Общий!$F:$F,"Не проставлен",0,1))</f>
        <v>14529.545454545456</v>
      </c>
    </row>
    <row r="73" spans="1:6" x14ac:dyDescent="0.35">
      <c r="A73" t="str">
        <f ca="1"/>
        <v>СПб</v>
      </c>
      <c r="B73" t="str">
        <f ca="1"/>
        <v>Халиков Руслан Ринатович</v>
      </c>
      <c r="C73" t="str">
        <f ca="1"/>
        <v>Оператор стиральной машины</v>
      </c>
      <c r="D73" s="2">
        <f ca="1"/>
        <v>44931</v>
      </c>
      <c r="E73" t="str">
        <f ca="1"/>
        <v>Кишканов Даниил</v>
      </c>
      <c r="F73">
        <f ca="1">IF(B73="","",_xlfn.XLOOKUP(B73,[8]Общий!$B:$B,[8]Общий!$F:$F,"Не проставлен",0,1))</f>
        <v>19554.545454545456</v>
      </c>
    </row>
    <row r="74" spans="1:6" x14ac:dyDescent="0.35">
      <c r="A74" t="str">
        <f ca="1"/>
        <v>СПб</v>
      </c>
      <c r="B74" t="str">
        <f ca="1"/>
        <v>Чакчир Игорь Вадимович</v>
      </c>
      <c r="C74" t="str">
        <f ca="1"/>
        <v>Младший оператор стиральной машины</v>
      </c>
      <c r="D74" s="2">
        <f ca="1"/>
        <v>44931</v>
      </c>
      <c r="E74" t="str">
        <f ca="1"/>
        <v>Кишканов Даниил</v>
      </c>
      <c r="F74" t="str">
        <f ca="1">IF(B74="","",_xlfn.XLOOKUP(B74,[8]Общий!$B:$B,[8]Общий!$F:$F,"Не проставлен",0,1))</f>
        <v>ГПХ</v>
      </c>
    </row>
    <row r="75" spans="1:6" x14ac:dyDescent="0.35">
      <c r="A75" t="str">
        <f ca="1"/>
        <v>СПб</v>
      </c>
      <c r="B75" t="str">
        <f ca="1"/>
        <v>Черненко Максим Владимирович</v>
      </c>
      <c r="C75" t="str">
        <f ca="1"/>
        <v>Оператор стиральной машины</v>
      </c>
      <c r="D75" s="2">
        <f ca="1"/>
        <v>44931</v>
      </c>
      <c r="E75" t="str">
        <f ca="1"/>
        <v>Кишканов Даниил</v>
      </c>
      <c r="F75">
        <f ca="1">IF(B75="","",_xlfn.XLOOKUP(B75,[8]Общий!$B:$B,[8]Общий!$F:$F,"Не проставлен",0,1))</f>
        <v>23700</v>
      </c>
    </row>
    <row r="76" spans="1:6" x14ac:dyDescent="0.35">
      <c r="A76" t="str">
        <f ca="1"/>
        <v>СПб</v>
      </c>
      <c r="B76" t="str">
        <f ca="1"/>
        <v>Шулак Олег Игоревич уволен</v>
      </c>
      <c r="C76" t="str">
        <f ca="1"/>
        <v>Младший оператор стиральной машины</v>
      </c>
      <c r="D76" s="2">
        <f ca="1"/>
        <v>44931</v>
      </c>
      <c r="E76" t="str">
        <f ca="1"/>
        <v>Кишканов Даниил</v>
      </c>
      <c r="F76" t="str">
        <f ca="1">IF(B76="","",_xlfn.XLOOKUP(B76,[8]Общий!$B:$B,[8]Общий!$F:$F,"Не проставлен",0,1))</f>
        <v>уволен</v>
      </c>
    </row>
    <row r="77" spans="1:6" x14ac:dyDescent="0.35">
      <c r="A77" t="str">
        <f ca="1"/>
        <v>СПб</v>
      </c>
      <c r="B77" t="str">
        <f ca="1"/>
        <v>Ганжула Антон Павлович</v>
      </c>
      <c r="C77" t="str">
        <f ca="1"/>
        <v>Старший менеджер по продажам ключевым клиентам</v>
      </c>
      <c r="D77" s="2">
        <f ca="1"/>
        <v>44931</v>
      </c>
      <c r="E77" t="str">
        <f ca="1"/>
        <v>Приёмко Александр</v>
      </c>
      <c r="F77" t="str">
        <f ca="1">IF(B77="","",_xlfn.XLOOKUP(B77,[8]Общий!$B:$B,[8]Общий!$F:$F,"Не проставлен",0,1))</f>
        <v>256498,53</v>
      </c>
    </row>
    <row r="78" spans="1:6" x14ac:dyDescent="0.35">
      <c r="A78" t="str">
        <f ca="1"/>
        <v>СПб</v>
      </c>
      <c r="B78" t="str">
        <f ca="1"/>
        <v>Горкунов Дмитрий Михайлович</v>
      </c>
      <c r="C78" t="str">
        <f ca="1"/>
        <v>Торговый представитель</v>
      </c>
      <c r="D78" s="2">
        <f ca="1"/>
        <v>44931</v>
      </c>
      <c r="E78" t="str">
        <f ca="1"/>
        <v>Приёмко Александр</v>
      </c>
      <c r="F78" t="str">
        <f ca="1">IF(B78="","",_xlfn.XLOOKUP(B78,[8]Общий!$B:$B,[8]Общий!$F:$F,"Не проставлен",0,1))</f>
        <v>114116,07</v>
      </c>
    </row>
    <row r="79" spans="1:6" x14ac:dyDescent="0.35">
      <c r="A79" t="str">
        <f ca="1"/>
        <v>СПб</v>
      </c>
      <c r="B79" t="str">
        <f ca="1"/>
        <v>Ржанов Андрей Борисович</v>
      </c>
      <c r="C79" t="str">
        <f ca="1"/>
        <v>Менеджер по продажам ключевым клиентам</v>
      </c>
      <c r="D79" s="2">
        <f ca="1"/>
        <v>44931</v>
      </c>
      <c r="E79" t="str">
        <f ca="1"/>
        <v>Приёмко Александр</v>
      </c>
      <c r="F79" t="str">
        <f ca="1">IF(B79="","",_xlfn.XLOOKUP(B79,[8]Общий!$B:$B,[8]Общий!$F:$F,"Не проставлен",0,1))</f>
        <v>214454,02</v>
      </c>
    </row>
    <row r="80" spans="1:6" x14ac:dyDescent="0.35">
      <c r="A80" t="str">
        <f ca="1"/>
        <v>СПб</v>
      </c>
      <c r="B80" t="str">
        <f ca="1"/>
        <v>Айрумян Артем Владикович</v>
      </c>
      <c r="C80" t="str">
        <f ca="1"/>
        <v>Оператор стиральной машины</v>
      </c>
      <c r="D80" s="2">
        <f ca="1"/>
        <v>44931</v>
      </c>
      <c r="E80" t="str">
        <f ca="1"/>
        <v>Самохин Роман</v>
      </c>
      <c r="F80" t="str">
        <f ca="1">IF(B80="","",_xlfn.XLOOKUP(B80,[8]Общий!$B:$B,[8]Общий!$F:$F,"Не проставлен",0,1))</f>
        <v xml:space="preserve">             25 880  </v>
      </c>
    </row>
    <row r="81" spans="1:6" x14ac:dyDescent="0.35">
      <c r="A81" t="str">
        <f ca="1"/>
        <v>СПб</v>
      </c>
      <c r="B81" t="str">
        <f ca="1"/>
        <v>Бобылёв Александр Викторович</v>
      </c>
      <c r="C81" t="str">
        <f ca="1"/>
        <v>Младший оператор стиральной машины</v>
      </c>
      <c r="D81" s="2">
        <f ca="1"/>
        <v>44931</v>
      </c>
      <c r="E81" t="str">
        <f ca="1"/>
        <v>Самохин Роман</v>
      </c>
      <c r="F81" t="str">
        <f ca="1">IF(B81="","",_xlfn.XLOOKUP(B81,[8]Общий!$B:$B,[8]Общий!$F:$F,"Не проставлен",0,1))</f>
        <v xml:space="preserve">             14 200  </v>
      </c>
    </row>
    <row r="82" spans="1:6" x14ac:dyDescent="0.35">
      <c r="A82" t="str">
        <f ca="1"/>
        <v>СПб</v>
      </c>
      <c r="B82" t="str">
        <f ca="1"/>
        <v>Бузевич Наталья Александровна</v>
      </c>
      <c r="C82" t="str">
        <f ca="1"/>
        <v>Старший оператор стиральной машины</v>
      </c>
      <c r="D82" s="2">
        <f ca="1"/>
        <v>44931</v>
      </c>
      <c r="E82" t="str">
        <f ca="1"/>
        <v>Самохин Роман</v>
      </c>
      <c r="F82" t="str">
        <f ca="1">IF(B82="","",_xlfn.XLOOKUP(B82,[8]Общий!$B:$B,[8]Общий!$F:$F,"Не проставлен",0,1))</f>
        <v xml:space="preserve">             14 200  </v>
      </c>
    </row>
    <row r="83" spans="1:6" x14ac:dyDescent="0.35">
      <c r="A83" t="str">
        <f ca="1"/>
        <v>СПб</v>
      </c>
      <c r="B83" t="str">
        <f ca="1"/>
        <v>Гаврилов Юрий Германович</v>
      </c>
      <c r="C83" t="str">
        <f ca="1"/>
        <v>Оператор стиральной машины</v>
      </c>
      <c r="D83" s="2">
        <f ca="1"/>
        <v>44931</v>
      </c>
      <c r="E83" t="str">
        <f ca="1"/>
        <v>Самохин Роман</v>
      </c>
      <c r="F83" t="str">
        <f ca="1">IF(B83="","",_xlfn.XLOOKUP(B83,[8]Общий!$B:$B,[8]Общий!$F:$F,"Не проставлен",0,1))</f>
        <v xml:space="preserve">             22 724  </v>
      </c>
    </row>
    <row r="84" spans="1:6" x14ac:dyDescent="0.35">
      <c r="A84" t="str">
        <f ca="1"/>
        <v>СПб</v>
      </c>
      <c r="B84" t="str">
        <f ca="1"/>
        <v>Денисов Александр Витальевич</v>
      </c>
      <c r="C84" t="str">
        <f ca="1"/>
        <v>Инженер</v>
      </c>
      <c r="D84" s="2">
        <f ca="1"/>
        <v>44931</v>
      </c>
      <c r="E84" t="str">
        <f ca="1"/>
        <v>Самохин Роман</v>
      </c>
      <c r="F84">
        <f ca="1">IF(B84="","",_xlfn.XLOOKUP(B84,[8]Общий!$B:$B,[8]Общий!$F:$F,"Не проставлен",0,1))</f>
        <v>19000</v>
      </c>
    </row>
    <row r="85" spans="1:6" x14ac:dyDescent="0.35">
      <c r="A85" t="str">
        <f ca="1"/>
        <v>СПб</v>
      </c>
      <c r="B85" t="str">
        <f ca="1"/>
        <v>Дудалева Анна Александровна уволен</v>
      </c>
      <c r="C85" t="str">
        <f ca="1"/>
        <v>Уборщица</v>
      </c>
      <c r="D85" s="2">
        <f ca="1"/>
        <v>44931</v>
      </c>
      <c r="E85" t="str">
        <f ca="1"/>
        <v>Самохин Роман</v>
      </c>
      <c r="F85" t="str">
        <f ca="1">IF(B85="","",_xlfn.XLOOKUP(B85,[8]Общий!$B:$B,[8]Общий!$F:$F,"Не проставлен",0,1))</f>
        <v>уволен</v>
      </c>
    </row>
    <row r="86" spans="1:6" x14ac:dyDescent="0.35">
      <c r="A86" t="str">
        <f ca="1"/>
        <v>СПб</v>
      </c>
      <c r="B86" t="str">
        <f ca="1"/>
        <v>Заикина Татьяна Борисовна</v>
      </c>
      <c r="C86" t="str">
        <f ca="1"/>
        <v>Старший оператор стиральной машины</v>
      </c>
      <c r="D86" s="2">
        <f ca="1"/>
        <v>44931</v>
      </c>
      <c r="E86" t="str">
        <f ca="1"/>
        <v>Самохин Роман</v>
      </c>
      <c r="F86" t="str">
        <f ca="1">IF(B86="","",_xlfn.XLOOKUP(B86,[8]Общий!$B:$B,[8]Общий!$F:$F,"Не проставлен",0,1))</f>
        <v xml:space="preserve">             14 200  </v>
      </c>
    </row>
    <row r="87" spans="1:6" x14ac:dyDescent="0.35">
      <c r="A87" t="str">
        <f ca="1"/>
        <v>СПб</v>
      </c>
      <c r="B87" t="str">
        <f ca="1"/>
        <v>Зарембо Александр Владимирович</v>
      </c>
      <c r="C87" t="str">
        <f ca="1"/>
        <v>Оператор стиральной машины</v>
      </c>
      <c r="D87" s="2">
        <f ca="1"/>
        <v>44931</v>
      </c>
      <c r="E87" t="str">
        <f ca="1"/>
        <v>Самохин Роман</v>
      </c>
      <c r="F87" t="str">
        <f ca="1">IF(B87="","",_xlfn.XLOOKUP(B87,[8]Общий!$B:$B,[8]Общий!$F:$F,"Не проставлен",0,1))</f>
        <v>нет премии</v>
      </c>
    </row>
    <row r="88" spans="1:6" x14ac:dyDescent="0.35">
      <c r="A88" t="str">
        <f ca="1"/>
        <v>СПб</v>
      </c>
      <c r="B88" t="str">
        <f ca="1"/>
        <v>Зотова Галина Михайловна</v>
      </c>
      <c r="C88" t="str">
        <f ca="1"/>
        <v>Оператор стиральной машины</v>
      </c>
      <c r="D88" s="2">
        <f ca="1"/>
        <v>44931</v>
      </c>
      <c r="E88" t="str">
        <f ca="1"/>
        <v>Самохин Роман</v>
      </c>
      <c r="F88" t="str">
        <f ca="1">IF(B88="","",_xlfn.XLOOKUP(B88,[8]Общий!$B:$B,[8]Общий!$F:$F,"Не проставлен",0,1))</f>
        <v xml:space="preserve">             13 393  </v>
      </c>
    </row>
    <row r="89" spans="1:6" x14ac:dyDescent="0.35">
      <c r="A89" t="str">
        <f ca="1"/>
        <v>СПб</v>
      </c>
      <c r="B89" t="str">
        <f ca="1"/>
        <v>Зубрило Леся Анатольевна уволен</v>
      </c>
      <c r="C89" t="str">
        <f ca="1"/>
        <v>Младший оператор стиральной машины</v>
      </c>
      <c r="D89" s="2">
        <f ca="1"/>
        <v>44931</v>
      </c>
      <c r="E89" t="str">
        <f ca="1"/>
        <v>Самохин Роман</v>
      </c>
      <c r="F89" t="str">
        <f ca="1">IF(B89="","",_xlfn.XLOOKUP(B89,[8]Общий!$B:$B,[8]Общий!$F:$F,"Не проставлен",0,1))</f>
        <v>уволен</v>
      </c>
    </row>
    <row r="90" spans="1:6" x14ac:dyDescent="0.35">
      <c r="A90" t="str">
        <f ca="1"/>
        <v>СПб</v>
      </c>
      <c r="B90" t="str">
        <f ca="1"/>
        <v>Ивановский Алексей Валентинович</v>
      </c>
      <c r="C90" t="str">
        <f ca="1"/>
        <v>Младший оператор стиральной машины</v>
      </c>
      <c r="D90" s="2">
        <f ca="1"/>
        <v>44931</v>
      </c>
      <c r="E90" t="str">
        <f ca="1"/>
        <v>Самохин Роман</v>
      </c>
      <c r="F90" t="str">
        <f ca="1">IF(B90="","",_xlfn.XLOOKUP(B90,[8]Общий!$B:$B,[8]Общий!$F:$F,"Не проставлен",0,1))</f>
        <v xml:space="preserve">             14 200  </v>
      </c>
    </row>
    <row r="91" spans="1:6" x14ac:dyDescent="0.35">
      <c r="A91" t="str">
        <f ca="1"/>
        <v>СПб</v>
      </c>
      <c r="B91" t="str">
        <f ca="1"/>
        <v>Калиберная Ольга Андреевна</v>
      </c>
      <c r="C91" t="str">
        <f ca="1"/>
        <v>Координатор производства</v>
      </c>
      <c r="D91" s="2">
        <f ca="1"/>
        <v>44931</v>
      </c>
      <c r="E91" t="str">
        <f ca="1"/>
        <v>Самохин Роман</v>
      </c>
      <c r="F91" t="str">
        <f ca="1">IF(B91="","",_xlfn.XLOOKUP(B91,[8]Общий!$B:$B,[8]Общий!$F:$F,"Не проставлен",0,1))</f>
        <v xml:space="preserve">             10 764  </v>
      </c>
    </row>
    <row r="92" spans="1:6" x14ac:dyDescent="0.35">
      <c r="A92" t="str">
        <f ca="1"/>
        <v>СПб</v>
      </c>
      <c r="B92" t="str">
        <f ca="1"/>
        <v>Капитанская Татьяна Владимировна</v>
      </c>
      <c r="C92" t="str">
        <f ca="1"/>
        <v>Младший оператор стиральной машины</v>
      </c>
      <c r="D92" s="2">
        <f ca="1"/>
        <v>44931</v>
      </c>
      <c r="E92" t="str">
        <f ca="1"/>
        <v>Самохин Роман</v>
      </c>
      <c r="F92" t="str">
        <f ca="1">IF(B92="","",_xlfn.XLOOKUP(B92,[8]Общий!$B:$B,[8]Общий!$F:$F,"Не проставлен",0,1))</f>
        <v xml:space="preserve">             14 200  </v>
      </c>
    </row>
    <row r="93" spans="1:6" x14ac:dyDescent="0.35">
      <c r="A93" t="str">
        <f ca="1"/>
        <v>СПб</v>
      </c>
      <c r="B93" t="str">
        <f ca="1"/>
        <v>Капуркин Артём Владимирович</v>
      </c>
      <c r="C93" t="str">
        <f ca="1"/>
        <v>Оператор стиральной машины</v>
      </c>
      <c r="D93" s="2">
        <f ca="1"/>
        <v>44931</v>
      </c>
      <c r="E93" t="str">
        <f ca="1"/>
        <v>Самохин Роман</v>
      </c>
      <c r="F93" t="str">
        <f ca="1">IF(B93="","",_xlfn.XLOOKUP(B93,[8]Общий!$B:$B,[8]Общий!$F:$F,"Не проставлен",0,1))</f>
        <v xml:space="preserve">             23 380  </v>
      </c>
    </row>
    <row r="94" spans="1:6" x14ac:dyDescent="0.35">
      <c r="A94" t="str">
        <f ca="1"/>
        <v>СПб</v>
      </c>
      <c r="B94" t="str">
        <f ca="1"/>
        <v>Капуркин Иван Владимирович</v>
      </c>
      <c r="C94" t="str">
        <f ca="1"/>
        <v>Оператор стиральной машины</v>
      </c>
      <c r="D94" s="2">
        <f ca="1"/>
        <v>44931</v>
      </c>
      <c r="E94" t="str">
        <f ca="1"/>
        <v>Самохин Роман</v>
      </c>
      <c r="F94" t="str">
        <f ca="1">IF(B94="","",_xlfn.XLOOKUP(B94,[8]Общий!$B:$B,[8]Общий!$F:$F,"Не проставлен",0,1))</f>
        <v xml:space="preserve">             14 200  </v>
      </c>
    </row>
    <row r="95" spans="1:6" x14ac:dyDescent="0.35">
      <c r="A95" t="str">
        <f ca="1"/>
        <v>СПб</v>
      </c>
      <c r="B95" t="str">
        <f ca="1"/>
        <v>Качуренко Виктория Александровна</v>
      </c>
      <c r="C95" t="str">
        <f ca="1"/>
        <v>Оператор стиральной машины</v>
      </c>
      <c r="D95" s="2">
        <f ca="1"/>
        <v>44931</v>
      </c>
      <c r="E95" t="str">
        <f ca="1"/>
        <v>Самохин Роман</v>
      </c>
      <c r="F95" t="str">
        <f ca="1">IF(B95="","",_xlfn.XLOOKUP(B95,[8]Общий!$B:$B,[8]Общий!$F:$F,"Не проставлен",0,1))</f>
        <v xml:space="preserve">             14 200  </v>
      </c>
    </row>
    <row r="96" spans="1:6" x14ac:dyDescent="0.35">
      <c r="A96" t="str">
        <f ca="1"/>
        <v>СПб</v>
      </c>
      <c r="B96" t="str">
        <f ca="1"/>
        <v>Кашнова Ирина Викторовна</v>
      </c>
      <c r="C96" t="str">
        <f ca="1"/>
        <v>Оператор стиральной машины</v>
      </c>
      <c r="D96" s="2">
        <f ca="1"/>
        <v>44931</v>
      </c>
      <c r="E96" t="str">
        <f ca="1"/>
        <v>Самохин Роман</v>
      </c>
      <c r="F96" t="str">
        <f ca="1">IF(B96="","",_xlfn.XLOOKUP(B96,[8]Общий!$B:$B,[8]Общий!$F:$F,"Не проставлен",0,1))</f>
        <v xml:space="preserve">                9 843  </v>
      </c>
    </row>
    <row r="97" spans="1:6" x14ac:dyDescent="0.35">
      <c r="A97" t="str">
        <f ca="1"/>
        <v>СПб</v>
      </c>
      <c r="B97" t="str">
        <f ca="1"/>
        <v>Кербунова Людмила Юрьевна</v>
      </c>
      <c r="C97" t="str">
        <f ca="1"/>
        <v>Младший оператор стиральной машины</v>
      </c>
      <c r="D97" s="2">
        <f ca="1"/>
        <v>44931</v>
      </c>
      <c r="E97" t="str">
        <f ca="1"/>
        <v>Самохин Роман</v>
      </c>
      <c r="F97" t="str">
        <f ca="1">IF(B97="","",_xlfn.XLOOKUP(B97,[8]Общий!$B:$B,[8]Общий!$F:$F,"Не проставлен",0,1))</f>
        <v xml:space="preserve">                5 083  </v>
      </c>
    </row>
    <row r="98" spans="1:6" x14ac:dyDescent="0.35">
      <c r="A98" t="str">
        <f ca="1"/>
        <v>СПб</v>
      </c>
      <c r="B98" t="str">
        <f ca="1"/>
        <v>Ковальчук Артём Олегович уволен</v>
      </c>
      <c r="C98" t="str">
        <f ca="1"/>
        <v>Инженер</v>
      </c>
      <c r="D98" s="2">
        <f ca="1"/>
        <v>44931</v>
      </c>
      <c r="E98" t="str">
        <f ca="1"/>
        <v>Самохин Роман</v>
      </c>
      <c r="F98" t="str">
        <f ca="1">IF(B98="","",_xlfn.XLOOKUP(B98,[8]Общий!$B:$B,[8]Общий!$F:$F,"Не проставлен",0,1))</f>
        <v>уволен</v>
      </c>
    </row>
    <row r="99" spans="1:6" x14ac:dyDescent="0.35">
      <c r="A99" t="str">
        <f ca="1"/>
        <v>СПб</v>
      </c>
      <c r="B99" t="str">
        <f ca="1"/>
        <v>Лебедева Наталья Васильевна</v>
      </c>
      <c r="C99" t="str">
        <f ca="1"/>
        <v>Оператор стиральной машины</v>
      </c>
      <c r="D99" s="2">
        <f ca="1"/>
        <v>44931</v>
      </c>
      <c r="E99" t="str">
        <f ca="1"/>
        <v>Самохин Роман</v>
      </c>
      <c r="F99" t="str">
        <f ca="1">IF(B99="","",_xlfn.XLOOKUP(B99,[8]Общий!$B:$B,[8]Общий!$F:$F,"Не проставлен",0,1))</f>
        <v xml:space="preserve">             14 200  </v>
      </c>
    </row>
    <row r="100" spans="1:6" x14ac:dyDescent="0.35">
      <c r="A100" t="str">
        <f ca="1"/>
        <v>СПб</v>
      </c>
      <c r="B100" t="str">
        <f ca="1"/>
        <v>Максимкова Екатерина Викторовна</v>
      </c>
      <c r="C100" t="str">
        <f ca="1"/>
        <v>Оператор стиральной машины</v>
      </c>
      <c r="D100" s="2">
        <f ca="1"/>
        <v>44931</v>
      </c>
      <c r="E100" t="str">
        <f ca="1"/>
        <v>Самохин Роман</v>
      </c>
      <c r="F100" t="str">
        <f ca="1">IF(B100="","",_xlfn.XLOOKUP(B100,[8]Общий!$B:$B,[8]Общий!$F:$F,"Не проставлен",0,1))</f>
        <v xml:space="preserve">                8 633  </v>
      </c>
    </row>
    <row r="101" spans="1:6" x14ac:dyDescent="0.35">
      <c r="A101" t="str">
        <f ca="1"/>
        <v>СПб</v>
      </c>
      <c r="B101" t="str">
        <f ca="1"/>
        <v>Малай Светлана Вячеславовна уволена</v>
      </c>
      <c r="C101" t="str">
        <f ca="1"/>
        <v>Младший консультант</v>
      </c>
      <c r="D101" s="2">
        <f ca="1"/>
        <v>44931</v>
      </c>
      <c r="E101" t="str">
        <f ca="1"/>
        <v>Шмакова Лидия</v>
      </c>
      <c r="F101" t="str">
        <f ca="1">IF(B101="","",_xlfn.XLOOKUP(B101,[8]Общий!$B:$B,[8]Общий!$F:$F,"Не проставлен",0,1))</f>
        <v>уволен</v>
      </c>
    </row>
    <row r="102" spans="1:6" x14ac:dyDescent="0.35">
      <c r="A102" t="str">
        <f ca="1"/>
        <v>СПб</v>
      </c>
      <c r="B102" t="str">
        <f ca="1"/>
        <v>Марьина Надежда Александровна</v>
      </c>
      <c r="C102" t="str">
        <f ca="1"/>
        <v>Оператор стиральной машины</v>
      </c>
      <c r="D102" s="2">
        <f ca="1"/>
        <v>44931</v>
      </c>
      <c r="E102" t="str">
        <f ca="1"/>
        <v>Самохин Роман</v>
      </c>
      <c r="F102" t="str">
        <f ca="1">IF(B102="","",_xlfn.XLOOKUP(B102,[8]Общий!$B:$B,[8]Общий!$F:$F,"Не проставлен",0,1))</f>
        <v xml:space="preserve">             14 200  </v>
      </c>
    </row>
    <row r="103" spans="1:6" x14ac:dyDescent="0.35">
      <c r="A103" t="str">
        <f ca="1"/>
        <v>СПб</v>
      </c>
      <c r="B103" t="str">
        <f ca="1"/>
        <v>Найкова Елена Ивановна</v>
      </c>
      <c r="C103" t="str">
        <f ca="1"/>
        <v>Кладовщик</v>
      </c>
      <c r="D103" s="2">
        <f ca="1"/>
        <v>44931</v>
      </c>
      <c r="E103" t="str">
        <f ca="1"/>
        <v>Самохин Роман</v>
      </c>
      <c r="F103" t="str">
        <f ca="1">IF(B103="","",_xlfn.XLOOKUP(B103,[8]Общий!$B:$B,[8]Общий!$F:$F,"Не проставлен",0,1))</f>
        <v xml:space="preserve">             14 200  </v>
      </c>
    </row>
    <row r="104" spans="1:6" x14ac:dyDescent="0.35">
      <c r="A104" t="str">
        <f ca="1"/>
        <v>СПб</v>
      </c>
      <c r="B104" t="str">
        <f ca="1"/>
        <v xml:space="preserve">Озерова Алёна Александровна </v>
      </c>
      <c r="C104" t="str">
        <f ca="1"/>
        <v>Младший оператор стиральной машины</v>
      </c>
      <c r="D104" s="2">
        <f ca="1"/>
        <v>44931</v>
      </c>
      <c r="E104" t="str">
        <f ca="1"/>
        <v>Самохин Роман</v>
      </c>
      <c r="F104" t="str">
        <f ca="1">IF(B104="","",_xlfn.XLOOKUP(B104,[8]Общий!$B:$B,[8]Общий!$F:$F,"Не проставлен",0,1))</f>
        <v xml:space="preserve">             14 200  </v>
      </c>
    </row>
    <row r="105" spans="1:6" x14ac:dyDescent="0.35">
      <c r="A105" t="str">
        <f ca="1"/>
        <v>СПб</v>
      </c>
      <c r="B105" t="str">
        <f ca="1"/>
        <v>Павлов Тимофей Геннадьевич уволен</v>
      </c>
      <c r="C105" t="str">
        <f ca="1"/>
        <v>Оператор стиральной машины</v>
      </c>
      <c r="D105" s="2">
        <f ca="1"/>
        <v>44931</v>
      </c>
      <c r="E105" t="str">
        <f ca="1"/>
        <v>Самохин Роман</v>
      </c>
      <c r="F105" t="str">
        <f ca="1">IF(B105="","",_xlfn.XLOOKUP(B105,[8]Общий!$B:$B,[8]Общий!$F:$F,"Не проставлен",0,1))</f>
        <v>уволен</v>
      </c>
    </row>
    <row r="106" spans="1:6" x14ac:dyDescent="0.35">
      <c r="A106" t="str">
        <f ca="1"/>
        <v>СПб</v>
      </c>
      <c r="B106" t="str">
        <f ca="1"/>
        <v>Панков Никита Алексеевич</v>
      </c>
      <c r="C106" t="str">
        <f ca="1"/>
        <v>Младший оператор стиральной машины</v>
      </c>
      <c r="D106" s="2">
        <f ca="1"/>
        <v>44931</v>
      </c>
      <c r="E106" t="str">
        <f ca="1"/>
        <v>Самохин Роман</v>
      </c>
      <c r="F106" t="str">
        <f ca="1">IF(B106="","",_xlfn.XLOOKUP(B106,[8]Общий!$B:$B,[8]Общий!$F:$F,"Не проставлен",0,1))</f>
        <v xml:space="preserve">             19 000  </v>
      </c>
    </row>
    <row r="107" spans="1:6" x14ac:dyDescent="0.35">
      <c r="A107" t="str">
        <f ca="1"/>
        <v>СПб</v>
      </c>
      <c r="B107" t="str">
        <f ca="1"/>
        <v>Партакова Ольга Викторовна уволен</v>
      </c>
      <c r="C107" t="str">
        <f ca="1"/>
        <v>Оператор стиральной машины</v>
      </c>
      <c r="D107" s="2">
        <f ca="1"/>
        <v>44931</v>
      </c>
      <c r="E107" t="str">
        <f ca="1"/>
        <v>Самохин Роман</v>
      </c>
      <c r="F107" t="str">
        <f ca="1">IF(B107="","",_xlfn.XLOOKUP(B107,[8]Общий!$B:$B,[8]Общий!$F:$F,"Не проставлен",0,1))</f>
        <v>уволен</v>
      </c>
    </row>
    <row r="108" spans="1:6" x14ac:dyDescent="0.35">
      <c r="A108" t="str">
        <f ca="1"/>
        <v>СПб</v>
      </c>
      <c r="B108" t="str">
        <f ca="1"/>
        <v>Пугачева Олеся Михайловна</v>
      </c>
      <c r="C108" t="str">
        <f ca="1"/>
        <v>Оператор стиральной машины</v>
      </c>
      <c r="D108" s="2">
        <f ca="1"/>
        <v>44931</v>
      </c>
      <c r="E108" t="str">
        <f ca="1"/>
        <v>Самохин Роман</v>
      </c>
      <c r="F108" t="str">
        <f ca="1">IF(B108="","",_xlfn.XLOOKUP(B108,[8]Общий!$B:$B,[8]Общий!$F:$F,"Не проставлен",0,1))</f>
        <v xml:space="preserve">                9 682  </v>
      </c>
    </row>
    <row r="109" spans="1:6" x14ac:dyDescent="0.35">
      <c r="A109" t="str">
        <f ca="1"/>
        <v>СПб</v>
      </c>
      <c r="B109" t="str">
        <f ca="1"/>
        <v>Саватеев Роман Александрович</v>
      </c>
      <c r="C109" t="str">
        <f ca="1"/>
        <v>Оператор стиральной машины</v>
      </c>
      <c r="D109" s="2">
        <f ca="1"/>
        <v>44931</v>
      </c>
      <c r="E109" t="str">
        <f ca="1"/>
        <v>Самохин Роман</v>
      </c>
      <c r="F109" t="str">
        <f ca="1">IF(B109="","",_xlfn.XLOOKUP(B109,[8]Общий!$B:$B,[8]Общий!$F:$F,"Не проставлен",0,1))</f>
        <v xml:space="preserve">             16 167  </v>
      </c>
    </row>
    <row r="110" spans="1:6" x14ac:dyDescent="0.35">
      <c r="A110" t="str">
        <f ca="1"/>
        <v>СПб</v>
      </c>
      <c r="B110" t="str">
        <f ca="1"/>
        <v>Сергеев Михаил Александрович</v>
      </c>
      <c r="C110" t="str">
        <f ca="1"/>
        <v>Оператор стиральной машины</v>
      </c>
      <c r="D110" s="2">
        <f ca="1"/>
        <v>44931</v>
      </c>
      <c r="E110" t="str">
        <f ca="1"/>
        <v>Самохин Роман</v>
      </c>
      <c r="F110" t="str">
        <f ca="1">IF(B110="","",_xlfn.XLOOKUP(B110,[8]Общий!$B:$B,[8]Общий!$F:$F,"Не проставлен",0,1))</f>
        <v xml:space="preserve">             12 264  </v>
      </c>
    </row>
    <row r="111" spans="1:6" x14ac:dyDescent="0.35">
      <c r="A111" t="str">
        <f ca="1"/>
        <v>СПб</v>
      </c>
      <c r="B111" t="str">
        <f ca="1"/>
        <v>Сергеева Наталья Станиславовна</v>
      </c>
      <c r="C111" t="str">
        <f ca="1"/>
        <v>Оператор стиральной машины</v>
      </c>
      <c r="D111" s="2">
        <f ca="1"/>
        <v>44931</v>
      </c>
      <c r="E111" t="str">
        <f ca="1"/>
        <v>Самохин Роман</v>
      </c>
      <c r="F111" t="str">
        <f ca="1">IF(B111="","",_xlfn.XLOOKUP(B111,[8]Общий!$B:$B,[8]Общий!$F:$F,"Не проставлен",0,1))</f>
        <v xml:space="preserve">             11 538  </v>
      </c>
    </row>
    <row r="112" spans="1:6" x14ac:dyDescent="0.35">
      <c r="A112" t="str">
        <f ca="1"/>
        <v>СПб</v>
      </c>
      <c r="B112" t="str">
        <f ca="1"/>
        <v>Суханова Ольга Геннадьевна</v>
      </c>
      <c r="C112" t="str">
        <f ca="1"/>
        <v>Младший оператор стиральной машины</v>
      </c>
      <c r="D112" s="2">
        <f ca="1"/>
        <v>44931</v>
      </c>
      <c r="E112" t="str">
        <f ca="1"/>
        <v>Самохин Роман</v>
      </c>
      <c r="F112" t="str">
        <f ca="1">IF(B112="","",_xlfn.XLOOKUP(B112,[8]Общий!$B:$B,[8]Общий!$F:$F,"Не проставлен",0,1))</f>
        <v xml:space="preserve">             14 200  </v>
      </c>
    </row>
    <row r="113" spans="1:6" x14ac:dyDescent="0.35">
      <c r="A113" t="str">
        <f ca="1"/>
        <v>СПб</v>
      </c>
      <c r="B113" t="str">
        <f ca="1"/>
        <v>Тарасова Юлия Михайловна</v>
      </c>
      <c r="C113" t="str">
        <f ca="1"/>
        <v>Старший оператор стиральной машины</v>
      </c>
      <c r="D113" s="2">
        <f ca="1"/>
        <v>44931</v>
      </c>
      <c r="E113" t="str">
        <f ca="1"/>
        <v>Самохин Роман</v>
      </c>
      <c r="F113" t="str">
        <f ca="1">IF(B113="","",_xlfn.XLOOKUP(B113,[8]Общий!$B:$B,[8]Общий!$F:$F,"Не проставлен",0,1))</f>
        <v xml:space="preserve">             13 313  </v>
      </c>
    </row>
    <row r="114" spans="1:6" x14ac:dyDescent="0.35">
      <c r="A114" t="str">
        <f ca="1"/>
        <v>СПб</v>
      </c>
      <c r="B114" t="str">
        <f ca="1"/>
        <v>Халикова Надежда Анатольевна</v>
      </c>
      <c r="C114" t="str">
        <f ca="1"/>
        <v>Оператор стиральной машины</v>
      </c>
      <c r="D114" s="2">
        <f ca="1"/>
        <v>44931</v>
      </c>
      <c r="E114" t="str">
        <f ca="1"/>
        <v>Самохин Роман</v>
      </c>
      <c r="F114" t="str">
        <f ca="1">IF(B114="","",_xlfn.XLOOKUP(B114,[8]Общий!$B:$B,[8]Общий!$F:$F,"Не проставлен",0,1))</f>
        <v xml:space="preserve">                7 100  </v>
      </c>
    </row>
    <row r="115" spans="1:6" x14ac:dyDescent="0.35">
      <c r="A115" t="str">
        <f ca="1"/>
        <v>СПб</v>
      </c>
      <c r="B115" t="str">
        <f ca="1"/>
        <v>Шемякина Екатерина Александровна уволен</v>
      </c>
      <c r="C115" t="str">
        <f ca="1"/>
        <v>Младший оператор стиральной машины</v>
      </c>
      <c r="D115" s="2">
        <f ca="1"/>
        <v>44931</v>
      </c>
      <c r="E115" t="str">
        <f ca="1"/>
        <v>Самохин Роман</v>
      </c>
      <c r="F115" t="str">
        <f ca="1">IF(B115="","",_xlfn.XLOOKUP(B115,[8]Общий!$B:$B,[8]Общий!$F:$F,"Не проставлен",0,1))</f>
        <v>уволен</v>
      </c>
    </row>
    <row r="116" spans="1:6" x14ac:dyDescent="0.35">
      <c r="A116" t="str">
        <f ca="1"/>
        <v>СПб</v>
      </c>
      <c r="B116" t="str">
        <f ca="1"/>
        <v>Шкаликов Максим Игоревич</v>
      </c>
      <c r="C116" t="str">
        <f ca="1"/>
        <v>Оператор стиральной машины</v>
      </c>
      <c r="D116" s="2">
        <f ca="1"/>
        <v>44931</v>
      </c>
      <c r="E116" t="str">
        <f ca="1"/>
        <v>Самохин Роман</v>
      </c>
      <c r="F116" t="str">
        <f ca="1">IF(B116="","",_xlfn.XLOOKUP(B116,[8]Общий!$B:$B,[8]Общий!$F:$F,"Не проставлен",0,1))</f>
        <v xml:space="preserve">             22 724  </v>
      </c>
    </row>
    <row r="117" spans="1:6" x14ac:dyDescent="0.35">
      <c r="A117" t="str">
        <f ca="1"/>
        <v>СПб</v>
      </c>
      <c r="B117" t="str">
        <f ca="1"/>
        <v>Шлык Алексей Георгиевич</v>
      </c>
      <c r="C117" t="str">
        <f ca="1"/>
        <v>Младший оператор стиральной машины</v>
      </c>
      <c r="D117" s="2">
        <f ca="1"/>
        <v>44931</v>
      </c>
      <c r="E117" t="str">
        <f ca="1"/>
        <v>Самохин Роман</v>
      </c>
      <c r="F117" t="str">
        <f ca="1">IF(B117="","",_xlfn.XLOOKUP(B117,[8]Общий!$B:$B,[8]Общий!$F:$F,"Не проставлен",0,1))</f>
        <v xml:space="preserve">             15 511  </v>
      </c>
    </row>
    <row r="118" spans="1:6" x14ac:dyDescent="0.35">
      <c r="A118" t="str">
        <f ca="1"/>
        <v>СПб</v>
      </c>
      <c r="B118" t="str">
        <f ca="1"/>
        <v>Васильев Павел Юрьевич уволен</v>
      </c>
      <c r="C118" t="str">
        <f ca="1"/>
        <v>Руководитель отдела продаж</v>
      </c>
      <c r="D118" s="2">
        <f ca="1"/>
        <v>44947</v>
      </c>
      <c r="E118" t="str">
        <f ca="1"/>
        <v>Тумаров Евгений</v>
      </c>
      <c r="F118" t="str">
        <f ca="1">IF(B118="","",_xlfn.XLOOKUP(B118,[8]Общий!$B:$B,[8]Общий!$F:$F,"Не проставлен",0,1))</f>
        <v>уволен</v>
      </c>
    </row>
    <row r="119" spans="1:6" x14ac:dyDescent="0.35">
      <c r="A119" t="str">
        <f ca="1"/>
        <v>СПб</v>
      </c>
      <c r="B119" t="str">
        <f ca="1"/>
        <v>Приёмко Александр Евгеньевич</v>
      </c>
      <c r="C119" t="str">
        <f ca="1"/>
        <v>Руководитель отдела продаж ковры</v>
      </c>
      <c r="D119" s="2">
        <f ca="1"/>
        <v>44947</v>
      </c>
      <c r="E119" t="str">
        <f ca="1"/>
        <v>Тумаров Евгений</v>
      </c>
      <c r="F119" t="str">
        <f ca="1">IF(B119="","",_xlfn.XLOOKUP(B119,[8]Общий!$B:$B,[8]Общий!$F:$F,"Не проставлен",0,1))</f>
        <v>нет премии в этом периоде</v>
      </c>
    </row>
    <row r="120" spans="1:6" x14ac:dyDescent="0.35">
      <c r="A120" t="str">
        <f ca="1"/>
        <v>СПб</v>
      </c>
      <c r="B120" t="str">
        <f ca="1"/>
        <v>Тумаров Евгений Юрьевич уволен</v>
      </c>
      <c r="C120" t="str">
        <f ca="1"/>
        <v>Директор по продажам услуг по уходу за вестибюльными коврами</v>
      </c>
      <c r="D120" s="2">
        <f ca="1"/>
        <v>44947</v>
      </c>
      <c r="E120" t="str">
        <f ca="1"/>
        <v>Цикулин Антон</v>
      </c>
      <c r="F120" t="str">
        <f ca="1">IF(B120="","",_xlfn.XLOOKUP(B120,[8]Общий!$B:$B,[8]Общий!$F:$F,"Не проставлен",0,1))</f>
        <v>уволен</v>
      </c>
    </row>
    <row r="121" spans="1:6" x14ac:dyDescent="0.35">
      <c r="A121" t="str">
        <f ca="1"/>
        <v>СПб</v>
      </c>
      <c r="B121" t="str">
        <f ca="1"/>
        <v>Чистяков Александр Дмитриевич</v>
      </c>
      <c r="C121" t="str">
        <f ca="1"/>
        <v>Руководитель службы клиентов</v>
      </c>
      <c r="D121" s="2">
        <f ca="1"/>
        <v>44947</v>
      </c>
      <c r="E121" t="str">
        <f ca="1"/>
        <v>Тумаров Евгений</v>
      </c>
      <c r="F121" t="str">
        <f ca="1">IF(B121="","",_xlfn.XLOOKUP(B121,[8]Общий!$B:$B,[8]Общий!$F:$F,"Не проставлен",0,1))</f>
        <v>нет премии в этом периоде</v>
      </c>
    </row>
    <row r="122" spans="1:6" x14ac:dyDescent="0.35">
      <c r="A122" t="str">
        <f ca="1"/>
        <v>СПб</v>
      </c>
      <c r="B122" t="str">
        <f ca="1"/>
        <v>Байбуз Денис Сергеевич</v>
      </c>
      <c r="C122" t="str">
        <f ca="1"/>
        <v>Логист</v>
      </c>
      <c r="D122" s="2">
        <f ca="1"/>
        <v>44931</v>
      </c>
      <c r="E122" t="str">
        <f ca="1"/>
        <v>Цикулин Антон</v>
      </c>
      <c r="F122">
        <f ca="1">IF(B122="","",_xlfn.XLOOKUP(B122,[8]Общий!$B:$B,[8]Общий!$F:$F,"Не проставлен",0,1))</f>
        <v>6400</v>
      </c>
    </row>
    <row r="123" spans="1:6" x14ac:dyDescent="0.35">
      <c r="A123" t="str">
        <f ca="1"/>
        <v>СПб</v>
      </c>
      <c r="B123" t="str">
        <f ca="1"/>
        <v>Битнев Сергей Александрович уволен</v>
      </c>
      <c r="C123" t="str">
        <f ca="1"/>
        <v>Старший Инженер</v>
      </c>
      <c r="D123" s="2">
        <f ca="1"/>
        <v>44931</v>
      </c>
      <c r="E123" t="str">
        <f ca="1"/>
        <v>Бурмистрова Вера</v>
      </c>
      <c r="F123" t="str">
        <f ca="1">IF(B123="","",_xlfn.XLOOKUP(B123,[8]Общий!$B:$B,[8]Общий!$F:$F,"Не проставлен",0,1))</f>
        <v>уволен</v>
      </c>
    </row>
    <row r="124" spans="1:6" x14ac:dyDescent="0.35">
      <c r="A124" t="str">
        <f ca="1"/>
        <v>СПб</v>
      </c>
      <c r="B124" t="str">
        <f ca="1"/>
        <v>Бурмистрова Вера Валерьевна</v>
      </c>
      <c r="C124" t="str">
        <f ca="1"/>
        <v>Старший руководитель производства</v>
      </c>
      <c r="D124" s="2">
        <f ca="1"/>
        <v>44947</v>
      </c>
      <c r="E124" t="str">
        <f ca="1"/>
        <v>Цикулин Антон</v>
      </c>
      <c r="F124">
        <f ca="1">IF(B124="","",_xlfn.XLOOKUP(B124,[8]Общий!$B:$B,[8]Общий!$F:$F,"Не проставлен",0,1))</f>
        <v>0</v>
      </c>
    </row>
    <row r="125" spans="1:6" x14ac:dyDescent="0.35">
      <c r="A125" t="str">
        <f ca="1"/>
        <v>СПб</v>
      </c>
      <c r="B125" t="str">
        <f ca="1"/>
        <v>Быков Роман Евгеньевич уволен</v>
      </c>
      <c r="C125" t="str">
        <f ca="1"/>
        <v>Специалист по логистике</v>
      </c>
      <c r="D125" s="2">
        <f ca="1"/>
        <v>44931</v>
      </c>
      <c r="E125" t="str">
        <f ca="1"/>
        <v>Цикулин Антон</v>
      </c>
      <c r="F125" t="str">
        <f ca="1">IF(B125="","",_xlfn.XLOOKUP(B125,[8]Общий!$B:$B,[8]Общий!$F:$F,"Не проставлен",0,1))</f>
        <v>уволен</v>
      </c>
    </row>
    <row r="126" spans="1:6" x14ac:dyDescent="0.35">
      <c r="A126" t="str">
        <f ca="1"/>
        <v>СПб</v>
      </c>
      <c r="B126" t="str">
        <f ca="1"/>
        <v>Ветров Кирилл Дмитриевич уволен</v>
      </c>
      <c r="C126" t="str">
        <f ca="1"/>
        <v>Специалист отдела логистики</v>
      </c>
      <c r="D126" s="2">
        <f ca="1"/>
        <v>44931</v>
      </c>
      <c r="E126" t="str">
        <f ca="1"/>
        <v>Цикулин Антон</v>
      </c>
      <c r="F126">
        <f ca="1">IF(B126="","",_xlfn.XLOOKUP(B126,[8]Общий!$B:$B,[8]Общий!$F:$F,"Не проставлен",0,1))</f>
        <v>5000</v>
      </c>
    </row>
    <row r="127" spans="1:6" x14ac:dyDescent="0.35">
      <c r="A127" t="str">
        <f ca="1"/>
        <v>СПб</v>
      </c>
      <c r="B127" t="str">
        <f ca="1"/>
        <v>Самохин Роман Виссарионович</v>
      </c>
      <c r="C127" t="str">
        <f ca="1"/>
        <v>Руководитель производства</v>
      </c>
      <c r="D127" s="2">
        <f ca="1"/>
        <v>44947</v>
      </c>
      <c r="E127" t="str">
        <f ca="1"/>
        <v>Бурмистрова Вера</v>
      </c>
      <c r="F127" t="str">
        <f ca="1">IF(B127="","",_xlfn.XLOOKUP(B127,[8]Общий!$B:$B,[8]Общий!$F:$F,"Не проставлен",0,1))</f>
        <v>нет в приказе</v>
      </c>
    </row>
    <row r="128" spans="1:6" x14ac:dyDescent="0.35">
      <c r="A128" t="str">
        <f ca="1"/>
        <v>СПб</v>
      </c>
      <c r="B128" t="str">
        <f ca="1"/>
        <v>Шмакова Лидия Сергеевна</v>
      </c>
      <c r="C128" t="str">
        <f ca="1"/>
        <v>Руководитель отдела обслуживания клиентов</v>
      </c>
      <c r="D128" s="2">
        <f ca="1"/>
        <v>44947</v>
      </c>
      <c r="E128" t="str">
        <f ca="1"/>
        <v>Цикулин Антон</v>
      </c>
      <c r="F128">
        <f ca="1">IF(B128="","",_xlfn.XLOOKUP(B128,[8]Общий!$B:$B,[8]Общий!$F:$F,"Не проставлен",0,1))</f>
        <v>0</v>
      </c>
    </row>
    <row r="129" spans="1:6" x14ac:dyDescent="0.35">
      <c r="A129" t="str">
        <f ca="1"/>
        <v>СПб</v>
      </c>
      <c r="B129" t="str">
        <f ca="1"/>
        <v>Давиденко Мария Максимовна</v>
      </c>
      <c r="C129" t="str">
        <f ca="1"/>
        <v>Старший менеджер по работе с ключевыми клиентами</v>
      </c>
      <c r="D129" s="2">
        <f ca="1"/>
        <v>44947</v>
      </c>
      <c r="E129" t="str">
        <f ca="1"/>
        <v>Чистяков Александр</v>
      </c>
      <c r="F129">
        <f ca="1">IF(B129="","",_xlfn.XLOOKUP(B129,[8]Общий!$B:$B,[8]Общий!$F:$F,"Не проставлен",0,1))</f>
        <v>0</v>
      </c>
    </row>
    <row r="130" spans="1:6" x14ac:dyDescent="0.35">
      <c r="A130" t="str">
        <f ca="1"/>
        <v>СПб</v>
      </c>
      <c r="B130" t="str">
        <f ca="1"/>
        <v>Кобец Дмитрий Александрович</v>
      </c>
      <c r="C130" t="str">
        <f ca="1"/>
        <v>Представитель по обслуживанию клиентов</v>
      </c>
      <c r="D130" s="2">
        <f ca="1"/>
        <v>44947</v>
      </c>
      <c r="E130" t="str">
        <f ca="1"/>
        <v>Чистяков Александр</v>
      </c>
      <c r="F130">
        <f ca="1">IF(B130="","",_xlfn.XLOOKUP(B130,[8]Общий!$B:$B,[8]Общий!$F:$F,"Не проставлен",0,1))</f>
        <v>0</v>
      </c>
    </row>
    <row r="131" spans="1:6" x14ac:dyDescent="0.35">
      <c r="A131" t="str">
        <f ca="1"/>
        <v>СПб</v>
      </c>
      <c r="B131" t="str">
        <f ca="1"/>
        <v>Комлева Маргарита Игоревна</v>
      </c>
      <c r="C131" t="str">
        <f ca="1"/>
        <v>Представитель по обслуживанию клиентов</v>
      </c>
      <c r="D131" s="2">
        <f ca="1"/>
        <v>44947</v>
      </c>
      <c r="E131" t="str">
        <f ca="1"/>
        <v>Чистяков Александр</v>
      </c>
      <c r="F131">
        <f ca="1">IF(B131="","",_xlfn.XLOOKUP(B131,[8]Общий!$B:$B,[8]Общий!$F:$F,"Не проставлен",0,1))</f>
        <v>0</v>
      </c>
    </row>
    <row r="132" spans="1:6" x14ac:dyDescent="0.35">
      <c r="A132" t="str">
        <f ca="1"/>
        <v>СПб</v>
      </c>
      <c r="B132" t="str">
        <f ca="1"/>
        <v>Лосев Вячеслав Анатольевич</v>
      </c>
      <c r="C132" t="str">
        <f ca="1"/>
        <v>Ведущий менеджер по работе с ключевыми клиентами</v>
      </c>
      <c r="D132" s="2">
        <f ca="1"/>
        <v>44947</v>
      </c>
      <c r="E132" t="str">
        <f ca="1"/>
        <v>Чистяков Александр</v>
      </c>
      <c r="F132">
        <f ca="1">IF(B132="","",_xlfn.XLOOKUP(B132,[8]Общий!$B:$B,[8]Общий!$F:$F,"Не проставлен",0,1))</f>
        <v>0</v>
      </c>
    </row>
    <row r="133" spans="1:6" x14ac:dyDescent="0.35">
      <c r="A133" t="str">
        <f ca="1"/>
        <v>СПб</v>
      </c>
      <c r="B133" t="str">
        <f ca="1"/>
        <v>Реброва Ирина Николаевна (Вдовина)</v>
      </c>
      <c r="C133" t="str">
        <f ca="1"/>
        <v>Менеджер по работе с ключевыми клиентами</v>
      </c>
      <c r="D133" s="2">
        <f ca="1"/>
        <v>44947</v>
      </c>
      <c r="E133" t="str">
        <f ca="1"/>
        <v>Чистяков Александр</v>
      </c>
      <c r="F133">
        <f ca="1">IF(B133="","",_xlfn.XLOOKUP(B133,[8]Общий!$B:$B,[8]Общий!$F:$F,"Не проставлен",0,1))</f>
        <v>0</v>
      </c>
    </row>
    <row r="134" spans="1:6" x14ac:dyDescent="0.35">
      <c r="A134" t="str">
        <f ca="1"/>
        <v>СПб</v>
      </c>
      <c r="B134" t="str">
        <f ca="1"/>
        <v>Румачик Анна Георгиевна</v>
      </c>
      <c r="C134" t="str">
        <f ca="1"/>
        <v>Менеджер по работе с ключевыми клиентами</v>
      </c>
      <c r="D134" s="2">
        <f ca="1"/>
        <v>44947</v>
      </c>
      <c r="E134" t="str">
        <f ca="1"/>
        <v>Чистяков Александр</v>
      </c>
      <c r="F134">
        <f ca="1">IF(B134="","",_xlfn.XLOOKUP(B134,[8]Общий!$B:$B,[8]Общий!$F:$F,"Не проставлен",0,1))</f>
        <v>0</v>
      </c>
    </row>
    <row r="135" spans="1:6" x14ac:dyDescent="0.35">
      <c r="A135" t="str">
        <f ca="1"/>
        <v>СПб</v>
      </c>
      <c r="B135" t="str">
        <f ca="1"/>
        <v>Бережнова Лена Владимировна уволен</v>
      </c>
      <c r="C135" t="str">
        <f ca="1"/>
        <v>Младший консультант</v>
      </c>
      <c r="D135" s="2">
        <f ca="1"/>
        <v>44931</v>
      </c>
      <c r="E135" t="str">
        <f ca="1"/>
        <v>Шмакова Лидия</v>
      </c>
      <c r="F135" t="str">
        <f ca="1">IF(B135="","",_xlfn.XLOOKUP(B135,[8]Общий!$B:$B,[8]Общий!$F:$F,"Не проставлен",0,1))</f>
        <v>уволен</v>
      </c>
    </row>
    <row r="136" spans="1:6" x14ac:dyDescent="0.35">
      <c r="A136" t="str">
        <f ca="1"/>
        <v>СПб</v>
      </c>
      <c r="B136" t="str">
        <f ca="1"/>
        <v>Березкина Анастасия Сергеевна</v>
      </c>
      <c r="C136" t="str">
        <f ca="1"/>
        <v>Старший консультант</v>
      </c>
      <c r="D136" s="2">
        <f ca="1"/>
        <v>44931</v>
      </c>
      <c r="E136" t="str">
        <f ca="1"/>
        <v>Шмакова Лидия</v>
      </c>
      <c r="F136">
        <f ca="1">IF(B136="","",_xlfn.XLOOKUP(B136,[8]Общий!$B:$B,[8]Общий!$F:$F,"Не проставлен",0,1))</f>
        <v>0</v>
      </c>
    </row>
    <row r="137" spans="1:6" x14ac:dyDescent="0.35">
      <c r="A137" t="str">
        <f ca="1"/>
        <v>СПб</v>
      </c>
      <c r="B137" t="str">
        <f ca="1"/>
        <v>Бобрицкая Алина Павловна</v>
      </c>
      <c r="C137" t="str">
        <f ca="1"/>
        <v>Младший консультант</v>
      </c>
      <c r="D137" s="2">
        <f ca="1"/>
        <v>44931</v>
      </c>
      <c r="E137" t="str">
        <f ca="1"/>
        <v>Шмакова Лидия</v>
      </c>
      <c r="F137">
        <f ca="1">IF(B137="","",_xlfn.XLOOKUP(B137,[8]Общий!$B:$B,[8]Общий!$F:$F,"Не проставлен",0,1))</f>
        <v>13800</v>
      </c>
    </row>
    <row r="138" spans="1:6" x14ac:dyDescent="0.35">
      <c r="A138" t="str">
        <f ca="1"/>
        <v>СПб</v>
      </c>
      <c r="B138" t="str">
        <f ca="1"/>
        <v>Борискина Юлия Александровна уволен</v>
      </c>
      <c r="C138" t="str">
        <f ca="1"/>
        <v>Консультант по обслуживанию</v>
      </c>
      <c r="D138" s="2">
        <f ca="1"/>
        <v>44931</v>
      </c>
      <c r="E138" t="str">
        <f ca="1"/>
        <v>Шмакова Лидия</v>
      </c>
      <c r="F138" t="str">
        <f ca="1">IF(B138="","",_xlfn.XLOOKUP(B138,[8]Общий!$B:$B,[8]Общий!$F:$F,"Не проставлен",0,1))</f>
        <v>уволен</v>
      </c>
    </row>
    <row r="139" spans="1:6" x14ac:dyDescent="0.35">
      <c r="A139" t="str">
        <f ca="1"/>
        <v>СПб</v>
      </c>
      <c r="B139" t="str">
        <f ca="1"/>
        <v>Гилев Алексей Михайлович</v>
      </c>
      <c r="C139" t="str">
        <f ca="1"/>
        <v>Представитель по работе с клиентами сегмента "Оптимайз"</v>
      </c>
      <c r="D139" s="2">
        <f ca="1"/>
        <v>44931</v>
      </c>
      <c r="E139" t="str">
        <f ca="1"/>
        <v>Шмакова Лидия</v>
      </c>
      <c r="F139">
        <f ca="1">IF(B139="","",_xlfn.XLOOKUP(B139,[8]Общий!$B:$B,[8]Общий!$F:$F,"Не проставлен",0,1))</f>
        <v>10600</v>
      </c>
    </row>
    <row r="140" spans="1:6" x14ac:dyDescent="0.35">
      <c r="A140" t="str">
        <f ca="1"/>
        <v>СПб</v>
      </c>
      <c r="B140" t="str">
        <f ca="1"/>
        <v>Голицина Мария Николаевна</v>
      </c>
      <c r="C140" t="str">
        <f ca="1"/>
        <v>Менеджер по работе с ключевыми клиентами</v>
      </c>
      <c r="D140" s="2">
        <f ca="1"/>
        <v>44947</v>
      </c>
      <c r="E140" t="str">
        <f ca="1"/>
        <v>Чистяков Александр</v>
      </c>
      <c r="F140">
        <f ca="1">IF(B140="","",_xlfn.XLOOKUP(B140,[8]Общий!$B:$B,[8]Общий!$F:$F,"Не проставлен",0,1))</f>
        <v>0</v>
      </c>
    </row>
    <row r="141" spans="1:6" x14ac:dyDescent="0.35">
      <c r="A141" t="str">
        <f ca="1"/>
        <v>СПб</v>
      </c>
      <c r="B141" t="str">
        <f ca="1"/>
        <v>Григорьева Юлия Андреевна</v>
      </c>
      <c r="C141" t="str">
        <f ca="1"/>
        <v>Консультант по обслуживанию</v>
      </c>
      <c r="D141" s="2">
        <f ca="1"/>
        <v>44931</v>
      </c>
      <c r="E141" t="str">
        <f ca="1"/>
        <v>Шмакова Лидия</v>
      </c>
      <c r="F141">
        <f ca="1">IF(B141="","",_xlfn.XLOOKUP(B141,[8]Общий!$B:$B,[8]Общий!$F:$F,"Не проставлен",0,1))</f>
        <v>13300</v>
      </c>
    </row>
    <row r="142" spans="1:6" x14ac:dyDescent="0.35">
      <c r="A142" t="str">
        <f ca="1"/>
        <v>СПб</v>
      </c>
      <c r="B142" t="str">
        <f ca="1"/>
        <v>Грошева Марина Сергеевна</v>
      </c>
      <c r="C142" t="str">
        <f ca="1"/>
        <v>Консультант по обслуживанию</v>
      </c>
      <c r="D142" s="2">
        <f ca="1"/>
        <v>44931</v>
      </c>
      <c r="E142" t="str">
        <f ca="1"/>
        <v>Шмакова Лидия</v>
      </c>
      <c r="F142">
        <f ca="1">IF(B142="","",_xlfn.XLOOKUP(B142,[8]Общий!$B:$B,[8]Общий!$F:$F,"Не проставлен",0,1))</f>
        <v>13300</v>
      </c>
    </row>
    <row r="143" spans="1:6" x14ac:dyDescent="0.35">
      <c r="A143" t="str">
        <f ca="1"/>
        <v>СПб</v>
      </c>
      <c r="B143" t="str">
        <f ca="1"/>
        <v>Круглова Оксана Владимировна</v>
      </c>
      <c r="C143" t="str">
        <f ca="1"/>
        <v>Консультант по обслуживанию</v>
      </c>
      <c r="D143" s="2">
        <f ca="1"/>
        <v>44931</v>
      </c>
      <c r="E143" t="str">
        <f ca="1"/>
        <v>Шмакова Лидия</v>
      </c>
      <c r="F143">
        <f ca="1">IF(B143="","",_xlfn.XLOOKUP(B143,[8]Общий!$B:$B,[8]Общий!$F:$F,"Не проставлен",0,1))</f>
        <v>13300</v>
      </c>
    </row>
    <row r="144" spans="1:6" x14ac:dyDescent="0.35">
      <c r="A144" t="str">
        <f ca="1"/>
        <v>СПб</v>
      </c>
      <c r="B144" t="str">
        <f ca="1"/>
        <v>Крылова Ирина Константиновна</v>
      </c>
      <c r="C144" t="str">
        <f ca="1"/>
        <v>Старший консультант</v>
      </c>
      <c r="D144" s="2">
        <f ca="1"/>
        <v>44931</v>
      </c>
      <c r="E144" t="str">
        <f ca="1"/>
        <v>Шмакова Лидия</v>
      </c>
      <c r="F144">
        <f ca="1">IF(B144="","",_xlfn.XLOOKUP(B144,[8]Общий!$B:$B,[8]Общий!$F:$F,"Не проставлен",0,1))</f>
        <v>13800</v>
      </c>
    </row>
    <row r="145" spans="1:6" x14ac:dyDescent="0.35">
      <c r="A145" t="str">
        <f ca="1"/>
        <v>СПб</v>
      </c>
      <c r="B145" t="str">
        <f ca="1"/>
        <v>Лаврентьева Юлия Александровна</v>
      </c>
      <c r="C145" t="str">
        <f ca="1"/>
        <v>Консультант по обслуживанию</v>
      </c>
      <c r="D145" s="2">
        <f ca="1"/>
        <v>44931</v>
      </c>
      <c r="E145" t="str">
        <f ca="1"/>
        <v>Шмакова Лидия</v>
      </c>
      <c r="F145">
        <f ca="1">IF(B145="","",_xlfn.XLOOKUP(B145,[8]Общий!$B:$B,[8]Общий!$F:$F,"Не проставлен",0,1))</f>
        <v>11100</v>
      </c>
    </row>
    <row r="146" spans="1:6" x14ac:dyDescent="0.35">
      <c r="A146" t="str">
        <f ca="1"/>
        <v>СПб</v>
      </c>
      <c r="B146" t="str">
        <f ca="1"/>
        <v>Лавринович Анастасия Леонидовна</v>
      </c>
      <c r="C146" t="str">
        <f ca="1"/>
        <v>Консультант по обслуживанию</v>
      </c>
      <c r="D146" s="2">
        <f ca="1"/>
        <v>44931</v>
      </c>
      <c r="E146" t="str">
        <f ca="1"/>
        <v>Шмакова Лидия</v>
      </c>
      <c r="F146">
        <f ca="1">IF(B146="","",_xlfn.XLOOKUP(B146,[8]Общий!$B:$B,[8]Общий!$F:$F,"Не проставлен",0,1))</f>
        <v>13800</v>
      </c>
    </row>
    <row r="147" spans="1:6" x14ac:dyDescent="0.35">
      <c r="A147" t="str">
        <f ca="1"/>
        <v>СПб</v>
      </c>
      <c r="B147" t="str">
        <f ca="1"/>
        <v>Леонова Эльвира Анатольевна</v>
      </c>
      <c r="C147" t="str">
        <f ca="1"/>
        <v>Консультант по обслуживанию</v>
      </c>
      <c r="D147" s="2">
        <f ca="1"/>
        <v>44931</v>
      </c>
      <c r="E147" t="str">
        <f ca="1"/>
        <v>Шмакова Лидия</v>
      </c>
      <c r="F147">
        <f ca="1">IF(B147="","",_xlfn.XLOOKUP(B147,[8]Общий!$B:$B,[8]Общий!$F:$F,"Не проставлен",0,1))</f>
        <v>10600</v>
      </c>
    </row>
    <row r="148" spans="1:6" x14ac:dyDescent="0.35">
      <c r="A148" t="str">
        <f ca="1"/>
        <v>СПб</v>
      </c>
      <c r="B148" t="str">
        <f ca="1"/>
        <v>Майорова Анастасия Андреевна</v>
      </c>
      <c r="C148" t="str">
        <f ca="1"/>
        <v>Консультант по обслуживанию</v>
      </c>
      <c r="D148" s="2">
        <f ca="1"/>
        <v>44931</v>
      </c>
      <c r="E148" t="str">
        <f ca="1"/>
        <v>Шмакова Лидия</v>
      </c>
      <c r="F148">
        <f ca="1">IF(B148="","",_xlfn.XLOOKUP(B148,[8]Общий!$B:$B,[8]Общий!$F:$F,"Не проставлен",0,1))</f>
        <v>13300</v>
      </c>
    </row>
    <row r="149" spans="1:6" x14ac:dyDescent="0.35">
      <c r="A149" t="str">
        <f ca="1"/>
        <v>СПб</v>
      </c>
      <c r="B149" t="str">
        <f ca="1"/>
        <v>Озеркова Екатерина Сергеевна уволен</v>
      </c>
      <c r="C149" t="str">
        <f ca="1"/>
        <v>Младший консультант</v>
      </c>
      <c r="D149" s="2">
        <f ca="1"/>
        <v>44931</v>
      </c>
      <c r="E149" t="str">
        <f ca="1"/>
        <v>Шмакова Лидия</v>
      </c>
      <c r="F149" t="str">
        <f ca="1">IF(B149="","",_xlfn.XLOOKUP(B149,[8]Общий!$B:$B,[8]Общий!$F:$F,"Не проставлен",0,1))</f>
        <v>уволен</v>
      </c>
    </row>
    <row r="150" spans="1:6" x14ac:dyDescent="0.35">
      <c r="A150" t="str">
        <f ca="1"/>
        <v>СПб</v>
      </c>
      <c r="B150" t="str">
        <f ca="1"/>
        <v>Пижурина Наталья Леонидовна</v>
      </c>
      <c r="C150" t="str">
        <f ca="1"/>
        <v>Консультант по обслуживанию</v>
      </c>
      <c r="D150" s="2">
        <f ca="1"/>
        <v>44931</v>
      </c>
      <c r="E150" t="str">
        <f ca="1"/>
        <v>Шмакова Лидия</v>
      </c>
      <c r="F150">
        <f ca="1">IF(B150="","",_xlfn.XLOOKUP(B150,[8]Общий!$B:$B,[8]Общий!$F:$F,"Не проставлен",0,1))</f>
        <v>13300</v>
      </c>
    </row>
    <row r="151" spans="1:6" x14ac:dyDescent="0.35">
      <c r="A151" t="str">
        <f ca="1"/>
        <v>СПб</v>
      </c>
      <c r="B151" t="str">
        <f ca="1"/>
        <v>Пономарева Алина Андреевна уволен</v>
      </c>
      <c r="C151" t="str">
        <f ca="1"/>
        <v>Консультант по обслуживанию</v>
      </c>
      <c r="D151" s="2">
        <f ca="1"/>
        <v>44931</v>
      </c>
      <c r="E151" t="str">
        <f ca="1"/>
        <v>Шмакова Лидия</v>
      </c>
      <c r="F151" t="str">
        <f ca="1">IF(B151="","",_xlfn.XLOOKUP(B151,[8]Общий!$B:$B,[8]Общий!$F:$F,"Не проставлен",0,1))</f>
        <v>уволен</v>
      </c>
    </row>
    <row r="152" spans="1:6" x14ac:dyDescent="0.35">
      <c r="A152" t="str">
        <f ca="1"/>
        <v>СПб</v>
      </c>
      <c r="B152" t="str">
        <f ca="1"/>
        <v>Руденкова Надежда Михайловна уволен</v>
      </c>
      <c r="C152" t="str">
        <f ca="1"/>
        <v>Консультант по обслуживанию</v>
      </c>
      <c r="D152" s="2">
        <f ca="1"/>
        <v>44931</v>
      </c>
      <c r="E152" t="str">
        <f ca="1"/>
        <v>Шмакова Лидия</v>
      </c>
      <c r="F152" t="str">
        <f ca="1">IF(B152="","",_xlfn.XLOOKUP(B152,[8]Общий!$B:$B,[8]Общий!$F:$F,"Не проставлен",0,1))</f>
        <v>уволен</v>
      </c>
    </row>
    <row r="153" spans="1:6" x14ac:dyDescent="0.35">
      <c r="A153" t="str">
        <f ca="1"/>
        <v>СПб</v>
      </c>
      <c r="B153" t="str">
        <f ca="1"/>
        <v>Протасевич Антон Геннадьевич переведен</v>
      </c>
      <c r="C153" t="str">
        <f ca="1"/>
        <v>Руководитель отдела</v>
      </c>
      <c r="D153" s="2">
        <f ca="1"/>
        <v>44947</v>
      </c>
      <c r="E153" t="str">
        <f ca="1"/>
        <v>Тумаров Евгений</v>
      </c>
      <c r="F153" t="str">
        <f ca="1">IF(B153="","",_xlfn.XLOOKUP(B153,[8]Общий!$B:$B,[8]Общий!$F:$F,"Не проставлен",0,1))</f>
        <v>нет премии в этом периоде</v>
      </c>
    </row>
    <row r="154" spans="1:6" x14ac:dyDescent="0.35">
      <c r="A154" t="str">
        <f ca="1"/>
        <v>СПб</v>
      </c>
      <c r="B154" t="str">
        <f ca="1"/>
        <v>Полькин Евгений Андреевич</v>
      </c>
      <c r="C154" t="str">
        <f ca="1"/>
        <v>Оператор стиральных машин</v>
      </c>
      <c r="D154" s="2">
        <f ca="1"/>
        <v>44931</v>
      </c>
      <c r="E154" t="str">
        <f ca="1"/>
        <v>Кишканов Даниил</v>
      </c>
      <c r="F154">
        <f ca="1">IF(B154="","",_xlfn.XLOOKUP(B154,[8]Общий!$B:$B,[8]Общий!$F:$F,"Не проставлен",0,1))</f>
        <v>10629.829545454546</v>
      </c>
    </row>
    <row r="155" spans="1:6" x14ac:dyDescent="0.35">
      <c r="A155" t="str">
        <f ca="1"/>
        <v>Спб</v>
      </c>
      <c r="B155" t="str">
        <f ca="1"/>
        <v>Михайлова Ксения Сергеевна</v>
      </c>
      <c r="C155" t="str">
        <f ca="1"/>
        <v>Младший консультант</v>
      </c>
      <c r="D155" s="2">
        <f ca="1"/>
        <v>44931</v>
      </c>
      <c r="E155" t="str">
        <f ca="1"/>
        <v>Шмакова Лидия</v>
      </c>
      <c r="F155">
        <f ca="1">IF(B155="","",_xlfn.XLOOKUP(B155,[8]Общий!$B:$B,[8]Общий!$F:$F,"Не проставлен",0,1))</f>
        <v>11100</v>
      </c>
    </row>
    <row r="156" spans="1:6" x14ac:dyDescent="0.35">
      <c r="A156" t="str">
        <f ca="1"/>
        <v>Спб</v>
      </c>
      <c r="B156" t="str">
        <f ca="1"/>
        <v>Тимочкина Татьяна Геннадьевна</v>
      </c>
      <c r="C156" t="str">
        <f ca="1"/>
        <v>Младший консультант</v>
      </c>
      <c r="D156" s="2">
        <f ca="1"/>
        <v>44931</v>
      </c>
      <c r="E156" t="str">
        <f ca="1"/>
        <v>Шмакова Лидия</v>
      </c>
      <c r="F156">
        <f ca="1">IF(B156="","",_xlfn.XLOOKUP(B156,[8]Общий!$B:$B,[8]Общий!$F:$F,"Не проставлен",0,1))</f>
        <v>13300</v>
      </c>
    </row>
    <row r="157" spans="1:6" x14ac:dyDescent="0.35">
      <c r="A157" t="str">
        <f ca="1"/>
        <v>Спб</v>
      </c>
      <c r="B157" t="str">
        <f ca="1"/>
        <v>Авраменко Юлия Михайловна</v>
      </c>
      <c r="C157" t="str">
        <f ca="1"/>
        <v>Младший консультант</v>
      </c>
      <c r="D157" s="2">
        <f ca="1"/>
        <v>44931</v>
      </c>
      <c r="E157" t="str">
        <f ca="1"/>
        <v>Шмакова Лидия</v>
      </c>
      <c r="F157">
        <f ca="1">IF(B157="","",_xlfn.XLOOKUP(B157,[8]Общий!$B:$B,[8]Общий!$F:$F,"Не проставлен",0,1))</f>
        <v>13300</v>
      </c>
    </row>
    <row r="158" spans="1:6" x14ac:dyDescent="0.35">
      <c r="A158" t="str">
        <f ca="1"/>
        <v>Спб</v>
      </c>
      <c r="B158" t="str">
        <f ca="1"/>
        <v>Борщевская Елена</v>
      </c>
      <c r="C158" t="str">
        <f ca="1"/>
        <v>Младший консультант</v>
      </c>
      <c r="D158" s="2">
        <f ca="1"/>
        <v>44931</v>
      </c>
      <c r="E158" t="str">
        <f ca="1"/>
        <v>Шмакова Лидия</v>
      </c>
      <c r="F158">
        <f ca="1">IF(B158="","",_xlfn.XLOOKUP(B158,[8]Общий!$B:$B,[8]Общий!$F:$F,"Не проставлен",0,1))</f>
        <v>13800</v>
      </c>
    </row>
    <row r="159" spans="1:6" x14ac:dyDescent="0.35">
      <c r="A159" t="str">
        <f ca="1"/>
        <v>Спб</v>
      </c>
      <c r="B159" t="str">
        <f ca="1"/>
        <v>Шкуро Мария Михайловна</v>
      </c>
      <c r="C159" t="str">
        <f ca="1"/>
        <v>Консультант по обслуживанию</v>
      </c>
      <c r="D159" s="2">
        <f ca="1"/>
        <v>44931</v>
      </c>
      <c r="E159" t="str">
        <f ca="1"/>
        <v>Шмакова Лидия</v>
      </c>
      <c r="F159">
        <f ca="1">IF(B159="","",_xlfn.XLOOKUP(B159,[8]Общий!$B:$B,[8]Общий!$F:$F,"Не проставлен",0,1))</f>
        <v>13800</v>
      </c>
    </row>
    <row r="160" spans="1:6" x14ac:dyDescent="0.35">
      <c r="A160" t="str">
        <f ca="1"/>
        <v>Спб</v>
      </c>
      <c r="B160" t="str">
        <f ca="1"/>
        <v>Михайлова Валентина Евгеньевна уволен</v>
      </c>
      <c r="C160" t="str">
        <f ca="1"/>
        <v>Младший оператор стиральной машины</v>
      </c>
      <c r="D160" s="2">
        <f ca="1"/>
        <v>44931</v>
      </c>
      <c r="E160" t="str">
        <f ca="1"/>
        <v>Самохин Роман</v>
      </c>
      <c r="F160" t="str">
        <f ca="1">IF(B160="","",_xlfn.XLOOKUP(B160,[8]Общий!$B:$B,[8]Общий!$F:$F,"Не проставлен",0,1))</f>
        <v>уволен</v>
      </c>
    </row>
    <row r="161" spans="1:6" x14ac:dyDescent="0.35">
      <c r="A161" t="str">
        <f ca="1"/>
        <v>СПб</v>
      </c>
      <c r="B161" t="str">
        <f ca="1"/>
        <v>Стручкова Светлана Алексеевна уволен</v>
      </c>
      <c r="C161" t="str">
        <f ca="1"/>
        <v>Кладовщик</v>
      </c>
      <c r="D161" s="2">
        <f ca="1"/>
        <v>44931</v>
      </c>
      <c r="E161" t="str">
        <f ca="1"/>
        <v>Бурмистрова Вера</v>
      </c>
      <c r="F161" t="str">
        <f ca="1">IF(B161="","",_xlfn.XLOOKUP(B161,[8]Общий!$B:$B,[8]Общий!$F:$F,"Не проставлен",0,1))</f>
        <v>уволен</v>
      </c>
    </row>
    <row r="162" spans="1:6" x14ac:dyDescent="0.35">
      <c r="A162" t="str">
        <f ca="1"/>
        <v>СПб</v>
      </c>
      <c r="B162" t="str">
        <f ca="1"/>
        <v>Велискевич Вячеслав Максимович уволен</v>
      </c>
      <c r="C162" t="str">
        <f ca="1"/>
        <v>Младший оператор стиральных машин</v>
      </c>
      <c r="D162" s="2">
        <f ca="1"/>
        <v>44931</v>
      </c>
      <c r="E162" t="str">
        <f ca="1"/>
        <v>Бурмистрова Вера</v>
      </c>
      <c r="F162" t="str">
        <f ca="1">IF(B162="","",_xlfn.XLOOKUP(B162,[8]Общий!$B:$B,[8]Общий!$F:$F,"Не проставлен",0,1))</f>
        <v>уволен</v>
      </c>
    </row>
    <row r="163" spans="1:6" x14ac:dyDescent="0.35">
      <c r="A163" t="str">
        <f ca="1"/>
        <v>СПб</v>
      </c>
      <c r="B163" t="str">
        <f ca="1"/>
        <v>Хабарова Ирина Александровна</v>
      </c>
      <c r="C163" t="str">
        <f ca="1"/>
        <v>Младший консультант</v>
      </c>
      <c r="D163" s="2">
        <f ca="1"/>
        <v>44931</v>
      </c>
      <c r="E163" t="str">
        <f ca="1"/>
        <v>Шмакова Лидия</v>
      </c>
      <c r="F163">
        <f ca="1">IF(B163="","",_xlfn.XLOOKUP(B163,[8]Общий!$B:$B,[8]Общий!$F:$F,"Не проставлен",0,1))</f>
        <v>13800</v>
      </c>
    </row>
    <row r="164" spans="1:6" x14ac:dyDescent="0.35">
      <c r="A164" t="str">
        <f ca="1"/>
        <v>СПб</v>
      </c>
      <c r="B164" t="str">
        <f ca="1"/>
        <v>Купсик Майя Владимировна уволена</v>
      </c>
      <c r="C164" t="str">
        <f ca="1"/>
        <v>Младший оператор стиральных машин</v>
      </c>
      <c r="D164" s="2">
        <f ca="1"/>
        <v>44931</v>
      </c>
      <c r="E164" t="str">
        <f ca="1"/>
        <v>Самохин Роман</v>
      </c>
      <c r="F164" t="str">
        <f ca="1">IF(B164="","",_xlfn.XLOOKUP(B164,[8]Общий!$B:$B,[8]Общий!$F:$F,"Не проставлен",0,1))</f>
        <v>уволен</v>
      </c>
    </row>
    <row r="165" spans="1:6" x14ac:dyDescent="0.35">
      <c r="A165" t="str">
        <f ca="1"/>
        <v>Спб</v>
      </c>
      <c r="B165" t="str">
        <f ca="1"/>
        <v>Аникина Ирина Михайловна уволен</v>
      </c>
      <c r="C165" t="str">
        <f ca="1"/>
        <v>Младший оператор стиральной машины</v>
      </c>
      <c r="D165" s="2">
        <f ca="1"/>
        <v>44931</v>
      </c>
      <c r="E165" t="str">
        <f ca="1"/>
        <v>Самохин Роман</v>
      </c>
      <c r="F165" t="str">
        <f ca="1">IF(B165="","",_xlfn.XLOOKUP(B165,[8]Общий!$B:$B,[8]Общий!$F:$F,"Не проставлен",0,1))</f>
        <v>уволен</v>
      </c>
    </row>
    <row r="166" spans="1:6" x14ac:dyDescent="0.35">
      <c r="A166" t="str">
        <f ca="1"/>
        <v>Спб</v>
      </c>
      <c r="B166" t="str">
        <f ca="1"/>
        <v>Земляная Нана Абесаломовна уволен</v>
      </c>
      <c r="C166" t="str">
        <f ca="1"/>
        <v>Младший оператор стиральной машины</v>
      </c>
      <c r="D166" s="2">
        <f ca="1"/>
        <v>44931</v>
      </c>
      <c r="E166" t="str">
        <f ca="1"/>
        <v>Самохин Роман</v>
      </c>
      <c r="F166" t="str">
        <f ca="1">IF(B166="","",_xlfn.XLOOKUP(B166,[8]Общий!$B:$B,[8]Общий!$F:$F,"Не проставлен",0,1))</f>
        <v>уволен</v>
      </c>
    </row>
    <row r="167" spans="1:6" x14ac:dyDescent="0.35">
      <c r="A167" t="str">
        <f ca="1"/>
        <v>СПб</v>
      </c>
      <c r="B167" t="str">
        <f ca="1"/>
        <v>Егоров Алексей Александрович</v>
      </c>
      <c r="C167" t="str">
        <f ca="1"/>
        <v>Специалист по логистике</v>
      </c>
      <c r="D167" s="2">
        <f ca="1"/>
        <v>44931</v>
      </c>
      <c r="E167" t="str">
        <f ca="1"/>
        <v>Цикулин Антон</v>
      </c>
      <c r="F167">
        <f ca="1">IF(B167="","",_xlfn.XLOOKUP(B167,[8]Общий!$B:$B,[8]Общий!$F:$F,"Не проставлен",0,1))</f>
        <v>5000</v>
      </c>
    </row>
    <row r="168" spans="1:6" x14ac:dyDescent="0.35">
      <c r="A168" t="str">
        <f ca="1"/>
        <v>Спб</v>
      </c>
      <c r="B168" t="str">
        <f ca="1"/>
        <v>Соколова Елена Станиславовна</v>
      </c>
      <c r="C168" t="str">
        <f ca="1"/>
        <v>Младший консультант</v>
      </c>
      <c r="D168" s="2">
        <f ca="1"/>
        <v>44931</v>
      </c>
      <c r="E168" t="str">
        <f ca="1"/>
        <v>Шмакова Лидия</v>
      </c>
      <c r="F168">
        <f ca="1">IF(B168="","",_xlfn.XLOOKUP(B168,[8]Общий!$B:$B,[8]Общий!$F:$F,"Не проставлен",0,1))</f>
        <v>13800</v>
      </c>
    </row>
    <row r="169" spans="1:6" x14ac:dyDescent="0.35">
      <c r="A169" t="str">
        <f ca="1"/>
        <v>СПб</v>
      </c>
      <c r="B169" t="str">
        <f ca="1"/>
        <v>Лубенец Юлия Сергеевна</v>
      </c>
      <c r="C169" t="str">
        <f ca="1"/>
        <v>Кладовщик</v>
      </c>
      <c r="D169" s="2">
        <f ca="1"/>
        <v>44931</v>
      </c>
      <c r="E169" t="str">
        <f ca="1"/>
        <v>Бурмистрова Вера</v>
      </c>
      <c r="F169" t="str">
        <f ca="1">IF(B169="","",_xlfn.XLOOKUP(B169,[8]Общий!$B:$B,[8]Общий!$F:$F,"Не проставлен",0,1))</f>
        <v>нет в приказе</v>
      </c>
    </row>
    <row r="170" spans="1:6" x14ac:dyDescent="0.35">
      <c r="A170" t="str">
        <f ca="1"/>
        <v>Спб</v>
      </c>
      <c r="B170" t="str">
        <f ca="1"/>
        <v>Петричук Екатерина Николаевна</v>
      </c>
      <c r="C170" t="str">
        <f ca="1"/>
        <v>Торговый представитель</v>
      </c>
      <c r="D170" s="2">
        <f ca="1"/>
        <v>44931</v>
      </c>
      <c r="E170" t="str">
        <f ca="1"/>
        <v>Киуру Глеб</v>
      </c>
      <c r="F170">
        <f ca="1">IF(B170="","",_xlfn.XLOOKUP(B170,[8]Общий!$B:$B,[8]Общий!$F:$F,"Не проставлен",0,1))</f>
        <v>0</v>
      </c>
    </row>
    <row r="171" spans="1:6" x14ac:dyDescent="0.35">
      <c r="A171" t="str">
        <f ca="1"/>
        <v>Спб</v>
      </c>
      <c r="B171" t="str">
        <f ca="1"/>
        <v>Щербина Ярослав Владимирович</v>
      </c>
      <c r="C171" t="str">
        <f ca="1"/>
        <v>Инженер</v>
      </c>
      <c r="D171" s="2">
        <f ca="1"/>
        <v>44931</v>
      </c>
      <c r="E171" t="str">
        <f ca="1"/>
        <v>Бурмистрова Вера</v>
      </c>
      <c r="F171">
        <f ca="1">IF(B171="","",_xlfn.XLOOKUP(B171,[8]Общий!$B:$B,[8]Общий!$F:$F,"Не проставлен",0,1))</f>
        <v>17780</v>
      </c>
    </row>
    <row r="172" spans="1:6" x14ac:dyDescent="0.35">
      <c r="A172" t="str">
        <f ca="1"/>
        <v>Спб</v>
      </c>
      <c r="B172" t="str">
        <f ca="1"/>
        <v>Логвиненко Данил Васильевич</v>
      </c>
      <c r="C172" t="str">
        <f ca="1"/>
        <v>Торговый представитель</v>
      </c>
      <c r="D172" s="2">
        <f ca="1"/>
        <v>44931</v>
      </c>
      <c r="E172" t="str">
        <f ca="1"/>
        <v>Приёмко Александр</v>
      </c>
      <c r="F172">
        <f ca="1">IF(B172="","",_xlfn.XLOOKUP(B172,[8]Общий!$B:$B,[8]Общий!$F:$F,"Не проставлен",0,1))</f>
        <v>0</v>
      </c>
    </row>
    <row r="173" spans="1:6" x14ac:dyDescent="0.35">
      <c r="A173" t="str">
        <f ca="1"/>
        <v>СПб</v>
      </c>
      <c r="B173" t="str">
        <f ca="1"/>
        <v>Тихонова Марина Владимировна уволен</v>
      </c>
      <c r="C173" t="str">
        <f ca="1"/>
        <v>Младший оператор стиральной машины</v>
      </c>
      <c r="D173" s="2">
        <f ca="1"/>
        <v>44931</v>
      </c>
      <c r="E173" t="str">
        <f ca="1"/>
        <v>Самохин Роман</v>
      </c>
      <c r="F173" t="str">
        <f ca="1">IF(B173="","",_xlfn.XLOOKUP(B173,[8]Общий!$B:$B,[8]Общий!$F:$F,"Не проставлен",0,1))</f>
        <v>уволен</v>
      </c>
    </row>
    <row r="174" spans="1:6" x14ac:dyDescent="0.35">
      <c r="A174" t="str">
        <f ca="1"/>
        <v>СПб</v>
      </c>
      <c r="B174" t="str">
        <f ca="1"/>
        <v>Ляльцева Нина Алексеевна уволен</v>
      </c>
      <c r="C174" t="str">
        <f ca="1"/>
        <v>Младший оператор стиральной машины</v>
      </c>
      <c r="D174" s="2">
        <f ca="1"/>
        <v>44931</v>
      </c>
      <c r="E174" t="str">
        <f ca="1"/>
        <v>Самохин Роман</v>
      </c>
      <c r="F174" t="str">
        <f ca="1">IF(B174="","",_xlfn.XLOOKUP(B174,[8]Общий!$B:$B,[8]Общий!$F:$F,"Не проставлен",0,1))</f>
        <v>уволен</v>
      </c>
    </row>
    <row r="175" spans="1:6" x14ac:dyDescent="0.35">
      <c r="A175" t="str">
        <f ca="1"/>
        <v>СПб</v>
      </c>
      <c r="B175" t="str">
        <f ca="1"/>
        <v>Харитонова Екатерина Игоревна уволен</v>
      </c>
      <c r="C175" t="str">
        <f ca="1"/>
        <v>Младший оператор стиральной машины</v>
      </c>
      <c r="D175" s="2">
        <f ca="1"/>
        <v>44931</v>
      </c>
      <c r="E175" t="str">
        <f ca="1"/>
        <v>Самохин Роман</v>
      </c>
      <c r="F175" t="str">
        <f ca="1">IF(B175="","",_xlfn.XLOOKUP(B175,[8]Общий!$B:$B,[8]Общий!$F:$F,"Не проставлен",0,1))</f>
        <v>уволен</v>
      </c>
    </row>
    <row r="176" spans="1:6" x14ac:dyDescent="0.35">
      <c r="A176" t="str">
        <f ca="1"/>
        <v>Спб</v>
      </c>
      <c r="B176" t="str">
        <f ca="1"/>
        <v>Митченкова Светлана Анатольевна</v>
      </c>
      <c r="C176" t="str">
        <f ca="1"/>
        <v>Менеджер по работе с ключевыми клиентами</v>
      </c>
      <c r="D176" s="2">
        <f ca="1"/>
        <v>44947</v>
      </c>
      <c r="E176" t="str">
        <f ca="1"/>
        <v>Киуру Глеб</v>
      </c>
      <c r="F176">
        <f ca="1">IF(B176="","",_xlfn.XLOOKUP(B176,[8]Общий!$B:$B,[8]Общий!$F:$F,"Не проставлен",0,1))</f>
        <v>0</v>
      </c>
    </row>
    <row r="177" spans="1:6" x14ac:dyDescent="0.35">
      <c r="A177" t="str">
        <f ca="1"/>
        <v>СПб</v>
      </c>
      <c r="B177" t="str">
        <f ca="1"/>
        <v>Гурьева Елена Сергеевна</v>
      </c>
      <c r="C177" t="str">
        <f ca="1"/>
        <v>Консультант</v>
      </c>
      <c r="D177" s="2">
        <f ca="1"/>
        <v>44931</v>
      </c>
      <c r="E177" t="str">
        <f ca="1"/>
        <v>Шмакова Лидия</v>
      </c>
      <c r="F177">
        <f ca="1">IF(B177="","",_xlfn.XLOOKUP(B177,[8]Общий!$B:$B,[8]Общий!$F:$F,"Не проставлен",0,1))</f>
        <v>13300</v>
      </c>
    </row>
    <row r="178" spans="1:6" x14ac:dyDescent="0.35">
      <c r="A178" t="str">
        <f ca="1"/>
        <v>СПб</v>
      </c>
      <c r="B178" t="str">
        <f ca="1"/>
        <v>Шевчук Лидия Николаевна</v>
      </c>
      <c r="C178" t="str">
        <f ca="1"/>
        <v>Специалист по учету расчетов с клиентами</v>
      </c>
      <c r="D178" s="2" t="e">
        <f ca="1"/>
        <v>#N/A</v>
      </c>
      <c r="E178">
        <f ca="1"/>
        <v>0</v>
      </c>
      <c r="F178" t="e">
        <f ca="1">IF(B178="","",_xlfn.XLOOKUP(B178,[8]Общий!$B:$B,[8]Общий!$F:$F,"Не проставлен",0,1))</f>
        <v>#N/A</v>
      </c>
    </row>
    <row r="179" spans="1:6" x14ac:dyDescent="0.35">
      <c r="A179" t="str">
        <f ca="1"/>
        <v>СПб</v>
      </c>
      <c r="B179" t="str">
        <f ca="1"/>
        <v>Забродин Андрей Андреевич</v>
      </c>
      <c r="C179" t="str">
        <f ca="1"/>
        <v>Финансовый аналитик</v>
      </c>
      <c r="D179" s="2" t="str">
        <f ca="1"/>
        <v/>
      </c>
      <c r="E179">
        <f ca="1"/>
        <v>0</v>
      </c>
      <c r="F179" t="e">
        <f ca="1">IF(B179="","",_xlfn.XLOOKUP(B179,[8]Общий!$B:$B,[8]Общий!$F:$F,"Не проставлен",0,1))</f>
        <v>#N/A</v>
      </c>
    </row>
    <row r="180" spans="1:6" x14ac:dyDescent="0.35">
      <c r="A180" t="str">
        <f ca="1"/>
        <v>СПб</v>
      </c>
      <c r="B180" t="str">
        <f ca="1"/>
        <v>Евстафьева Ольга Станиславовна</v>
      </c>
      <c r="C180" t="str">
        <f ca="1"/>
        <v>Младший консультант</v>
      </c>
      <c r="D180" s="2">
        <f ca="1"/>
        <v>44931</v>
      </c>
      <c r="E180" t="str">
        <f ca="1"/>
        <v>Шмакова Лидия</v>
      </c>
      <c r="F180">
        <f ca="1">IF(B180="","",_xlfn.XLOOKUP(B180,[8]Общий!$B:$B,[8]Общий!$F:$F,"Не проставлен",0,1))</f>
        <v>13300</v>
      </c>
    </row>
    <row r="181" spans="1:6" x14ac:dyDescent="0.35">
      <c r="A181" t="str">
        <f ca="1"/>
        <v>Спб</v>
      </c>
      <c r="B181" t="str">
        <f ca="1"/>
        <v>Литвин Артем Игоревич</v>
      </c>
      <c r="C181" t="str">
        <f ca="1"/>
        <v>Торговый представитель</v>
      </c>
      <c r="D181" s="2">
        <f ca="1"/>
        <v>44931</v>
      </c>
      <c r="E181" t="str">
        <f ca="1"/>
        <v>Приёмко Александр</v>
      </c>
      <c r="F181" t="str">
        <f ca="1">IF(B181="","",_xlfn.XLOOKUP(B181,[8]Общий!$B:$B,[8]Общий!$F:$F,"Не проставлен",0,1))</f>
        <v>35496,26</v>
      </c>
    </row>
    <row r="182" spans="1:6" x14ac:dyDescent="0.35">
      <c r="A182" t="str">
        <f ca="1"/>
        <v>СПб</v>
      </c>
      <c r="B182" t="str">
        <f ca="1"/>
        <v>Захарова Марина Сергеевна уволен</v>
      </c>
      <c r="C182" t="str">
        <f ca="1"/>
        <v>Младший оператор стиральной машины</v>
      </c>
      <c r="D182" s="2">
        <f ca="1"/>
        <v>44931</v>
      </c>
      <c r="E182" t="str">
        <f ca="1"/>
        <v>Самохин Роман</v>
      </c>
      <c r="F182" t="str">
        <f ca="1">IF(B182="","",_xlfn.XLOOKUP(B182,[8]Общий!$B:$B,[8]Общий!$F:$F,"Не проставлен",0,1))</f>
        <v>уволен</v>
      </c>
    </row>
    <row r="183" spans="1:6" x14ac:dyDescent="0.35">
      <c r="A183" t="str">
        <f ca="1"/>
        <v>Спб</v>
      </c>
      <c r="B183" t="str">
        <f ca="1"/>
        <v>Иванова Юлия Николаевна</v>
      </c>
      <c r="C183" t="str">
        <f ca="1"/>
        <v>Специалист по организационному развитию и управлению персоналом</v>
      </c>
      <c r="D183" s="2" t="str">
        <f ca="1"/>
        <v/>
      </c>
      <c r="E183" t="str">
        <f ca="1"/>
        <v>Глобальная политика</v>
      </c>
      <c r="F183" t="e">
        <f ca="1">IF(B183="","",_xlfn.XLOOKUP(B183,[8]Общий!$B:$B,[8]Общий!$F:$F,"Не проставлен",0,1))</f>
        <v>#N/A</v>
      </c>
    </row>
    <row r="184" spans="1:6" x14ac:dyDescent="0.35">
      <c r="A184" t="str">
        <f ca="1"/>
        <v>Спб</v>
      </c>
      <c r="B184" t="str">
        <f ca="1"/>
        <v>Феденев Станислав Александрович</v>
      </c>
      <c r="C184" t="str">
        <f ca="1"/>
        <v>Младший оператор стиральных машин</v>
      </c>
      <c r="D184" s="2">
        <f ca="1"/>
        <v>44931</v>
      </c>
      <c r="E184" t="str">
        <f ca="1"/>
        <v>Самохин Роман</v>
      </c>
      <c r="F184" t="str">
        <f ca="1">IF(B184="","",_xlfn.XLOOKUP(B184,[8]Общий!$B:$B,[8]Общий!$F:$F,"Не проставлен",0,1))</f>
        <v>нет премии</v>
      </c>
    </row>
    <row r="185" spans="1:6" x14ac:dyDescent="0.35">
      <c r="A185" t="str">
        <f ca="1"/>
        <v>Спб</v>
      </c>
      <c r="B185" t="str">
        <f ca="1"/>
        <v>Ибрагимова Ирина Николаевна</v>
      </c>
      <c r="C185" t="str">
        <f ca="1"/>
        <v>Младший оператор стиральных машин</v>
      </c>
      <c r="D185" s="2">
        <f ca="1"/>
        <v>44931</v>
      </c>
      <c r="E185" t="str">
        <f ca="1"/>
        <v>Самохин Роман</v>
      </c>
      <c r="F185" t="str">
        <f ca="1">IF(B185="","",_xlfn.XLOOKUP(B185,[8]Общий!$B:$B,[8]Общий!$F:$F,"Не проставлен",0,1))</f>
        <v>нет премии</v>
      </c>
    </row>
    <row r="186" spans="1:6" x14ac:dyDescent="0.35">
      <c r="A186" t="str">
        <f ca="1"/>
        <v>Спб</v>
      </c>
      <c r="B186" t="str">
        <f ca="1"/>
        <v>Бугакова Любовь Сергеевна</v>
      </c>
      <c r="C186" t="str">
        <f ca="1"/>
        <v>Специалист по учету расчетов с клиентами</v>
      </c>
      <c r="D186" s="2" t="e">
        <f ca="1"/>
        <v>#N/A</v>
      </c>
      <c r="E186" t="str">
        <f ca="1"/>
        <v>Глобальная политика</v>
      </c>
      <c r="F186" t="e">
        <f ca="1">IF(B186="","",_xlfn.XLOOKUP(B186,[8]Общий!$B:$B,[8]Общий!$F:$F,"Не проставлен",0,1))</f>
        <v>#N/A</v>
      </c>
    </row>
    <row r="187" spans="1:6" x14ac:dyDescent="0.35">
      <c r="A187" t="str">
        <f ca="1"/>
        <v>Спб</v>
      </c>
      <c r="B187" t="str">
        <f ca="1"/>
        <v>Ристолайнен Мария Владимировна</v>
      </c>
      <c r="C187" t="str">
        <f ca="1"/>
        <v>Младший специалист по учету расчетов с клиентами</v>
      </c>
      <c r="D187" s="2" t="e">
        <f ca="1"/>
        <v>#N/A</v>
      </c>
      <c r="E187" t="str">
        <f ca="1"/>
        <v>Глобальная политика</v>
      </c>
      <c r="F187" t="e">
        <f ca="1">IF(B187="","",_xlfn.XLOOKUP(B187,[8]Общий!$B:$B,[8]Общий!$F:$F,"Не проставлен",0,1))</f>
        <v>#N/A</v>
      </c>
    </row>
    <row r="188" spans="1:6" x14ac:dyDescent="0.35">
      <c r="A188" t="str">
        <f ca="1"/>
        <v>СПб</v>
      </c>
      <c r="B188" t="str">
        <f ca="1"/>
        <v>Николаев Михаил Борисович</v>
      </c>
      <c r="C188" t="str">
        <f ca="1"/>
        <v>Оператор стиральной машины</v>
      </c>
      <c r="D188" s="2">
        <f ca="1"/>
        <v>44931</v>
      </c>
      <c r="E188" t="str">
        <f ca="1"/>
        <v>Кишканов Даниил</v>
      </c>
      <c r="F188">
        <f ca="1">IF(B188="","",_xlfn.XLOOKUP(B188,[8]Общий!$B:$B,[8]Общий!$F:$F,"Не проставлен",0,1))</f>
        <v>10698.40909090909</v>
      </c>
    </row>
    <row r="189" spans="1:6" x14ac:dyDescent="0.35">
      <c r="A189" t="str">
        <f ca="1"/>
        <v>СПб</v>
      </c>
      <c r="B189" t="str">
        <f ca="1"/>
        <v>Тихомолов Евгений Михайлович</v>
      </c>
      <c r="C189" t="str">
        <f ca="1"/>
        <v>Оператор стиральной машины</v>
      </c>
      <c r="D189" s="2">
        <f ca="1"/>
        <v>44931</v>
      </c>
      <c r="E189" t="str">
        <f ca="1"/>
        <v>Кишканов Даниил</v>
      </c>
      <c r="F189">
        <f ca="1">IF(B189="","",_xlfn.XLOOKUP(B189,[8]Общий!$B:$B,[8]Общий!$F:$F,"Не проставлен",0,1))</f>
        <v>10286.931818181818</v>
      </c>
    </row>
    <row r="190" spans="1:6" x14ac:dyDescent="0.35">
      <c r="A190" t="str">
        <f ca="1"/>
        <v>СПб</v>
      </c>
      <c r="B190" t="str">
        <f ca="1"/>
        <v>Халецкий Павел Николаевич</v>
      </c>
      <c r="C190" t="str">
        <f ca="1"/>
        <v>Младший оператор стиральной машины</v>
      </c>
      <c r="D190" s="2">
        <f ca="1"/>
        <v>44931</v>
      </c>
      <c r="E190" t="str">
        <f ca="1"/>
        <v>Самохин Роман</v>
      </c>
      <c r="F190">
        <f ca="1">IF(B190="","",_xlfn.XLOOKUP(B190,[8]Общий!$B:$B,[8]Общий!$F:$F,"Не проставлен",0,1))</f>
        <v>5809</v>
      </c>
    </row>
    <row r="191" spans="1:6" x14ac:dyDescent="0.35">
      <c r="A191" t="str">
        <f ca="1"/>
        <v>СПб</v>
      </c>
      <c r="B191" t="str">
        <f ca="1"/>
        <v>Полякова Жанна Валерьевна</v>
      </c>
      <c r="C191" t="str">
        <f ca="1"/>
        <v>Младший оператор стиральной машины</v>
      </c>
      <c r="D191" s="2">
        <f ca="1"/>
        <v>44931</v>
      </c>
      <c r="E191" t="str">
        <f ca="1"/>
        <v>Самохин Роман</v>
      </c>
      <c r="F191">
        <f ca="1">IF(B191="","",_xlfn.XLOOKUP(B191,[8]Общий!$B:$B,[8]Общий!$F:$F,"Не проставлен",0,1))</f>
        <v>0</v>
      </c>
    </row>
    <row r="192" spans="1:6" x14ac:dyDescent="0.35">
      <c r="A192" t="str">
        <f ca="1"/>
        <v>СПб</v>
      </c>
      <c r="B192" t="str">
        <f ca="1"/>
        <v>Черванёва Людмила Алексеевна</v>
      </c>
      <c r="C192" t="str">
        <f ca="1"/>
        <v>Младший оператор стиральной машины</v>
      </c>
      <c r="D192" s="2">
        <f ca="1"/>
        <v>44931</v>
      </c>
      <c r="E192" t="str">
        <f ca="1"/>
        <v>Самохин Роман</v>
      </c>
      <c r="F192">
        <f ca="1">IF(B192="","",_xlfn.XLOOKUP(B192,[8]Общий!$B:$B,[8]Общий!$F:$F,"Не проставлен",0,1))</f>
        <v>0</v>
      </c>
    </row>
    <row r="193" spans="1:6" x14ac:dyDescent="0.35">
      <c r="A193" t="str">
        <f ca="1"/>
        <v>СПб</v>
      </c>
      <c r="B193" t="str">
        <f ca="1"/>
        <v>Быкова Галина Григорьевна</v>
      </c>
      <c r="C193" t="str">
        <f ca="1"/>
        <v>Специалист по логистике</v>
      </c>
      <c r="D193" s="2">
        <f ca="1"/>
        <v>44931</v>
      </c>
      <c r="E193" t="str">
        <f ca="1"/>
        <v>Цикулин Антон</v>
      </c>
      <c r="F193">
        <f ca="1">IF(B193="","",_xlfn.XLOOKUP(B193,[8]Общий!$B:$B,[8]Общий!$F:$F,"Не проставлен",0,1))</f>
        <v>0</v>
      </c>
    </row>
    <row r="194" spans="1:6" x14ac:dyDescent="0.35">
      <c r="F194" t="str">
        <f>IF(B194="","",_xlfn.XLOOKUP(B194,[8]Общий!$B:$B,[8]Общий!$F:$F,"Не проставлен",0,1))</f>
        <v/>
      </c>
    </row>
    <row r="195" spans="1:6" x14ac:dyDescent="0.35">
      <c r="F195" t="str">
        <f>IF(B195="","",_xlfn.XLOOKUP(B195,[8]Общий!$B:$B,[8]Общий!$F:$F,"Не проставлен",0,1))</f>
        <v/>
      </c>
    </row>
    <row r="196" spans="1:6" x14ac:dyDescent="0.35">
      <c r="F196" t="str">
        <f>IF(B196="","",_xlfn.XLOOKUP(B196,[8]Общий!$B:$B,[8]Общий!$F:$F,"Не проставлен",0,1))</f>
        <v/>
      </c>
    </row>
    <row r="197" spans="1:6" x14ac:dyDescent="0.35">
      <c r="F197" t="str">
        <f>IF(B197="","",_xlfn.XLOOKUP(B197,[8]Общий!$B:$B,[8]Общий!$F:$F,"Не проставлен",0,1))</f>
        <v/>
      </c>
    </row>
    <row r="198" spans="1:6" x14ac:dyDescent="0.35">
      <c r="F198" t="str">
        <f>IF(B198="","",_xlfn.XLOOKUP(B198,[8]Общий!$B:$B,[8]Общий!$F:$F,"Не проставлен",0,1))</f>
        <v/>
      </c>
    </row>
    <row r="199" spans="1:6" x14ac:dyDescent="0.35">
      <c r="F199" t="str">
        <f>IF(B199="","",_xlfn.XLOOKUP(B199,[8]Общий!$B:$B,[8]Общий!$F:$F,"Не проставлен",0,1))</f>
        <v/>
      </c>
    </row>
    <row r="200" spans="1:6" x14ac:dyDescent="0.35">
      <c r="F200" t="str">
        <f>IF(B200="","",_xlfn.XLOOKUP(B200,[8]Общий!$B:$B,[8]Общий!$F:$F,"Не проставлен",0,1))</f>
        <v/>
      </c>
    </row>
    <row r="201" spans="1:6" x14ac:dyDescent="0.35">
      <c r="F201" t="str">
        <f>IF(B201="","",_xlfn.XLOOKUP(B201,[8]Общий!$B:$B,[8]Общий!$F:$F,"Не проставлен",0,1))</f>
        <v/>
      </c>
    </row>
    <row r="202" spans="1:6" x14ac:dyDescent="0.35">
      <c r="F202" t="str">
        <f>IF(B202="","",_xlfn.XLOOKUP(B202,[8]Общий!$B:$B,[8]Общий!$F:$F,"Не проставлен",0,1))</f>
        <v/>
      </c>
    </row>
    <row r="203" spans="1:6" x14ac:dyDescent="0.35">
      <c r="F203" t="str">
        <f>IF(B203="","",_xlfn.XLOOKUP(B203,[8]Общий!$B:$B,[8]Общий!$F:$F,"Не проставлен",0,1))</f>
        <v/>
      </c>
    </row>
    <row r="204" spans="1:6" x14ac:dyDescent="0.35">
      <c r="F204" t="str">
        <f>IF(B204="","",_xlfn.XLOOKUP(B204,[8]Общий!$B:$B,[8]Общий!$F:$F,"Не проставлен",0,1))</f>
        <v/>
      </c>
    </row>
    <row r="205" spans="1:6" x14ac:dyDescent="0.35">
      <c r="F205" t="str">
        <f>IF(B205="","",_xlfn.XLOOKUP(B205,[8]Общий!$B:$B,[8]Общий!$F:$F,"Не проставлен",0,1))</f>
        <v/>
      </c>
    </row>
    <row r="206" spans="1:6" x14ac:dyDescent="0.35">
      <c r="F206" t="str">
        <f>IF(B206="","",_xlfn.XLOOKUP(B206,[8]Общий!$B:$B,[8]Общий!$F:$F,"Не проставлен",0,1))</f>
        <v/>
      </c>
    </row>
    <row r="207" spans="1:6" x14ac:dyDescent="0.35">
      <c r="F207" t="str">
        <f>IF(B207="","",_xlfn.XLOOKUP(B207,[8]Общий!$B:$B,[8]Общий!$F:$F,"Не проставлен",0,1))</f>
        <v/>
      </c>
    </row>
    <row r="208" spans="1:6" x14ac:dyDescent="0.35">
      <c r="F208" t="str">
        <f>IF(B208="","",_xlfn.XLOOKUP(B208,[8]Общий!$B:$B,[8]Общий!$F:$F,"Не проставлен",0,1))</f>
        <v/>
      </c>
    </row>
    <row r="209" spans="6:6" x14ac:dyDescent="0.35">
      <c r="F209" t="str">
        <f>IF(B209="","",_xlfn.XLOOKUP(B209,[8]Общий!$B:$B,[8]Общий!$F:$F,"Не проставлен",0,1))</f>
        <v/>
      </c>
    </row>
    <row r="210" spans="6:6" x14ac:dyDescent="0.35">
      <c r="F210" t="str">
        <f>IF(B210="","",_xlfn.XLOOKUP(B210,[8]Общий!$B:$B,[8]Общий!$F:$F,"Не проставлен",0,1))</f>
        <v/>
      </c>
    </row>
    <row r="211" spans="6:6" x14ac:dyDescent="0.35">
      <c r="F211" t="str">
        <f>IF(B211="","",_xlfn.XLOOKUP(B211,[8]Общий!$B:$B,[8]Общий!$F:$F,"Не проставлен",0,1))</f>
        <v/>
      </c>
    </row>
    <row r="212" spans="6:6" x14ac:dyDescent="0.35">
      <c r="F212" t="str">
        <f>IF(B212="","",_xlfn.XLOOKUP(B212,[8]Общий!$B:$B,[8]Общий!$F:$F,"Не проставлен",0,1))</f>
        <v/>
      </c>
    </row>
    <row r="213" spans="6:6" x14ac:dyDescent="0.35">
      <c r="F213" t="str">
        <f>IF(B213="","",_xlfn.XLOOKUP(B213,[8]Общий!$B:$B,[8]Общий!$F:$F,"Не проставлен",0,1))</f>
        <v/>
      </c>
    </row>
    <row r="214" spans="6:6" x14ac:dyDescent="0.35">
      <c r="F214" t="str">
        <f>IF(B214="","",_xlfn.XLOOKUP(B214,[8]Общий!$B:$B,[8]Общий!$F:$F,"Не проставлен",0,1))</f>
        <v/>
      </c>
    </row>
    <row r="215" spans="6:6" x14ac:dyDescent="0.35">
      <c r="F215" t="str">
        <f>IF(B215="","",_xlfn.XLOOKUP(B215,[8]Общий!$B:$B,[8]Общий!$F:$F,"Не проставлен",0,1))</f>
        <v/>
      </c>
    </row>
    <row r="216" spans="6:6" x14ac:dyDescent="0.35">
      <c r="F216" t="str">
        <f>IF(B216="","",_xlfn.XLOOKUP(B216,[8]Общий!$B:$B,[8]Общий!$F:$F,"Не проставлен",0,1))</f>
        <v/>
      </c>
    </row>
    <row r="217" spans="6:6" x14ac:dyDescent="0.35">
      <c r="F217" t="str">
        <f>IF(B217="","",_xlfn.XLOOKUP(B217,[8]Общий!$B:$B,[8]Общий!$F:$F,"Не проставлен",0,1))</f>
        <v/>
      </c>
    </row>
    <row r="218" spans="6:6" x14ac:dyDescent="0.35">
      <c r="F218" t="str">
        <f>IF(B218="","",_xlfn.XLOOKUP(B218,[8]Общий!$B:$B,[8]Общий!$F:$F,"Не проставлен",0,1))</f>
        <v/>
      </c>
    </row>
    <row r="219" spans="6:6" x14ac:dyDescent="0.35">
      <c r="F219" t="str">
        <f>IF(B219="","",_xlfn.XLOOKUP(B219,[8]Общий!$B:$B,[8]Общий!$F:$F,"Не проставлен",0,1))</f>
        <v/>
      </c>
    </row>
    <row r="220" spans="6:6" x14ac:dyDescent="0.35">
      <c r="F220" t="str">
        <f>IF(B220="","",_xlfn.XLOOKUP(B220,[8]Общий!$B:$B,[8]Общий!$F:$F,"Не проставлен",0,1))</f>
        <v/>
      </c>
    </row>
    <row r="221" spans="6:6" x14ac:dyDescent="0.35">
      <c r="F221" t="str">
        <f>IF(B221="","",_xlfn.XLOOKUP(B221,[8]Общий!$B:$B,[8]Общий!$F:$F,"Не проставлен",0,1))</f>
        <v/>
      </c>
    </row>
    <row r="222" spans="6:6" x14ac:dyDescent="0.35">
      <c r="F222" t="str">
        <f>IF(B222="","",_xlfn.XLOOKUP(B222,[8]Общий!$B:$B,[8]Общий!$F:$F,"Не проставлен",0,1))</f>
        <v/>
      </c>
    </row>
    <row r="223" spans="6:6" x14ac:dyDescent="0.35">
      <c r="F223" t="str">
        <f>IF(B223="","",_xlfn.XLOOKUP(B223,[8]Общий!$B:$B,[8]Общий!$F:$F,"Не проставлен",0,1))</f>
        <v/>
      </c>
    </row>
    <row r="224" spans="6:6" x14ac:dyDescent="0.35">
      <c r="F224" t="str">
        <f>IF(B224="","",_xlfn.XLOOKUP(B224,[8]Общий!$B:$B,[8]Общий!$F:$F,"Не проставлен",0,1))</f>
        <v/>
      </c>
    </row>
    <row r="225" spans="6:6" x14ac:dyDescent="0.35">
      <c r="F225" t="str">
        <f>IF(B225="","",_xlfn.XLOOKUP(B225,[8]Общий!$B:$B,[8]Общий!$F:$F,"Не проставлен",0,1))</f>
        <v/>
      </c>
    </row>
    <row r="226" spans="6:6" x14ac:dyDescent="0.35">
      <c r="F226" t="str">
        <f>IF(B226="","",_xlfn.XLOOKUP(B226,[8]Общий!$B:$B,[8]Общий!$F:$F,"Не проставлен",0,1))</f>
        <v/>
      </c>
    </row>
    <row r="227" spans="6:6" x14ac:dyDescent="0.35">
      <c r="F227" t="str">
        <f>IF(B227="","",_xlfn.XLOOKUP(B227,[8]Общий!$B:$B,[8]Общий!$F:$F,"Не проставлен",0,1))</f>
        <v/>
      </c>
    </row>
    <row r="228" spans="6:6" x14ac:dyDescent="0.35">
      <c r="F228" t="str">
        <f>IF(B228="","",_xlfn.XLOOKUP(B228,[8]Общий!$B:$B,[8]Общий!$F:$F,"Не проставлен",0,1))</f>
        <v/>
      </c>
    </row>
    <row r="229" spans="6:6" x14ac:dyDescent="0.35">
      <c r="F229" t="str">
        <f>IF(B229="","",_xlfn.XLOOKUP(B229,[8]Общий!$B:$B,[8]Общий!$H:$H,"Не проставлен",0,1))</f>
        <v/>
      </c>
    </row>
    <row r="230" spans="6:6" x14ac:dyDescent="0.35">
      <c r="F230" t="str">
        <f>IF(B230="","",_xlfn.XLOOKUP(B230,[8]Общий!$B:$B,[8]Общий!$H:$H,"Не проставлен",0,1))</f>
        <v/>
      </c>
    </row>
    <row r="231" spans="6:6" x14ac:dyDescent="0.35">
      <c r="F231" t="str">
        <f>IF(B231="","",_xlfn.XLOOKUP(B231,[8]Общий!$B:$B,[8]Общий!$H:$H,"Не проставлен",0,1))</f>
        <v/>
      </c>
    </row>
    <row r="232" spans="6:6" x14ac:dyDescent="0.35">
      <c r="F232" t="str">
        <f>IF(B232="","",_xlfn.XLOOKUP(B232,[8]Общий!$B:$B,[8]Общий!$H:$H,"Не проставлен",0,1))</f>
        <v/>
      </c>
    </row>
    <row r="233" spans="6:6" x14ac:dyDescent="0.35">
      <c r="F233" t="str">
        <f>IF(B233="","",_xlfn.XLOOKUP(B233,[8]Общий!$B:$B,[8]Общий!$H:$H,"Не проставлен",0,1))</f>
        <v/>
      </c>
    </row>
    <row r="234" spans="6:6" x14ac:dyDescent="0.35">
      <c r="F234" t="str">
        <f>IF(B234="","",_xlfn.XLOOKUP(B234,[8]Общий!$B:$B,[8]Общий!$H:$H,"Не проставлен",0,1))</f>
        <v/>
      </c>
    </row>
    <row r="235" spans="6:6" x14ac:dyDescent="0.35">
      <c r="F235" t="str">
        <f>IF(B235="","",_xlfn.XLOOKUP(B235,[8]Общий!$B:$B,[8]Общий!$H:$H,"Не проставлен",0,1))</f>
        <v/>
      </c>
    </row>
    <row r="236" spans="6:6" x14ac:dyDescent="0.35">
      <c r="F236" t="str">
        <f>IF(B236="","",_xlfn.XLOOKUP(B236,[8]Общий!$B:$B,[8]Общий!$H:$H,"Не проставлен",0,1))</f>
        <v/>
      </c>
    </row>
    <row r="237" spans="6:6" x14ac:dyDescent="0.35">
      <c r="F237" t="str">
        <f>IF(B237="","",_xlfn.XLOOKUP(B237,[8]Общий!$B:$B,[8]Общий!$H:$H,"Не проставлен",0,1))</f>
        <v/>
      </c>
    </row>
    <row r="238" spans="6:6" x14ac:dyDescent="0.35">
      <c r="F238" t="str">
        <f>IF(B238="","",_xlfn.XLOOKUP(B238,[8]Общий!$B:$B,[8]Общий!$H:$H,"Не проставлен",0,1))</f>
        <v/>
      </c>
    </row>
    <row r="239" spans="6:6" x14ac:dyDescent="0.35">
      <c r="F239" t="str">
        <f>IF(B239="","",_xlfn.XLOOKUP(B239,[8]Общий!$B:$B,[8]Общий!$H:$H,"Не проставлен",0,1))</f>
        <v/>
      </c>
    </row>
    <row r="240" spans="6:6" x14ac:dyDescent="0.35">
      <c r="F240" t="str">
        <f>IF(B240="","",_xlfn.XLOOKUP(B240,[8]Общий!$B:$B,[8]Общий!$H:$H,"Не проставлен",0,1))</f>
        <v/>
      </c>
    </row>
    <row r="241" spans="6:6" x14ac:dyDescent="0.35">
      <c r="F241" t="str">
        <f>IF(B241="","",_xlfn.XLOOKUP(B241,[8]Общий!$B:$B,[8]Общий!$H:$H,"Не проставлен",0,1))</f>
        <v/>
      </c>
    </row>
    <row r="242" spans="6:6" x14ac:dyDescent="0.35">
      <c r="F242" t="str">
        <f>IF(B242="","",_xlfn.XLOOKUP(B242,[8]Общий!$B:$B,[8]Общий!$H:$H,"Не проставлен",0,1))</f>
        <v/>
      </c>
    </row>
    <row r="243" spans="6:6" x14ac:dyDescent="0.35">
      <c r="F243" t="str">
        <f>IF(B243="","",_xlfn.XLOOKUP(B243,[8]Общий!$B:$B,[8]Общий!$H:$H,"Не проставлен",0,1))</f>
        <v/>
      </c>
    </row>
    <row r="244" spans="6:6" x14ac:dyDescent="0.35">
      <c r="F244" t="str">
        <f>IF(B244="","",_xlfn.XLOOKUP(B244,[8]Общий!$B:$B,[8]Общий!$H:$H,"Не проставлен",0,1))</f>
        <v/>
      </c>
    </row>
    <row r="245" spans="6:6" x14ac:dyDescent="0.35">
      <c r="F245" t="str">
        <f>IF(B245="","",_xlfn.XLOOKUP(B245,[8]Общий!$B:$B,[8]Общий!$H:$H,"Не проставлен",0,1))</f>
        <v/>
      </c>
    </row>
    <row r="246" spans="6:6" x14ac:dyDescent="0.35">
      <c r="F246" t="str">
        <f>IF(B246="","",_xlfn.XLOOKUP(B246,[8]Общий!$B:$B,[8]Общий!$H:$H,"Не проставлен",0,1))</f>
        <v/>
      </c>
    </row>
    <row r="247" spans="6:6" x14ac:dyDescent="0.35">
      <c r="F247" t="str">
        <f>IF(B247="","",_xlfn.XLOOKUP(B247,[8]Общий!$B:$B,[8]Общий!$H:$H,"Не проставлен",0,1))</f>
        <v/>
      </c>
    </row>
    <row r="248" spans="6:6" x14ac:dyDescent="0.35">
      <c r="F248" t="str">
        <f>IF(B248="","",_xlfn.XLOOKUP(B248,[8]Общий!$B:$B,[8]Общий!$H:$H,"Не проставлен",0,1))</f>
        <v/>
      </c>
    </row>
    <row r="249" spans="6:6" x14ac:dyDescent="0.35">
      <c r="F249" t="str">
        <f>IF(B249="","",_xlfn.XLOOKUP(B249,[8]Общий!$B:$B,[8]Общий!$H:$H,"Не проставлен",0,1))</f>
        <v/>
      </c>
    </row>
    <row r="250" spans="6:6" x14ac:dyDescent="0.35">
      <c r="F250" t="str">
        <f>IF(B250="","",_xlfn.XLOOKUP(B250,[8]Общий!$B:$B,[8]Общий!$H:$H,"Не проставлен",0,1))</f>
        <v/>
      </c>
    </row>
    <row r="251" spans="6:6" x14ac:dyDescent="0.35">
      <c r="F251" t="str">
        <f>IF(B251="","",_xlfn.XLOOKUP(B251,[8]Общий!$B:$B,[8]Общий!$H:$H,"Не проставлен",0,1))</f>
        <v/>
      </c>
    </row>
    <row r="252" spans="6:6" x14ac:dyDescent="0.35">
      <c r="F252" t="str">
        <f>IF(B252="","",_xlfn.XLOOKUP(B252,[8]Общий!$B:$B,[8]Общий!$H:$H,"Не проставлен",0,1))</f>
        <v/>
      </c>
    </row>
    <row r="253" spans="6:6" x14ac:dyDescent="0.35">
      <c r="F253" t="str">
        <f>IF(B253="","",_xlfn.XLOOKUP(B253,[8]Общий!$B:$B,[8]Общий!$H:$H,"Не проставлен",0,1))</f>
        <v/>
      </c>
    </row>
    <row r="254" spans="6:6" x14ac:dyDescent="0.35">
      <c r="F254" t="str">
        <f>IF(B254="","",_xlfn.XLOOKUP(B254,[8]Общий!$B:$B,[8]Общий!$H:$H,"Не проставлен",0,1))</f>
        <v/>
      </c>
    </row>
    <row r="255" spans="6:6" x14ac:dyDescent="0.35">
      <c r="F255" t="str">
        <f>IF(B255="","",_xlfn.XLOOKUP(B255,[8]Общий!$B:$B,[8]Общий!$H:$H,"Не проставлен",0,1))</f>
        <v/>
      </c>
    </row>
    <row r="256" spans="6:6" x14ac:dyDescent="0.35">
      <c r="F256" t="str">
        <f>IF(B256="","",_xlfn.XLOOKUP(B256,[8]Общий!$B:$B,[8]Общий!$H:$H,"Не проставлен",0,1))</f>
        <v/>
      </c>
    </row>
    <row r="257" spans="6:6" x14ac:dyDescent="0.35">
      <c r="F257" t="str">
        <f>IF(B257="","",_xlfn.XLOOKUP(B257,[8]Общий!$B:$B,[8]Общий!$H:$H,"Не проставлен",0,1))</f>
        <v/>
      </c>
    </row>
    <row r="258" spans="6:6" x14ac:dyDescent="0.35">
      <c r="F258" t="str">
        <f>IF(B258="","",_xlfn.XLOOKUP(B258,[8]Общий!$B:$B,[8]Общий!$H:$H,"Не проставлен",0,1))</f>
        <v/>
      </c>
    </row>
    <row r="259" spans="6:6" x14ac:dyDescent="0.35">
      <c r="F259" t="str">
        <f>IF(B259="","",_xlfn.XLOOKUP(B259,[8]Общий!$B:$B,[8]Общий!$H:$H,"Не проставлен",0,1))</f>
        <v/>
      </c>
    </row>
    <row r="260" spans="6:6" x14ac:dyDescent="0.35">
      <c r="F260" t="str">
        <f>IF(B260="","",_xlfn.XLOOKUP(B260,[8]Общий!$B:$B,[8]Общий!$H:$H,"Не проставлен",0,1))</f>
        <v/>
      </c>
    </row>
    <row r="261" spans="6:6" x14ac:dyDescent="0.35">
      <c r="F261" t="str">
        <f>IF(B261="","",_xlfn.XLOOKUP(B261,[8]Общий!$B:$B,[8]Общий!$H:$H,"Не проставлен",0,1))</f>
        <v/>
      </c>
    </row>
    <row r="262" spans="6:6" x14ac:dyDescent="0.35">
      <c r="F262" t="str">
        <f>IF(B262="","",_xlfn.XLOOKUP(B262,[8]Общий!$B:$B,[8]Общий!$H:$H,"Не проставлен",0,1))</f>
        <v/>
      </c>
    </row>
    <row r="263" spans="6:6" x14ac:dyDescent="0.35">
      <c r="F263" t="str">
        <f>IF(B263="","",_xlfn.XLOOKUP(B263,[8]Общий!$B:$B,[8]Общий!$H:$H,"Не проставлен",0,1))</f>
        <v/>
      </c>
    </row>
    <row r="264" spans="6:6" x14ac:dyDescent="0.35">
      <c r="F264" t="str">
        <f>IF(B264="","",_xlfn.XLOOKUP(B264,[8]Общий!$B:$B,[8]Общий!$H:$H,"Не проставлен",0,1))</f>
        <v/>
      </c>
    </row>
    <row r="265" spans="6:6" x14ac:dyDescent="0.35">
      <c r="F265" t="str">
        <f>IF(B265="","",_xlfn.XLOOKUP(B265,[8]Общий!$B:$B,[8]Общий!$H:$H,"Не проставлен",0,1))</f>
        <v/>
      </c>
    </row>
    <row r="266" spans="6:6" x14ac:dyDescent="0.35">
      <c r="F266" t="str">
        <f>IF(B266="","",_xlfn.XLOOKUP(B266,[8]Общий!$B:$B,[8]Общий!$H:$H,"Не проставлен",0,1))</f>
        <v/>
      </c>
    </row>
    <row r="267" spans="6:6" x14ac:dyDescent="0.35">
      <c r="F267" t="str">
        <f>IF(B267="","",_xlfn.XLOOKUP(B267,[8]Общий!$B:$B,[8]Общий!$H:$H,"Не проставлен",0,1))</f>
        <v/>
      </c>
    </row>
    <row r="268" spans="6:6" x14ac:dyDescent="0.35">
      <c r="F268" t="str">
        <f>IF(B268="","",_xlfn.XLOOKUP(B268,[8]Общий!$B:$B,[8]Общий!$H:$H,"Не проставлен",0,1))</f>
        <v/>
      </c>
    </row>
    <row r="269" spans="6:6" x14ac:dyDescent="0.35">
      <c r="F269" t="str">
        <f>IF(B269="","",_xlfn.XLOOKUP(B269,[8]Общий!$B:$B,[8]Общий!$H:$H,"Не проставлен",0,1))</f>
        <v/>
      </c>
    </row>
    <row r="270" spans="6:6" x14ac:dyDescent="0.35">
      <c r="F270" t="str">
        <f>IF(B270="","",_xlfn.XLOOKUP(B270,[8]Общий!$B:$B,[8]Общий!$H:$H,"Не проставлен",0,1))</f>
        <v/>
      </c>
    </row>
    <row r="271" spans="6:6" x14ac:dyDescent="0.35">
      <c r="F271" t="str">
        <f>IF(B271="","",_xlfn.XLOOKUP(B271,[8]Общий!$B:$B,[8]Общий!$H:$H,"Не проставлен",0,1))</f>
        <v/>
      </c>
    </row>
    <row r="272" spans="6:6" x14ac:dyDescent="0.35">
      <c r="F272" t="str">
        <f>IF(B272="","",_xlfn.XLOOKUP(B272,[8]Общий!$B:$B,[8]Общий!$H:$H,"Не проставлен",0,1))</f>
        <v/>
      </c>
    </row>
    <row r="273" spans="6:6" x14ac:dyDescent="0.35">
      <c r="F273" t="str">
        <f>IF(B273="","",_xlfn.XLOOKUP(B273,[8]Общий!$B:$B,[8]Общий!$H:$H,"Не проставлен",0,1))</f>
        <v/>
      </c>
    </row>
    <row r="274" spans="6:6" x14ac:dyDescent="0.35">
      <c r="F274" t="str">
        <f>IF(B274="","",_xlfn.XLOOKUP(B274,[8]Общий!$B:$B,[8]Общий!$H:$H,"Не проставлен",0,1))</f>
        <v/>
      </c>
    </row>
    <row r="275" spans="6:6" x14ac:dyDescent="0.35">
      <c r="F275" t="str">
        <f>IF(B275="","",_xlfn.XLOOKUP(B275,[8]Общий!$B:$B,[8]Общий!$H:$H,"Не проставлен",0,1))</f>
        <v/>
      </c>
    </row>
    <row r="276" spans="6:6" x14ac:dyDescent="0.35">
      <c r="F276" t="str">
        <f>IF(B276="","",_xlfn.XLOOKUP(B276,[8]Общий!$B:$B,[8]Общий!$H:$H,"Не проставлен",0,1))</f>
        <v/>
      </c>
    </row>
    <row r="277" spans="6:6" x14ac:dyDescent="0.35">
      <c r="F277" t="str">
        <f>IF(B277="","",_xlfn.XLOOKUP(B277,[8]Общий!$B:$B,[8]Общий!$H:$H,"Не проставлен",0,1))</f>
        <v/>
      </c>
    </row>
    <row r="278" spans="6:6" x14ac:dyDescent="0.35">
      <c r="F278" t="str">
        <f>IF(B278="","",_xlfn.XLOOKUP(B278,[8]Общий!$B:$B,[8]Общий!$H:$H,"Не проставлен",0,1))</f>
        <v/>
      </c>
    </row>
    <row r="279" spans="6:6" x14ac:dyDescent="0.35">
      <c r="F279" t="str">
        <f>IF(B279="","",_xlfn.XLOOKUP(B279,[8]Общий!$B:$B,[8]Общий!$H:$H,"Не проставлен",0,1))</f>
        <v/>
      </c>
    </row>
    <row r="280" spans="6:6" x14ac:dyDescent="0.35">
      <c r="F280" t="str">
        <f>IF(B280="","",_xlfn.XLOOKUP(B280,[8]Общий!$B:$B,[8]Общий!$H:$H,"Не проставлен",0,1))</f>
        <v/>
      </c>
    </row>
    <row r="281" spans="6:6" x14ac:dyDescent="0.35">
      <c r="F281" t="str">
        <f>IF(B281="","",_xlfn.XLOOKUP(B281,[8]Общий!$B:$B,[8]Общий!$H:$H,"Не проставлен",0,1))</f>
        <v/>
      </c>
    </row>
    <row r="282" spans="6:6" x14ac:dyDescent="0.35">
      <c r="F282" t="str">
        <f>IF(B282="","",_xlfn.XLOOKUP(B282,[8]Общий!$B:$B,[8]Общий!$H:$H,"Не проставлен",0,1))</f>
        <v/>
      </c>
    </row>
    <row r="283" spans="6:6" x14ac:dyDescent="0.35">
      <c r="F283" t="str">
        <f>IF(B283="","",_xlfn.XLOOKUP(B283,[8]Общий!$B:$B,[8]Общий!$H:$H,"Не проставлен",0,1))</f>
        <v/>
      </c>
    </row>
    <row r="284" spans="6:6" x14ac:dyDescent="0.35">
      <c r="F284" t="str">
        <f>IF(B284="","",_xlfn.XLOOKUP(B284,[8]Общий!$B:$B,[8]Общий!$H:$H,"Не проставлен",0,1))</f>
        <v/>
      </c>
    </row>
    <row r="285" spans="6:6" x14ac:dyDescent="0.35">
      <c r="F285" t="str">
        <f>IF(B285="","",_xlfn.XLOOKUP(B285,[8]Общий!$B:$B,[8]Общий!$H:$H,"Не проставлен",0,1))</f>
        <v/>
      </c>
    </row>
    <row r="286" spans="6:6" x14ac:dyDescent="0.35">
      <c r="F286" t="str">
        <f>IF(B286="","",_xlfn.XLOOKUP(B286,[8]Общий!$B:$B,[8]Общий!$H:$H,"Не проставлен",0,1))</f>
        <v/>
      </c>
    </row>
    <row r="287" spans="6:6" x14ac:dyDescent="0.35">
      <c r="F287" t="str">
        <f>IF(B287="","",_xlfn.XLOOKUP(B287,[8]Общий!$B:$B,[8]Общий!$H:$H,"Не проставлен",0,1))</f>
        <v/>
      </c>
    </row>
    <row r="288" spans="6:6" x14ac:dyDescent="0.35">
      <c r="F288" t="str">
        <f>IF(B288="","",_xlfn.XLOOKUP(B288,[8]Общий!$B:$B,[8]Общий!$H:$H,"Не проставлен",0,1))</f>
        <v/>
      </c>
    </row>
    <row r="289" spans="6:6" x14ac:dyDescent="0.35">
      <c r="F289" t="str">
        <f>IF(B289="","",_xlfn.XLOOKUP(B289,[8]Общий!$B:$B,[8]Общий!$H:$H,"Не проставлен",0,1))</f>
        <v/>
      </c>
    </row>
    <row r="290" spans="6:6" x14ac:dyDescent="0.35">
      <c r="F290" t="str">
        <f>IF(B290="","",_xlfn.XLOOKUP(B290,[8]Общий!$B:$B,[8]Общий!$H:$H,"Не проставлен",0,1))</f>
        <v/>
      </c>
    </row>
    <row r="291" spans="6:6" x14ac:dyDescent="0.35">
      <c r="F291" t="str">
        <f>IF(B291="","",_xlfn.XLOOKUP(B291,[8]Общий!$B:$B,[8]Общий!$H:$H,"Не проставлен",0,1))</f>
        <v/>
      </c>
    </row>
    <row r="292" spans="6:6" x14ac:dyDescent="0.35">
      <c r="F292" t="str">
        <f>IF(B292="","",_xlfn.XLOOKUP(B292,[8]Общий!$B:$B,[8]Общий!$H:$H,"Не проставлен",0,1))</f>
        <v/>
      </c>
    </row>
    <row r="293" spans="6:6" x14ac:dyDescent="0.35">
      <c r="F293" t="str">
        <f>IF(B293="","",_xlfn.XLOOKUP(B293,[8]Общий!$B:$B,[8]Общий!$H:$H,"Не проставлен",0,1))</f>
        <v/>
      </c>
    </row>
    <row r="294" spans="6:6" x14ac:dyDescent="0.35">
      <c r="F294" t="str">
        <f>IF(B294="","",_xlfn.XLOOKUP(B294,[8]Общий!$B:$B,[8]Общий!$F:$F,"Не проставлен",0,1))</f>
        <v/>
      </c>
    </row>
    <row r="295" spans="6:6" x14ac:dyDescent="0.35">
      <c r="F295" t="str">
        <f>IF(B295="","",_xlfn.XLOOKUP(B295,[8]Общий!$B:$B,[8]Общий!$F:$F,"Не проставлен",0,1))</f>
        <v/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187E-9340-4007-A466-D0B66F982C28}">
  <dimension ref="A1:F77"/>
  <sheetViews>
    <sheetView workbookViewId="0">
      <selection activeCell="F6" sqref="F6"/>
    </sheetView>
  </sheetViews>
  <sheetFormatPr defaultRowHeight="14.5" x14ac:dyDescent="0.35"/>
  <cols>
    <col min="1" max="1" width="17.81640625" customWidth="1"/>
    <col min="2" max="3" width="26.81640625" customWidth="1"/>
    <col min="4" max="4" width="26.81640625" style="2" customWidth="1"/>
    <col min="5" max="5" width="26.81640625" customWidth="1"/>
    <col min="6" max="6" width="17.81640625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4" t="s">
        <v>2449</v>
      </c>
      <c r="E1" s="1"/>
      <c r="F1" s="1" t="s">
        <v>15</v>
      </c>
    </row>
    <row r="2" spans="1:6" x14ac:dyDescent="0.35">
      <c r="A2" t="str" cm="1">
        <f t="array" aca="1" ref="A2:E56" ca="1">_xlfn._xlws.FILTER(Список_Сотрудников[[BU]:[Ответственный менеджер]],Список_Сотрудников[BU]='Список BU'!A6,"")</f>
        <v>Урал</v>
      </c>
      <c r="B2" t="str">
        <f ca="1"/>
        <v>Гарипов Ильнур Мирдарович</v>
      </c>
      <c r="C2" t="str">
        <f ca="1"/>
        <v>Оператор стиральной машины</v>
      </c>
      <c r="D2" s="2">
        <f ca="1"/>
        <v>44931</v>
      </c>
      <c r="E2" t="str">
        <f ca="1"/>
        <v>Аппельганц Александр</v>
      </c>
      <c r="F2">
        <f ca="1">IF(B2="","",_xlfn.XLOOKUP(B2,[9]Общий!$B:$B,[9]Общий!$F:$F,"Не проставлен",0,1))</f>
        <v>9180</v>
      </c>
    </row>
    <row r="3" spans="1:6" x14ac:dyDescent="0.35">
      <c r="A3" t="str">
        <f ca="1"/>
        <v>Урал</v>
      </c>
      <c r="B3" t="str">
        <f ca="1"/>
        <v>Гилева Наталья Александровна уволен</v>
      </c>
      <c r="C3" t="str">
        <f ca="1"/>
        <v>Оператор стиральной машины</v>
      </c>
      <c r="D3" s="2">
        <f ca="1"/>
        <v>44931</v>
      </c>
      <c r="E3" t="str">
        <f ca="1"/>
        <v>Аппельганц Александр</v>
      </c>
      <c r="F3" t="str">
        <f ca="1">IF(B3="","",_xlfn.XLOOKUP(B3,[9]Общий!$B:$B,[9]Общий!$F:$F,"Не проставлен",0,1))</f>
        <v>уволен</v>
      </c>
    </row>
    <row r="4" spans="1:6" x14ac:dyDescent="0.35">
      <c r="A4" t="str">
        <f ca="1"/>
        <v>Урал</v>
      </c>
      <c r="B4" t="str">
        <f ca="1"/>
        <v>Кирсанов Роман Владимирович уволен</v>
      </c>
      <c r="C4" t="str">
        <f ca="1"/>
        <v>Инженер</v>
      </c>
      <c r="D4" s="2">
        <f ca="1"/>
        <v>44931</v>
      </c>
      <c r="E4" t="str">
        <f ca="1"/>
        <v>Аппельганц Александр</v>
      </c>
      <c r="F4" t="str">
        <f ca="1">IF(B4="","",_xlfn.XLOOKUP(B4,[9]Общий!$B:$B,[9]Общий!$F:$F,"Не проставлен",0,1))</f>
        <v>уволен</v>
      </c>
    </row>
    <row r="5" spans="1:6" x14ac:dyDescent="0.35">
      <c r="A5" t="str">
        <f ca="1"/>
        <v>Урал</v>
      </c>
      <c r="B5" t="str">
        <f ca="1"/>
        <v>Кузьмин Дмитрий Юрьевич</v>
      </c>
      <c r="C5" t="str">
        <f ca="1"/>
        <v>Оператор стиральной машины</v>
      </c>
      <c r="D5" s="2">
        <f ca="1"/>
        <v>44931</v>
      </c>
      <c r="E5" t="str">
        <f ca="1"/>
        <v>Аппельганц Александр</v>
      </c>
      <c r="F5">
        <f ca="1">IF(B5="","",_xlfn.XLOOKUP(B5,[9]Общий!$B:$B,[9]Общий!$F:$F,"Не проставлен",0,1))</f>
        <v>11175</v>
      </c>
    </row>
    <row r="6" spans="1:6" x14ac:dyDescent="0.35">
      <c r="A6" t="str">
        <f ca="1"/>
        <v>Урал</v>
      </c>
      <c r="B6" t="str">
        <f ca="1"/>
        <v>Кутеминский Сергей Александрович</v>
      </c>
      <c r="C6" t="str">
        <f ca="1"/>
        <v>Оператор стиральной машины</v>
      </c>
      <c r="D6" s="2">
        <f ca="1"/>
        <v>44931</v>
      </c>
      <c r="E6" t="str">
        <f ca="1"/>
        <v>Аппельганц Александр</v>
      </c>
      <c r="F6">
        <f ca="1">IF(B6="","",_xlfn.XLOOKUP(B6,[9]Общий!$B:$B,[9]Общий!$F:$F,"Не проставлен",0,1))</f>
        <v>11541</v>
      </c>
    </row>
    <row r="7" spans="1:6" x14ac:dyDescent="0.35">
      <c r="A7" t="str">
        <f ca="1"/>
        <v>Урал</v>
      </c>
      <c r="B7" t="str">
        <f ca="1"/>
        <v>Логинов Артем Гургенович</v>
      </c>
      <c r="C7" t="str">
        <f ca="1"/>
        <v>Оператор стиральной машины</v>
      </c>
      <c r="D7" s="2">
        <f ca="1"/>
        <v>44931</v>
      </c>
      <c r="E7" t="str">
        <f ca="1"/>
        <v>Аппельганц Александр</v>
      </c>
      <c r="F7">
        <f ca="1">IF(B7="","",_xlfn.XLOOKUP(B7,[9]Общий!$B:$B,[9]Общий!$F:$F,"Не проставлен",0,1))</f>
        <v>9748</v>
      </c>
    </row>
    <row r="8" spans="1:6" x14ac:dyDescent="0.35">
      <c r="A8" t="str">
        <f ca="1"/>
        <v>Урал</v>
      </c>
      <c r="B8" t="str">
        <f ca="1"/>
        <v>Махнев Александр Владимирович</v>
      </c>
      <c r="C8" t="str">
        <f ca="1"/>
        <v>Оператор стиральной машины</v>
      </c>
      <c r="D8" s="2">
        <f ca="1"/>
        <v>44931</v>
      </c>
      <c r="E8" t="str">
        <f ca="1"/>
        <v>Аппельганц Александр</v>
      </c>
      <c r="F8">
        <f ca="1">IF(B8="","",_xlfn.XLOOKUP(B8,[9]Общий!$B:$B,[9]Общий!$F:$F,"Не проставлен",0,1))</f>
        <v>6270</v>
      </c>
    </row>
    <row r="9" spans="1:6" x14ac:dyDescent="0.35">
      <c r="A9" t="str">
        <f ca="1"/>
        <v>Урал</v>
      </c>
      <c r="B9" t="str">
        <f ca="1"/>
        <v>Меньшикова Валентина Владимировна</v>
      </c>
      <c r="C9" t="str">
        <f ca="1"/>
        <v>Старший оператор стиральной машины</v>
      </c>
      <c r="D9" s="2">
        <f ca="1"/>
        <v>44931</v>
      </c>
      <c r="E9" t="str">
        <f ca="1"/>
        <v>Аппельганц Александр</v>
      </c>
      <c r="F9">
        <f ca="1">IF(B9="","",_xlfn.XLOOKUP(B9,[9]Общий!$B:$B,[9]Общий!$F:$F,"Не проставлен",0,1))</f>
        <v>0</v>
      </c>
    </row>
    <row r="10" spans="1:6" x14ac:dyDescent="0.35">
      <c r="A10" t="str">
        <f ca="1"/>
        <v>Урал</v>
      </c>
      <c r="B10" t="str">
        <f ca="1"/>
        <v>Мусихина Наталья Алексеевна</v>
      </c>
      <c r="C10" t="str">
        <f ca="1"/>
        <v>Старший оператор стиральной машины</v>
      </c>
      <c r="D10" s="2">
        <f ca="1"/>
        <v>44931</v>
      </c>
      <c r="E10" t="str">
        <f ca="1"/>
        <v>Аппельганц Александр</v>
      </c>
      <c r="F10">
        <f ca="1">IF(B10="","",_xlfn.XLOOKUP(B10,[9]Общий!$B:$B,[9]Общий!$F:$F,"Не проставлен",0,1))</f>
        <v>4935</v>
      </c>
    </row>
    <row r="11" spans="1:6" x14ac:dyDescent="0.35">
      <c r="A11" t="str">
        <f ca="1"/>
        <v>Урал</v>
      </c>
      <c r="B11" t="str">
        <f ca="1"/>
        <v>Полухина Анна Владимировна</v>
      </c>
      <c r="C11" t="str">
        <f ca="1"/>
        <v>Старший оператор стиральной машины</v>
      </c>
      <c r="D11" s="2">
        <f ca="1"/>
        <v>44931</v>
      </c>
      <c r="E11" t="str">
        <f ca="1"/>
        <v>Аппельганц Александр</v>
      </c>
      <c r="F11">
        <f ca="1">IF(B11="","",_xlfn.XLOOKUP(B11,[9]Общий!$B:$B,[9]Общий!$F:$F,"Не проставлен",0,1))</f>
        <v>7826</v>
      </c>
    </row>
    <row r="12" spans="1:6" x14ac:dyDescent="0.35">
      <c r="A12" t="str">
        <f ca="1"/>
        <v>Урал</v>
      </c>
      <c r="B12" t="str">
        <f ca="1"/>
        <v>Поротников Андрей Владимирович</v>
      </c>
      <c r="C12" t="str">
        <f ca="1"/>
        <v>Оператор стиральной машины</v>
      </c>
      <c r="D12" s="2">
        <f ca="1"/>
        <v>44931</v>
      </c>
      <c r="E12" t="str">
        <f ca="1"/>
        <v>Аппельганц Александр</v>
      </c>
      <c r="F12">
        <f ca="1">IF(B12="","",_xlfn.XLOOKUP(B12,[9]Общий!$B:$B,[9]Общий!$F:$F,"Не проставлен",0,1))</f>
        <v>6514</v>
      </c>
    </row>
    <row r="13" spans="1:6" x14ac:dyDescent="0.35">
      <c r="A13" t="str">
        <f ca="1"/>
        <v>Урал</v>
      </c>
      <c r="B13" t="str">
        <f ca="1"/>
        <v>Притчина Марина Юрьевна</v>
      </c>
      <c r="C13" t="str">
        <f ca="1"/>
        <v>Оператор стиральной машины</v>
      </c>
      <c r="D13" s="2">
        <f ca="1"/>
        <v>44931</v>
      </c>
      <c r="E13" t="str">
        <f ca="1"/>
        <v>Аппельганц Александр</v>
      </c>
      <c r="F13">
        <f ca="1">IF(B13="","",_xlfn.XLOOKUP(B13,[9]Общий!$B:$B,[9]Общий!$F:$F,"Не проставлен",0,1))</f>
        <v>4757</v>
      </c>
    </row>
    <row r="14" spans="1:6" x14ac:dyDescent="0.35">
      <c r="A14" t="str">
        <f ca="1"/>
        <v>Урал</v>
      </c>
      <c r="B14" t="str">
        <f ca="1"/>
        <v>Степанов Глеб Андреевич</v>
      </c>
      <c r="C14" t="str">
        <f ca="1"/>
        <v>Оператор стиральной машины</v>
      </c>
      <c r="D14" s="2">
        <f ca="1"/>
        <v>44931</v>
      </c>
      <c r="E14" t="str">
        <f ca="1"/>
        <v>Аппельганц Александр</v>
      </c>
      <c r="F14">
        <f ca="1">IF(B14="","",_xlfn.XLOOKUP(B14,[9]Общий!$B:$B,[9]Общий!$F:$F,"Не проставлен",0,1))</f>
        <v>11947</v>
      </c>
    </row>
    <row r="15" spans="1:6" x14ac:dyDescent="0.35">
      <c r="A15" t="str">
        <f ca="1"/>
        <v>Урал</v>
      </c>
      <c r="B15" t="str">
        <f ca="1"/>
        <v>Еремеев Александр Сергеевич</v>
      </c>
      <c r="C15" t="str">
        <f ca="1"/>
        <v>Представитель по обслуживанию клиентов</v>
      </c>
      <c r="D15" s="2">
        <f ca="1"/>
        <v>44947</v>
      </c>
      <c r="E15" t="str">
        <f ca="1"/>
        <v>Назаров Максим</v>
      </c>
      <c r="F15">
        <f ca="1">IF(B15="","",_xlfn.XLOOKUP(B15,[9]Общий!$B:$B,[9]Общий!$F:$F,"Не проставлен",0,1))</f>
        <v>0</v>
      </c>
    </row>
    <row r="16" spans="1:6" x14ac:dyDescent="0.35">
      <c r="A16" t="str">
        <f ca="1"/>
        <v>Урал</v>
      </c>
      <c r="B16" t="str">
        <f ca="1"/>
        <v>Попов Андрей Олегович</v>
      </c>
      <c r="C16" t="str">
        <f ca="1"/>
        <v>Территориальный менеджер по продажам</v>
      </c>
      <c r="D16" s="2">
        <f ca="1"/>
        <v>44931</v>
      </c>
      <c r="E16" t="str">
        <f ca="1"/>
        <v>Назаров Максим</v>
      </c>
      <c r="F16" t="str">
        <f ca="1">IF(B16="","",_xlfn.XLOOKUP(B16,[9]Общий!$B:$B,[9]Общий!$F:$F,"Не проставлен",0,1))</f>
        <v>22192,30</v>
      </c>
    </row>
    <row r="17" spans="1:6" x14ac:dyDescent="0.35">
      <c r="A17" t="str">
        <f ca="1"/>
        <v>Урал</v>
      </c>
      <c r="B17" t="str">
        <f ca="1"/>
        <v>Попов Михаил Вадимович</v>
      </c>
      <c r="C17" t="str">
        <f ca="1"/>
        <v>Торговый представитель</v>
      </c>
      <c r="D17" s="2">
        <f ca="1"/>
        <v>44931</v>
      </c>
      <c r="E17" t="str">
        <f ca="1"/>
        <v>Назаров Максим</v>
      </c>
      <c r="F17" t="str">
        <f ca="1">IF(B17="","",_xlfn.XLOOKUP(B17,[9]Общий!$B:$B,[9]Общий!$F:$F,"Не проставлен",0,1))</f>
        <v>27054,64</v>
      </c>
    </row>
    <row r="18" spans="1:6" x14ac:dyDescent="0.35">
      <c r="A18" t="str">
        <f ca="1"/>
        <v>Урал</v>
      </c>
      <c r="B18" t="str">
        <f ca="1"/>
        <v>Назаров Максим Юрьевич</v>
      </c>
      <c r="C18" t="str">
        <f ca="1"/>
        <v>Руководитель отдела продаж ковры</v>
      </c>
      <c r="D18" s="2">
        <f ca="1"/>
        <v>44947</v>
      </c>
      <c r="E18" t="str">
        <f ca="1"/>
        <v>Николаев Алексей</v>
      </c>
      <c r="F18">
        <f ca="1">IF(B18="","",_xlfn.XLOOKUP(B18,[9]Общий!$B:$B,[9]Общий!$F:$F,"Не проставлен",0,1))</f>
        <v>0</v>
      </c>
    </row>
    <row r="19" spans="1:6" x14ac:dyDescent="0.35">
      <c r="A19" t="str">
        <f ca="1"/>
        <v>Урал</v>
      </c>
      <c r="B19" t="str">
        <f ca="1"/>
        <v>Паюсова Мария Юрьевна</v>
      </c>
      <c r="C19" t="str">
        <f ca="1"/>
        <v>Руководитель операционного департамента</v>
      </c>
      <c r="D19" s="2">
        <f ca="1"/>
        <v>44947</v>
      </c>
      <c r="E19" t="str">
        <f ca="1"/>
        <v>Николаев Алексей</v>
      </c>
      <c r="F19">
        <f ca="1">IF(B19="","",_xlfn.XLOOKUP(B19,[9]Общий!$B:$B,[9]Общий!$F:$F,"Не проставлен",0,1))</f>
        <v>0</v>
      </c>
    </row>
    <row r="20" spans="1:6" x14ac:dyDescent="0.35">
      <c r="A20" t="str">
        <f ca="1"/>
        <v>Урал</v>
      </c>
      <c r="B20" t="str">
        <f ca="1"/>
        <v>Сафин Вадим Аликович</v>
      </c>
      <c r="C20" t="str">
        <f ca="1"/>
        <v>Младший руководитель отдела продаж</v>
      </c>
      <c r="D20" s="2">
        <f ca="1"/>
        <v>44931</v>
      </c>
      <c r="E20" t="str">
        <f ca="1"/>
        <v>Николаев Алексей</v>
      </c>
      <c r="F20">
        <f ca="1">IF(B20="","",_xlfn.XLOOKUP(B20,[9]Общий!$B:$B,[9]Общий!$F:$F,"Не проставлен",0,1))</f>
        <v>56250.43</v>
      </c>
    </row>
    <row r="21" spans="1:6" x14ac:dyDescent="0.35">
      <c r="A21" t="str">
        <f ca="1"/>
        <v>Урал</v>
      </c>
      <c r="B21" t="str">
        <f ca="1"/>
        <v>Токарев Севастьян Андреевич</v>
      </c>
      <c r="C21" t="str">
        <f ca="1"/>
        <v>Руководитель отдела продаж и обслуживания клиентов</v>
      </c>
      <c r="D21" s="2">
        <f ca="1"/>
        <v>44947</v>
      </c>
      <c r="E21" t="str">
        <f ca="1"/>
        <v>Николаев Алексей</v>
      </c>
      <c r="F21">
        <f ca="1">IF(B21="","",_xlfn.XLOOKUP(B21,[9]Общий!$B:$B,[9]Общий!$F:$F,"Не проставлен",0,1))</f>
        <v>0</v>
      </c>
    </row>
    <row r="22" spans="1:6" x14ac:dyDescent="0.35">
      <c r="A22" t="str">
        <f ca="1"/>
        <v>Урал</v>
      </c>
      <c r="B22" t="str">
        <f ca="1"/>
        <v>Агзамова Лилия Альфировна</v>
      </c>
      <c r="C22" t="str">
        <f ca="1"/>
        <v>Консультант по обслуживанию</v>
      </c>
      <c r="D22" s="2">
        <f ca="1"/>
        <v>44931</v>
      </c>
      <c r="E22" t="str">
        <f ca="1"/>
        <v>Паюсова Мария</v>
      </c>
      <c r="F22">
        <f ca="1">IF(B22="","",_xlfn.XLOOKUP(B22,[9]Общий!$B:$B,[9]Общий!$F:$F,"Не проставлен",0,1))</f>
        <v>13391</v>
      </c>
    </row>
    <row r="23" spans="1:6" x14ac:dyDescent="0.35">
      <c r="A23" t="str">
        <f ca="1"/>
        <v>Урал</v>
      </c>
      <c r="B23" t="str">
        <f ca="1"/>
        <v>Аппельганц Александр Евгеньевич</v>
      </c>
      <c r="C23" t="str">
        <f ca="1"/>
        <v>Руководитель производства</v>
      </c>
      <c r="D23" s="2">
        <f ca="1"/>
        <v>44947</v>
      </c>
      <c r="E23" t="str">
        <f ca="1"/>
        <v>Паюсова Мария</v>
      </c>
      <c r="F23">
        <f ca="1">IF(B23="","",_xlfn.XLOOKUP(B23,[9]Общий!$B:$B,[9]Общий!$F:$F,"Не проставлен",0,1))</f>
        <v>0</v>
      </c>
    </row>
    <row r="24" spans="1:6" x14ac:dyDescent="0.35">
      <c r="A24" t="str">
        <f ca="1"/>
        <v>Урал</v>
      </c>
      <c r="B24" t="str">
        <f ca="1"/>
        <v>Дмитриева Татьяна Сергеевна</v>
      </c>
      <c r="C24" t="str">
        <f ca="1"/>
        <v>Координатор по качеству</v>
      </c>
      <c r="D24" s="2">
        <f ca="1"/>
        <v>44931</v>
      </c>
      <c r="E24" t="str">
        <f ca="1"/>
        <v>Паюсова Мария</v>
      </c>
      <c r="F24">
        <f ca="1">IF(B24="","",_xlfn.XLOOKUP(B24,[9]Общий!$B:$B,[9]Общий!$F:$F,"Не проставлен",0,1))</f>
        <v>10957</v>
      </c>
    </row>
    <row r="25" spans="1:6" x14ac:dyDescent="0.35">
      <c r="A25" t="str">
        <f ca="1"/>
        <v>Урал</v>
      </c>
      <c r="B25" t="str">
        <f ca="1"/>
        <v>Князькина Анна Евгеньевна</v>
      </c>
      <c r="C25" t="str">
        <f ca="1"/>
        <v>Планировщик маршрутов</v>
      </c>
      <c r="D25" s="2">
        <f ca="1"/>
        <v>44931</v>
      </c>
      <c r="E25" t="str">
        <f ca="1"/>
        <v>Паюсова Мария</v>
      </c>
      <c r="F25">
        <f ca="1">IF(B25="","",_xlfn.XLOOKUP(B25,[9]Общий!$B:$B,[9]Общий!$F:$F,"Не проставлен",0,1))</f>
        <v>12174</v>
      </c>
    </row>
    <row r="26" spans="1:6" x14ac:dyDescent="0.35">
      <c r="A26" t="str">
        <f ca="1"/>
        <v>Урал</v>
      </c>
      <c r="B26" t="str">
        <f ca="1"/>
        <v>Леоненко Анастасия Константиновна</v>
      </c>
      <c r="C26" t="str">
        <f ca="1"/>
        <v>Консультант по обслуживанию</v>
      </c>
      <c r="D26" s="2">
        <f ca="1"/>
        <v>44931</v>
      </c>
      <c r="E26" t="str">
        <f ca="1"/>
        <v>Паюсова Мария</v>
      </c>
      <c r="F26">
        <f ca="1">IF(B26="","",_xlfn.XLOOKUP(B26,[9]Общий!$B:$B,[9]Общий!$F:$F,"Не проставлен",0,1))</f>
        <v>13391</v>
      </c>
    </row>
    <row r="27" spans="1:6" x14ac:dyDescent="0.35">
      <c r="A27" t="str">
        <f ca="1"/>
        <v>Урал</v>
      </c>
      <c r="B27" t="str">
        <f ca="1"/>
        <v>Мокеева Мария Викторовна</v>
      </c>
      <c r="C27" t="str">
        <f ca="1"/>
        <v>Консультант по обслуживанию</v>
      </c>
      <c r="D27" s="2">
        <f ca="1"/>
        <v>44931</v>
      </c>
      <c r="E27" t="str">
        <f ca="1"/>
        <v>Паюсова Мария</v>
      </c>
      <c r="F27">
        <f ca="1">IF(B27="","",_xlfn.XLOOKUP(B27,[9]Общий!$B:$B,[9]Общий!$F:$F,"Не проставлен",0,1))</f>
        <v>13391</v>
      </c>
    </row>
    <row r="28" spans="1:6" x14ac:dyDescent="0.35">
      <c r="A28" t="str">
        <f ca="1"/>
        <v>Урал</v>
      </c>
      <c r="B28" t="str">
        <f ca="1"/>
        <v>Неуймина Валерия Анатольевна</v>
      </c>
      <c r="C28" t="str">
        <f ca="1"/>
        <v>Консультант по обслуживанию</v>
      </c>
      <c r="D28" s="2">
        <f ca="1"/>
        <v>44931</v>
      </c>
      <c r="E28" t="str">
        <f ca="1"/>
        <v>Паюсова Мария</v>
      </c>
      <c r="F28">
        <f ca="1">IF(B28="","",_xlfn.XLOOKUP(B28,[9]Общий!$B:$B,[9]Общий!$F:$F,"Не проставлен",0,1))</f>
        <v>13391</v>
      </c>
    </row>
    <row r="29" spans="1:6" x14ac:dyDescent="0.35">
      <c r="A29" t="str">
        <f ca="1"/>
        <v>Урал</v>
      </c>
      <c r="B29" t="str">
        <f ca="1"/>
        <v>Ревко Анна Анатольевна</v>
      </c>
      <c r="C29" t="str">
        <f ca="1"/>
        <v>Консультант по обслуживанию</v>
      </c>
      <c r="D29" s="2">
        <f ca="1"/>
        <v>44931</v>
      </c>
      <c r="E29" t="str">
        <f ca="1"/>
        <v>Паюсова Мария</v>
      </c>
      <c r="F29">
        <f ca="1">IF(B29="","",_xlfn.XLOOKUP(B29,[9]Общий!$B:$B,[9]Общий!$F:$F,"Не проставлен",0,1))</f>
        <v>13391</v>
      </c>
    </row>
    <row r="30" spans="1:6" x14ac:dyDescent="0.35">
      <c r="A30" t="str">
        <f ca="1"/>
        <v>Урал</v>
      </c>
      <c r="B30" t="str">
        <f ca="1"/>
        <v>Храмов Андрей Антонович</v>
      </c>
      <c r="C30" t="str">
        <f ca="1"/>
        <v>Планировщик маршрутов</v>
      </c>
      <c r="D30" s="2">
        <f ca="1"/>
        <v>44931</v>
      </c>
      <c r="E30" t="str">
        <f ca="1"/>
        <v>Паюсова Мария</v>
      </c>
      <c r="F30">
        <f ca="1">IF(B30="","",_xlfn.XLOOKUP(B30,[9]Общий!$B:$B,[9]Общий!$F:$F,"Не проставлен",0,1))</f>
        <v>12174</v>
      </c>
    </row>
    <row r="31" spans="1:6" x14ac:dyDescent="0.35">
      <c r="A31" t="str">
        <f ca="1"/>
        <v>Урал</v>
      </c>
      <c r="B31" t="str">
        <f ca="1"/>
        <v>Коженкова Анна Викторовна</v>
      </c>
      <c r="C31" t="str">
        <f ca="1"/>
        <v>Торговый представитель</v>
      </c>
      <c r="D31" s="2">
        <f ca="1"/>
        <v>44931</v>
      </c>
      <c r="E31" t="str">
        <f ca="1"/>
        <v>Сафин Вадим</v>
      </c>
      <c r="F31" t="str">
        <f ca="1">IF(B31="","",_xlfn.XLOOKUP(B31,[9]Общий!$B:$B,[9]Общий!$F:$F,"Не проставлен",0,1))</f>
        <v>25547,44</v>
      </c>
    </row>
    <row r="32" spans="1:6" x14ac:dyDescent="0.35">
      <c r="A32" t="str">
        <f ca="1"/>
        <v>Урал</v>
      </c>
      <c r="B32" t="str">
        <f ca="1"/>
        <v>Русакова Вера Алексеевна уволен</v>
      </c>
      <c r="C32" t="str">
        <f ca="1"/>
        <v>Представитель по обслуживанию клиентов</v>
      </c>
      <c r="D32" s="2">
        <f ca="1"/>
        <v>44947</v>
      </c>
      <c r="E32" t="str">
        <f ca="1"/>
        <v>Сафин Вадим</v>
      </c>
      <c r="F32" t="str">
        <f ca="1">IF(B32="","",_xlfn.XLOOKUP(B32,[9]Общий!$B:$B,[9]Общий!$F:$F,"Не проставлен",0,1))</f>
        <v>уволен</v>
      </c>
    </row>
    <row r="33" spans="1:6" x14ac:dyDescent="0.35">
      <c r="A33" t="str">
        <f ca="1"/>
        <v>Урал</v>
      </c>
      <c r="B33" t="str">
        <f ca="1"/>
        <v>Цветков Юрий Михайлович (Ляшков)</v>
      </c>
      <c r="C33" t="str">
        <f ca="1"/>
        <v>Торговый представитель</v>
      </c>
      <c r="D33" s="2">
        <f ca="1"/>
        <v>44931</v>
      </c>
      <c r="E33" t="str">
        <f ca="1"/>
        <v>Сафин Вадим</v>
      </c>
      <c r="F33" t="str">
        <f ca="1">IF(B33="","",_xlfn.XLOOKUP(B33,[9]Общий!$B:$B,[9]Общий!$F:$F,"Не проставлен",0,1))</f>
        <v>25165,19</v>
      </c>
    </row>
    <row r="34" spans="1:6" x14ac:dyDescent="0.35">
      <c r="A34" t="str">
        <f ca="1"/>
        <v>Урал</v>
      </c>
      <c r="B34" t="str">
        <f ca="1"/>
        <v>Сидоров Дмитрий Александрович уволен</v>
      </c>
      <c r="C34" t="str">
        <f ca="1"/>
        <v>Торговый представитель</v>
      </c>
      <c r="D34" s="2">
        <f ca="1"/>
        <v>44931</v>
      </c>
      <c r="E34" t="str">
        <f ca="1"/>
        <v>Снегирев Павел</v>
      </c>
      <c r="F34" t="str">
        <f ca="1">IF(B34="","",_xlfn.XLOOKUP(B34,[9]Общий!$B:$B,[9]Общий!$F:$F,"Не проставлен",0,1))</f>
        <v>уволен</v>
      </c>
    </row>
    <row r="35" spans="1:6" x14ac:dyDescent="0.35">
      <c r="A35" t="str">
        <f ca="1"/>
        <v>Урал</v>
      </c>
      <c r="B35" t="str">
        <f ca="1"/>
        <v>Чернов Герман Александрович</v>
      </c>
      <c r="C35" t="str">
        <f ca="1"/>
        <v>Торговый представитель</v>
      </c>
      <c r="D35" s="2">
        <f ca="1"/>
        <v>44931</v>
      </c>
      <c r="E35" t="str">
        <f ca="1"/>
        <v>Снегирев Павел</v>
      </c>
      <c r="F35" t="str">
        <f ca="1">IF(B35="","",_xlfn.XLOOKUP(B35,[9]Общий!$B:$B,[9]Общий!$F:$F,"Не проставлен",0,1))</f>
        <v xml:space="preserve"> 33 534,40 </v>
      </c>
    </row>
    <row r="36" spans="1:6" x14ac:dyDescent="0.35">
      <c r="A36" t="str">
        <f ca="1"/>
        <v>Урал</v>
      </c>
      <c r="B36" t="str">
        <f ca="1"/>
        <v>Германова Анастасия Олеговна</v>
      </c>
      <c r="C36" t="str">
        <f ca="1"/>
        <v>Торговый представитель</v>
      </c>
      <c r="D36" s="2">
        <f ca="1"/>
        <v>44931</v>
      </c>
      <c r="E36" t="str">
        <f ca="1"/>
        <v>Токарев Севастьян</v>
      </c>
      <c r="F36">
        <f ca="1">IF(B36="","",_xlfn.XLOOKUP(B36,[9]Общий!$B:$B,[9]Общий!$F:$F,"Не проставлен",0,1))</f>
        <v>105349</v>
      </c>
    </row>
    <row r="37" spans="1:6" x14ac:dyDescent="0.35">
      <c r="A37" t="str">
        <f ca="1"/>
        <v>Урал</v>
      </c>
      <c r="B37" t="str">
        <f ca="1"/>
        <v>Гринькова Анастасия Сергеевна</v>
      </c>
      <c r="C37" t="str">
        <f ca="1"/>
        <v>Представитель по обслуживанию клиентов</v>
      </c>
      <c r="D37" s="2">
        <f ca="1"/>
        <v>44947</v>
      </c>
      <c r="E37" t="str">
        <f ca="1"/>
        <v>Токарев Севастьян</v>
      </c>
      <c r="F37">
        <f ca="1">IF(B37="","",_xlfn.XLOOKUP(B37,[9]Общий!$B:$B,[9]Общий!$F:$F,"Не проставлен",0,1))</f>
        <v>0</v>
      </c>
    </row>
    <row r="38" spans="1:6" x14ac:dyDescent="0.35">
      <c r="A38" t="str">
        <f ca="1"/>
        <v>Урал</v>
      </c>
      <c r="B38" t="str">
        <f ca="1"/>
        <v>Коняева Ольга Вадимовна уволен</v>
      </c>
      <c r="C38" t="str">
        <f ca="1"/>
        <v>Торговый представитель</v>
      </c>
      <c r="D38" s="2">
        <f ca="1"/>
        <v>44931</v>
      </c>
      <c r="E38" t="str">
        <f ca="1"/>
        <v>Токарев Севастьян</v>
      </c>
      <c r="F38" t="str">
        <f ca="1">IF(B38="","",_xlfn.XLOOKUP(B38,[9]Общий!$B:$B,[9]Общий!$F:$F,"Не проставлен",0,1))</f>
        <v>уволен</v>
      </c>
    </row>
    <row r="39" spans="1:6" x14ac:dyDescent="0.35">
      <c r="A39" t="str">
        <f ca="1"/>
        <v>Урал</v>
      </c>
      <c r="B39" t="str">
        <f ca="1"/>
        <v>Мазунина Наталья Сергеевна</v>
      </c>
      <c r="C39" t="str">
        <f ca="1"/>
        <v>Представитель по обслуживанию клиентов</v>
      </c>
      <c r="D39" s="2">
        <f ca="1"/>
        <v>44947</v>
      </c>
      <c r="E39" t="str">
        <f ca="1"/>
        <v>Токарев Севастьян</v>
      </c>
      <c r="F39">
        <f ca="1">IF(B39="","",_xlfn.XLOOKUP(B39,[9]Общий!$B:$B,[9]Общий!$F:$F,"Не проставлен",0,1))</f>
        <v>0</v>
      </c>
    </row>
    <row r="40" spans="1:6" x14ac:dyDescent="0.35">
      <c r="A40" t="str">
        <f ca="1"/>
        <v>Урал</v>
      </c>
      <c r="B40" t="str">
        <f ca="1"/>
        <v>Мигдалович Татьяна Евгеньевна</v>
      </c>
      <c r="C40" t="str">
        <f ca="1"/>
        <v>Торговый представитель</v>
      </c>
      <c r="D40" s="2">
        <f ca="1"/>
        <v>44931</v>
      </c>
      <c r="E40" t="str">
        <f ca="1"/>
        <v>Токарев Севастьян</v>
      </c>
      <c r="F40">
        <f ca="1">IF(B40="","",_xlfn.XLOOKUP(B40,[9]Общий!$B:$B,[9]Общий!$F:$F,"Не проставлен",0,1))</f>
        <v>17395</v>
      </c>
    </row>
    <row r="41" spans="1:6" x14ac:dyDescent="0.35">
      <c r="A41" t="str">
        <f ca="1"/>
        <v>Урал</v>
      </c>
      <c r="B41" t="str">
        <f ca="1"/>
        <v>Снегирев Павел Сергеевич</v>
      </c>
      <c r="C41" t="str">
        <f ca="1"/>
        <v>Младший руководитель отдела продаж</v>
      </c>
      <c r="D41" s="2">
        <f ca="1"/>
        <v>44931</v>
      </c>
      <c r="E41" t="str">
        <f ca="1"/>
        <v>Токарев Севастьян</v>
      </c>
      <c r="F41">
        <f ca="1">IF(B41="","",_xlfn.XLOOKUP(B41,[9]Общий!$B:$B,[9]Общий!$F:$F,"Не проставлен",0,1))</f>
        <v>56250</v>
      </c>
    </row>
    <row r="42" spans="1:6" x14ac:dyDescent="0.35">
      <c r="A42" t="str">
        <f ca="1"/>
        <v>Урал</v>
      </c>
      <c r="B42" t="str">
        <f ca="1"/>
        <v>Чистяков Дмитрий Андреевич</v>
      </c>
      <c r="C42" t="str">
        <f ca="1"/>
        <v>Территориальный менеджер по продажам</v>
      </c>
      <c r="D42" s="2">
        <f ca="1"/>
        <v>44931</v>
      </c>
      <c r="E42" t="str">
        <f ca="1"/>
        <v>Токарев Севастьян</v>
      </c>
      <c r="F42">
        <f ca="1">IF(B42="","",_xlfn.XLOOKUP(B42,[9]Общий!$B:$B,[9]Общий!$F:$F,"Не проставлен",0,1))</f>
        <v>24068</v>
      </c>
    </row>
    <row r="43" spans="1:6" x14ac:dyDescent="0.35">
      <c r="A43" t="str">
        <f ca="1"/>
        <v>Урал</v>
      </c>
      <c r="B43" t="str">
        <f ca="1"/>
        <v>Колмогоров Артём Андреевич</v>
      </c>
      <c r="C43" t="str">
        <f ca="1"/>
        <v>Представитель по обслуживанию клиентов</v>
      </c>
      <c r="D43" s="2">
        <f ca="1"/>
        <v>44947</v>
      </c>
      <c r="E43" t="str">
        <f ca="1"/>
        <v>Снегирев Павел</v>
      </c>
      <c r="F43">
        <f ca="1">IF(B43="","",_xlfn.XLOOKUP(B43,[9]Общий!$B:$B,[9]Общий!$F:$F,"Не проставлен",0,1))</f>
        <v>0</v>
      </c>
    </row>
    <row r="44" spans="1:6" x14ac:dyDescent="0.35">
      <c r="A44" t="str">
        <f ca="1"/>
        <v>Урал</v>
      </c>
      <c r="B44" t="str">
        <f ca="1"/>
        <v>Андронов Владимир Владимирович уволен</v>
      </c>
      <c r="C44" t="str">
        <f ca="1"/>
        <v>Торговый представитель</v>
      </c>
      <c r="D44" s="2">
        <f ca="1"/>
        <v>44931</v>
      </c>
      <c r="E44" t="str">
        <f ca="1"/>
        <v>Назаров Максим</v>
      </c>
      <c r="F44" t="str">
        <f ca="1">IF(B44="","",_xlfn.XLOOKUP(B44,[9]Общий!$B:$B,[9]Общий!$F:$F,"Не проставлен",0,1))</f>
        <v>уволен</v>
      </c>
    </row>
    <row r="45" spans="1:6" x14ac:dyDescent="0.35">
      <c r="A45" t="str">
        <f ca="1"/>
        <v>Урал</v>
      </c>
      <c r="B45" t="str">
        <f ca="1"/>
        <v>Вихляева Ирина Николаевна</v>
      </c>
      <c r="C45" t="str">
        <f ca="1"/>
        <v>Оператор стиральных машин</v>
      </c>
      <c r="D45" s="2">
        <f ca="1"/>
        <v>44931</v>
      </c>
      <c r="E45" t="str">
        <f ca="1"/>
        <v>Аппельганц Александр</v>
      </c>
      <c r="F45">
        <f ca="1">IF(B45="","",_xlfn.XLOOKUP(B45,[9]Общий!$B:$B,[9]Общий!$F:$F,"Не проставлен",0,1))</f>
        <v>5602</v>
      </c>
    </row>
    <row r="46" spans="1:6" x14ac:dyDescent="0.35">
      <c r="A46" t="str">
        <f ca="1"/>
        <v>Урал</v>
      </c>
      <c r="B46" t="str">
        <f ca="1"/>
        <v>Маматисакова Диляфруз Мухидиновна уволен</v>
      </c>
      <c r="C46" t="str">
        <f ca="1"/>
        <v>Оператор стиральных машин</v>
      </c>
      <c r="D46" s="2">
        <f ca="1"/>
        <v>44931</v>
      </c>
      <c r="E46" t="str">
        <f ca="1"/>
        <v>Аппельганц Александр</v>
      </c>
      <c r="F46" t="str">
        <f ca="1">IF(B46="","",_xlfn.XLOOKUP(B46,[9]Общий!$B:$B,[9]Общий!$F:$F,"Не проставлен",0,1))</f>
        <v>уволен</v>
      </c>
    </row>
    <row r="47" spans="1:6" x14ac:dyDescent="0.35">
      <c r="A47" t="str">
        <f ca="1"/>
        <v>Урал</v>
      </c>
      <c r="B47" t="str">
        <f ca="1"/>
        <v>Полухина Дарья Алексеевна уволен</v>
      </c>
      <c r="C47" t="str">
        <f ca="1"/>
        <v>Оператор стиральных машин</v>
      </c>
      <c r="D47" s="2">
        <f ca="1"/>
        <v>44931</v>
      </c>
      <c r="E47" t="str">
        <f ca="1"/>
        <v>Аппельганц Александр</v>
      </c>
      <c r="F47" t="str">
        <f ca="1">IF(B47="","",_xlfn.XLOOKUP(B47,[9]Общий!$B:$B,[9]Общий!$F:$F,"Не проставлен",0,1))</f>
        <v>уволен</v>
      </c>
    </row>
    <row r="48" spans="1:6" x14ac:dyDescent="0.35">
      <c r="A48" t="str">
        <f ca="1"/>
        <v>Урал</v>
      </c>
      <c r="B48" t="str">
        <f ca="1"/>
        <v>Мыльникова Наталья Владимировна</v>
      </c>
      <c r="C48" t="str">
        <f ca="1"/>
        <v>Представитель по обслуживанию клиентов</v>
      </c>
      <c r="D48" s="2">
        <f ca="1"/>
        <v>44947</v>
      </c>
      <c r="E48" t="str">
        <f ca="1"/>
        <v>Сафин Вадим</v>
      </c>
      <c r="F48">
        <f ca="1">IF(B48="","",_xlfn.XLOOKUP(B48,[9]Общий!$B:$B,[9]Общий!$F:$F,"Не проставлен",0,1))</f>
        <v>0</v>
      </c>
    </row>
    <row r="49" spans="1:6" x14ac:dyDescent="0.35">
      <c r="A49" t="str">
        <f ca="1"/>
        <v>Урал</v>
      </c>
      <c r="B49" t="str">
        <f ca="1"/>
        <v>Нигаматуллина Эльмира Даниловна</v>
      </c>
      <c r="C49" t="str">
        <f ca="1"/>
        <v>Координатор контакт-центра</v>
      </c>
      <c r="D49" s="2">
        <f ca="1"/>
        <v>44931</v>
      </c>
      <c r="E49" t="str">
        <f ca="1"/>
        <v>Паюсова Мария</v>
      </c>
      <c r="F49" t="str">
        <f ca="1">IF(B49="","",_xlfn.XLOOKUP(B49,[9]Общий!$B:$B,[9]Общий!$F:$F,"Не проставлен",0,1))</f>
        <v>4997,5</v>
      </c>
    </row>
    <row r="50" spans="1:6" x14ac:dyDescent="0.35">
      <c r="A50" t="str">
        <f ca="1"/>
        <v>Урал</v>
      </c>
      <c r="B50" t="str">
        <f ca="1"/>
        <v>Журавлев Михаил Олегович</v>
      </c>
      <c r="C50" t="str">
        <f ca="1"/>
        <v>Торговый представитель</v>
      </c>
      <c r="D50" s="2">
        <f ca="1"/>
        <v>44931</v>
      </c>
      <c r="E50" t="str">
        <f ca="1"/>
        <v>Снегирев Павел</v>
      </c>
      <c r="F50" t="str">
        <f ca="1">IF(B50="","",_xlfn.XLOOKUP(B50,[9]Общий!$B:$B,[9]Общий!$F:$F,"Не проставлен",0,1))</f>
        <v xml:space="preserve"> 4 799,16 </v>
      </c>
    </row>
    <row r="51" spans="1:6" x14ac:dyDescent="0.35">
      <c r="A51" t="str">
        <f ca="1"/>
        <v>Урал</v>
      </c>
      <c r="B51" t="str">
        <f ca="1"/>
        <v>Семенец Николай Николаевич</v>
      </c>
      <c r="C51" t="str">
        <f ca="1"/>
        <v>Инженер</v>
      </c>
      <c r="D51" s="2">
        <f ca="1"/>
        <v>44931</v>
      </c>
      <c r="E51" t="str">
        <f ca="1"/>
        <v>Аппельганц Александр</v>
      </c>
      <c r="F51">
        <f ca="1">IF(B51="","",_xlfn.XLOOKUP(B51,[9]Общий!$B:$B,[9]Общий!$F:$F,"Не проставлен",0,1))</f>
        <v>10367</v>
      </c>
    </row>
    <row r="52" spans="1:6" x14ac:dyDescent="0.35">
      <c r="A52" t="str">
        <f ca="1"/>
        <v>Урал</v>
      </c>
      <c r="B52" t="str">
        <f ca="1"/>
        <v>Сурнина Анна Александровна</v>
      </c>
      <c r="C52" t="str">
        <f ca="1"/>
        <v>Оператор стиральной машины</v>
      </c>
      <c r="D52" s="2">
        <f ca="1"/>
        <v>44931</v>
      </c>
      <c r="E52" t="str">
        <f ca="1"/>
        <v>Аппельганц Александр</v>
      </c>
      <c r="F52">
        <f ca="1">IF(B52="","",_xlfn.XLOOKUP(B52,[9]Общий!$B:$B,[9]Общий!$F:$F,"Не проставлен",0,1))</f>
        <v>7826</v>
      </c>
    </row>
    <row r="53" spans="1:6" x14ac:dyDescent="0.35">
      <c r="A53" t="str">
        <f ca="1"/>
        <v>Урал</v>
      </c>
      <c r="B53" t="str">
        <f ca="1"/>
        <v>Сафонова Анна Николаевна</v>
      </c>
      <c r="C53" t="str">
        <f ca="1"/>
        <v>Оператор стиральной машины</v>
      </c>
      <c r="D53" s="2">
        <f ca="1"/>
        <v>44931</v>
      </c>
      <c r="E53" t="str">
        <f ca="1"/>
        <v>Аппельганц Александр</v>
      </c>
      <c r="F53">
        <f ca="1">IF(B53="","",_xlfn.XLOOKUP(B53,[9]Общий!$B:$B,[9]Общий!$F:$F,"Не проставлен",0,1))</f>
        <v>5825</v>
      </c>
    </row>
    <row r="54" spans="1:6" x14ac:dyDescent="0.35">
      <c r="A54" t="str">
        <f ca="1"/>
        <v>Урал</v>
      </c>
      <c r="B54" t="str">
        <f ca="1"/>
        <v>Точнов Антон Александрович</v>
      </c>
      <c r="C54" t="str">
        <f ca="1"/>
        <v>Торговый представитель</v>
      </c>
      <c r="D54" s="2">
        <f ca="1"/>
        <v>44931</v>
      </c>
      <c r="E54" t="str">
        <f ca="1"/>
        <v>Сафин Вадим</v>
      </c>
      <c r="F54" t="str">
        <f ca="1">IF(B54="","",_xlfn.XLOOKUP(B54,[9]Общий!$B:$B,[9]Общий!$F:$F,"Не проставлен",0,1))</f>
        <v>4869,23</v>
      </c>
    </row>
    <row r="55" spans="1:6" x14ac:dyDescent="0.35">
      <c r="A55" t="str">
        <f ca="1"/>
        <v>Урал</v>
      </c>
      <c r="B55" t="str">
        <f ca="1"/>
        <v>Захарченко Анна Владимировна</v>
      </c>
      <c r="C55" t="str">
        <f ca="1"/>
        <v>Торговый представитель</v>
      </c>
      <c r="D55" s="2">
        <f ca="1"/>
        <v>44931</v>
      </c>
      <c r="E55" t="str">
        <f ca="1"/>
        <v>Назаров Максим</v>
      </c>
      <c r="F55">
        <f ca="1">IF(B55="","",_xlfn.XLOOKUP(B55,[9]Общий!$B:$B,[9]Общий!$F:$F,"Не проставлен",0,1))</f>
        <v>0</v>
      </c>
    </row>
    <row r="56" spans="1:6" x14ac:dyDescent="0.35">
      <c r="A56" t="str">
        <f ca="1"/>
        <v>Урал</v>
      </c>
      <c r="B56" t="str">
        <f ca="1"/>
        <v>Мазеина Елена Сергеевна</v>
      </c>
      <c r="C56" t="str">
        <f ca="1"/>
        <v>Торговый представитель</v>
      </c>
      <c r="D56" s="2">
        <f ca="1"/>
        <v>44931</v>
      </c>
      <c r="E56" t="str">
        <f ca="1"/>
        <v>Снегирев Павел</v>
      </c>
      <c r="F56">
        <f ca="1">IF(B56="","",_xlfn.XLOOKUP(B56,[9]Общий!$B:$B,[9]Общий!$F:$F,"Не проставлен",0,1))</f>
        <v>0</v>
      </c>
    </row>
    <row r="57" spans="1:6" x14ac:dyDescent="0.35">
      <c r="F57" t="str">
        <f>IF(B57="","",_xlfn.XLOOKUP(B57,[9]Общий!$B:$B,[9]Общий!$F:$F,"Не проставлен",0,1))</f>
        <v/>
      </c>
    </row>
    <row r="58" spans="1:6" x14ac:dyDescent="0.35">
      <c r="F58" t="str">
        <f>IF(B58="","",_xlfn.XLOOKUP(B58,[9]Общий!$B:$B,[9]Общий!$F:$F,"Не проставлен",0,1))</f>
        <v/>
      </c>
    </row>
    <row r="59" spans="1:6" x14ac:dyDescent="0.35">
      <c r="F59" t="str">
        <f>IF(B59="","",_xlfn.XLOOKUP(B59,[9]Общий!$B:$B,[9]Общий!$F:$F,"Не проставлен",0,1))</f>
        <v/>
      </c>
    </row>
    <row r="60" spans="1:6" x14ac:dyDescent="0.35">
      <c r="F60" t="str">
        <f>IF(B60="","",_xlfn.XLOOKUP(B60,[9]Общий!$B:$B,[9]Общий!$F:$F,"Не проставлен",0,1))</f>
        <v/>
      </c>
    </row>
    <row r="61" spans="1:6" x14ac:dyDescent="0.35">
      <c r="F61" t="str">
        <f>IF(B61="","",_xlfn.XLOOKUP(B61,[9]Общий!$B:$B,[9]Общий!$F:$F,"Не проставлен",0,1))</f>
        <v/>
      </c>
    </row>
    <row r="62" spans="1:6" x14ac:dyDescent="0.35">
      <c r="F62" t="str">
        <f>IF(B62="","",_xlfn.XLOOKUP(B62,[9]Общий!$B:$B,[9]Общий!$F:$F,"Не проставлен",0,1))</f>
        <v/>
      </c>
    </row>
    <row r="63" spans="1:6" x14ac:dyDescent="0.35">
      <c r="F63" t="str">
        <f>IF(B63="","",_xlfn.XLOOKUP(B63,[9]Общий!$B:$B,[9]Общий!$F:$F,"Не проставлен",0,1))</f>
        <v/>
      </c>
    </row>
    <row r="64" spans="1:6" x14ac:dyDescent="0.35">
      <c r="F64" t="str">
        <f>IF(B64="","",_xlfn.XLOOKUP(B64,[9]Общий!$B:$B,[9]Общий!$F:$F,"Не проставлен",0,1))</f>
        <v/>
      </c>
    </row>
    <row r="65" spans="6:6" x14ac:dyDescent="0.35">
      <c r="F65" t="str">
        <f>IF(B65="","",_xlfn.XLOOKUP(B65,[9]Общий!$B:$B,[9]Общий!$F:$F,"Не проставлен",0,1))</f>
        <v/>
      </c>
    </row>
    <row r="66" spans="6:6" x14ac:dyDescent="0.35">
      <c r="F66" t="str">
        <f>IF(B66="","",_xlfn.XLOOKUP(B66,[9]Общий!$B:$B,[9]Общий!$F:$F,"Не проставлен",0,1))</f>
        <v/>
      </c>
    </row>
    <row r="67" spans="6:6" x14ac:dyDescent="0.35">
      <c r="F67" t="str">
        <f>IF(B67="","",_xlfn.XLOOKUP(B67,[9]Общий!$B:$B,[9]Общий!$F:$F,"Не проставлен",0,1))</f>
        <v/>
      </c>
    </row>
    <row r="68" spans="6:6" x14ac:dyDescent="0.35">
      <c r="F68" t="str">
        <f>IF(B68="","",_xlfn.XLOOKUP(B68,[9]Общий!$B:$B,[9]Общий!$F:$F,"Не проставлен",0,1))</f>
        <v/>
      </c>
    </row>
    <row r="69" spans="6:6" x14ac:dyDescent="0.35">
      <c r="F69" t="str">
        <f>IF(B69="","",_xlfn.XLOOKUP(B69,[9]Общий!$B:$B,[9]Общий!$F:$F,"Не проставлен",0,1))</f>
        <v/>
      </c>
    </row>
    <row r="70" spans="6:6" x14ac:dyDescent="0.35">
      <c r="F70" t="str">
        <f>IF(B70="","",_xlfn.XLOOKUP(B70,[9]Общий!$B:$B,[9]Общий!$F:$F,"Не проставлен",0,1))</f>
        <v/>
      </c>
    </row>
    <row r="71" spans="6:6" x14ac:dyDescent="0.35">
      <c r="F71" t="str">
        <f>IF(B71="","",_xlfn.XLOOKUP(B71,[9]Общий!$B:$B,[9]Общий!$F:$F,"Не проставлен",0,1))</f>
        <v/>
      </c>
    </row>
    <row r="72" spans="6:6" x14ac:dyDescent="0.35">
      <c r="F72" t="str">
        <f>IF(B72="","",_xlfn.XLOOKUP(B72,[9]Общий!$B:$B,[9]Общий!$F:$F,"Не проставлен",0,1))</f>
        <v/>
      </c>
    </row>
    <row r="73" spans="6:6" x14ac:dyDescent="0.35">
      <c r="F73" t="str">
        <f>IF(B73="","",_xlfn.XLOOKUP(B73,[9]Общий!$B:$B,[9]Общий!$F:$F,"Не проставлен",0,1))</f>
        <v/>
      </c>
    </row>
    <row r="74" spans="6:6" x14ac:dyDescent="0.35">
      <c r="F74" t="str">
        <f>IF(B74="","",_xlfn.XLOOKUP(B74,[9]Общий!$B:$B,[9]Общий!$F:$F,"Не проставлен",0,1))</f>
        <v/>
      </c>
    </row>
    <row r="75" spans="6:6" x14ac:dyDescent="0.35">
      <c r="F75" t="str">
        <f>IF(B75="","",_xlfn.XLOOKUP(B75,[9]Общий!$B:$B,[9]Общий!$H:$H,"Не проставлен",0,1))</f>
        <v/>
      </c>
    </row>
    <row r="76" spans="6:6" x14ac:dyDescent="0.35">
      <c r="F76" t="str">
        <f>IF(B76="","",_xlfn.XLOOKUP(B76,[9]Общий!$B:$B,[9]Общий!$H:$H,"Не проставлен",0,1))</f>
        <v/>
      </c>
    </row>
    <row r="77" spans="6:6" x14ac:dyDescent="0.35">
      <c r="F77" t="str">
        <f>IF(B77="","",_xlfn.XLOOKUP(B77,[9]Общий!$B:$B,[9]Общий!$H:$H,"Не проставлен",0,1))</f>
        <v/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9EEB-0EB7-441F-97C7-588311FDBD8D}">
  <dimension ref="A1:F65"/>
  <sheetViews>
    <sheetView workbookViewId="0">
      <selection activeCell="F5" sqref="F5"/>
    </sheetView>
  </sheetViews>
  <sheetFormatPr defaultRowHeight="14.5" x14ac:dyDescent="0.35"/>
  <cols>
    <col min="1" max="1" width="17.81640625" customWidth="1"/>
    <col min="2" max="3" width="26.81640625" customWidth="1"/>
    <col min="4" max="4" width="26.81640625" style="2" customWidth="1"/>
    <col min="5" max="5" width="26.81640625" customWidth="1"/>
    <col min="6" max="6" width="17.81640625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4" t="s">
        <v>2449</v>
      </c>
      <c r="E1" s="1"/>
      <c r="F1" s="1" t="s">
        <v>15</v>
      </c>
    </row>
    <row r="2" spans="1:6" x14ac:dyDescent="0.35">
      <c r="A2" t="str" cm="1">
        <f t="array" aca="1" ref="A2:E50" ca="1">_xlfn._xlws.FILTER(Список_Сотрудников[[BU]:[Ответственный менеджер]],Список_Сотрудников[BU]='Список BU'!A7,"")</f>
        <v>Волга</v>
      </c>
      <c r="B2" t="str">
        <f ca="1"/>
        <v>Бекасова Елена Николаевна</v>
      </c>
      <c r="C2" t="str">
        <f ca="1"/>
        <v>Менеджер по работе с клиентами по г. Самара</v>
      </c>
      <c r="D2" s="2">
        <f ca="1"/>
        <v>44947</v>
      </c>
      <c r="E2" t="str">
        <f ca="1"/>
        <v>Дутчак Ян</v>
      </c>
      <c r="F2">
        <f ca="1">IF(B2="","",_xlfn.XLOOKUP(B2,[10]Общий!$B:$B,[10]Общий!$F:$F,"Не проставлен",0,1))</f>
        <v>0</v>
      </c>
    </row>
    <row r="3" spans="1:6" x14ac:dyDescent="0.35">
      <c r="A3" t="str">
        <f ca="1"/>
        <v>Волга</v>
      </c>
      <c r="B3" t="str">
        <f ca="1"/>
        <v>Гайсин Ринат Маратович</v>
      </c>
      <c r="C3" t="str">
        <f ca="1"/>
        <v>Торговый представитель</v>
      </c>
      <c r="D3" s="2">
        <f ca="1"/>
        <v>44931</v>
      </c>
      <c r="E3" t="str">
        <f ca="1"/>
        <v>Дутчак Ян</v>
      </c>
      <c r="F3">
        <f ca="1">IF(B3="","",_xlfn.XLOOKUP(B3,[10]Общий!$B:$B,[10]Общий!$F:$F,"Не проставлен",0,1))</f>
        <v>18394</v>
      </c>
    </row>
    <row r="4" spans="1:6" x14ac:dyDescent="0.35">
      <c r="A4" t="str">
        <f ca="1"/>
        <v>Волга</v>
      </c>
      <c r="B4" t="str">
        <f ca="1"/>
        <v>Коц Константин Алексеевич уволен</v>
      </c>
      <c r="C4" t="str">
        <f ca="1"/>
        <v>Торговый представитель</v>
      </c>
      <c r="D4" s="2">
        <f ca="1"/>
        <v>44931</v>
      </c>
      <c r="E4" t="str">
        <f ca="1"/>
        <v>Дутчак Ян</v>
      </c>
      <c r="F4" t="str">
        <f ca="1">IF(B4="","",_xlfn.XLOOKUP(B4,[10]Общий!$B:$B,[10]Общий!$F:$F,"Не проставлен",0,1))</f>
        <v>уволен</v>
      </c>
    </row>
    <row r="5" spans="1:6" x14ac:dyDescent="0.35">
      <c r="A5" t="str">
        <f ca="1"/>
        <v>Волга</v>
      </c>
      <c r="B5" t="str">
        <f ca="1"/>
        <v>Лунёв Алексей Юрьевич</v>
      </c>
      <c r="C5" t="str">
        <f ca="1"/>
        <v>Представитель по обслуживанию клиентов</v>
      </c>
      <c r="D5" s="2">
        <f ca="1"/>
        <v>44947</v>
      </c>
      <c r="E5" t="str">
        <f ca="1"/>
        <v>Дутчак Ян</v>
      </c>
      <c r="F5">
        <f ca="1">IF(B5="","",_xlfn.XLOOKUP(B5,[10]Общий!$B:$B,[10]Общий!$F:$F,"Не проставлен",0,1))</f>
        <v>0</v>
      </c>
    </row>
    <row r="6" spans="1:6" x14ac:dyDescent="0.35">
      <c r="A6" t="str">
        <f ca="1"/>
        <v>Волга</v>
      </c>
      <c r="B6" t="str">
        <f ca="1"/>
        <v>Сидороов Олег Евгеньевич</v>
      </c>
      <c r="C6" t="str">
        <f ca="1"/>
        <v>Торговый представитель</v>
      </c>
      <c r="D6" s="2">
        <f ca="1"/>
        <v>44931</v>
      </c>
      <c r="E6" t="str">
        <f ca="1"/>
        <v>Дутчак Ян</v>
      </c>
      <c r="F6">
        <f ca="1">IF(B6="","",_xlfn.XLOOKUP(B6,[10]Общий!$B:$B,[10]Общий!$F:$F,"Не проставлен",0,1))</f>
        <v>34835</v>
      </c>
    </row>
    <row r="7" spans="1:6" x14ac:dyDescent="0.35">
      <c r="A7" t="str">
        <f ca="1"/>
        <v>Волга</v>
      </c>
      <c r="B7" t="str">
        <f ca="1"/>
        <v>Таишев Дамир Атласович</v>
      </c>
      <c r="C7" t="str">
        <f ca="1"/>
        <v>Территориальный менеджер по продажам</v>
      </c>
      <c r="D7" s="2">
        <f ca="1"/>
        <v>44931</v>
      </c>
      <c r="E7" t="str">
        <f ca="1"/>
        <v>Дутчак Ян</v>
      </c>
      <c r="F7">
        <f ca="1">IF(B7="","",_xlfn.XLOOKUP(B7,[10]Общий!$B:$B,[10]Общий!$F:$F,"Не проставлен",0,1))</f>
        <v>3678</v>
      </c>
    </row>
    <row r="8" spans="1:6" x14ac:dyDescent="0.35">
      <c r="A8" t="str">
        <f ca="1"/>
        <v>Волга</v>
      </c>
      <c r="B8" t="str">
        <f ca="1"/>
        <v>Ащеулов Максим Владимирович</v>
      </c>
      <c r="C8" t="str">
        <f ca="1"/>
        <v>Планировщик маршрутов</v>
      </c>
      <c r="D8" s="2">
        <f ca="1"/>
        <v>44931</v>
      </c>
      <c r="E8" t="str">
        <f ca="1"/>
        <v>Исмагилова Анастасия</v>
      </c>
      <c r="F8">
        <f ca="1">IF(B8="","",_xlfn.XLOOKUP(B8,[10]Общий!$B:$B,[10]Общий!$F:$F,"Не проставлен",0,1))</f>
        <v>18000</v>
      </c>
    </row>
    <row r="9" spans="1:6" x14ac:dyDescent="0.35">
      <c r="A9" t="str">
        <f ca="1"/>
        <v>Волга</v>
      </c>
      <c r="B9" t="str">
        <f ca="1"/>
        <v>Григорьева Анна Николаевна</v>
      </c>
      <c r="C9" t="str">
        <f ca="1"/>
        <v>Консультант</v>
      </c>
      <c r="D9" s="2">
        <f ca="1"/>
        <v>44931</v>
      </c>
      <c r="E9" t="str">
        <f ca="1"/>
        <v>Исмагилова Анастасия</v>
      </c>
      <c r="F9">
        <f ca="1">IF(B9="","",_xlfn.XLOOKUP(B9,[10]Общий!$B:$B,[10]Общий!$F:$F,"Не проставлен",0,1))</f>
        <v>16000</v>
      </c>
    </row>
    <row r="10" spans="1:6" x14ac:dyDescent="0.35">
      <c r="A10" t="str">
        <f ca="1"/>
        <v>Волга</v>
      </c>
      <c r="B10" t="str">
        <f ca="1"/>
        <v>Закирова Альфия Рашидовна уволен</v>
      </c>
      <c r="C10" t="str">
        <f ca="1"/>
        <v>Руководитель группы</v>
      </c>
      <c r="D10" s="2">
        <f ca="1"/>
        <v>44931</v>
      </c>
      <c r="E10" t="str">
        <f ca="1"/>
        <v>Исмагилова Анастасия</v>
      </c>
      <c r="F10" t="str">
        <f ca="1">IF(B10="","",_xlfn.XLOOKUP(B10,[10]Общий!$B:$B,[10]Общий!$F:$F,"Не проставлен",0,1))</f>
        <v>уволен</v>
      </c>
    </row>
    <row r="11" spans="1:6" x14ac:dyDescent="0.35">
      <c r="A11" t="str">
        <f ca="1"/>
        <v>Волга</v>
      </c>
      <c r="B11" t="str">
        <f ca="1"/>
        <v>Захарова Ольга Олеговна</v>
      </c>
      <c r="C11" t="str">
        <f ca="1"/>
        <v>Консультант</v>
      </c>
      <c r="D11" s="2">
        <f ca="1"/>
        <v>44931</v>
      </c>
      <c r="E11" t="str">
        <f ca="1"/>
        <v>Исмагилова Анастасия</v>
      </c>
      <c r="F11">
        <f ca="1">IF(B11="","",_xlfn.XLOOKUP(B11,[10]Общий!$B:$B,[10]Общий!$F:$F,"Не проставлен",0,1))</f>
        <v>16000</v>
      </c>
    </row>
    <row r="12" spans="1:6" x14ac:dyDescent="0.35">
      <c r="A12" t="str">
        <f ca="1"/>
        <v>Волга</v>
      </c>
      <c r="B12" t="str">
        <f ca="1"/>
        <v>Казымова Наталия Валериевна уволен</v>
      </c>
      <c r="C12" t="str">
        <f ca="1"/>
        <v>Младший консультант</v>
      </c>
      <c r="D12" s="2">
        <f ca="1"/>
        <v>44931</v>
      </c>
      <c r="E12" t="str">
        <f ca="1"/>
        <v>Исмагилова Анастасия</v>
      </c>
      <c r="F12" t="str">
        <f ca="1">IF(B12="","",_xlfn.XLOOKUP(B12,[10]Общий!$B:$B,[10]Общий!$F:$F,"Не проставлен",0,1))</f>
        <v>уволен</v>
      </c>
    </row>
    <row r="13" spans="1:6" x14ac:dyDescent="0.35">
      <c r="A13" t="str">
        <f ca="1"/>
        <v>Волга</v>
      </c>
      <c r="B13" t="str">
        <f ca="1"/>
        <v>Мовчан Ольга Александровна</v>
      </c>
      <c r="C13" t="str">
        <f ca="1"/>
        <v>Координатор отдела обслуживания клиентов</v>
      </c>
      <c r="D13" s="2">
        <f ca="1"/>
        <v>44947</v>
      </c>
      <c r="E13" t="str">
        <f ca="1"/>
        <v>Исмагилова Анастасия</v>
      </c>
      <c r="F13">
        <f ca="1">IF(B13="","",_xlfn.XLOOKUP(B13,[10]Общий!$B:$B,[10]Общий!$F:$F,"Не проставлен",0,1))</f>
        <v>0</v>
      </c>
    </row>
    <row r="14" spans="1:6" x14ac:dyDescent="0.35">
      <c r="A14" t="str">
        <f ca="1"/>
        <v>Волга</v>
      </c>
      <c r="B14" t="str">
        <f ca="1"/>
        <v>Салихов Дамир Наилевич</v>
      </c>
      <c r="C14" t="str">
        <f ca="1"/>
        <v>Руководитель производства</v>
      </c>
      <c r="D14" s="2">
        <f ca="1"/>
        <v>44947</v>
      </c>
      <c r="E14" t="str">
        <f ca="1"/>
        <v>Исмагилова Анастасия</v>
      </c>
      <c r="F14">
        <f ca="1">IF(B14="","",_xlfn.XLOOKUP(B14,[10]Общий!$B:$B,[10]Общий!$F:$F,"Не проставлен",0,1))</f>
        <v>0</v>
      </c>
    </row>
    <row r="15" spans="1:6" x14ac:dyDescent="0.35">
      <c r="A15" t="str">
        <f ca="1"/>
        <v>Волга</v>
      </c>
      <c r="B15" t="str">
        <f ca="1"/>
        <v>Федотова Ольга Ивановна</v>
      </c>
      <c r="C15" t="str">
        <f ca="1"/>
        <v>Консультант</v>
      </c>
      <c r="D15" s="2">
        <f ca="1"/>
        <v>44931</v>
      </c>
      <c r="E15" t="str">
        <f ca="1"/>
        <v>Исмагилова Анастасия</v>
      </c>
      <c r="F15">
        <f ca="1">IF(B15="","",_xlfn.XLOOKUP(B15,[10]Общий!$B:$B,[10]Общий!$F:$F,"Не проставлен",0,1))</f>
        <v>13000</v>
      </c>
    </row>
    <row r="16" spans="1:6" x14ac:dyDescent="0.35">
      <c r="A16" t="str">
        <f ca="1"/>
        <v>Волга</v>
      </c>
      <c r="B16" t="str">
        <f ca="1"/>
        <v>Гибадуллина Лилия Зайтуновна уволен</v>
      </c>
      <c r="C16" t="str">
        <f ca="1"/>
        <v>Торговый представитель</v>
      </c>
      <c r="D16" s="2">
        <f ca="1"/>
        <v>44931</v>
      </c>
      <c r="E16" t="str">
        <f ca="1"/>
        <v>Мисюков Кирилл</v>
      </c>
      <c r="F16" t="str">
        <f ca="1">IF(B16="","",_xlfn.XLOOKUP(B16,[10]Общий!$B:$B,[10]Общий!$F:$F,"Не проставлен",0,1))</f>
        <v>уволен</v>
      </c>
    </row>
    <row r="17" spans="1:6" x14ac:dyDescent="0.35">
      <c r="A17" t="str">
        <f ca="1"/>
        <v>Волга</v>
      </c>
      <c r="B17" t="str">
        <f ca="1"/>
        <v>Кушнаренко Наталия Дмитриевна</v>
      </c>
      <c r="C17" t="str">
        <f ca="1"/>
        <v>Торговый представитель</v>
      </c>
      <c r="D17" s="2">
        <f ca="1"/>
        <v>44931</v>
      </c>
      <c r="E17" t="str">
        <f ca="1"/>
        <v>Мисюков Кирилл</v>
      </c>
      <c r="F17">
        <f ca="1">IF(B17="","",_xlfn.XLOOKUP(B17,[10]Общий!$B:$B,[10]Общий!$F:$F,"Не проставлен",0,1))</f>
        <v>0</v>
      </c>
    </row>
    <row r="18" spans="1:6" x14ac:dyDescent="0.35">
      <c r="A18" t="str">
        <f ca="1"/>
        <v>Волга</v>
      </c>
      <c r="B18" t="str">
        <f ca="1"/>
        <v>Лысов Сергей Викторович</v>
      </c>
      <c r="C18" t="str">
        <f ca="1"/>
        <v>Торговый представитель</v>
      </c>
      <c r="D18" s="2">
        <f ca="1"/>
        <v>44931</v>
      </c>
      <c r="E18" t="str">
        <f ca="1"/>
        <v>Мисюков Кирилл</v>
      </c>
      <c r="F18">
        <f ca="1">IF(B18="","",_xlfn.XLOOKUP(B18,[10]Общий!$B:$B,[10]Общий!$F:$F,"Не проставлен",0,1))</f>
        <v>0</v>
      </c>
    </row>
    <row r="19" spans="1:6" x14ac:dyDescent="0.35">
      <c r="A19" t="str">
        <f ca="1"/>
        <v>Волга</v>
      </c>
      <c r="B19" t="str">
        <f ca="1"/>
        <v>Мартовая Марина Сергеевна уволен</v>
      </c>
      <c r="C19" t="str">
        <f ca="1"/>
        <v>Торговый представитель</v>
      </c>
      <c r="D19" s="2">
        <f ca="1"/>
        <v>44931</v>
      </c>
      <c r="E19" t="str">
        <f ca="1"/>
        <v>Мисюков Кирилл</v>
      </c>
      <c r="F19" t="str">
        <f ca="1">IF(B19="","",_xlfn.XLOOKUP(B19,[10]Общий!$B:$B,[10]Общий!$F:$F,"Не проставлен",0,1))</f>
        <v>уволен</v>
      </c>
    </row>
    <row r="20" spans="1:6" x14ac:dyDescent="0.35">
      <c r="A20" t="str">
        <f ca="1"/>
        <v>Волга</v>
      </c>
      <c r="B20" t="str">
        <f ca="1"/>
        <v>Мартынова Мария Владимировна</v>
      </c>
      <c r="C20" t="str">
        <f ca="1"/>
        <v>Менеджер по работе с клиентами по г. Уфа</v>
      </c>
      <c r="D20" s="2">
        <f ca="1"/>
        <v>44947</v>
      </c>
      <c r="E20" t="str">
        <f ca="1"/>
        <v>Мисюков Кирилл</v>
      </c>
      <c r="F20">
        <f ca="1">IF(B20="","",_xlfn.XLOOKUP(B20,[10]Общий!$B:$B,[10]Общий!$F:$F,"Не проставлен",0,1))</f>
        <v>0</v>
      </c>
    </row>
    <row r="21" spans="1:6" x14ac:dyDescent="0.35">
      <c r="A21" t="str">
        <f ca="1"/>
        <v>Волга</v>
      </c>
      <c r="B21" t="str">
        <f ca="1"/>
        <v>Рахимов Ильдар Наризович</v>
      </c>
      <c r="C21" t="str">
        <f ca="1"/>
        <v>Торговый представитель</v>
      </c>
      <c r="D21" s="2">
        <f ca="1"/>
        <v>44931</v>
      </c>
      <c r="E21" t="str">
        <f ca="1"/>
        <v>Мисюков Кирилл</v>
      </c>
      <c r="F21">
        <f ca="1">IF(B21="","",_xlfn.XLOOKUP(B21,[10]Общий!$B:$B,[10]Общий!$F:$F,"Не проставлен",0,1))</f>
        <v>35373</v>
      </c>
    </row>
    <row r="22" spans="1:6" x14ac:dyDescent="0.35">
      <c r="A22" t="str">
        <f ca="1"/>
        <v>Волга</v>
      </c>
      <c r="B22" t="str">
        <f ca="1"/>
        <v>Ахметгараев Ринат Равхатович</v>
      </c>
      <c r="C22" t="str">
        <f ca="1"/>
        <v>Инженер</v>
      </c>
      <c r="D22" s="2">
        <f ca="1"/>
        <v>44931</v>
      </c>
      <c r="E22" t="str">
        <f ca="1"/>
        <v>Салихов Дамир</v>
      </c>
      <c r="F22" t="str">
        <f ca="1">IF(B22="","",_xlfn.XLOOKUP(B22,[10]Общий!$B:$B,[10]Общий!$F:$F,"Не проставлен",0,1))</f>
        <v>нет в приказе</v>
      </c>
    </row>
    <row r="23" spans="1:6" x14ac:dyDescent="0.35">
      <c r="A23" t="str">
        <f ca="1"/>
        <v>Волга</v>
      </c>
      <c r="B23" t="str">
        <f ca="1"/>
        <v>Винокурова Аксана Олеговна</v>
      </c>
      <c r="C23" t="str">
        <f ca="1"/>
        <v>Оператор стиральных машин</v>
      </c>
      <c r="D23" s="2">
        <f ca="1"/>
        <v>44931</v>
      </c>
      <c r="E23" t="str">
        <f ca="1"/>
        <v>Салихов Дамир</v>
      </c>
      <c r="F23">
        <f ca="1">IF(B23="","",_xlfn.XLOOKUP(B23,[10]Общий!$B:$B,[10]Общий!$F:$F,"Не проставлен",0,1))</f>
        <v>9615</v>
      </c>
    </row>
    <row r="24" spans="1:6" x14ac:dyDescent="0.35">
      <c r="A24" t="str">
        <f ca="1"/>
        <v>Волга</v>
      </c>
      <c r="B24" t="str">
        <f ca="1"/>
        <v>Гаврилова Оксана Анатольевна</v>
      </c>
      <c r="C24" t="str">
        <f ca="1"/>
        <v>Оператор стиральных машин</v>
      </c>
      <c r="D24" s="2">
        <f ca="1"/>
        <v>44931</v>
      </c>
      <c r="E24" t="str">
        <f ca="1"/>
        <v>Салихов Дамир</v>
      </c>
      <c r="F24">
        <f ca="1">IF(B24="","",_xlfn.XLOOKUP(B24,[10]Общий!$B:$B,[10]Общий!$F:$F,"Не проставлен",0,1))</f>
        <v>9444</v>
      </c>
    </row>
    <row r="25" spans="1:6" x14ac:dyDescent="0.35">
      <c r="A25" t="str">
        <f ca="1"/>
        <v>Волга</v>
      </c>
      <c r="B25" t="str">
        <f ca="1"/>
        <v>Галиакбаров Зуфар Минастыпович</v>
      </c>
      <c r="C25" t="str">
        <f ca="1"/>
        <v>Старший оператор стиральных машин</v>
      </c>
      <c r="D25" s="2">
        <f ca="1"/>
        <v>44931</v>
      </c>
      <c r="E25" t="str">
        <f ca="1"/>
        <v>Салихов Дамир</v>
      </c>
      <c r="F25">
        <f ca="1">IF(B25="","",_xlfn.XLOOKUP(B25,[10]Общий!$B:$B,[10]Общий!$F:$F,"Не проставлен",0,1))</f>
        <v>8027</v>
      </c>
    </row>
    <row r="26" spans="1:6" x14ac:dyDescent="0.35">
      <c r="A26" t="str">
        <f ca="1"/>
        <v>Волга</v>
      </c>
      <c r="B26" t="str">
        <f ca="1"/>
        <v>Закирова Альфия Султановна</v>
      </c>
      <c r="C26" t="str">
        <f ca="1"/>
        <v>Оператор стиральных машин</v>
      </c>
      <c r="D26" s="2">
        <f ca="1"/>
        <v>44931</v>
      </c>
      <c r="E26" t="str">
        <f ca="1"/>
        <v>Салихов Дамир</v>
      </c>
      <c r="F26">
        <f ca="1">IF(B26="","",_xlfn.XLOOKUP(B26,[10]Общий!$B:$B,[10]Общий!$F:$F,"Не проставлен",0,1))</f>
        <v>8185</v>
      </c>
    </row>
    <row r="27" spans="1:6" x14ac:dyDescent="0.35">
      <c r="A27" t="str">
        <f ca="1"/>
        <v>Волга</v>
      </c>
      <c r="B27" t="str">
        <f ca="1"/>
        <v>Карпова Вера Васильевна уволен</v>
      </c>
      <c r="C27" t="str">
        <f ca="1"/>
        <v>Оператор стиральных машин</v>
      </c>
      <c r="D27" s="2">
        <f ca="1"/>
        <v>44931</v>
      </c>
      <c r="E27" t="str">
        <f ca="1"/>
        <v>Салихов Дамир</v>
      </c>
      <c r="F27" t="str">
        <f ca="1">IF(B27="","",_xlfn.XLOOKUP(B27,[10]Общий!$B:$B,[10]Общий!$F:$F,"Не проставлен",0,1))</f>
        <v>уволен</v>
      </c>
    </row>
    <row r="28" spans="1:6" x14ac:dyDescent="0.35">
      <c r="A28" t="str">
        <f ca="1"/>
        <v>Волга</v>
      </c>
      <c r="B28" t="str">
        <f ca="1"/>
        <v>Курбанова Гузель Ильгизаровна</v>
      </c>
      <c r="C28" t="str">
        <f ca="1"/>
        <v>Старший оператор стиральной машины</v>
      </c>
      <c r="D28" s="2">
        <f ca="1"/>
        <v>44931</v>
      </c>
      <c r="E28" t="str">
        <f ca="1"/>
        <v>Салихов Дамир</v>
      </c>
      <c r="F28">
        <f ca="1">IF(B28="","",_xlfn.XLOOKUP(B28,[10]Общий!$B:$B,[10]Общий!$F:$F,"Не проставлен",0,1))</f>
        <v>9444</v>
      </c>
    </row>
    <row r="29" spans="1:6" x14ac:dyDescent="0.35">
      <c r="A29" t="str">
        <f ca="1"/>
        <v>Волга</v>
      </c>
      <c r="B29" t="str">
        <f ca="1"/>
        <v>Лебедева Людмила Александровна</v>
      </c>
      <c r="C29" t="str">
        <f ca="1"/>
        <v>Оператор стиральных машин</v>
      </c>
      <c r="D29" s="2">
        <f ca="1"/>
        <v>44931</v>
      </c>
      <c r="E29" t="str">
        <f ca="1"/>
        <v>Салихов Дамир</v>
      </c>
      <c r="F29">
        <f ca="1">IF(B29="","",_xlfn.XLOOKUP(B29,[10]Общий!$B:$B,[10]Общий!$F:$F,"Не проставлен",0,1))</f>
        <v>4407</v>
      </c>
    </row>
    <row r="30" spans="1:6" x14ac:dyDescent="0.35">
      <c r="A30" t="str">
        <f ca="1"/>
        <v>Волга</v>
      </c>
      <c r="B30" t="str">
        <f ca="1"/>
        <v>Назипов Ильнар Рифгатович</v>
      </c>
      <c r="C30" t="str">
        <f ca="1"/>
        <v>Старший оператор стиральных машин</v>
      </c>
      <c r="D30" s="2">
        <f ca="1"/>
        <v>44931</v>
      </c>
      <c r="E30" t="str">
        <f ca="1"/>
        <v>Салихов Дамир</v>
      </c>
      <c r="F30">
        <f ca="1">IF(B30="","",_xlfn.XLOOKUP(B30,[10]Общий!$B:$B,[10]Общий!$F:$F,"Не проставлен",0,1))</f>
        <v>8027</v>
      </c>
    </row>
    <row r="31" spans="1:6" x14ac:dyDescent="0.35">
      <c r="A31" t="str">
        <f ca="1"/>
        <v>Волга</v>
      </c>
      <c r="B31" t="str">
        <f ca="1"/>
        <v>Сафина Эндже Раисовна</v>
      </c>
      <c r="C31" t="str">
        <f ca="1"/>
        <v>Оператор стиральных машин</v>
      </c>
      <c r="D31" s="2">
        <f ca="1"/>
        <v>44931</v>
      </c>
      <c r="E31" t="str">
        <f ca="1"/>
        <v>Салихов Дамир</v>
      </c>
      <c r="F31">
        <f ca="1">IF(B31="","",_xlfn.XLOOKUP(B31,[10]Общий!$B:$B,[10]Общий!$F:$F,"Не проставлен",0,1))</f>
        <v>9615</v>
      </c>
    </row>
    <row r="32" spans="1:6" x14ac:dyDescent="0.35">
      <c r="A32" t="str">
        <f ca="1"/>
        <v>Волга</v>
      </c>
      <c r="B32" t="str">
        <f ca="1"/>
        <v>Фасахова Татьяна Сергеевна</v>
      </c>
      <c r="C32" t="str">
        <f ca="1"/>
        <v>Оператор стиральных машин</v>
      </c>
      <c r="D32" s="2">
        <f ca="1"/>
        <v>44931</v>
      </c>
      <c r="E32" t="str">
        <f ca="1"/>
        <v>Салихов Дамир</v>
      </c>
      <c r="F32">
        <f ca="1">IF(B32="","",_xlfn.XLOOKUP(B32,[10]Общий!$B:$B,[10]Общий!$F:$F,"Не проставлен",0,1))</f>
        <v>9444</v>
      </c>
    </row>
    <row r="33" spans="1:6" x14ac:dyDescent="0.35">
      <c r="A33" t="str">
        <f ca="1"/>
        <v>Волга</v>
      </c>
      <c r="B33" t="str">
        <f ca="1"/>
        <v>Фахрисламова Римма Дамировна</v>
      </c>
      <c r="C33" t="str">
        <f ca="1"/>
        <v>Старший оператор стиральной машины</v>
      </c>
      <c r="D33" s="2">
        <f ca="1"/>
        <v>44931</v>
      </c>
      <c r="E33" t="str">
        <f ca="1"/>
        <v>Салихов Дамир</v>
      </c>
      <c r="F33">
        <f ca="1">IF(B33="","",_xlfn.XLOOKUP(B33,[10]Общий!$B:$B,[10]Общий!$F:$F,"Не проставлен",0,1))</f>
        <v>9615</v>
      </c>
    </row>
    <row r="34" spans="1:6" x14ac:dyDescent="0.35">
      <c r="A34" t="str">
        <f ca="1"/>
        <v>Волга</v>
      </c>
      <c r="B34" t="str">
        <f ca="1"/>
        <v>Фахрутдинова Альфира Рамилевна</v>
      </c>
      <c r="C34" t="str">
        <f ca="1"/>
        <v>Младший оператор стиральной машины</v>
      </c>
      <c r="D34" s="2">
        <f ca="1"/>
        <v>44931</v>
      </c>
      <c r="E34" t="str">
        <f ca="1"/>
        <v>Салихов Дамир</v>
      </c>
      <c r="F34">
        <f ca="1">IF(B34="","",_xlfn.XLOOKUP(B34,[10]Общий!$B:$B,[10]Общий!$F:$F,"Не проставлен",0,1))</f>
        <v>9444</v>
      </c>
    </row>
    <row r="35" spans="1:6" x14ac:dyDescent="0.35">
      <c r="A35" t="str">
        <f ca="1"/>
        <v>Волга</v>
      </c>
      <c r="B35" t="str">
        <f ca="1"/>
        <v>Филиппов Николай Иванович</v>
      </c>
      <c r="C35" t="str">
        <f ca="1"/>
        <v>Оператор стиральной машины</v>
      </c>
      <c r="D35" s="2">
        <f ca="1"/>
        <v>44931</v>
      </c>
      <c r="E35" t="str">
        <f ca="1"/>
        <v>Салихов Дамир</v>
      </c>
      <c r="F35">
        <f ca="1">IF(B35="","",_xlfn.XLOOKUP(B35,[10]Общий!$B:$B,[10]Общий!$F:$F,"Не проставлен",0,1))</f>
        <v>8027</v>
      </c>
    </row>
    <row r="36" spans="1:6" x14ac:dyDescent="0.35">
      <c r="A36" t="str">
        <f ca="1"/>
        <v>Волга</v>
      </c>
      <c r="B36" t="str">
        <f ca="1"/>
        <v>Хабибуллина Лариса Валериевна</v>
      </c>
      <c r="C36" t="str">
        <f ca="1"/>
        <v>Младший оператор стиральной машины</v>
      </c>
      <c r="D36" s="2">
        <f ca="1"/>
        <v>44931</v>
      </c>
      <c r="E36" t="str">
        <f ca="1"/>
        <v>Салихов Дамир</v>
      </c>
      <c r="F36">
        <f ca="1">IF(B36="","",_xlfn.XLOOKUP(B36,[10]Общий!$B:$B,[10]Общий!$F:$F,"Не проставлен",0,1))</f>
        <v>8986</v>
      </c>
    </row>
    <row r="37" spans="1:6" x14ac:dyDescent="0.35">
      <c r="A37" t="str">
        <f ca="1"/>
        <v>Волга</v>
      </c>
      <c r="B37" t="str">
        <f ca="1"/>
        <v>Шайдуллин Рафис Миннуллович уволен</v>
      </c>
      <c r="C37" t="str">
        <f ca="1"/>
        <v>Старший оператор стиральной машины</v>
      </c>
      <c r="D37" s="2">
        <f ca="1"/>
        <v>44931</v>
      </c>
      <c r="E37" t="str">
        <f ca="1"/>
        <v>Салихов Дамир</v>
      </c>
      <c r="F37" t="str">
        <f ca="1">IF(B37="","",_xlfn.XLOOKUP(B37,[10]Общий!$B:$B,[10]Общий!$F:$F,"Не проставлен",0,1))</f>
        <v>уволен</v>
      </c>
    </row>
    <row r="38" spans="1:6" x14ac:dyDescent="0.35">
      <c r="A38" t="str">
        <f ca="1"/>
        <v>Волга</v>
      </c>
      <c r="B38" t="str">
        <f ca="1"/>
        <v>Дутчак Ян Вадимович</v>
      </c>
      <c r="C38" t="str">
        <f ca="1"/>
        <v>Руководитель отдела</v>
      </c>
      <c r="D38" s="2">
        <f ca="1"/>
        <v>44947</v>
      </c>
      <c r="E38" t="str">
        <f ca="1"/>
        <v>Урсуляк Максим</v>
      </c>
      <c r="F38">
        <f ca="1">IF(B38="","",_xlfn.XLOOKUP(B38,[10]Общий!$B:$B,[10]Общий!$F:$F,"Не проставлен",0,1))</f>
        <v>0</v>
      </c>
    </row>
    <row r="39" spans="1:6" x14ac:dyDescent="0.35">
      <c r="A39" t="str">
        <f ca="1"/>
        <v>Волга</v>
      </c>
      <c r="B39" t="str">
        <f ca="1"/>
        <v>Исмагилова Анастасия Олеговна</v>
      </c>
      <c r="C39" t="str">
        <f ca="1"/>
        <v>Руководитель операционного департамента</v>
      </c>
      <c r="D39" s="2">
        <f ca="1"/>
        <v>44947</v>
      </c>
      <c r="E39" t="str">
        <f ca="1"/>
        <v>Урсуляк Максим</v>
      </c>
      <c r="F39">
        <f ca="1">IF(B39="","",_xlfn.XLOOKUP(B39,[10]Общий!$B:$B,[10]Общий!$F:$F,"Не проставлен",0,1))</f>
        <v>0</v>
      </c>
    </row>
    <row r="40" spans="1:6" x14ac:dyDescent="0.35">
      <c r="A40" t="str">
        <f ca="1"/>
        <v>Волга</v>
      </c>
      <c r="B40" t="str">
        <f ca="1"/>
        <v>Мисюков Кирилл Николаевич</v>
      </c>
      <c r="C40" t="str">
        <f ca="1"/>
        <v>Руководитель отдела</v>
      </c>
      <c r="D40" s="2">
        <f ca="1"/>
        <v>44947</v>
      </c>
      <c r="E40" t="str">
        <f ca="1"/>
        <v>Урсуляк Максим</v>
      </c>
      <c r="F40">
        <f ca="1">IF(B40="","",_xlfn.XLOOKUP(B40,[10]Общий!$B:$B,[10]Общий!$F:$F,"Не проставлен",0,1))</f>
        <v>0</v>
      </c>
    </row>
    <row r="41" spans="1:6" x14ac:dyDescent="0.35">
      <c r="A41" t="str">
        <f ca="1"/>
        <v>Волга</v>
      </c>
      <c r="B41" t="str">
        <f ca="1"/>
        <v>Прохорова Ирина Владимировна</v>
      </c>
      <c r="C41" t="str">
        <f ca="1"/>
        <v>Старший менеджер по работе с ключевыми клиентами</v>
      </c>
      <c r="D41" s="2">
        <f ca="1"/>
        <v>44947</v>
      </c>
      <c r="E41" t="str">
        <f ca="1"/>
        <v>Урсуляк Максим</v>
      </c>
      <c r="F41">
        <f ca="1">IF(B41="","",_xlfn.XLOOKUP(B41,[10]Общий!$B:$B,[10]Общий!$F:$F,"Не проставлен",0,1))</f>
        <v>0</v>
      </c>
    </row>
    <row r="42" spans="1:6" x14ac:dyDescent="0.35">
      <c r="A42" t="str">
        <f ca="1"/>
        <v>Волга</v>
      </c>
      <c r="B42" t="str">
        <f ca="1"/>
        <v>Афанасьева Ольга Леонидовна перевод</v>
      </c>
      <c r="C42" t="str">
        <f ca="1"/>
        <v>Директор по национальным продажам и развитию бизнеса</v>
      </c>
      <c r="D42" s="2">
        <f ca="1"/>
        <v>44947</v>
      </c>
      <c r="E42" t="str">
        <f ca="1"/>
        <v>Урсуляк Максим</v>
      </c>
      <c r="F42">
        <f ca="1">IF(B42="","",_xlfn.XLOOKUP(B42,[10]Общий!$B:$B,[10]Общий!$F:$F,"Не проставлен",0,1))</f>
        <v>0</v>
      </c>
    </row>
    <row r="43" spans="1:6" x14ac:dyDescent="0.35">
      <c r="A43" t="str">
        <f ca="1"/>
        <v>Волга</v>
      </c>
      <c r="B43" t="str">
        <f ca="1"/>
        <v>Катков Александр Андреевич уволен</v>
      </c>
      <c r="C43" t="str">
        <f ca="1"/>
        <v>Торговый представитель</v>
      </c>
      <c r="D43" s="2">
        <f ca="1"/>
        <v>44931</v>
      </c>
      <c r="E43" t="str">
        <f ca="1"/>
        <v>Дутчак Ян</v>
      </c>
      <c r="F43" t="str">
        <f ca="1">IF(B43="","",_xlfn.XLOOKUP(B43,[10]Общий!$B:$B,[10]Общий!$F:$F,"Не проставлен",0,1))</f>
        <v>уволен</v>
      </c>
    </row>
    <row r="44" spans="1:6" x14ac:dyDescent="0.35">
      <c r="A44" t="str">
        <f ca="1"/>
        <v>Волга</v>
      </c>
      <c r="B44" t="str">
        <f ca="1"/>
        <v>Ризванов Айрат Вазихович</v>
      </c>
      <c r="C44" t="str">
        <f ca="1"/>
        <v>Торговый представитель</v>
      </c>
      <c r="D44" s="2">
        <f ca="1"/>
        <v>44931</v>
      </c>
      <c r="E44" t="str">
        <f ca="1"/>
        <v>Мисюков Кирилл</v>
      </c>
      <c r="F44">
        <f ca="1">IF(B44="","",_xlfn.XLOOKUP(B44,[10]Общий!$B:$B,[10]Общий!$F:$F,"Не проставлен",0,1))</f>
        <v>0</v>
      </c>
    </row>
    <row r="45" spans="1:6" x14ac:dyDescent="0.35">
      <c r="A45" t="str">
        <f ca="1"/>
        <v>Волга</v>
      </c>
      <c r="B45" t="str">
        <f ca="1"/>
        <v>Краюхина Надежда Михайловна уволен</v>
      </c>
      <c r="C45" t="str">
        <f ca="1"/>
        <v>Оператор стиральных машин</v>
      </c>
      <c r="D45" s="2">
        <f ca="1"/>
        <v>44931</v>
      </c>
      <c r="E45" t="str">
        <f ca="1"/>
        <v>Салихов Дамир</v>
      </c>
      <c r="F45" t="str">
        <f ca="1">IF(B45="","",_xlfn.XLOOKUP(B45,[10]Общий!$B:$B,[10]Общий!$F:$F,"Не проставлен",0,1))</f>
        <v>уволен</v>
      </c>
    </row>
    <row r="46" spans="1:6" x14ac:dyDescent="0.35">
      <c r="A46" t="str">
        <f ca="1"/>
        <v>Волга</v>
      </c>
      <c r="B46" t="str">
        <f ca="1"/>
        <v>Хафизова Эльвина Ирековна</v>
      </c>
      <c r="C46" t="str">
        <f ca="1"/>
        <v>Младший консультант</v>
      </c>
      <c r="D46" s="2">
        <f ca="1"/>
        <v>44931</v>
      </c>
      <c r="E46" t="str">
        <f ca="1"/>
        <v>Исмагилова Анастасия</v>
      </c>
      <c r="F46">
        <f ca="1">IF(B46="","",_xlfn.XLOOKUP(B46,[10]Общий!$B:$B,[10]Общий!$F:$F,"Не проставлен",0,1))</f>
        <v>13000</v>
      </c>
    </row>
    <row r="47" spans="1:6" x14ac:dyDescent="0.35">
      <c r="A47" t="str">
        <f ca="1"/>
        <v>Волга</v>
      </c>
      <c r="B47" t="str">
        <f ca="1"/>
        <v>Аминова Альфия Ханяфильевна</v>
      </c>
      <c r="C47" t="str">
        <f ca="1"/>
        <v>Младший консультант</v>
      </c>
      <c r="D47" s="2">
        <f ca="1"/>
        <v>44931</v>
      </c>
      <c r="E47" t="str">
        <f ca="1"/>
        <v>Исмагилова Анастасия</v>
      </c>
      <c r="F47">
        <f ca="1">IF(B47="","",_xlfn.XLOOKUP(B47,[10]Общий!$B:$B,[10]Общий!$F:$F,"Не проставлен",0,1))</f>
        <v>13000</v>
      </c>
    </row>
    <row r="48" spans="1:6" x14ac:dyDescent="0.35">
      <c r="A48" t="str">
        <f ca="1"/>
        <v>Волга</v>
      </c>
      <c r="B48" t="str">
        <f ca="1"/>
        <v>Фурсов Виталий Валерьевич</v>
      </c>
      <c r="C48" t="str">
        <f ca="1"/>
        <v>Торговый представитель</v>
      </c>
      <c r="D48" s="2">
        <f ca="1"/>
        <v>44931</v>
      </c>
      <c r="E48" t="str">
        <f ca="1"/>
        <v>Мисюков Кирилл</v>
      </c>
      <c r="F48">
        <f ca="1">IF(B48="","",_xlfn.XLOOKUP(B48,[10]Общий!$B:$B,[10]Общий!$F:$F,"Не проставлен",0,1))</f>
        <v>0</v>
      </c>
    </row>
    <row r="49" spans="1:6" x14ac:dyDescent="0.35">
      <c r="A49" t="str">
        <f ca="1"/>
        <v>Волга</v>
      </c>
      <c r="B49" t="str">
        <f ca="1"/>
        <v>Пазников Дмитрий Вадимович</v>
      </c>
      <c r="C49" t="str">
        <f ca="1"/>
        <v>Торговый представитель</v>
      </c>
      <c r="D49" s="2">
        <f ca="1"/>
        <v>44931</v>
      </c>
      <c r="E49" t="str">
        <f ca="1"/>
        <v>Дутчак Ян</v>
      </c>
      <c r="F49">
        <f ca="1">IF(B49="","",_xlfn.XLOOKUP(B49,[10]Общий!$B:$B,[10]Общий!$F:$F,"Не проставлен",0,1))</f>
        <v>27385</v>
      </c>
    </row>
    <row r="50" spans="1:6" x14ac:dyDescent="0.35">
      <c r="A50" t="str">
        <f ca="1"/>
        <v>Волга</v>
      </c>
      <c r="B50" t="str">
        <f ca="1"/>
        <v>Григорян Армен Борисович</v>
      </c>
      <c r="C50" t="str">
        <f ca="1"/>
        <v>Торговый представитель</v>
      </c>
      <c r="D50" s="2">
        <f ca="1"/>
        <v>44931</v>
      </c>
      <c r="E50" t="str">
        <f ca="1"/>
        <v>Мисюков Кирилл</v>
      </c>
      <c r="F50" t="str">
        <f ca="1">IF(B50="","",_xlfn.XLOOKUP(B50,[10]Общий!$B:$B,[10]Общий!$F:$F,"Не проставлен",0,1))</f>
        <v>уволен</v>
      </c>
    </row>
    <row r="51" spans="1:6" x14ac:dyDescent="0.35">
      <c r="F51" t="str">
        <f>IF(B51="","",_xlfn.XLOOKUP(B51,[10]Общий!$B:$B,[10]Общий!$F:$F,"Не проставлен",0,1))</f>
        <v/>
      </c>
    </row>
    <row r="52" spans="1:6" x14ac:dyDescent="0.35">
      <c r="F52" t="str">
        <f>IF(B52="","",_xlfn.XLOOKUP(B52,[10]Общий!$B:$B,[10]Общий!$F:$F,"Не проставлен",0,1))</f>
        <v/>
      </c>
    </row>
    <row r="53" spans="1:6" x14ac:dyDescent="0.35">
      <c r="F53" t="str">
        <f>IF(B53="","",_xlfn.XLOOKUP(B53,[10]Общий!$B:$B,[10]Общий!$F:$F,"Не проставлен",0,1))</f>
        <v/>
      </c>
    </row>
    <row r="54" spans="1:6" x14ac:dyDescent="0.35">
      <c r="F54" t="str">
        <f>IF(B54="","",_xlfn.XLOOKUP(B54,[10]Общий!$B:$B,[10]Общий!$F:$F,"Не проставлен",0,1))</f>
        <v/>
      </c>
    </row>
    <row r="55" spans="1:6" x14ac:dyDescent="0.35">
      <c r="F55" t="str">
        <f>IF(B55="","",_xlfn.XLOOKUP(B55,[10]Общий!$B:$B,[10]Общий!$F:$F,"Не проставлен",0,1))</f>
        <v/>
      </c>
    </row>
    <row r="56" spans="1:6" x14ac:dyDescent="0.35">
      <c r="F56" t="str">
        <f>IF(B56="","",_xlfn.XLOOKUP(B56,[10]Общий!$B:$B,[10]Общий!$F:$F,"Не проставлен",0,1))</f>
        <v/>
      </c>
    </row>
    <row r="57" spans="1:6" x14ac:dyDescent="0.35">
      <c r="F57" t="str">
        <f>IF(B57="","",_xlfn.XLOOKUP(B57,[10]Общий!$B:$B,[10]Общий!$F:$F,"Не проставлен",0,1))</f>
        <v/>
      </c>
    </row>
    <row r="58" spans="1:6" x14ac:dyDescent="0.35">
      <c r="F58" t="str">
        <f>IF(B58="","",_xlfn.XLOOKUP(B58,[10]Общий!$B:$B,[10]Общий!$F:$F,"Не проставлен",0,1))</f>
        <v/>
      </c>
    </row>
    <row r="59" spans="1:6" x14ac:dyDescent="0.35">
      <c r="F59" t="str">
        <f>IF(B59="","",_xlfn.XLOOKUP(B59,[10]Общий!$B:$B,[10]Общий!$F:$F,"Не проставлен",0,1))</f>
        <v/>
      </c>
    </row>
    <row r="60" spans="1:6" x14ac:dyDescent="0.35">
      <c r="F60" t="str">
        <f>IF(B60="","",_xlfn.XLOOKUP(B60,[10]Общий!$B:$B,[10]Общий!$F:$F,"Не проставлен",0,1))</f>
        <v/>
      </c>
    </row>
    <row r="61" spans="1:6" x14ac:dyDescent="0.35">
      <c r="F61" t="str">
        <f>IF(B61="","",_xlfn.XLOOKUP(B61,[10]Общий!$B:$B,[10]Общий!$F:$F,"Не проставлен",0,1))</f>
        <v/>
      </c>
    </row>
    <row r="62" spans="1:6" x14ac:dyDescent="0.35">
      <c r="F62" t="str">
        <f>IF(B62="","",_xlfn.XLOOKUP(B62,[10]Общий!$B:$B,[10]Общий!$F:$F,"Не проставлен",0,1))</f>
        <v/>
      </c>
    </row>
    <row r="63" spans="1:6" x14ac:dyDescent="0.35">
      <c r="F63" t="str">
        <f>IF(B63="","",_xlfn.XLOOKUP(B63,[10]Общий!$B:$B,[10]Общий!$F:$F,"Не проставлен",0,1))</f>
        <v/>
      </c>
    </row>
    <row r="64" spans="1:6" x14ac:dyDescent="0.35">
      <c r="F64" t="str">
        <f>IF(B64="","",_xlfn.XLOOKUP(B64,[10]Общий!$B:$B,[10]Общий!$H:$H,"Не проставлен",0,1))</f>
        <v/>
      </c>
    </row>
    <row r="65" spans="6:6" x14ac:dyDescent="0.35">
      <c r="F65" t="str">
        <f>IF(B65="","",_xlfn.XLOOKUP(B65,[10]Общий!$B:$B,[10]Общий!$H:$H,"Не проставлен",0,1))</f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53DBC7F14E0146A7009173713894C3" ma:contentTypeVersion="7" ma:contentTypeDescription="Create a new document." ma:contentTypeScope="" ma:versionID="b74c83594ffb12cf15c2554b1319f9be">
  <xsd:schema xmlns:xsd="http://www.w3.org/2001/XMLSchema" xmlns:xs="http://www.w3.org/2001/XMLSchema" xmlns:p="http://schemas.microsoft.com/office/2006/metadata/properties" xmlns:ns2="79094b4d-a528-4b9d-9561-7ac31cf891e0" xmlns:ns3="efdcfdae-fcd6-44b0-9569-48a9a8adc618" targetNamespace="http://schemas.microsoft.com/office/2006/metadata/properties" ma:root="true" ma:fieldsID="108765929fa1922ffb4e27172dce90d0" ns2:_="" ns3:_="">
    <xsd:import namespace="79094b4d-a528-4b9d-9561-7ac31cf891e0"/>
    <xsd:import namespace="efdcfdae-fcd6-44b0-9569-48a9a8adc6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94b4d-a528-4b9d-9561-7ac31cf89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cfdae-fcd6-44b0-9569-48a9a8adc6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B5EB61-D907-4E81-8080-DC9D9E125C9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2BD06ED-7511-490B-9456-3625CA747031}">
  <ds:schemaRefs>
    <ds:schemaRef ds:uri="http://purl.org/dc/dcmitype/"/>
    <ds:schemaRef ds:uri="79094b4d-a528-4b9d-9561-7ac31cf891e0"/>
    <ds:schemaRef ds:uri="efdcfdae-fcd6-44b0-9569-48a9a8adc618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45E218B-13CC-4B22-9D15-144D9AAD0F0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8713B59-0FE0-4CAE-A753-66CA9B46F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094b4d-a528-4b9d-9561-7ac31cf891e0"/>
    <ds:schemaRef ds:uri="efdcfdae-fcd6-44b0-9569-48a9a8adc6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Список BU</vt:lpstr>
      <vt:lpstr>Общий список</vt:lpstr>
      <vt:lpstr>ЦентрФункция</vt:lpstr>
      <vt:lpstr>TeleSales</vt:lpstr>
      <vt:lpstr>BUM</vt:lpstr>
      <vt:lpstr>Лист1</vt:lpstr>
      <vt:lpstr>Даты и должности</vt:lpstr>
      <vt:lpstr>Штатные сотрудники</vt:lpstr>
      <vt:lpstr>Добавление новых</vt:lpstr>
      <vt:lpstr>Переименование подразделения</vt:lpstr>
      <vt:lpstr>Калининград</vt:lpstr>
      <vt:lpstr>Москва</vt:lpstr>
      <vt:lpstr>Сибирь</vt:lpstr>
      <vt:lpstr>Юг</vt:lpstr>
      <vt:lpstr>СПб</vt:lpstr>
      <vt:lpstr>Урал</vt:lpstr>
      <vt:lpstr>Волга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Ivanova Lubov</cp:lastModifiedBy>
  <cp:revision/>
  <dcterms:created xsi:type="dcterms:W3CDTF">2021-12-14T10:31:56Z</dcterms:created>
  <dcterms:modified xsi:type="dcterms:W3CDTF">2023-01-17T14:18:07Z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0x0101009053DBC7F14E0146A7009173713894C3</vt:lpwstr>
  </property>
</Properties>
</file>