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3.xml" ContentType="application/vnd.openxmlformats-officedocument.spreadsheetml.worksheet+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xmlns:r="http://schemas.openxmlformats.org/officeDocument/2006/relationships" name="Expe" sheetId="1" state="visible" r:id="rId1"/>
    <sheet xmlns:r="http://schemas.openxmlformats.org/officeDocument/2006/relationships" name="Stats" sheetId="2" state="visible" r:id="rId2"/>
    <sheet xmlns:r="http://schemas.openxmlformats.org/officeDocument/2006/relationships" name="Params" sheetId="3" state="visible" r:id="rId3"/>
  </sheets>
  <definedNames>
    <definedName name="BLOCK_SIZE">Params!$B$19</definedName>
    <definedName name="CHUNK_COL">Params!$B$3</definedName>
    <definedName name="EVAL_AUTO">Params!$B$13</definedName>
    <definedName name="EVALS_COST">Params!$B$11</definedName>
    <definedName name="EVALS_DURATION">Params!$B$12</definedName>
    <definedName name="EVALS_LLM">Params!$B$10</definedName>
    <definedName name="EXPE">OFFSET(Expe!$A$1, HEADER_SIZE, 0, NB_ROWS, 1)</definedName>
    <definedName name="FACT_COL">Params!$B$4</definedName>
    <definedName name="FACTS_COST">Params!$B$7</definedName>
    <definedName name="FACTS_DURATION">Params!$B$8</definedName>
    <definedName name="FACTS_LLM">Params!$B$6</definedName>
    <definedName name="HALLUS">Params!$B$14</definedName>
    <definedName name="HEADER_SIZE">Params!$B$1</definedName>
    <definedName name="NB_FACTS">Params!$B$18</definedName>
    <definedName name="NB_LLMS">Params!$B$16</definedName>
    <definedName name="NB_QUESTIONS">Params!$B$17</definedName>
    <definedName name="NB_ROWS">Params!$B$20</definedName>
    <definedName name="QUESTION_COL">Params!$B$2</definedName>
    <definedName name="_xlnm._FilterDatabase" localSheetId="0" hidden="1">'Expe'!$B$2:$W$223</definedName>
  </definedNames>
  <calcPr calcId="191029" fullCalcOnLoad="1"/>
</workbook>
</file>

<file path=xl/styles.xml><?xml version="1.0" encoding="utf-8"?>
<styleSheet xmlns="http://schemas.openxmlformats.org/spreadsheetml/2006/main">
  <numFmts count="11">
    <numFmt numFmtId="164" formatCode="0.0&quot; s&quot;"/>
    <numFmt numFmtId="165" formatCode="0.000&quot; $&quot;"/>
    <numFmt numFmtId="166" formatCode="0.00&quot;s&quot;"/>
    <numFmt numFmtId="167" formatCode="dd/mm/yyyy\ hh:mm:ss"/>
    <numFmt numFmtId="168" formatCode="\$#,##0.000"/>
    <numFmt numFmtId="169" formatCode="&quot;Nb questions: &quot;0"/>
    <numFmt numFmtId="170" formatCode="&quot;Nb facts: &quot;0"/>
    <numFmt numFmtId="171" formatCode="0.000&quot; c$&quot;"/>
    <numFmt numFmtId="172" formatCode="[$-F400]h:mm:ss\ AM/PM"/>
    <numFmt numFmtId="173" formatCode="0.0&quot; c$&quot;"/>
    <numFmt numFmtId="174" formatCode="0.00&quot; $&quot;"/>
  </numFmts>
  <fonts count="5">
    <font>
      <name val="Calibri"/>
      <family val="2"/>
      <color theme="1"/>
      <sz val="11"/>
      <scheme val="minor"/>
    </font>
    <font>
      <name val="Calibri"/>
      <family val="2"/>
      <b val="1"/>
      <color theme="1"/>
      <sz val="11"/>
      <scheme val="minor"/>
    </font>
    <font>
      <name val="Calibri"/>
      <family val="2"/>
      <color theme="1"/>
      <sz val="11"/>
      <scheme val="minor"/>
    </font>
    <font>
      <name val="Calibri"/>
      <family val="2"/>
      <b val="1"/>
      <i val="1"/>
      <color theme="1"/>
      <sz val="11"/>
      <scheme val="minor"/>
    </font>
    <font>
      <name val="Calibri"/>
      <family val="2"/>
      <i val="1"/>
      <color theme="1"/>
      <sz val="11"/>
      <scheme val="minor"/>
    </font>
  </fonts>
  <fills count="3">
    <fill>
      <patternFill/>
    </fill>
    <fill>
      <patternFill patternType="gray125"/>
    </fill>
    <fill>
      <patternFill patternType="solid">
        <fgColor rgb="FFFFFF00"/>
        <bgColor indexed="64"/>
      </patternFill>
    </fill>
  </fills>
  <borders count="2">
    <border>
      <left/>
      <right/>
      <top/>
      <bottom/>
      <diagonal/>
    </border>
    <border>
      <left style="thin">
        <color indexed="64"/>
      </left>
      <right/>
      <top/>
      <bottom/>
      <diagonal/>
    </border>
  </borders>
  <cellStyleXfs count="3">
    <xf numFmtId="0" fontId="2" fillId="0" borderId="0"/>
    <xf numFmtId="9" fontId="2" fillId="0" borderId="0"/>
    <xf numFmtId="44" fontId="2" fillId="0" borderId="0"/>
  </cellStyleXfs>
  <cellXfs count="43">
    <xf numFmtId="0" fontId="0" fillId="0" borderId="0" pivotButton="0" quotePrefix="0" xfId="0"/>
    <xf numFmtId="0" fontId="1" fillId="0" borderId="0" pivotButton="0" quotePrefix="0" xfId="0"/>
    <xf numFmtId="9" fontId="2" fillId="0" borderId="0" pivotButton="0" quotePrefix="0" xfId="1"/>
    <xf numFmtId="164" fontId="2" fillId="0" borderId="0" pivotButton="0" quotePrefix="0" xfId="1"/>
    <xf numFmtId="165" fontId="2" fillId="0" borderId="0" pivotButton="0" quotePrefix="0" xfId="1"/>
    <xf numFmtId="0" fontId="2" fillId="0" borderId="0" pivotButton="0" quotePrefix="0" xfId="1"/>
    <xf numFmtId="0" fontId="1" fillId="0" borderId="1" pivotButton="0" quotePrefix="0" xfId="0"/>
    <xf numFmtId="0" fontId="0" fillId="0" borderId="1" pivotButton="0" quotePrefix="0" xfId="0"/>
    <xf numFmtId="0" fontId="1" fillId="0" borderId="0" applyAlignment="1" pivotButton="0" quotePrefix="0" xfId="0">
      <alignment horizontal="centerContinuous"/>
    </xf>
    <xf numFmtId="0" fontId="1" fillId="0" borderId="1" applyAlignment="1" pivotButton="0" quotePrefix="0" xfId="0">
      <alignment horizontal="centerContinuous"/>
    </xf>
    <xf numFmtId="166" fontId="0" fillId="0" borderId="0" pivotButton="0" quotePrefix="0" xfId="0"/>
    <xf numFmtId="167" fontId="0" fillId="0" borderId="0" pivotButton="0" quotePrefix="0" xfId="0"/>
    <xf numFmtId="168" fontId="1" fillId="0" borderId="0" applyAlignment="1" pivotButton="0" quotePrefix="0" xfId="0">
      <alignment horizontal="centerContinuous"/>
    </xf>
    <xf numFmtId="168" fontId="1" fillId="0" borderId="0" pivotButton="0" quotePrefix="0" xfId="0"/>
    <xf numFmtId="168" fontId="0" fillId="0" borderId="0" pivotButton="0" quotePrefix="0" xfId="0"/>
    <xf numFmtId="166" fontId="1" fillId="0" borderId="0" applyAlignment="1" pivotButton="0" quotePrefix="0" xfId="0">
      <alignment horizontal="centerContinuous"/>
    </xf>
    <xf numFmtId="166" fontId="1" fillId="0" borderId="0" pivotButton="0" quotePrefix="0" xfId="0"/>
    <xf numFmtId="167" fontId="1" fillId="0" borderId="0" applyAlignment="1" pivotButton="0" quotePrefix="0" xfId="0">
      <alignment horizontal="centerContinuous"/>
    </xf>
    <xf numFmtId="167" fontId="1" fillId="0" borderId="0" pivotButton="0" quotePrefix="0" xfId="0"/>
    <xf numFmtId="0" fontId="3" fillId="0" borderId="0" pivotButton="0" quotePrefix="0" xfId="0"/>
    <xf numFmtId="169" fontId="1" fillId="0" borderId="0" applyAlignment="1" pivotButton="0" quotePrefix="0" xfId="0">
      <alignment horizontal="right"/>
    </xf>
    <xf numFmtId="0" fontId="0" fillId="0" borderId="0" applyAlignment="1" pivotButton="0" quotePrefix="0" xfId="0">
      <alignment horizontal="centerContinuous"/>
    </xf>
    <xf numFmtId="170" fontId="1" fillId="0" borderId="0" applyAlignment="1" pivotButton="0" quotePrefix="0" xfId="0">
      <alignment horizontal="right"/>
    </xf>
    <xf numFmtId="0" fontId="1" fillId="0" borderId="0" applyAlignment="1" pivotButton="0" quotePrefix="0" xfId="0">
      <alignment horizontal="right"/>
    </xf>
    <xf numFmtId="0" fontId="4" fillId="0" borderId="0" pivotButton="0" quotePrefix="0" xfId="0"/>
    <xf numFmtId="0" fontId="0" fillId="0" borderId="0" applyAlignment="1" pivotButton="0" quotePrefix="0" xfId="0">
      <alignment horizontal="right"/>
    </xf>
    <xf numFmtId="0" fontId="0" fillId="2" borderId="0" pivotButton="0" quotePrefix="0" xfId="0"/>
    <xf numFmtId="168" fontId="0" fillId="0" borderId="0" pivotButton="0" quotePrefix="0" xfId="2"/>
    <xf numFmtId="0" fontId="1" fillId="0" borderId="0" applyAlignment="1" pivotButton="0" quotePrefix="0" xfId="0">
      <alignment horizontal="center" vertical="top"/>
    </xf>
    <xf numFmtId="9" fontId="4" fillId="0" borderId="0" pivotButton="0" quotePrefix="0" xfId="1"/>
    <xf numFmtId="1" fontId="2" fillId="0" borderId="0" pivotButton="0" quotePrefix="0" xfId="1"/>
    <xf numFmtId="171" fontId="2" fillId="0" borderId="0" pivotButton="0" quotePrefix="0" xfId="1"/>
    <xf numFmtId="172" fontId="1" fillId="0" borderId="0" pivotButton="0" quotePrefix="0" xfId="0"/>
    <xf numFmtId="0" fontId="1" fillId="0" borderId="0" applyAlignment="1" pivotButton="0" quotePrefix="0" xfId="0">
      <alignment horizontal="left"/>
    </xf>
    <xf numFmtId="0" fontId="0" fillId="0" borderId="0" applyAlignment="1" pivotButton="0" quotePrefix="0" xfId="0">
      <alignment horizontal="right"/>
    </xf>
    <xf numFmtId="172" fontId="1" fillId="0" borderId="0" pivotButton="0" quotePrefix="0" xfId="1"/>
    <xf numFmtId="173" fontId="2" fillId="0" borderId="0" pivotButton="0" quotePrefix="0" xfId="1"/>
    <xf numFmtId="174" fontId="1" fillId="0" borderId="0" pivotButton="0" quotePrefix="0" xfId="1"/>
    <xf numFmtId="0" fontId="1" fillId="0" borderId="0" pivotButton="0" quotePrefix="0" xfId="1"/>
    <xf numFmtId="1" fontId="1" fillId="0" borderId="0" pivotButton="0" quotePrefix="0" xfId="1"/>
    <xf numFmtId="9" fontId="2" fillId="0" borderId="0" pivotButton="0" quotePrefix="0" xfId="1"/>
    <xf numFmtId="174" fontId="1" fillId="0" borderId="0" pivotButton="0" quotePrefix="0" xfId="1"/>
    <xf numFmtId="173" fontId="2" fillId="0" borderId="0" pivotButton="0" quotePrefix="0" xfId="1"/>
  </cellXfs>
  <cellStyles count="3">
    <cellStyle name="Normal" xfId="0" builtinId="0"/>
    <cellStyle name="Percent" xfId="1" builtinId="5"/>
    <cellStyle name="Currency" xfId="2" builtinId="4"/>
  </cellStyles>
  <dxfs count="11">
    <dxf>
      <font>
        <color rgb="FF9C0006"/>
      </font>
      <fill>
        <patternFill>
          <bgColor rgb="FFFFC7CE"/>
        </patternFill>
      </fill>
    </dxf>
    <dxf>
      <font>
        <color rgb="FF9C0006"/>
      </font>
      <fill>
        <patternFill>
          <bgColor rgb="FFFFC7CE"/>
        </patternFill>
      </fill>
    </dxf>
    <dxf>
      <border>
        <top style="thin">
          <color auto="1"/>
        </top>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top style="thin">
          <color auto="1"/>
        </top>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border>
        <top style="thin">
          <color auto="1"/>
        </top>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harts/chart1.xml><?xml version="1.0" encoding="utf-8"?>
<chartSpace xmlns="http://schemas.openxmlformats.org/drawingml/2006/chart">
  <chart>
    <plotArea>
      <layout/>
      <pieChart>
        <varyColors val="1"/>
        <ser>
          <idx val="0"/>
          <order val="0"/>
          <spPr>
            <a:ln xmlns:a="http://schemas.openxmlformats.org/drawingml/2006/main">
              <a:prstDash val="solid"/>
            </a:ln>
          </spPr>
          <dPt>
            <idx val="0"/>
            <bubble3D val="0"/>
            <spPr>
              <a:solidFill xmlns:a="http://schemas.openxmlformats.org/drawingml/2006/main">
                <a:schemeClr val="accent1"/>
              </a:solidFill>
              <a:ln xmlns:a="http://schemas.openxmlformats.org/drawingml/2006/main" w="19050">
                <a:solidFill>
                  <a:schemeClr val="lt1"/>
                </a:solidFill>
                <a:prstDash val="solid"/>
              </a:ln>
            </spPr>
          </dPt>
          <dPt>
            <idx val="1"/>
            <bubble3D val="0"/>
            <spPr>
              <a:solidFill xmlns:a="http://schemas.openxmlformats.org/drawingml/2006/main">
                <a:schemeClr val="accent2"/>
              </a:solidFill>
              <a:ln xmlns:a="http://schemas.openxmlformats.org/drawingml/2006/main" w="19050">
                <a:solidFill>
                  <a:schemeClr val="lt1"/>
                </a:solidFill>
                <a:prstDash val="solid"/>
              </a:ln>
            </spPr>
          </dPt>
          <dLbls>
            <dLbl>
              <idx val="0"/>
              <dLblPos val="bestFit"/>
              <showLegendKey val="0"/>
              <showVal val="0"/>
              <showCatName val="1"/>
              <showSerName val="0"/>
              <showPercent val="1"/>
              <showBubbleSize val="0"/>
            </dLbl>
            <dLbl>
              <idx val="1"/>
              <dLblPos val="bestFit"/>
              <showLegendKey val="0"/>
              <showVal val="0"/>
              <showCatName val="1"/>
              <showSerName val="0"/>
              <showPercent val="1"/>
              <showBubbleSize val="0"/>
            </dLbl>
            <spPr>
              <a:solidFill xmlns:a="http://schemas.openxmlformats.org/drawingml/2006/main">
                <a:sysClr val="window" lastClr="FFFFFF"/>
              </a:solidFill>
              <a:ln xmlns:a="http://schemas.openxmlformats.org/drawingml/2006/main">
                <a:solidFill>
                  <a:sysClr val="windowText" lastClr="000000">
                    <a:lumOff val="75000"/>
                    <a:lumMod val="25000"/>
                  </a:sysClr>
                </a:solidFill>
                <a:prstDash val="solid"/>
              </a:ln>
            </spPr>
            <txPr>
              <a:bodyPr xmlns:a="http://schemas.openxmlformats.org/drawingml/2006/main" rot="0" spcFirstLastPara="1" vertOverflow="clip" horzOverflow="clip" vert="horz" wrap="square" lIns="38100" tIns="19050" rIns="38100" bIns="19050" anchor="ctr" anchorCtr="1">
                <a:spAutoFit/>
              </a:bodyPr>
              <a:lstStyle xmlns:a="http://schemas.openxmlformats.org/drawingml/2006/main"/>
              <a:p xmlns:a="http://schemas.openxmlformats.org/drawingml/2006/main">
                <a:pPr>
                  <a:defRPr sz="1100" b="0" i="0" strike="noStrike" kern="1200" baseline="0">
                    <a:solidFill>
                      <a:schemeClr val="dk1">
                        <a:lumMod val="65000"/>
                        <a:lumOff val="35000"/>
                      </a:schemeClr>
                    </a:solidFill>
                    <a:latin typeface="+mn-lt"/>
                    <a:ea typeface="+mn-ea"/>
                    <a:cs typeface="+mn-cs"/>
                  </a:defRPr>
                </a:pPr>
                <a:r>
                  <a:t/>
                </a:r>
                <a:endParaRPr lang="fr-FR"/>
              </a:p>
            </txPr>
            <dLblPos val="outEnd"/>
            <showLegendKey val="0"/>
            <showVal val="0"/>
            <showCatName val="1"/>
            <showSerName val="0"/>
            <showPercent val="1"/>
            <showBubbleSize val="0"/>
            <showLeaderLines val="0"/>
          </dLbls>
          <cat>
            <strRef>
              <f>(Stats!$C$9,Stats!$C$11)</f>
              <strCache>
                <ptCount val="2"/>
                <pt idx="0">
                  <v>Nb good answers (=1)</v>
                </pt>
                <pt idx="1">
                  <v>Nb bad answers (&lt;1)</v>
                </pt>
              </strCache>
            </strRef>
          </cat>
          <val>
            <numRef>
              <f>(Stats!$D$9,Stats!$D$11)</f>
              <numCache>
                <formatCode>0</formatCode>
                <ptCount val="2"/>
                <pt idx="0">
                  <formatCode>General</formatCode>
                  <v>0</v>
                </pt>
                <pt idx="1">
                  <v>1</v>
                </pt>
              </numCache>
            </numRef>
          </val>
        </ser>
        <dLbls>
          <showLegendKey val="0"/>
          <showVal val="0"/>
          <showCatName val="0"/>
          <showSerName val="0"/>
          <showPercent val="0"/>
          <showBubbleSize val="0"/>
          <showLeaderLines val="0"/>
        </dLbls>
        <firstSliceAng val="0"/>
      </pieChart>
    </plotArea>
    <plotVisOnly val="1"/>
    <dispBlanksAs val="gap"/>
  </chart>
  <spPr>
    <a:solidFill xmlns:a="http://schemas.openxmlformats.org/drawingml/2006/main">
      <a:schemeClr val="bg1"/>
    </a:solidFill>
    <a:ln xmlns:a="http://schemas.openxmlformats.org/drawingml/2006/mai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Relationships>
</file>

<file path=xl/drawings/drawing1.xml><?xml version="1.0" encoding="utf-8"?>
<wsDr xmlns="http://schemas.openxmlformats.org/drawingml/2006/spreadsheetDrawing">
  <twoCellAnchor>
    <from>
      <col>4</col>
      <colOff>434340</colOff>
      <row>2</row>
      <rowOff>110490</rowOff>
    </from>
    <to>
      <col>10</col>
      <colOff>289560</colOff>
      <row>17</row>
      <rowOff>110490</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0" summaryRight="0"/>
    <pageSetUpPr/>
  </sheetPr>
  <dimension ref="A1:W223"/>
  <sheetViews>
    <sheetView tabSelected="1" workbookViewId="0">
      <pane xSplit="2" ySplit="2" topLeftCell="C3" activePane="bottomRight" state="frozen"/>
      <selection pane="topRight" activeCell="C1" sqref="C1"/>
      <selection pane="bottomLeft" activeCell="A3" sqref="A3"/>
      <selection pane="bottomRight" activeCell="C3" sqref="C3"/>
    </sheetView>
  </sheetViews>
  <sheetFormatPr baseColWidth="8" defaultRowHeight="14.4"/>
  <cols>
    <col width="3" bestFit="1" customWidth="1" min="1" max="1"/>
    <col width="24.6640625" customWidth="1" min="2" max="2"/>
    <col width="8.88671875" customWidth="1" style="7" min="3" max="4"/>
    <col outlineLevel="1" width="8.88671875" customWidth="1" min="5" max="5"/>
    <col outlineLevel="1" width="8.88671875" customWidth="1" style="14" min="6" max="6"/>
    <col outlineLevel="1" width="8.88671875" customWidth="1" style="10" min="7" max="7"/>
    <col outlineLevel="1" width="8.88671875" customWidth="1" style="11" min="8" max="8"/>
    <col width="8.88671875" customWidth="1" style="7" min="9" max="9"/>
    <col outlineLevel="1" width="8.88671875" customWidth="1" min="10" max="10"/>
    <col outlineLevel="1" width="7" customWidth="1" style="14" min="11" max="11"/>
    <col outlineLevel="1" width="8.88671875" customWidth="1" style="10" min="12" max="12"/>
    <col outlineLevel="1" width="11.5546875" customWidth="1" style="11" min="13" max="13"/>
    <col width="4.77734375" customWidth="1" min="14" max="14"/>
    <col outlineLevel="1" width="4.77734375" customWidth="1" min="15" max="18"/>
    <col outlineLevel="1" width="7" customWidth="1" style="14" min="19" max="19"/>
    <col outlineLevel="1" width="8.88671875" customWidth="1" style="10" min="20" max="20"/>
    <col outlineLevel="1" width="10.33203125" customWidth="1" style="11" min="21" max="21"/>
    <col outlineLevel="1" width="4.77734375" customWidth="1" min="22" max="22"/>
    <col outlineLevel="1" width="8.88671875" customWidth="1" min="23" max="23"/>
  </cols>
  <sheetData>
    <row r="1" customFormat="1" s="1">
      <c r="A1" s="8" t="n"/>
      <c r="B1" s="8" t="inlineStr">
        <is>
          <t>Questions</t>
        </is>
      </c>
      <c r="C1" s="6" t="inlineStr">
        <is>
          <t>Chunk</t>
        </is>
      </c>
      <c r="D1" s="9" t="inlineStr">
        <is>
          <t>Facts</t>
        </is>
      </c>
      <c r="E1" s="8" t="n"/>
      <c r="F1" s="12" t="n"/>
      <c r="G1" s="15" t="n"/>
      <c r="H1" s="17" t="n"/>
      <c r="I1" s="6" t="inlineStr">
        <is>
          <t>Answers</t>
        </is>
      </c>
      <c r="K1" s="13" t="n"/>
      <c r="L1" s="16" t="n"/>
      <c r="M1" s="18" t="n"/>
      <c r="N1" s="19" t="inlineStr">
        <is>
          <t>Eval</t>
        </is>
      </c>
      <c r="R1" s="19" t="n"/>
      <c r="S1" s="13" t="n"/>
      <c r="T1" s="16" t="n"/>
      <c r="U1" s="18" t="n"/>
    </row>
    <row r="2" customFormat="1" s="1">
      <c r="A2" s="1" t="inlineStr">
        <is>
          <t>N°</t>
        </is>
      </c>
      <c r="B2" s="1" t="inlineStr">
        <is>
          <t>Text</t>
        </is>
      </c>
      <c r="C2" s="6" t="inlineStr">
        <is>
          <t>Text</t>
        </is>
      </c>
      <c r="D2" s="6" t="inlineStr">
        <is>
          <t>Text</t>
        </is>
      </c>
      <c r="E2" s="1" t="inlineStr">
        <is>
          <t>Model</t>
        </is>
      </c>
      <c r="F2" s="13" t="inlineStr">
        <is>
          <t>Cost</t>
        </is>
      </c>
      <c r="G2" s="16" t="inlineStr">
        <is>
          <t>Duration</t>
        </is>
      </c>
      <c r="H2" s="18" t="inlineStr">
        <is>
          <t>Date</t>
        </is>
      </c>
      <c r="I2" s="6" t="inlineStr">
        <is>
          <t>Text</t>
        </is>
      </c>
      <c r="J2" s="1" t="inlineStr">
        <is>
          <t>LLM</t>
        </is>
      </c>
      <c r="K2" s="13" t="inlineStr">
        <is>
          <t>Cost</t>
        </is>
      </c>
      <c r="L2" s="16" t="inlineStr">
        <is>
          <t>Duration</t>
        </is>
      </c>
      <c r="M2" s="18" t="inlineStr">
        <is>
          <t>Date</t>
        </is>
      </c>
      <c r="N2" s="1" t="inlineStr">
        <is>
          <t>Auto</t>
        </is>
      </c>
      <c r="O2" s="1" t="inlineStr">
        <is>
          <t>Hallus</t>
        </is>
      </c>
      <c r="P2" s="1" t="inlineStr">
        <is>
          <t>Prec</t>
        </is>
      </c>
      <c r="Q2" s="1" t="inlineStr">
        <is>
          <t>Rec</t>
        </is>
      </c>
      <c r="R2" s="1" t="inlineStr">
        <is>
          <t>LLM</t>
        </is>
      </c>
      <c r="S2" s="13" t="inlineStr">
        <is>
          <t>Cost</t>
        </is>
      </c>
      <c r="T2" s="16" t="inlineStr">
        <is>
          <t>Duration</t>
        </is>
      </c>
      <c r="U2" s="18" t="inlineStr">
        <is>
          <t>Date</t>
        </is>
      </c>
      <c r="V2" s="1" t="inlineStr">
        <is>
          <t>Human</t>
        </is>
      </c>
      <c r="W2" s="1" t="inlineStr">
        <is>
          <t>Text</t>
        </is>
      </c>
    </row>
    <row r="3">
      <c r="A3" t="n">
        <v>1</v>
      </c>
      <c r="B3" t="inlineStr">
        <is>
          <t>what is the story behind 5 nights at freddy's ?</t>
        </is>
      </c>
      <c r="C3" s="7" t="inlineStr"/>
      <c r="D3" s="7" t="inlineStr">
        <is>
          <t>1. The series revolves around a fictional restaurant called Freddy Fazbear's Pizza, which is similar to Chuck E. Cheese's and ShowBiz Pizza Place.</t>
        </is>
      </c>
      <c r="E3" t="inlineStr">
        <is>
          <t>gpt-4-0613</t>
        </is>
      </c>
      <c r="F3" s="14" t="n">
        <v>0.0231</v>
      </c>
      <c r="G3" s="10" t="n">
        <v>5.918413</v>
      </c>
      <c r="H3" s="11" t="inlineStr">
        <is>
          <t>16/03/2024 16:50:26</t>
        </is>
      </c>
      <c r="I3" s="7" t="inlineStr">
        <is>
          <t>The series is centered on the story of a fictional restaurant named Freddy Fazbear's Pizza, a pastiche of restaurants like Chuck E. Cheese's and ShowBiz Pizza Place. The first three games involve the player working as a nighttime security guard, in which they must utilize several tools, most notably checking security cameras, to survive against animatronic characters, which become mobile and homicidal after-hours. The fourth game, which uses different gameplay mechanics from its predecessors, takes place in the house of a child who must defend against nightmarish versions of the animatronics by closing doors and fleeing on foot. The fifth game takes place in a maintenance facility owned by a sister company of Freddy Fazbear's Pizza. The player character is a technician instead of a night guard, who must do different tasks each night as told by an AI voice heard in the game. In the sixth game, the player acts as the owner of a pizzeria which they must decorate with payable items, and must also work the night shift for their pizzeria, which plays similarly to previous games.</t>
        </is>
      </c>
      <c r="J3" s="14" t="n"/>
      <c r="K3" s="14" t="n"/>
      <c r="L3" s="10" t="n"/>
      <c r="M3" s="11" t="n"/>
      <c r="N3" t="n">
        <v>1</v>
      </c>
      <c r="O3" t="n">
        <v>0</v>
      </c>
      <c r="P3" t="n">
        <v>1</v>
      </c>
      <c r="Q3" t="n">
        <v>1</v>
      </c>
      <c r="R3" t="inlineStr">
        <is>
          <t>gpt-4-0613</t>
        </is>
      </c>
      <c r="S3" s="14" t="n">
        <v>0.03411</v>
      </c>
      <c r="T3" s="10" t="n">
        <v>9.753628000000001</v>
      </c>
      <c r="U3" t="inlineStr">
        <is>
          <t>01/04/2024 00:44:55</t>
        </is>
      </c>
      <c r="V3" t="n">
        <v>1</v>
      </c>
      <c r="W3" t="inlineStr">
        <is>
          <t>The series is centered on the story of a fictional restaurant named Freddy Fazbear's Pizza, a pastiche of restaurants like Chuck E. Cheese's and ShowBiz Pizza Place (1). The first three games involve the player working as a nighttime security guard (2), in which they must utilize several tools, most notably checking security cameras, to survive against animatronic characters, which become mobile and homicidal after-hours (3). The fourth game, which uses different gameplay mechanics from its predecessors (4), takes place in the house of a child who must defend against nightmarish versions of the animatronics by closing doors and fleeing on foot (4). The fifth game takes place in a maintenance facility owned by a sister company of Freddy Fazbear's Pizza (5). The player character is a technician instead of a night guard, who must do different tasks each night as told by an AI voice heard in the game (6). In the sixth game, the player acts as the owner of a pizzeria which they must decorate with payable items (7), and must also work the night shift for their pizzeria, which plays similarly to previous games (8).</t>
        </is>
      </c>
    </row>
    <row r="4">
      <c r="D4" s="7" t="inlineStr">
        <is>
          <t>2. In the first three games, the player assumes the role of a nighttime security guard.</t>
        </is>
      </c>
    </row>
    <row r="5">
      <c r="D5" s="7" t="inlineStr">
        <is>
          <t>3. The player must use various tools, including security cameras, to survive against animatronic characters that become dangerous after-hours.</t>
        </is>
      </c>
    </row>
    <row r="6">
      <c r="D6" s="7" t="inlineStr">
        <is>
          <t>4. The fourth game differs in gameplay mechanics and is set in a child's house, where the player must defend against nightmarish animatronics.</t>
        </is>
      </c>
      <c r="E6" s="11" t="n"/>
      <c r="K6" s="27" t="n"/>
      <c r="S6" s="27" t="n"/>
    </row>
    <row r="7">
      <c r="D7" s="7" t="inlineStr">
        <is>
          <t>5. The fifth game is set in a maintenance facility owned by a company related to Freddy Fazbear's Pizza.</t>
        </is>
      </c>
    </row>
    <row r="8">
      <c r="D8" s="7" t="inlineStr">
        <is>
          <t>6. In the fifth game, the player is a technician who must complete different tasks each night, guided by an AI voice.</t>
        </is>
      </c>
    </row>
    <row r="9">
      <c r="D9" s="7" t="inlineStr">
        <is>
          <t>7. The sixth game involves the player as the owner of a pizzeria, decorating it with items that can be purchased.</t>
        </is>
      </c>
    </row>
    <row r="10">
      <c r="D10" s="7" t="inlineStr">
        <is>
          <t>8. In the sixth game, the player also works the night shift at their pizzeria, with gameplay similar to the previous games.</t>
        </is>
      </c>
    </row>
    <row r="11">
      <c r="A11" t="n">
        <v>2</v>
      </c>
      <c r="B11" t="inlineStr">
        <is>
          <t>what was the prison called in the green mile ?</t>
        </is>
      </c>
      <c r="C11" s="7" t="inlineStr"/>
      <c r="D11" s="7" t="inlineStr">
        <is>
          <t>1. Paul, in 1935, was in charge of officers Brutus Howell, Dean Stanton, Harry Terwilliger, and Percy Wetmore at Cold Mountain Penitentiary.</t>
        </is>
      </c>
      <c r="E11" t="inlineStr">
        <is>
          <t>gpt-4-0613</t>
        </is>
      </c>
      <c r="F11" s="14" t="n">
        <v>0.02334</v>
      </c>
      <c r="G11" s="10" t="n">
        <v>8.984959999999999</v>
      </c>
      <c r="H11" s="11" t="inlineStr">
        <is>
          <t>16/03/2024 16:50:35</t>
        </is>
      </c>
      <c r="I11" s="7" t="inlineStr">
        <is>
          <t>In 1935, Paul supervises officers Brutus Howell, Dean Stanton, Harry Terwilliger, and Percy Wetmore at Cold Mountain Penitentiary. Paul is suffering from a severe bladder infection and receives John Coffey, a physically imposing but mentally challenged black man, into his custody. John had been sentenced to death after being convicted of raping and murdering two white girls. One of the other inmates is a Native-American named Arlen Bitterbuck, who is charged with murder and is the first to be executed. Percy demonstrates a severe sadistic streak, but, as the nephew of Louisiana's First Lady, he is beyond reproach. He is particularly abusive with inmate Eduard Delacroix; he breaks Del's fingers with his baton, steps on a pet mouse named Mr. Jingles, which Del had adopted, repeatedly calls him by a gay slur, and ultimately sabotages his execution by failing to soak the sponge used to conduct electricity to Del's head; Del dies screaming in pain.</t>
        </is>
      </c>
      <c r="J11" s="14" t="n"/>
      <c r="K11" s="14" t="n"/>
      <c r="L11" s="10" t="n"/>
      <c r="M11" s="11" t="n"/>
      <c r="N11" t="n">
        <v>1</v>
      </c>
      <c r="O11" t="n">
        <v>0</v>
      </c>
      <c r="P11" t="n">
        <v>1</v>
      </c>
      <c r="Q11" t="n">
        <v>1</v>
      </c>
      <c r="R11" t="inlineStr">
        <is>
          <t>gpt-4-0613</t>
        </is>
      </c>
      <c r="S11" s="14" t="n">
        <v>0.03243</v>
      </c>
      <c r="T11" s="10" t="n">
        <v>6.20042</v>
      </c>
      <c r="U11" t="inlineStr">
        <is>
          <t>01/04/2024 00:45:01</t>
        </is>
      </c>
      <c r="V11" t="n">
        <v>1</v>
      </c>
      <c r="W11" t="inlineStr">
        <is>
          <t>In 1935, Paul supervises officers Brutus Howell, Dean Stanton, Harry Terwilliger, and Percy Wetmore at Cold Mountain Penitentiary (1). Paul is suffering from a severe bladder infection (2) and receives John Coffey, a physically imposing but mentally challenged black man, into his custody (3). John had been sentenced to death after being convicted of raping and murdering two white girls (4). One of the other inmates is a Native-American named Arlen Bitterbuck, who is charged with murder and is the first to be executed (5). Percy demonstrates a severe sadistic streak, but, as the nephew of Louisiana's First Lady, he is beyond reproach (6). He is particularly abusive with inmate Eduard Delacroix; he breaks Del's fingers with his baton, steps on a pet mouse named Mr. Jingles, which Del had adopted, repeatedly calls him by a gay slur (7,8), and ultimately sabotages his execution by failing to soak the sponge used to conduct electricity to Del's head; Del dies screaming in pain (9).</t>
        </is>
      </c>
    </row>
    <row r="12">
      <c r="D12" s="7" t="inlineStr">
        <is>
          <t>2. Paul was suffering from a severe bladder infection during his time at the penitentiary.</t>
        </is>
      </c>
    </row>
    <row r="13">
      <c r="D13" s="7" t="inlineStr">
        <is>
          <t>3. John Coffey, a physically imposing but mentally challenged black man, was under Paul's custody.</t>
        </is>
      </c>
    </row>
    <row r="14">
      <c r="D14" s="7" t="inlineStr">
        <is>
          <t>4. John was sentenced to death for the rape and murder of two white girls.</t>
        </is>
      </c>
    </row>
    <row r="15">
      <c r="D15" s="7" t="inlineStr">
        <is>
          <t>5. Arlen Bitterbuck, a Native-American inmate, was charged with murder and was the first to be executed.</t>
        </is>
      </c>
    </row>
    <row r="16">
      <c r="D16" s="7" t="inlineStr">
        <is>
          <t>6. Percy, the nephew of Louisiana's First Lady, was known for his sadistic behavior and was untouchable due to his family connections.</t>
        </is>
      </c>
    </row>
    <row r="17">
      <c r="D17" s="7" t="inlineStr">
        <is>
          <t>7. Percy was particularly abusive towards inmate Eduard Delacroix, often using a gay slur against him.</t>
        </is>
      </c>
    </row>
    <row r="18">
      <c r="D18" s="7" t="inlineStr">
        <is>
          <t>8. Percy broke Delacroix's fingers with his baton and stepped on his pet mouse, Mr. Jingles.</t>
        </is>
      </c>
    </row>
    <row r="19">
      <c r="D19" s="7" t="inlineStr">
        <is>
          <t>9. Percy sabotaged Delacroix's execution by not soaking the sponge used to conduct electricity, causing Delacroix to die in extreme pain.</t>
        </is>
      </c>
    </row>
    <row r="20">
      <c r="A20" t="n">
        <v>3</v>
      </c>
      <c r="B20" t="inlineStr">
        <is>
          <t>what is the widest highway in north america ?</t>
        </is>
      </c>
      <c r="C20" s="7" t="inlineStr"/>
      <c r="D20" s="7" t="inlineStr">
        <is>
          <t>1. King's Highway 401 is a controlled-access highway in Ontario, Canada.</t>
        </is>
      </c>
      <c r="E20" t="inlineStr">
        <is>
          <t>gpt-4-0613</t>
        </is>
      </c>
      <c r="F20" s="14" t="n">
        <v>0.02346</v>
      </c>
      <c r="G20" s="10" t="n">
        <v>6.24691</v>
      </c>
      <c r="H20" s="11" t="inlineStr">
        <is>
          <t>16/03/2024 16:50:42</t>
        </is>
      </c>
      <c r="I20" s="7" t="inlineStr">
        <is>
          <t>King's Highway 401, commonly referred to as Highway 401 and also known by its official name as the Macdonald–Cartier Freeway or colloquially as the four-oh-one,[3] is a controlled-access400-series highway in the Canadian province of Ontario. It stretches 828.0 kilometres (514.5 mi) from Windsor in the west to the Ontario–Quebec border in the east. The part of Highway 401 that passes through Toronto is North America's busiest highway,[4][5] and one of the widest.[6][7] Together with Quebec Autoroute 20, it forms the road transportation backbone of the Quebec City–Windsor Corridor, along which over half of Canada's population resides and is also a Core Route in the National Highway System of Canada. The route is maintained by the Ministry of Transportation of Ontario (MTO) and patrolled by the Ontario Provincial Police. The speed limit is 100 km/h (62 mph) throughout its length, unless posted otherwise.</t>
        </is>
      </c>
      <c r="J20" s="14" t="n"/>
      <c r="K20" s="14" t="n"/>
      <c r="L20" s="10" t="n"/>
      <c r="M20" s="11" t="n"/>
      <c r="N20" t="n">
        <v>1</v>
      </c>
      <c r="O20" t="n">
        <v>0</v>
      </c>
      <c r="P20" t="n">
        <v>1</v>
      </c>
      <c r="Q20" t="n">
        <v>1</v>
      </c>
      <c r="R20" t="inlineStr">
        <is>
          <t>gpt-4-0613</t>
        </is>
      </c>
      <c r="S20" s="14" t="n">
        <v>0.03345</v>
      </c>
      <c r="T20" s="10" t="n">
        <v>9.100759</v>
      </c>
      <c r="U20" t="inlineStr">
        <is>
          <t>01/04/2024 00:45:10</t>
        </is>
      </c>
      <c r="V20" t="n">
        <v>1</v>
      </c>
      <c r="W20" t="inlineStr">
        <is>
          <t>King's Highway 401 (1), commonly referred to as Highway 401 and also known by its official name as the Macdonald–Cartier Freeway (2) or colloquially as the four-oh-one, is a controlled-access 400-series highway in the Canadian province of Ontario (1). It stretches 828.0 kilometres (514.5 mi) from Windsor in the west to the Ontario–Quebec border in the east (3). The part of Highway 401 that passes through Toronto is North America's busiest highway (4), and one of the widest (5). Together with Quebec Autoroute 20, it forms the road transportation backbone of the Quebec City–Windsor Corridor (6), along which over half of Canada's population resides (7) and is also a Core Route in the National Highway System of Canada (8). The route is maintained by the Ministry of Transportation of Ontario (MTO) (9) and patrolled by the Ontario Provincial Police (10). The speed limit is 100 km/h (62 mph) throughout its length, unless posted otherwise (11).</t>
        </is>
      </c>
    </row>
    <row r="21">
      <c r="D21" s="7" t="inlineStr">
        <is>
          <t>2. The highway is also known as the Macdonald-Cartier Freeway or colloquially as the four-oh-one.</t>
        </is>
      </c>
    </row>
    <row r="22">
      <c r="D22" s="7" t="inlineStr">
        <is>
          <t>3. It stretches 828.0 kilometres from Windsor in the west to the Ontario-Quebec border in the east.</t>
        </is>
      </c>
    </row>
    <row r="23">
      <c r="D23" s="7" t="inlineStr">
        <is>
          <t>4. The part of Highway 401 that passes through Toronto is North America's busiest highway.</t>
        </is>
      </c>
    </row>
    <row r="24">
      <c r="D24" s="7" t="inlineStr">
        <is>
          <t>5. Highway 401 is also one of the widest highways in North America.</t>
        </is>
      </c>
    </row>
    <row r="25">
      <c r="D25" s="7" t="inlineStr">
        <is>
          <t>6. Together with Quebec Autoroute 20, Highway 401 forms the road transportation backbone of the Quebec City-Windsor Corridor.</t>
        </is>
      </c>
    </row>
    <row r="26">
      <c r="D26" s="7" t="inlineStr">
        <is>
          <t>7. Over half of Canada's population resides along the Quebec City-Windsor Corridor.</t>
        </is>
      </c>
    </row>
    <row r="27">
      <c r="D27" s="7" t="inlineStr">
        <is>
          <t>8. Highway 401 is a Core Route in the National Highway System of Canada.</t>
        </is>
      </c>
    </row>
    <row r="28">
      <c r="D28" s="7" t="inlineStr">
        <is>
          <t>9. The Ministry of Transportation of Ontario maintains the route.</t>
        </is>
      </c>
    </row>
    <row r="29">
      <c r="D29" s="7" t="inlineStr">
        <is>
          <t>10. The Ontario Provincial Police patrol Highway 401.</t>
        </is>
      </c>
    </row>
    <row r="30">
      <c r="D30" s="7" t="inlineStr">
        <is>
          <t>11. The speed limit on Highway 401 is 100 km/h, unless posted otherwise.</t>
        </is>
      </c>
    </row>
    <row r="31">
      <c r="A31" t="n">
        <v>4</v>
      </c>
      <c r="B31" t="inlineStr">
        <is>
          <t>what was the white thing in sausage party ?</t>
        </is>
      </c>
      <c r="C31" s="7" t="inlineStr"/>
      <c r="D31" s="7" t="inlineStr">
        <is>
          <t>1. Frank and Brenda's packages were selected by a woman named Camille Toh.</t>
        </is>
      </c>
      <c r="E31" t="inlineStr">
        <is>
          <t>gpt-4-0613</t>
        </is>
      </c>
      <c r="F31" s="14" t="n">
        <v>0.01728</v>
      </c>
      <c r="G31" s="10" t="n">
        <v>7.532005</v>
      </c>
      <c r="H31" s="11" t="inlineStr">
        <is>
          <t>16/03/2024 16:50:49</t>
        </is>
      </c>
      <c r="I31" s="7" t="inlineStr">
        <is>
          <t>After Frank and Brenda's packages are chosen by a woman named Camille Toh to leave Shopwell's, a returned jar of Bickle's Honey Mustard tries to warn the groceries that the Great Beyond is a lie; nobody listens except for Frank. Honey Mustard calls on Frank to seek out a bottle of liquor named Firewater, and then falls to his death. This creates an accidental cart collision that causes Frank, Brenda, and several groceries to fall out, including an aggressive Douche who gets his nozzle bent, and plots revenge against Frank and Brenda.</t>
        </is>
      </c>
      <c r="J31" s="14" t="n"/>
      <c r="K31" s="14" t="n"/>
      <c r="L31" s="10" t="n"/>
      <c r="M31" s="11" t="n"/>
      <c r="N31" t="n">
        <v>1</v>
      </c>
      <c r="O31" t="n">
        <v>0</v>
      </c>
      <c r="P31" t="n">
        <v>1</v>
      </c>
      <c r="Q31" t="n">
        <v>1</v>
      </c>
      <c r="R31" t="inlineStr">
        <is>
          <t>gpt-4-0613</t>
        </is>
      </c>
      <c r="S31" s="14" t="n">
        <v>0.02349</v>
      </c>
      <c r="T31" s="10" t="n">
        <v>5.931123</v>
      </c>
      <c r="U31" t="inlineStr">
        <is>
          <t>01/04/2024 00:45:16</t>
        </is>
      </c>
      <c r="V31" t="n">
        <v>1</v>
      </c>
      <c r="W31" t="inlineStr">
        <is>
          <t>After Frank and Brenda's packages are chosen by a woman named Camille Toh (1) to leave Shopwell's (2), a returned jar of Bickle's Honey Mustard (3) tries to warn the groceries that the Great Beyond is a lie (4); nobody listens except for Frank (5). Honey Mustard calls on Frank to seek out a bottle of liquor named Firewater (6), and then falls to his death (7). This creates an accidental cart collision (8) that causes Frank, Brenda, and several groceries to fall out (9), including an aggressive Douche who gets his nozzle bent (10), and plots revenge against Frank and Brenda (11).</t>
        </is>
      </c>
    </row>
    <row r="32">
      <c r="D32" s="7" t="inlineStr">
        <is>
          <t>2. They were chosen to leave Shopwell's.</t>
        </is>
      </c>
    </row>
    <row r="33">
      <c r="D33" s="7" t="inlineStr">
        <is>
          <t>3. A jar of Bickle's Honey Mustard, which had been returned, tried to warn the groceries about the Great Beyond.</t>
        </is>
      </c>
    </row>
    <row r="34">
      <c r="D34" s="7" t="inlineStr">
        <is>
          <t>4. The Honey Mustard claimed that the Great Beyond was a lie.</t>
        </is>
      </c>
    </row>
    <row r="35">
      <c r="D35" s="7" t="inlineStr">
        <is>
          <t>5. Only Frank paid attention to Honey Mustard's warning.</t>
        </is>
      </c>
    </row>
    <row r="36">
      <c r="D36" s="7" t="inlineStr">
        <is>
          <t>6. Honey Mustard asked Frank to find a bottle of liquor called Firewater.</t>
        </is>
      </c>
    </row>
    <row r="37">
      <c r="D37" s="7" t="inlineStr">
        <is>
          <t>7. Honey Mustard fell to his death.</t>
        </is>
      </c>
    </row>
    <row r="38">
      <c r="D38" s="7" t="inlineStr">
        <is>
          <t>8. His fall caused a cart collision.</t>
        </is>
      </c>
    </row>
    <row r="39">
      <c r="D39" s="7" t="inlineStr">
        <is>
          <t>9. The collision resulted in Frank, Brenda, and several other groceries falling out of the cart.</t>
        </is>
      </c>
    </row>
    <row r="40">
      <c r="D40" s="7" t="inlineStr">
        <is>
          <t>10. An aggressive Douche also fell out of the cart and his nozzle got bent.</t>
        </is>
      </c>
    </row>
    <row r="41">
      <c r="D41" s="7" t="inlineStr">
        <is>
          <t>11. The Douche started plotting revenge against Frank and Brenda.</t>
        </is>
      </c>
    </row>
    <row r="42">
      <c r="A42" t="n">
        <v>5</v>
      </c>
      <c r="B42" t="inlineStr">
        <is>
          <t>what makes the center of an atom stable ?</t>
        </is>
      </c>
      <c r="C42" s="7" t="inlineStr"/>
      <c r="D42" s="7" t="inlineStr">
        <is>
          <t>1. The electrons in an atom are attracted to the protons in the nucleus due to the electromagnetic force.</t>
        </is>
      </c>
      <c r="E42" t="inlineStr">
        <is>
          <t>gpt-4-0613</t>
        </is>
      </c>
      <c r="F42" s="14" t="n">
        <v>0.01197</v>
      </c>
      <c r="G42" s="10" t="n">
        <v>7.439553</v>
      </c>
      <c r="H42" s="11" t="inlineStr">
        <is>
          <t>16/03/2024 16:50:57</t>
        </is>
      </c>
      <c r="I42" s="7" t="inlineStr">
        <is>
          <t>The electrons in an atom are attracted to the protons in the nucleus by the electromagnetic force. This force binds the electrons inside an electrostaticpotential well surrounding the smaller nucleus, which means that an external source of energy is needed for the electron to escape. The closer an electron is to the nucleus, the greater the attractive force. Hence electrons bound near the center of the potential well require more energy to escape than those at greater separations.</t>
        </is>
      </c>
      <c r="J42" s="14" t="n"/>
      <c r="K42" s="14" t="n"/>
      <c r="L42" s="10" t="n"/>
      <c r="M42" s="11" t="n"/>
      <c r="N42" t="n">
        <v>1</v>
      </c>
      <c r="O42" t="n">
        <v>0</v>
      </c>
      <c r="P42" t="n">
        <v>1</v>
      </c>
      <c r="Q42" t="n">
        <v>1</v>
      </c>
      <c r="R42" t="inlineStr">
        <is>
          <t>gpt-4-0613</t>
        </is>
      </c>
      <c r="S42" s="14" t="n">
        <v>0.01719</v>
      </c>
      <c r="T42" s="10" t="n">
        <v>3.493937</v>
      </c>
      <c r="U42" t="inlineStr">
        <is>
          <t>01/04/2024 00:45:20</t>
        </is>
      </c>
      <c r="V42" t="n">
        <v>1</v>
      </c>
      <c r="W42" t="inlineStr">
        <is>
          <t>The electrons in an atom are attracted to the protons in the nucleus by the electromagnetic force (1). This force binds the electrons inside an electrostatic potential well surrounding the smaller nucleus (2), which means that an external source of energy is needed for the electron to escape (3). The closer an electron is to the nucleus, the greater the attractive force (4). Hence electrons bound near the center of the potential well require more energy to escape than those at greater separations (5).</t>
        </is>
      </c>
    </row>
    <row r="43">
      <c r="D43" s="7" t="inlineStr">
        <is>
          <t>2. This electromagnetic force keeps the electrons within an electrostatic potential well around the nucleus.</t>
        </is>
      </c>
    </row>
    <row r="44">
      <c r="D44" s="7" t="inlineStr">
        <is>
          <t>3. An external energy source is required for an electron to escape from this potential well.</t>
        </is>
      </c>
    </row>
    <row r="45">
      <c r="D45" s="7" t="inlineStr">
        <is>
          <t>4. The attractive force between the electron and the nucleus increases as they get closer.</t>
        </is>
      </c>
    </row>
    <row r="46">
      <c r="D46" s="7" t="inlineStr">
        <is>
          <t>5. Electrons closer to the nucleus need more energy to escape compared to those further away.</t>
        </is>
      </c>
    </row>
    <row r="47">
      <c r="A47" t="n">
        <v>6</v>
      </c>
      <c r="B47" t="inlineStr">
        <is>
          <t>who did holly matthews play in waterloo rd ?</t>
        </is>
      </c>
      <c r="C47" s="7" t="inlineStr"/>
      <c r="D47" s="7" t="inlineStr">
        <is>
          <t>1. She was a student at the British drama school East 15 in 2005.</t>
        </is>
      </c>
      <c r="E47" t="inlineStr">
        <is>
          <t>gpt-4-0613</t>
        </is>
      </c>
      <c r="F47" s="14" t="n">
        <v>0.01422</v>
      </c>
      <c r="G47" s="10" t="n">
        <v>5.522907</v>
      </c>
      <c r="H47" s="11" t="inlineStr">
        <is>
          <t>16/03/2024 16:51:02</t>
        </is>
      </c>
      <c r="I47" s="7" t="inlineStr">
        <is>
          <t>She attended the British drama school East 15 in 2005, and left after winning a high-profile role in the BBC drama Waterloo Road, playing the bully Leigh-Ann Galloway.[6] Since that role, Matthews has continued to act in BBC's Doctors, playing Connie Whitfield; in ITV's The Bill playing drug addict Josie Clarke; and she was back in the BBC soap Doctors in 2009, playing Tansy Flack.</t>
        </is>
      </c>
      <c r="J47" s="14" t="n"/>
      <c r="K47" s="14" t="n"/>
      <c r="L47" s="10" t="n"/>
      <c r="M47" s="11" t="n"/>
      <c r="N47" t="n">
        <v>1</v>
      </c>
      <c r="O47" t="n">
        <v>0</v>
      </c>
      <c r="P47" t="n">
        <v>1</v>
      </c>
      <c r="Q47" t="n">
        <v>1</v>
      </c>
      <c r="R47" t="inlineStr">
        <is>
          <t>gpt-4-0613</t>
        </is>
      </c>
      <c r="S47" s="14" t="n">
        <v>0.01947</v>
      </c>
      <c r="T47" s="10" t="n">
        <v>4.756717</v>
      </c>
      <c r="U47" t="inlineStr">
        <is>
          <t>01/04/2024 00:45:25</t>
        </is>
      </c>
      <c r="V47" t="n">
        <v>1</v>
      </c>
      <c r="W47" t="inlineStr">
        <is>
          <t>She attended the British drama school East 15 in 2005 (1), and left after winning a high-profile role in the BBC drama Waterloo Road (2), playing the bully Leigh-Ann Galloway (3). Since that role, Matthews has continued to act in BBC's Doctors (4), playing Connie Whitfield (5); in ITV's The Bill playing drug addict Josie Clarke (6); and she was back in the BBC soap Doctors in 2009, playing Tansy Flack (7).</t>
        </is>
      </c>
    </row>
    <row r="48">
      <c r="D48" s="7" t="inlineStr">
        <is>
          <t>2. She secured a significant role in the BBC drama Waterloo Road.</t>
        </is>
      </c>
    </row>
    <row r="49">
      <c r="D49" s="7" t="inlineStr">
        <is>
          <t>3. In Waterloo Road, she portrayed the character of a bully named Leigh-Ann Galloway.</t>
        </is>
      </c>
    </row>
    <row r="50">
      <c r="D50" s="7" t="inlineStr">
        <is>
          <t>4. After Waterloo Road, she continued her acting career in BBC's Doctors.</t>
        </is>
      </c>
    </row>
    <row r="51">
      <c r="D51" s="7" t="inlineStr">
        <is>
          <t>5. In Doctors, she played the character Connie Whitfield.</t>
        </is>
      </c>
    </row>
    <row r="52">
      <c r="D52" s="7" t="inlineStr">
        <is>
          <t>6. She also acted in ITV's The Bill, where she played a drug addict named Josie Clarke.</t>
        </is>
      </c>
    </row>
    <row r="53">
      <c r="D53" s="7" t="inlineStr">
        <is>
          <t>7. In 2009, she returned to the BBC soap Doctors, this time playing Tansy Flack.</t>
        </is>
      </c>
    </row>
    <row r="54">
      <c r="A54" t="n">
        <v>7</v>
      </c>
      <c r="B54" t="inlineStr">
        <is>
          <t>who did the first double backflip on a dirt bike ?</t>
        </is>
      </c>
      <c r="C54" s="7" t="inlineStr"/>
      <c r="D54" s="7" t="inlineStr">
        <is>
          <t>1. Travis Pastrana completed a double backflip on an uphill/sand setup in 2006.</t>
        </is>
      </c>
      <c r="E54" t="inlineStr">
        <is>
          <t>gpt-4-0613</t>
        </is>
      </c>
      <c r="F54" s="14" t="n">
        <v>0.01326</v>
      </c>
      <c r="G54" s="10" t="n">
        <v>3.540131</v>
      </c>
      <c r="H54" s="11" t="inlineStr">
        <is>
          <t>16/03/2024 16:51:06</t>
        </is>
      </c>
      <c r="I54" s="7" t="inlineStr">
        <is>
          <t>2006 brought footage of Travis Pastrana completing a double backflip on an uphill/sand setup on his popular 'Nitro Circus' Freestyle Motocross movies. On August 4, 2006, at X Games 12 in Los Angeles, he became the first rider to land a double backflip in competition. Having landed another trick that many had considered impossible, he vowed never to do it again.</t>
        </is>
      </c>
      <c r="J54" s="14" t="n"/>
      <c r="K54" s="14" t="n"/>
      <c r="L54" s="10" t="n"/>
      <c r="M54" s="11" t="n"/>
      <c r="N54" t="n">
        <v>1</v>
      </c>
      <c r="O54" t="n">
        <v>0</v>
      </c>
      <c r="P54" t="n">
        <v>1</v>
      </c>
      <c r="Q54" t="n">
        <v>1</v>
      </c>
      <c r="R54" t="inlineStr">
        <is>
          <t>gpt-4-0613</t>
        </is>
      </c>
      <c r="S54" s="14" t="n">
        <v>0.01773</v>
      </c>
      <c r="T54" s="10" t="n">
        <v>3.803707</v>
      </c>
      <c r="U54" t="inlineStr">
        <is>
          <t>01/04/2024 00:45:28</t>
        </is>
      </c>
      <c r="V54" t="n">
        <v>1</v>
      </c>
      <c r="W54" t="inlineStr">
        <is>
          <t>2006 brought footage of Travis Pastrana completing a double backflip on an uphill/sand setup (1) on his popular 'Nitro Circus' Freestyle Motocross movies (2). On August 4, 2006, at X Games 12 in Los Angeles (4), he became the first rider to land a double backflip in competition (3). Having landed another trick that many had considered impossible (6), he vowed never to do it again (5).</t>
        </is>
      </c>
    </row>
    <row r="55">
      <c r="D55" s="7" t="inlineStr">
        <is>
          <t>2. The double backflip was performed in his 'Nitro Circus' Freestyle Motocross movies.</t>
        </is>
      </c>
    </row>
    <row r="56">
      <c r="D56" s="7" t="inlineStr">
        <is>
          <t>3. On August 4, 2006, Pastrana became the first rider to land a double backflip in a competition.</t>
        </is>
      </c>
    </row>
    <row r="57">
      <c r="D57" s="7" t="inlineStr">
        <is>
          <t>4. This competition took place at X Games 12 in Los Angeles.</t>
        </is>
      </c>
    </row>
    <row r="58">
      <c r="D58" s="7" t="inlineStr">
        <is>
          <t>5. After successfully performing the trick, Pastrana decided never to do it again.</t>
        </is>
      </c>
    </row>
    <row r="59">
      <c r="D59" s="7" t="inlineStr">
        <is>
          <t>6. The double backflip was a trick that many had considered impossible.</t>
        </is>
      </c>
    </row>
    <row r="60">
      <c r="A60" t="n">
        <v>8</v>
      </c>
      <c r="B60" t="inlineStr">
        <is>
          <t>who won season 10 of dancing with the stars ?</t>
        </is>
      </c>
      <c r="C60" s="7" t="inlineStr"/>
      <c r="D60" s="7" t="inlineStr">
        <is>
          <t>1. Season ten of Dancing with the Stars started on March 22, 2010.</t>
        </is>
      </c>
      <c r="E60" t="inlineStr">
        <is>
          <t>gpt-4-0613</t>
        </is>
      </c>
      <c r="F60" s="14" t="n">
        <v>0.01005</v>
      </c>
      <c r="G60" s="10" t="n">
        <v>3.306574</v>
      </c>
      <c r="H60" s="11" t="inlineStr">
        <is>
          <t>16/03/2024 16:51:09</t>
        </is>
      </c>
      <c r="I60" s="7" t="inlineStr">
        <is>
          <t>Season ten of Dancing with the Stars premiered on March 22, 2010. There was not an elimination the first week of competition. The first elimination took place on March 30. Singer Nicole Scherzinger won the competition.</t>
        </is>
      </c>
      <c r="J60" s="14" t="n"/>
      <c r="K60" s="14" t="n"/>
      <c r="L60" s="10" t="n"/>
      <c r="M60" s="11" t="n"/>
      <c r="N60" t="n">
        <v>1</v>
      </c>
      <c r="O60" t="n">
        <v>0</v>
      </c>
      <c r="P60" t="n">
        <v>1</v>
      </c>
      <c r="Q60" t="n">
        <v>1</v>
      </c>
      <c r="R60" t="inlineStr">
        <is>
          <t>gpt-4-0613</t>
        </is>
      </c>
      <c r="S60" s="14" t="n">
        <v>0.01365</v>
      </c>
      <c r="T60" s="10" t="n">
        <v>2.239234</v>
      </c>
      <c r="U60" t="inlineStr">
        <is>
          <t>01/04/2024 00:45:31</t>
        </is>
      </c>
      <c r="V60" t="n">
        <v>1</v>
      </c>
      <c r="W60" t="inlineStr">
        <is>
          <t>Season ten of Dancing with the Stars premiered on March 22, 2010 (1). There was not an elimination the first week of competition (2). The first elimination took place on March 30 (3). Singer Nicole Scherzinger won the competition (4).</t>
        </is>
      </c>
    </row>
    <row r="61">
      <c r="D61" s="7" t="inlineStr">
        <is>
          <t>2. The first week of competition in season ten of Dancing with the Stars did not have an elimination.</t>
        </is>
      </c>
    </row>
    <row r="62">
      <c r="D62" s="7" t="inlineStr">
        <is>
          <t>3. The first elimination in season ten of Dancing with the Stars occurred on March 30.</t>
        </is>
      </c>
    </row>
    <row r="63">
      <c r="D63" s="7" t="inlineStr">
        <is>
          <t>4. Nicole Scherzinger, a singer, was the winner of Dancing with the Stars season ten.</t>
        </is>
      </c>
    </row>
    <row r="64">
      <c r="A64" t="n">
        <v>9</v>
      </c>
      <c r="B64" t="inlineStr">
        <is>
          <t>when would the quantity of dna double when growing cells ?</t>
        </is>
      </c>
      <c r="C64" s="7" t="inlineStr"/>
      <c r="D64" s="7" t="inlineStr">
        <is>
          <t>1. The cell cycle is the process of cell division which consists of four major phases.</t>
        </is>
      </c>
      <c r="E64" t="inlineStr">
        <is>
          <t>gpt-4-0613</t>
        </is>
      </c>
      <c r="F64" s="14" t="n">
        <v>0.02277</v>
      </c>
      <c r="G64" s="10" t="n">
        <v>8.443638999999999</v>
      </c>
      <c r="H64" s="11" t="inlineStr">
        <is>
          <t>16/03/2024 16:51:18</t>
        </is>
      </c>
      <c r="I64" s="7" t="inlineStr">
        <is>
          <t>The process of cell division, called cell cycle, has four major parts called phases. The first part, called G1 phase is marked by synthesis of various enzymes that are required for DNA replication. The second part of the cell cycle is the S phase, where DNA replication produces two identical sets of chromosomes. The third part is the G2 phase in which a significant protein synthesis occurs, mainly involving the production of microtubules that are required during the process of division, called mitosis. The fourth phase, M phase, consists of nuclear division (karyokinesis) and cytoplasmic division (cytokinesis), accompanied by the formation of a new cell membrane. This is the physical division of 'mother' and 'daughter' cells. The M phase has been broken down into several distinct phases, sequentially known as prophase, prometaphase, metaphase, anaphase and telophase leading to cytokinesis.</t>
        </is>
      </c>
      <c r="J64" s="14" t="n"/>
      <c r="K64" s="14" t="n"/>
      <c r="L64" s="10" t="n"/>
      <c r="M64" s="11" t="n"/>
      <c r="N64" t="n">
        <v>0.8571428571428571</v>
      </c>
      <c r="O64" t="n">
        <v>1</v>
      </c>
      <c r="P64" t="n">
        <v>0.8571428571428571</v>
      </c>
      <c r="Q64" t="n">
        <v>0.8571428571428571</v>
      </c>
      <c r="R64" t="inlineStr">
        <is>
          <t>gpt-4-0613</t>
        </is>
      </c>
      <c r="S64" s="14" t="n">
        <v>0.03306000000000001</v>
      </c>
      <c r="T64" s="10" t="n">
        <v>8.333053</v>
      </c>
      <c r="U64" t="inlineStr">
        <is>
          <t>01/04/2024 00:45:39</t>
        </is>
      </c>
      <c r="V64" t="n">
        <v>1</v>
      </c>
      <c r="W64" t="inlineStr">
        <is>
          <t>The process of cell division, called cell cycle (1), has four major parts called phases. The first part, called G1 phase is marked by synthesis of various enzymes that are required for DNA replication (2). The second part of the cell cycle is the S phase, where DNA replication produces two identical sets of chromosomes (3). The third part is the G2 phase in which a significant protein synthesis occurs, mainly involving the production of microtubules that are required during the process of division, called mitosis (?). The fourth phase, M phase, consists of nuclear division (karyokinesis) and cytoplasmic division (cytokinesis) (5), accompanied by the formation of a new cell membrane (6). This is the physical division of 'mother' and 'daughter' cells (6). The M phase has been broken down into several distinct phases, sequentially known as prophase, prometaphase, metaphase, anaphase and telophase leading to cytokinesis (7).</t>
        </is>
      </c>
    </row>
    <row r="65">
      <c r="D65" s="7" t="inlineStr">
        <is>
          <t>2. The G1 phase is the first part of the cell cycle, characterized by the synthesis of enzymes needed for DNA replication.</t>
        </is>
      </c>
    </row>
    <row r="66">
      <c r="D66" s="7" t="inlineStr">
        <is>
          <t>3. The S phase is the second part of the cell cycle, during which DNA replication occurs, resulting in two identical sets of chromosomes.</t>
        </is>
      </c>
    </row>
    <row r="67">
      <c r="D67" s="7" t="inlineStr">
        <is>
          <t>4. The G2 phase is the third part of the cell cycle, marked by significant protein synthesis, particularly the production of microtubules needed for cell division.</t>
        </is>
      </c>
    </row>
    <row r="68">
      <c r="D68" s="7" t="inlineStr">
        <is>
          <t>5. The M phase is the fourth and final part of the cell cycle, involving nuclear division (karyokinesis) and cytoplasmic division (cytokinesis).</t>
        </is>
      </c>
    </row>
    <row r="69">
      <c r="D69" s="7" t="inlineStr">
        <is>
          <t>6. During the M phase, a new cell membrane is formed, leading to the physical division of the 'mother' and 'daughter' cells.</t>
        </is>
      </c>
    </row>
    <row r="70">
      <c r="D70" s="7" t="inlineStr">
        <is>
          <t>7. The M phase is further divided into several distinct phases: prophase, prometaphase, metaphase, anaphase, and telophase, which lead to cytokinesis.</t>
        </is>
      </c>
    </row>
    <row r="71">
      <c r="A71" t="n">
        <v>10</v>
      </c>
      <c r="B71" t="inlineStr">
        <is>
          <t>when did the battle of palmito ranch happen ?</t>
        </is>
      </c>
      <c r="C71" s="7" t="inlineStr"/>
      <c r="D71" s="7" t="inlineStr">
        <is>
          <t>1. The Battle of Palmito Ranch is sometimes viewed as the last battle of the American Civil War.</t>
        </is>
      </c>
      <c r="E71" t="inlineStr">
        <is>
          <t>gpt-4-0613</t>
        </is>
      </c>
      <c r="F71" s="14" t="n">
        <v>0.01302</v>
      </c>
      <c r="G71" s="10" t="n">
        <v>4.659526</v>
      </c>
      <c r="H71" s="11" t="inlineStr">
        <is>
          <t>16/03/2024 16:51:22</t>
        </is>
      </c>
      <c r="I71" s="7" t="inlineStr">
        <is>
          <t>The Battle of Palmito Ranch is considered by some criteria as the final battle of the American Civil War. It was fought May 12 and 13, 1865, on the banks of the Rio Grande east of Brownsville, Texas and a few miles from the seaport of Los Brazos de Santiago. Since the Confederacy had ceased to exist, it is also argued that this battle should be classified as a postwar action.</t>
        </is>
      </c>
      <c r="J71" s="14" t="n"/>
      <c r="K71" s="14" t="n"/>
      <c r="L71" s="10" t="n"/>
      <c r="M71" s="11" t="n"/>
      <c r="N71" t="n">
        <v>1</v>
      </c>
      <c r="O71" t="n">
        <v>0</v>
      </c>
      <c r="P71" t="n">
        <v>1</v>
      </c>
      <c r="Q71" t="n">
        <v>1</v>
      </c>
      <c r="R71" t="inlineStr">
        <is>
          <t>gpt-4-0613</t>
        </is>
      </c>
      <c r="S71" s="14" t="n">
        <v>0.01791</v>
      </c>
      <c r="T71" s="10" t="n">
        <v>2.987634</v>
      </c>
      <c r="U71" t="inlineStr">
        <is>
          <t>01/04/2024 00:45:42</t>
        </is>
      </c>
      <c r="V71" t="n">
        <v>1</v>
      </c>
      <c r="W71" t="inlineStr">
        <is>
          <t>The Battle of Palmito Ranch is considered by some criteria as the final battle of the American Civil War (1). It was fought May 12 and 13, 1865 (2), on the banks of the Rio Grande east of Brownsville, Texas (3) and a few miles from the seaport of Los Brazos de Santiago (4). Since the Confederacy had ceased to exist, it is also argued that this battle should be classified as a postwar action (5).</t>
        </is>
      </c>
    </row>
    <row r="72">
      <c r="D72" s="7" t="inlineStr">
        <is>
          <t>2. This battle took place on May 12 and 13, 1865.</t>
        </is>
      </c>
    </row>
    <row r="73">
      <c r="D73" s="7" t="inlineStr">
        <is>
          <t>3. The location of the battle was on the banks of the Rio Grande, east of Brownsville, Texas.</t>
        </is>
      </c>
    </row>
    <row r="74">
      <c r="D74" s="7" t="inlineStr">
        <is>
          <t>4. The Battle of Palmito Ranch was fought near the seaport of Los Brazos de Santiago.</t>
        </is>
      </c>
    </row>
    <row r="75">
      <c r="D75" s="7" t="inlineStr">
        <is>
          <t>5. Some argue that the battle should be considered a postwar action, as the Confederacy had already ceased to exist.</t>
        </is>
      </c>
    </row>
    <row r="76">
      <c r="A76" t="n">
        <v>11</v>
      </c>
      <c r="B76" t="inlineStr">
        <is>
          <t>who determined the mass to charge ratio of an electron ?</t>
        </is>
      </c>
      <c r="C76" s="7" t="inlineStr"/>
      <c r="D76" s="7" t="inlineStr">
        <is>
          <t>1. During the 19th century, the mass-to-charge ratios of some ions were determined using electrochemical methods.</t>
        </is>
      </c>
      <c r="E76" t="inlineStr">
        <is>
          <t>gpt-4-0613</t>
        </is>
      </c>
      <c r="F76" s="14" t="n">
        <v>0.02364</v>
      </c>
      <c r="G76" s="10" t="n">
        <v>6.559939</v>
      </c>
      <c r="H76" s="11" t="inlineStr">
        <is>
          <t>16/03/2024 16:51:29</t>
        </is>
      </c>
      <c r="I76" s="7" t="inlineStr">
        <is>
          <t>In the 19th century, the mass-to-charge ratios of some ions were measured by electrochemical methods. In 1897, the mass-to-charge ratio of the electron was first measured by J. J. Thomson. [6] By doing this, he showed that the electron was in fact a particle with a mass and a charge, and that its mass-to-charge ratio was much smaller than that of the hydrogen ion H+. In 1898, Wilhelm Wien separated ions (canal rays) according to their mass-to-charge ratio with an ion optical device with superimposed electric and magnetic fields (Wien filter). In 1901 Walter Kaufman measured the increase of electromagnetic mass of fast electrons (Kaufmann–Bucherer–Neumann experiments), or relativistic mass increase in modern terms. In 1913, Thomson measured the mass-to-charge ratio of ions with an instrument he called a parabola spectrograph.[7] Today, an instrument that measures the mass-to-charge ratio of charged particles is called a mass spectrometer.</t>
        </is>
      </c>
      <c r="J76" s="14" t="n"/>
      <c r="K76" s="14" t="n"/>
      <c r="L76" s="10" t="n"/>
      <c r="M76" s="11" t="n"/>
      <c r="N76" t="n">
        <v>1</v>
      </c>
      <c r="O76" t="n">
        <v>0</v>
      </c>
      <c r="P76" t="n">
        <v>1</v>
      </c>
      <c r="Q76" t="n">
        <v>1</v>
      </c>
      <c r="R76" t="inlineStr">
        <is>
          <t>gpt-4-0613</t>
        </is>
      </c>
      <c r="S76" s="14" t="n">
        <v>0.03534</v>
      </c>
      <c r="T76" s="10" t="n">
        <v>9.370426999999999</v>
      </c>
      <c r="U76" t="inlineStr">
        <is>
          <t>01/04/2024 00:45:51</t>
        </is>
      </c>
      <c r="V76" t="n">
        <v>1</v>
      </c>
      <c r="W76" t="inlineStr">
        <is>
          <t>In the 19th century, the mass-to-charge ratios of some ions were measured by electrochemical methods (1). In 1897, the mass-to-charge ratio of the electron was first measured by J. J. Thomson (2). By doing this, he showed that the electron was in fact a particle with a mass and a charge (3), and that its mass-to-charge ratio was much smaller than that of the hydrogen ion H+ (4). In 1898, Wilhelm Wien separated ions (canal rays) according to their mass-to-charge ratio with an ion optical device with superimposed electric and magnetic fields (Wien filter) (5,6). In 1901 Walter Kaufman measured the increase of electromagnetic mass of fast electrons (Kaufmann–Bucherer–Neumann experiments), or relativistic mass increase in modern terms (7,8). In 1913, Thomson measured the mass-to-charge ratio of ions with an instrument he called a parabola spectrograph (9). Today, an instrument that measures the mass-to-charge ratio of charged particles is called a mass spectrometer (10).</t>
        </is>
      </c>
    </row>
    <row r="77">
      <c r="D77" s="7" t="inlineStr">
        <is>
          <t>2. J. J. Thomson first measured the mass-to-charge ratio of the electron in 1897.</t>
        </is>
      </c>
    </row>
    <row r="78">
      <c r="D78" s="7" t="inlineStr">
        <is>
          <t>3. Thomson's measurements proved that the electron is a particle with both mass and charge.</t>
        </is>
      </c>
    </row>
    <row r="79">
      <c r="D79" s="7" t="inlineStr">
        <is>
          <t>4. The mass-to-charge ratio of an electron is significantly smaller than that of a hydrogen ion H+.</t>
        </is>
      </c>
    </row>
    <row r="80">
      <c r="D80" s="7" t="inlineStr">
        <is>
          <t>5. In 1898, Wilhelm Wien separated ions based on their mass-to-charge ratio using an ion optical device.</t>
        </is>
      </c>
    </row>
    <row r="81">
      <c r="D81" s="7" t="inlineStr">
        <is>
          <t>6. This device, known as a Wien filter, utilized both electric and magnetic fields.</t>
        </is>
      </c>
    </row>
    <row r="82">
      <c r="D82" s="7" t="inlineStr">
        <is>
          <t>7. Walter Kaufman measured the increase of electromagnetic mass of fast electrons in 1901.</t>
        </is>
      </c>
    </row>
    <row r="83">
      <c r="D83" s="7" t="inlineStr">
        <is>
          <t>8. This phenomenon is now referred to as relativistic mass increase.</t>
        </is>
      </c>
    </row>
    <row r="84">
      <c r="D84" s="7" t="inlineStr">
        <is>
          <t>9. In 1913, Thomson used a parabola spectrograph to measure the mass-to-charge ratio of ions.</t>
        </is>
      </c>
    </row>
    <row r="85">
      <c r="D85" s="7" t="inlineStr">
        <is>
          <t>10. Today, a mass spectrometer is the instrument used to measure the mass-to-charge ratio of charged particles.</t>
        </is>
      </c>
    </row>
    <row r="86">
      <c r="A86" t="n">
        <v>12</v>
      </c>
      <c r="B86" t="inlineStr">
        <is>
          <t>where does the last name downs come from ?</t>
        </is>
      </c>
      <c r="C86" s="7" t="inlineStr"/>
      <c r="D86" s="7" t="inlineStr">
        <is>
          <t>1. Downs is a surname.</t>
        </is>
      </c>
      <c r="E86" t="inlineStr">
        <is>
          <t>gpt-4-0613</t>
        </is>
      </c>
      <c r="F86" s="14" t="n">
        <v>0.00504</v>
      </c>
      <c r="G86" s="10" t="n">
        <v>1.469174</v>
      </c>
      <c r="H86" s="11" t="inlineStr">
        <is>
          <t>16/03/2024 16:51:30</t>
        </is>
      </c>
      <c r="I86" s="7" t="inlineStr">
        <is>
          <t>Downs is a surname of Old English origin.[1]</t>
        </is>
      </c>
      <c r="J86" s="14" t="n"/>
      <c r="K86" s="14" t="n"/>
      <c r="L86" s="10" t="n"/>
      <c r="M86" s="11" t="n"/>
      <c r="N86" t="n">
        <v>1</v>
      </c>
      <c r="O86" t="n">
        <v>0</v>
      </c>
      <c r="P86" t="n">
        <v>1</v>
      </c>
      <c r="Q86" t="n">
        <v>1</v>
      </c>
      <c r="R86" t="inlineStr">
        <is>
          <t>gpt-4-0613</t>
        </is>
      </c>
      <c r="S86" s="14" t="n">
        <v>0.00732</v>
      </c>
      <c r="T86" s="10" t="n">
        <v>0.964168</v>
      </c>
      <c r="U86" t="inlineStr">
        <is>
          <t>01/04/2024 00:45:52</t>
        </is>
      </c>
      <c r="V86" t="n">
        <v>1</v>
      </c>
      <c r="W86" t="inlineStr">
        <is>
          <t>Downs is a surname of Old English origin. (1, 2)</t>
        </is>
      </c>
    </row>
    <row r="87">
      <c r="D87" s="7" t="inlineStr">
        <is>
          <t>2. The origin of the surname Downs is Old English.</t>
        </is>
      </c>
    </row>
    <row r="88">
      <c r="A88" t="n">
        <v>13</v>
      </c>
      <c r="B88" t="inlineStr">
        <is>
          <t>who sang without love where would we be now ?</t>
        </is>
      </c>
      <c r="C88" s="7" t="inlineStr"/>
      <c r="D88" s="7" t="inlineStr">
        <is>
          <t>1. "Long Train Runnin'" is a song by The Doobie Brothers.</t>
        </is>
      </c>
      <c r="E88" t="inlineStr">
        <is>
          <t>gpt-4-0613</t>
        </is>
      </c>
      <c r="F88" s="14" t="n">
        <v>0.01194</v>
      </c>
      <c r="G88" s="10" t="n">
        <v>4.895575</v>
      </c>
      <c r="H88" s="11" t="inlineStr">
        <is>
          <t>16/03/2024 16:51:35</t>
        </is>
      </c>
      <c r="I88" s="7" t="inlineStr">
        <is>
          <t>'Long Train Runnin'' (or 'Long Train Running') is a song recorded by The Doobie Brothers and written by band member Tom Johnston. It was included on the band's 1973 album The Captain and Me and released as a single, becoming a top 10 hit on the US Billboard Hot 100, peaking at number 8.</t>
        </is>
      </c>
      <c r="J88" s="14" t="n"/>
      <c r="K88" s="14" t="n"/>
      <c r="L88" s="10" t="n"/>
      <c r="M88" s="11" t="n"/>
      <c r="N88" t="n">
        <v>1</v>
      </c>
      <c r="O88" t="n">
        <v>0</v>
      </c>
      <c r="P88" t="n">
        <v>1</v>
      </c>
      <c r="Q88" t="n">
        <v>1</v>
      </c>
      <c r="R88" t="inlineStr">
        <is>
          <t>gpt-4-0613</t>
        </is>
      </c>
      <c r="S88" s="14" t="n">
        <v>0.01674</v>
      </c>
      <c r="T88" s="10" t="n">
        <v>3.748052</v>
      </c>
      <c r="U88" t="inlineStr">
        <is>
          <t>01/04/2024 00:45:56</t>
        </is>
      </c>
      <c r="V88" t="n">
        <v>1</v>
      </c>
      <c r="W88" t="inlineStr">
        <is>
          <t>'Long Train Runnin'' (or 'Long Train Running') is a song recorded by The Doobie Brothers (1) and written by band member Tom Johnston (2). It was included on the band's 1973 album The Captain and Me (3) and released as a single (4), becoming a top 10 hit on the US Billboard Hot 100 (5), peaking at number 8 (6).</t>
        </is>
      </c>
    </row>
    <row r="89">
      <c r="D89" s="7" t="inlineStr">
        <is>
          <t>2. The song was written by Tom Johnston, a member of the band.</t>
        </is>
      </c>
    </row>
    <row r="90">
      <c r="D90" s="7" t="inlineStr">
        <is>
          <t>3. It was part of the band's 1973 album "The Captain and Me".</t>
        </is>
      </c>
    </row>
    <row r="91">
      <c r="D91" s="7" t="inlineStr">
        <is>
          <t>4. "Long Train Runnin'" was also released as a single.</t>
        </is>
      </c>
    </row>
    <row r="92">
      <c r="D92" s="7" t="inlineStr">
        <is>
          <t>5. The song became a top 10 hit on the US Billboard Hot 100.</t>
        </is>
      </c>
    </row>
    <row r="93">
      <c r="D93" s="7" t="inlineStr">
        <is>
          <t>6. It reached its peak position at number 8 on the chart.</t>
        </is>
      </c>
    </row>
    <row r="94">
      <c r="A94" t="n">
        <v>14</v>
      </c>
      <c r="B94" t="inlineStr">
        <is>
          <t>what is the value of g on the surface of the moon ?</t>
        </is>
      </c>
      <c r="C94" s="7" t="inlineStr"/>
      <c r="D94" s="7" t="inlineStr">
        <is>
          <t>1. The acceleration due to gravity on the Moon's surface is approximately 1.625 m/s2.</t>
        </is>
      </c>
      <c r="E94" t="inlineStr">
        <is>
          <t>gpt-4-0613</t>
        </is>
      </c>
      <c r="F94" s="14" t="n">
        <v>0.01368</v>
      </c>
      <c r="G94" s="10" t="n">
        <v>3.428141</v>
      </c>
      <c r="H94" s="11" t="inlineStr">
        <is>
          <t>16/03/2024 16:51:39</t>
        </is>
      </c>
      <c r="I94" s="7" t="inlineStr">
        <is>
          <t>The acceleration due to gravity on the surface of the Moon is about 1.625 m/s2, about 16.6% that on Earth's surface or 0.16 ɡ.[1] Over the entire surface, the variation in gravitational acceleration is about 0.0253 m/s2 (1.6% of the acceleration due to gravity). Because weight is directly dependent upon gravitational acceleration, things on the Moon will weigh only 16.6% of what they weigh on the Earth.</t>
        </is>
      </c>
      <c r="J94" s="14" t="n"/>
      <c r="K94" s="14" t="n"/>
      <c r="L94" s="10" t="n"/>
      <c r="M94" s="11" t="n"/>
      <c r="N94" t="n">
        <v>1</v>
      </c>
      <c r="O94" t="n">
        <v>0</v>
      </c>
      <c r="P94" t="n">
        <v>1</v>
      </c>
      <c r="Q94" t="n">
        <v>1</v>
      </c>
      <c r="R94" t="inlineStr">
        <is>
          <t>gpt-4-0613</t>
        </is>
      </c>
      <c r="S94" s="14" t="n">
        <v>0.01929</v>
      </c>
      <c r="T94" s="10" t="n">
        <v>3.278184</v>
      </c>
      <c r="U94" t="inlineStr">
        <is>
          <t>01/04/2024 00:45:59</t>
        </is>
      </c>
      <c r="V94" t="n">
        <v>1</v>
      </c>
      <c r="W94" t="inlineStr">
        <is>
          <t>The acceleration due to gravity on the surface of the Moon is about 1.625 m/s2 (1), about 16.6% that on Earth's surface or 0.16 ɡ (2). Over the entire surface, the variation in gravitational acceleration is about 0.0253 m/s2 (3) (4). Because weight is directly dependent upon gravitational acceleration (5), things on the Moon will weigh only 16.6% of what they weigh on the Earth (6).</t>
        </is>
      </c>
    </row>
    <row r="95">
      <c r="D95" s="7" t="inlineStr">
        <is>
          <t>2. This acceleration is about 16.6% of that on Earth's surface.</t>
        </is>
      </c>
    </row>
    <row r="96">
      <c r="D96" s="7" t="inlineStr">
        <is>
          <t>3. The Moon's gravitational acceleration varies by about 0.0253 m/s2 across its entire surface.</t>
        </is>
      </c>
    </row>
    <row r="97">
      <c r="D97" s="7" t="inlineStr">
        <is>
          <t>4. This variation represents 1.6% of the total acceleration due to gravity on the Moon.</t>
        </is>
      </c>
    </row>
    <row r="98">
      <c r="D98" s="7" t="inlineStr">
        <is>
          <t>5. Weight is directly dependent on gravitational acceleration.</t>
        </is>
      </c>
    </row>
    <row r="99">
      <c r="D99" s="7" t="inlineStr">
        <is>
          <t>6. Objects on the Moon will weigh only 16.6% of their weight on Earth.</t>
        </is>
      </c>
    </row>
    <row r="100">
      <c r="A100" t="n">
        <v>15</v>
      </c>
      <c r="B100" t="inlineStr">
        <is>
          <t>when does the door in the wall take place ?</t>
        </is>
      </c>
      <c r="C100" s="7" t="inlineStr"/>
      <c r="D100" s="7" t="inlineStr">
        <is>
          <t>1. The story is set in England during the Middle Ages.</t>
        </is>
      </c>
      <c r="E100" t="inlineStr">
        <is>
          <t>gpt-4-0613</t>
        </is>
      </c>
      <c r="F100" s="14" t="n">
        <v>0.01821</v>
      </c>
      <c r="G100" s="10" t="n">
        <v>8.862354</v>
      </c>
      <c r="H100" s="11" t="inlineStr">
        <is>
          <t>16/03/2024 16:51:48</t>
        </is>
      </c>
      <c r="I100" s="7" t="inlineStr">
        <is>
          <t>The story, illustrated by the author, is set in England during the Middle Ages, as the Black Death (bubonic plague) is sweeping across the country. Young Robin is sent away to become a knight like his father, but his dreams are endangered when he loses the use of his legs. A doctor reassures Robin that the weakness in his legs is not caused by the plague and the doctor is supposed to come and help him but does not. His parents are away, serving the king and queen during war, and the servants abandon the house, fearing the plague. Robin is saved by Brother Luke, a friar, who finds him and takes him to a monastery and cares for him.</t>
        </is>
      </c>
      <c r="J100" s="14" t="n"/>
      <c r="K100" s="14" t="n"/>
      <c r="L100" s="10" t="n"/>
      <c r="M100" s="11" t="n"/>
      <c r="N100" t="n">
        <v>1</v>
      </c>
      <c r="O100" t="n">
        <v>0</v>
      </c>
      <c r="P100" t="n">
        <v>1</v>
      </c>
      <c r="Q100" t="n">
        <v>1</v>
      </c>
      <c r="R100" t="inlineStr">
        <is>
          <t>gpt-4-0613</t>
        </is>
      </c>
      <c r="S100" s="14" t="n">
        <v>0.02544</v>
      </c>
      <c r="T100" s="10" t="n">
        <v>6.151539</v>
      </c>
      <c r="U100" t="inlineStr">
        <is>
          <t>01/04/2024 00:46:06</t>
        </is>
      </c>
      <c r="V100" t="n">
        <v>1</v>
      </c>
      <c r="W100" t="inlineStr">
        <is>
          <t>The story, illustrated by the author, is set in England during the Middle Ages (1), as the Black Death (bubonic plague) is sweeping across the country (2). Young Robin is sent away to become a knight like his father (3), but his dreams are endangered when he loses the use of his legs (4). A doctor reassures Robin that the weakness in his legs is not caused by the plague (5) and the doctor is supposed to come and help him but does not (6). His parents are away, serving the king and queen during war (7), and the servants abandon the house, fearing the plague (8). Robin is saved by Brother Luke, a friar, who finds him and takes him to a monastery and cares for him (9, 10).</t>
        </is>
      </c>
    </row>
    <row r="101">
      <c r="D101" s="7" t="inlineStr">
        <is>
          <t>2. The Black Death, also known as the bubonic plague, is spreading across the country.</t>
        </is>
      </c>
    </row>
    <row r="102">
      <c r="D102" s="7" t="inlineStr">
        <is>
          <t>3. The main character, Robin, is a young boy who aspires to be a knight like his father.</t>
        </is>
      </c>
    </row>
    <row r="103">
      <c r="D103" s="7" t="inlineStr">
        <is>
          <t>4. Robin's dreams are threatened when he loses the ability to use his legs.</t>
        </is>
      </c>
    </row>
    <row r="104">
      <c r="D104" s="7" t="inlineStr">
        <is>
          <t>5. A doctor confirms that Robin's leg weakness is not a result of the plague.</t>
        </is>
      </c>
    </row>
    <row r="105">
      <c r="D105" s="7" t="inlineStr">
        <is>
          <t>6. The doctor promises to help Robin but fails to do so.</t>
        </is>
      </c>
    </row>
    <row r="106">
      <c r="D106" s="7" t="inlineStr">
        <is>
          <t>7. Robin's parents are absent, serving the king and queen in a war.</t>
        </is>
      </c>
    </row>
    <row r="107">
      <c r="D107" s="7" t="inlineStr">
        <is>
          <t>8. The servants of Robin's house abandon it due to fear of the plague.</t>
        </is>
      </c>
    </row>
    <row r="108">
      <c r="D108" s="7" t="inlineStr">
        <is>
          <t>9. Brother Luke, a friar, finds Robin and rescues him.</t>
        </is>
      </c>
    </row>
    <row r="109">
      <c r="D109" s="7" t="inlineStr">
        <is>
          <t>10. Brother Luke takes Robin to a monastery and takes care of him.</t>
        </is>
      </c>
    </row>
    <row r="110">
      <c r="A110" t="n">
        <v>16</v>
      </c>
      <c r="B110" t="inlineStr">
        <is>
          <t>who surfed for patrick swayze in point break ?</t>
        </is>
      </c>
      <c r="C110" s="7" t="inlineStr"/>
      <c r="D110" s="7" t="inlineStr">
        <is>
          <t>1. Lori Petty, Reeves, and Swayze underwent training with professional surfer Dennis Jarvis two months before filming.</t>
        </is>
      </c>
      <c r="E110" t="inlineStr">
        <is>
          <t>gpt-4-0613</t>
        </is>
      </c>
      <c r="F110" s="14" t="n">
        <v>0.0246</v>
      </c>
      <c r="G110" s="10" t="n">
        <v>6.160361</v>
      </c>
      <c r="H110" s="11" t="inlineStr">
        <is>
          <t>16/03/2024 16:51:54</t>
        </is>
      </c>
      <c r="I110" s="7" t="inlineStr">
        <is>
          <t>Two months before filming, Lori Petty, Reeves and Swayze trained with former world-class professional surfer Dennis Jarvis on the Hawaiian island of Kauai.[7] Jarvis remembers, 'Patrick said he'd been on a board a couple of times, Keanu definitely had not surfed before, and Lori had never been in the ocean in her life.'[10] Shooting the surfing sequences proved to be challenging for both actors, with Swayze cracking four of his ribs. For many of the surfing scenes, he refused to use a stunt double as he never had one for fight scenes or car chases. He also did the skydiving scenes himself and the film's aerial jump instructor Jim Wallace found that the actor was a natural and took to it right away.[7] The actor ended up making 55 jumps for the film.[11] Swayze actually based aspects of his character after one of his stunt doubles, Darrick Doerner, a top big wave surfer.[12] After learning to surf for the film, Reeves took a liking to it and took it up as a hobby.[13]</t>
        </is>
      </c>
      <c r="J110" s="14" t="n"/>
      <c r="K110" s="14" t="n"/>
      <c r="L110" s="10" t="n"/>
      <c r="M110" s="11" t="n"/>
      <c r="N110" t="n">
        <v>1</v>
      </c>
      <c r="O110" t="n">
        <v>0</v>
      </c>
      <c r="P110" t="n">
        <v>1</v>
      </c>
      <c r="Q110" t="n">
        <v>1</v>
      </c>
      <c r="R110" t="inlineStr">
        <is>
          <t>gpt-4-0613</t>
        </is>
      </c>
      <c r="S110" s="14" t="n">
        <v>0.03615</v>
      </c>
      <c r="T110" s="10" t="n">
        <v>8.666998</v>
      </c>
      <c r="U110" t="inlineStr">
        <is>
          <t>01/04/2024 00:46:14</t>
        </is>
      </c>
      <c r="V110" t="n">
        <v>1</v>
      </c>
      <c r="W110" t="inlineStr">
        <is>
          <t>Two months before filming, Lori Petty, Reeves and Swayze trained with former world-class professional surfer Dennis Jarvis on the Hawaiian island of Kauai (1, 2). Jarvis remembers, 'Patrick said he'd been on a board a couple of times, Keanu definitely had not surfed before, and Lori had never been in the ocean in her life.'(3, 4) Shooting the surfing sequences proved to be challenging for both actors, with Swayze cracking four of his ribs (5, 6). For many of the surfing scenes, he refused to use a stunt double as he never had one for fight scenes or car chases (7). He also did the skydiving scenes himself and the film's aerial jump instructor Jim Wallace found that the actor was a natural and took to it right away (8, 9). The actor ended up making 55 jumps for the film (10). Swayze actually based aspects of his character after one of his stunt doubles, Darrick Doerner, a top big wave surfer (11). After learning to surf for the film, Reeves took a liking to it and took it up as a hobby (12).</t>
        </is>
      </c>
    </row>
    <row r="111">
      <c r="D111" s="7" t="inlineStr">
        <is>
          <t>2. The training took place on the Hawaiian island of Kauai.</t>
        </is>
      </c>
    </row>
    <row r="112">
      <c r="D112" s="7" t="inlineStr">
        <is>
          <t>3. Patrick Swayze had some prior experience with surfing, while Keanu Reeves had none.</t>
        </is>
      </c>
    </row>
    <row r="113">
      <c r="D113" s="7" t="inlineStr">
        <is>
          <t>4. Lori Petty had never been in the ocean before the training.</t>
        </is>
      </c>
    </row>
    <row r="114">
      <c r="D114" s="7" t="inlineStr">
        <is>
          <t>5. Filming the surfing sequences was difficult for the actors.</t>
        </is>
      </c>
    </row>
    <row r="115">
      <c r="D115" s="7" t="inlineStr">
        <is>
          <t>6. Swayze injured himself during filming, cracking four of his ribs.</t>
        </is>
      </c>
    </row>
    <row r="116">
      <c r="D116" s="7" t="inlineStr">
        <is>
          <t>7. Despite his injuries, Swayze refused to use a stunt double for the surfing scenes.</t>
        </is>
      </c>
    </row>
    <row r="117">
      <c r="D117" s="7" t="inlineStr">
        <is>
          <t>8. Swayze also performed his own skydiving scenes in the film.</t>
        </is>
      </c>
    </row>
    <row r="118">
      <c r="D118" s="7" t="inlineStr">
        <is>
          <t>9. Jim Wallace, the film's aerial jump instructor, found Swayze to be a natural at skydiving.</t>
        </is>
      </c>
    </row>
    <row r="119">
      <c r="D119" s="7" t="inlineStr">
        <is>
          <t>10. Swayze made a total of 55 jumps for the film.</t>
        </is>
      </c>
    </row>
    <row r="120">
      <c r="D120" s="7" t="inlineStr">
        <is>
          <t>11. Swayze's character was partly inspired by his stunt double, Darrick Doerner, a renowned big wave surfer.</t>
        </is>
      </c>
    </row>
    <row r="121">
      <c r="D121" s="7" t="inlineStr">
        <is>
          <t>12. After learning to surf for the film, Keanu Reeves continued to surf as a hobby.</t>
        </is>
      </c>
    </row>
    <row r="122">
      <c r="A122" t="n">
        <v>17</v>
      </c>
      <c r="B122" t="inlineStr">
        <is>
          <t>what is the film and publication board role ?</t>
        </is>
      </c>
      <c r="C122" s="7" t="inlineStr"/>
      <c r="D122" s="7" t="inlineStr">
        <is>
          <t>1. The Film and Publication Board (FPB) is a South African content-classification and censorship authority.</t>
        </is>
      </c>
      <c r="E122" t="inlineStr">
        <is>
          <t>gpt-4-0613</t>
        </is>
      </c>
      <c r="F122" s="14" t="n">
        <v>0.01332</v>
      </c>
      <c r="G122" s="10" t="n">
        <v>5.215896</v>
      </c>
      <c r="H122" s="11" t="inlineStr">
        <is>
          <t>16/03/2024 16:51:59</t>
        </is>
      </c>
      <c r="I122" s="7" t="inlineStr">
        <is>
          <t>The Film and Publication Board, often shortened to FPB, is a content-classification and censorship authority in South Africa, operating under the Minister of Communications. The FPB was established in 1998[1] under the Films and Publications Act, ostensibly to tackle issues of child pornography and child abuse, as well as to provide ratings to publicly consumed media such as movies, music and television programs. Under these directives, its mandate can be considered one of state censorship.</t>
        </is>
      </c>
      <c r="J122" s="14" t="n"/>
      <c r="K122" s="14" t="n"/>
      <c r="L122" s="10" t="n"/>
      <c r="M122" s="11" t="n"/>
      <c r="N122" t="n">
        <v>1</v>
      </c>
      <c r="O122" t="n">
        <v>0</v>
      </c>
      <c r="P122" t="n">
        <v>1</v>
      </c>
      <c r="Q122" t="n">
        <v>1</v>
      </c>
      <c r="R122" t="inlineStr">
        <is>
          <t>gpt-4-0613</t>
        </is>
      </c>
      <c r="S122" s="14" t="n">
        <v>0.01923</v>
      </c>
      <c r="T122" s="10" t="n">
        <v>3.540752</v>
      </c>
      <c r="U122" t="inlineStr">
        <is>
          <t>01/04/2024 00:46:18</t>
        </is>
      </c>
      <c r="V122" t="n">
        <v>1</v>
      </c>
      <c r="W122" t="inlineStr">
        <is>
          <t>The Film and Publication Board, often shortened to FPB, is a content-classification and censorship authority in South Africa (1), operating under the Minister of Communications (2). The FPB was established in 1998[1] under the Films and Publications Act (3), ostensibly to tackle issues of child pornography and child abuse (4), as well as to provide ratings to publicly consumed media such as movies, music and television programs (5). Under these directives, its mandate can be considered one of state censorship (6).</t>
        </is>
      </c>
    </row>
    <row r="123">
      <c r="D123" s="7" t="inlineStr">
        <is>
          <t>2. The FPB operates under the Minister of Communications in South Africa.</t>
        </is>
      </c>
    </row>
    <row r="124">
      <c r="D124" s="7" t="inlineStr">
        <is>
          <t>3. The FPB was established in 1998 under the Films and Publications Act.</t>
        </is>
      </c>
    </row>
    <row r="125">
      <c r="D125" s="7" t="inlineStr">
        <is>
          <t>4. The main purpose of the FPB is to tackle issues of child pornography and child abuse.</t>
        </is>
      </c>
    </row>
    <row r="126">
      <c r="D126" s="7" t="inlineStr">
        <is>
          <t>5. The FPB also provides ratings to publicly consumed media like movies, music, and television programs.</t>
        </is>
      </c>
    </row>
    <row r="127">
      <c r="D127" s="7" t="inlineStr">
        <is>
          <t>6. The FPB's mandate can be viewed as one of state censorship.</t>
        </is>
      </c>
    </row>
    <row r="128">
      <c r="A128" t="n">
        <v>18</v>
      </c>
      <c r="B128" t="inlineStr">
        <is>
          <t>when did the olympics first allow professional athletes ?</t>
        </is>
      </c>
      <c r="C128" s="7" t="inlineStr"/>
      <c r="D128" s="7" t="inlineStr">
        <is>
          <t>1. A disagreement arose before the 1984 Winter Olympics regarding the definition of a professional player.</t>
        </is>
      </c>
      <c r="E128" t="inlineStr">
        <is>
          <t>gpt-4-0613</t>
        </is>
      </c>
      <c r="F128" s="14" t="n">
        <v>0.02496</v>
      </c>
      <c r="G128" s="10" t="n">
        <v>6.421463</v>
      </c>
      <c r="H128" s="11" t="inlineStr">
        <is>
          <t>16/03/2024 16:52:05</t>
        </is>
      </c>
      <c r="I128" s="7" t="inlineStr">
        <is>
          <t>Before the 1984 Winter Olympics, a dispute formed over what made a player a professional. The IOC had adopted a rule that made any player who had signed an NHL contract but played less than ten games in the league eligible. However, the United States Olympic Committee maintained that any player contracted with an NHL team was a professional and therefore not eligible to play. The IOC held an emergency meeting that ruled NHL-contracted players were eligible, as long as they had not played in any NHL games.[17] This made five players on Olympic rosters—one Austrian, two Italians and two Canadians—ineligible. Players who had played in other professional leagues—such as the World Hockey Association—were allowed to play.[17] Canadian hockey official Alan Eagleson stated that the rule was only applied to the NHL and that professionally contracted players in European leagues were still considered amateurs.[18]Murray Costello of the CAHA suggested that a Canadian withdrawal was possible.[19] In 1986, the IOC voted to allow all athletes to compete in Olympic Games starting in 1988,[20] but let the individual sport federations decide if they wanted to allow professionals.[21]</t>
        </is>
      </c>
      <c r="J128" s="14" t="n"/>
      <c r="K128" s="14" t="n"/>
      <c r="L128" s="10" t="n"/>
      <c r="M128" s="11" t="n"/>
      <c r="N128" t="n">
        <v>1</v>
      </c>
      <c r="O128" t="n">
        <v>0</v>
      </c>
      <c r="P128" t="n">
        <v>1</v>
      </c>
      <c r="Q128" t="n">
        <v>1</v>
      </c>
      <c r="R128" t="inlineStr">
        <is>
          <t>gpt-4-0613</t>
        </is>
      </c>
      <c r="S128" s="14" t="n">
        <v>0.03507</v>
      </c>
      <c r="T128" s="10" t="n">
        <v>6.687941</v>
      </c>
      <c r="U128" t="inlineStr">
        <is>
          <t>01/04/2024 00:46:24</t>
        </is>
      </c>
      <c r="V128" t="n">
        <v>1</v>
      </c>
      <c r="W128" t="inlineStr">
        <is>
          <t>Before the 1984 Winter Olympics, a dispute formed over what made a player a professional (1). The IOC had adopted a rule that made any player who had signed an NHL contract but played less than ten games in the league eligible (2). However, the United States Olympic Committee maintained that any player contracted with an NHL team was a professional and therefore not eligible to play (3). The IOC held an emergency meeting that ruled NHL-contracted players were eligible, as long as they had not played in any NHL games (4). This made five players on Olympic rosters—one Austrian, two Italians and two Canadians—ineligible (5). Players who had played in other professional leagues—such as the World Hockey Association—were allowed to play (6). Canadian hockey official Alan Eagleson stated that the rule was only applied to the NHL and that professionally contracted players in European leagues were still considered amateurs (7). Murray Costello of the CAHA suggested that a Canadian withdrawal was possible (8). In 1986, the IOC voted to allow all athletes to compete in Olympic Games starting in 1988 (9), but let the individual sport federations decide if they wanted to allow professionals (10).</t>
        </is>
      </c>
    </row>
    <row r="129">
      <c r="D129" s="7" t="inlineStr">
        <is>
          <t>2. The International Olympic Committee (IOC) had a rule that players who had signed an NHL contract but played less than ten games were eligible.</t>
        </is>
      </c>
    </row>
    <row r="130">
      <c r="D130" s="7" t="inlineStr">
        <is>
          <t>3. The United States Olympic Committee disagreed, stating that any player with an NHL contract was a professional and thus ineligible.</t>
        </is>
      </c>
    </row>
    <row r="131">
      <c r="D131" s="7" t="inlineStr">
        <is>
          <t>4. An emergency meeting was held by the IOC, which ruled that NHL-contracted players were eligible if they hadn't played any NHL games.</t>
        </is>
      </c>
    </row>
    <row r="132">
      <c r="D132" s="7" t="inlineStr">
        <is>
          <t>5. This ruling made five players from Austria, Italy, and Canada ineligible for the Olympics.</t>
        </is>
      </c>
    </row>
    <row r="133">
      <c r="D133" s="7" t="inlineStr">
        <is>
          <t>6. Players who had played in other professional leagues, like the World Hockey Association, were allowed to participate.</t>
        </is>
      </c>
    </row>
    <row r="134">
      <c r="D134" s="7" t="inlineStr">
        <is>
          <t>7. Alan Eagleson, a Canadian hockey official, claimed that the rule only applied to the NHL, and players contracted in European leagues were still considered amateurs.</t>
        </is>
      </c>
    </row>
    <row r="135">
      <c r="D135" s="7" t="inlineStr">
        <is>
          <t>8. Murray Costello from the CAHA suggested that Canada might withdraw from the Olympics.</t>
        </is>
      </c>
    </row>
    <row r="136">
      <c r="D136" s="7" t="inlineStr">
        <is>
          <t>9. In 1986, the IOC decided to allow all athletes to compete in the Olympics starting from 1988.</t>
        </is>
      </c>
    </row>
    <row r="137">
      <c r="D137" s="7" t="inlineStr">
        <is>
          <t>10. However, the decision to allow professionals was left to the individual sport federations.</t>
        </is>
      </c>
    </row>
    <row r="138">
      <c r="A138" t="n">
        <v>19</v>
      </c>
      <c r="B138" t="inlineStr">
        <is>
          <t>who wears the yellow jersey tour de france ?</t>
        </is>
      </c>
      <c r="C138" s="7" t="inlineStr"/>
      <c r="D138" s="7" t="inlineStr">
        <is>
          <t>1. The general classification is the primary ranking system in the Tour de France.</t>
        </is>
      </c>
      <c r="E138" t="inlineStr">
        <is>
          <t>gpt-4-0613</t>
        </is>
      </c>
      <c r="F138" s="14" t="n">
        <v>0.01038</v>
      </c>
      <c r="G138" s="10" t="n">
        <v>2.698546</v>
      </c>
      <c r="H138" s="11" t="inlineStr">
        <is>
          <t>16/03/2024 16:52:08</t>
        </is>
      </c>
      <c r="I138" s="7" t="inlineStr">
        <is>
          <t>The general classification is the most important classification, the one by which the winner of the Tour de France is determined. Since 1919, the leader of the general classification wears the yellow jersey (French: maillot jaunepronounced [majo ʒon]).</t>
        </is>
      </c>
      <c r="J138" s="14" t="n"/>
      <c r="K138" s="14" t="n"/>
      <c r="L138" s="10" t="n"/>
      <c r="M138" s="11" t="n"/>
      <c r="N138" t="n">
        <v>1</v>
      </c>
      <c r="O138" t="n">
        <v>0</v>
      </c>
      <c r="P138" t="n">
        <v>1</v>
      </c>
      <c r="Q138" t="n">
        <v>1</v>
      </c>
      <c r="R138" t="inlineStr">
        <is>
          <t>gpt-4-0613</t>
        </is>
      </c>
      <c r="S138" s="14" t="n">
        <v>0.01416</v>
      </c>
      <c r="T138" s="10" t="n">
        <v>2.807047</v>
      </c>
      <c r="U138" t="inlineStr">
        <is>
          <t>01/04/2024 00:46:27</t>
        </is>
      </c>
      <c r="V138" t="n">
        <v>1</v>
      </c>
      <c r="W138" t="inlineStr">
        <is>
          <t>The general classification is the most important classification, the one by which the winner of the Tour de France is determined (1, 2). Since 1919, the leader of the general classification wears the yellow jersey (3, 4) (French: maillot jaune pronounced [majo ʒon]) (5).</t>
        </is>
      </c>
    </row>
    <row r="139">
      <c r="D139" s="7" t="inlineStr">
        <is>
          <t>2. The winner of the Tour de France is determined by the general classification.</t>
        </is>
      </c>
    </row>
    <row r="140">
      <c r="D140" s="7" t="inlineStr">
        <is>
          <t>3. The leader of the general classification is awarded a yellow jersey.</t>
        </is>
      </c>
    </row>
    <row r="141">
      <c r="D141" s="7" t="inlineStr">
        <is>
          <t>4. The tradition of the yellow jersey in the Tour de France started in 1919.</t>
        </is>
      </c>
    </row>
    <row r="142">
      <c r="D142" s="7" t="inlineStr">
        <is>
          <t>5. In French, the yellow jersey is referred to as "maillot jaune".</t>
        </is>
      </c>
    </row>
    <row r="143">
      <c r="A143" t="n">
        <v>20</v>
      </c>
      <c r="B143" t="inlineStr">
        <is>
          <t>who is the founder of the 7th day adventist church ?</t>
        </is>
      </c>
      <c r="C143" s="7" t="inlineStr"/>
      <c r="D143" s="7" t="inlineStr">
        <is>
          <t>1. The Seventh-day Adventist Church originated from the Millerite movement in the 1830s to 1840s.</t>
        </is>
      </c>
      <c r="E143" t="inlineStr">
        <is>
          <t>gpt-4-0613</t>
        </is>
      </c>
      <c r="F143" s="14" t="n">
        <v>0.01551</v>
      </c>
      <c r="G143" s="10" t="n">
        <v>4.879901</v>
      </c>
      <c r="H143" s="11" t="inlineStr">
        <is>
          <t>16/03/2024 16:52:13</t>
        </is>
      </c>
      <c r="I143" s="7" t="inlineStr">
        <is>
          <t>The Seventh-day Adventist Church had its roots in the Millerite movement of the 1830s to the 1840s, during the period of the Second Great Awakening, and was officially founded in 1863. Prominent figures in the early church included Hiram Edson, James Springer White, Joseph Bates, and J. N. Andrews. Over the ensuing decades the church expanded from its original base in New England to become an international organization. Significant developments such the reviews initiated by evangelicals Donald Barnhouse and Walter Martin, in the 20th century led to its recognition as a Christian denomination.</t>
        </is>
      </c>
      <c r="J143" s="14" t="n"/>
      <c r="K143" s="14" t="n"/>
      <c r="L143" s="10" t="n"/>
      <c r="M143" s="11" t="n"/>
      <c r="N143" t="n">
        <v>1</v>
      </c>
      <c r="O143" t="n">
        <v>0</v>
      </c>
      <c r="P143" t="n">
        <v>1</v>
      </c>
      <c r="Q143" t="n">
        <v>1</v>
      </c>
      <c r="R143" t="inlineStr">
        <is>
          <t>gpt-4-0613</t>
        </is>
      </c>
      <c r="S143" s="14" t="n">
        <v>0.0228</v>
      </c>
      <c r="T143" s="10" t="n">
        <v>5.796212</v>
      </c>
      <c r="U143" t="inlineStr">
        <is>
          <t>01/04/2024 00:46:33</t>
        </is>
      </c>
      <c r="V143" t="n">
        <v>1</v>
      </c>
      <c r="W143" t="inlineStr">
        <is>
          <t>The Seventh-day Adventist Church had its roots in the Millerite movement of the 1830s to the 1840s (1), during the period of the Second Great Awakening (6), and was officially founded in 1863 (2). Prominent figures in the early church included Hiram Edson, James Springer White, Joseph Bates, and J. N. Andrews (3). Over the ensuing decades the church expanded from its original base in New England to become an international organization (4). Significant developments such the reviews initiated by evangelicals Donald Barnhouse and Walter Martin, in the 20th century led to its recognition as a Christian denomination (5).</t>
        </is>
      </c>
    </row>
    <row r="144">
      <c r="D144" s="7" t="inlineStr">
        <is>
          <t>2. The church was officially established in 1863.</t>
        </is>
      </c>
    </row>
    <row r="145">
      <c r="D145" s="7" t="inlineStr">
        <is>
          <t>3. Hiram Edson, James Springer White, Joseph Bates, and J. N. Andrews were notable figures in the early church.</t>
        </is>
      </c>
    </row>
    <row r="146">
      <c r="D146" s="7" t="inlineStr">
        <is>
          <t>4. The church expanded from New England to become an international organization over the years.</t>
        </is>
      </c>
    </row>
    <row r="147">
      <c r="D147" s="7" t="inlineStr">
        <is>
          <t>5. In the 20th century, reviews by evangelicals Donald Barnhouse and Walter Martin led to its recognition as a Christian denomination.</t>
        </is>
      </c>
    </row>
    <row r="148">
      <c r="D148" s="7" t="inlineStr">
        <is>
          <t>6. The formation of the Seventh-day Adventist Church occurred during the period of the Second Great Awakening.</t>
        </is>
      </c>
    </row>
    <row r="149">
      <c r="A149" t="n">
        <v>21</v>
      </c>
      <c r="B149" t="inlineStr">
        <is>
          <t>where is california state university east bay located ?</t>
        </is>
      </c>
      <c r="C149" s="7" t="inlineStr"/>
      <c r="D149" s="7" t="inlineStr">
        <is>
          <t>1. California State University, East Bay is a public university situated in Hayward, California, United States.</t>
        </is>
      </c>
      <c r="E149" t="inlineStr">
        <is>
          <t>gpt-4-0613</t>
        </is>
      </c>
      <c r="F149" s="14" t="n">
        <v>0.01566</v>
      </c>
      <c r="G149" s="10" t="n">
        <v>3.851407</v>
      </c>
      <c r="H149" s="11" t="inlineStr">
        <is>
          <t>16/03/2024 16:52:17</t>
        </is>
      </c>
      <c r="I149" s="7" t="inlineStr">
        <is>
          <t>California State University, East Bay (commonly referred to as Cal State East Bay, CSU East Bay, or CSUEB) is a publicuniversity located in Hayward, California, United States. The university, as part of the 23-campus California State University system, offers 136 undergraduate and 60 post-baccalaureate a reas of study. California State University, East Bay has been designated a top–tier institution among master's–granting universities in the west by U.S. News &amp; World Report[6] and has been recognized as a 'Best in the West' college by the Princeton Review.[6]</t>
        </is>
      </c>
      <c r="J149" s="14" t="n"/>
      <c r="K149" s="14" t="n"/>
      <c r="L149" s="10" t="n"/>
      <c r="M149" s="11" t="n"/>
      <c r="N149" t="n">
        <v>1</v>
      </c>
      <c r="O149" t="n">
        <v>0</v>
      </c>
      <c r="P149" t="n">
        <v>1</v>
      </c>
      <c r="Q149" t="n">
        <v>1</v>
      </c>
      <c r="R149" t="inlineStr">
        <is>
          <t>gpt-4-0613</t>
        </is>
      </c>
      <c r="S149" s="14" t="n">
        <v>0.02283</v>
      </c>
      <c r="T149" s="10" t="n">
        <v>5.406718</v>
      </c>
      <c r="U149" t="inlineStr">
        <is>
          <t>01/04/2024 00:46:39</t>
        </is>
      </c>
      <c r="V149" t="n">
        <v>1</v>
      </c>
      <c r="W149" t="inlineStr">
        <is>
          <t>California State University, East Bay (commonly referred to as Cal State East Bay, CSU East Bay, or CSUEB) (2) is a public university located in Hayward, California, United States (1). The university, as part of the 23-campus California State University system (3), offers 136 undergraduate and 60 post-baccalaureate areas of study (4). California State University, East Bay has been designated a top–tier institution among master's–granting universities in the west by U.S. News &amp; World Report (5) and has been recognized as a 'Best in the West' college by the Princeton Review (6).</t>
        </is>
      </c>
    </row>
    <row r="150">
      <c r="D150" s="7" t="inlineStr">
        <is>
          <t>2. The university is commonly known as Cal State East Bay, CSU East Bay, or CSUEB.</t>
        </is>
      </c>
    </row>
    <row r="151">
      <c r="D151" s="7" t="inlineStr">
        <is>
          <t>3. It is part of the 23-campus California State University system.</t>
        </is>
      </c>
    </row>
    <row r="152">
      <c r="D152" s="7" t="inlineStr">
        <is>
          <t>4. The university offers 136 undergraduate and 60 post-baccalaureate areas of study.</t>
        </is>
      </c>
    </row>
    <row r="153">
      <c r="D153" s="7" t="inlineStr">
        <is>
          <t>5. U.S. News &amp; World Report has designated California State University, East Bay as a top-tier institution among master's-granting universities in the west.</t>
        </is>
      </c>
    </row>
    <row r="154">
      <c r="D154" s="7" t="inlineStr">
        <is>
          <t>6. The Princeton Review has recognized the university as a 'Best in the West' college.</t>
        </is>
      </c>
    </row>
    <row r="155">
      <c r="A155" t="n">
        <v>22</v>
      </c>
      <c r="B155" t="inlineStr">
        <is>
          <t>which is the highest peak of southern india ?</t>
        </is>
      </c>
      <c r="C155" s="7" t="inlineStr"/>
      <c r="D155" s="7" t="inlineStr">
        <is>
          <t>1. Anamudi is a mountain situated in Kerala, India.</t>
        </is>
      </c>
      <c r="E155" t="inlineStr">
        <is>
          <t>gpt-4-0613</t>
        </is>
      </c>
      <c r="F155" s="14" t="n">
        <v>0.01749</v>
      </c>
      <c r="G155" s="10" t="n">
        <v>5.663617</v>
      </c>
      <c r="H155" s="11" t="inlineStr">
        <is>
          <t>16/03/2024 16:52:23</t>
        </is>
      </c>
      <c r="I155" s="7" t="inlineStr">
        <is>
          <t>Anamudi (Malayalam pronunciation: ​[aːnɐmʊɖi], ആനമുടി) is a mountain located in the Indian state of Kerala. It is the highest peak in the Kerala and South India, at an elevation of 2,695 metres (8,842 ft)[1][2] and a topographic prominence of 2,479 metres (8,133 ft).[3] It lies on the border of Devikulam Taluk, Idukki district and Kothamangalam Taluk, Ernakulam district.[5] The name Anamudi literally translates to 'elephant's forehead,' a reference to the resemblance of the mountain to an elephant's head.[6]</t>
        </is>
      </c>
      <c r="J155" s="14" t="n"/>
      <c r="K155" s="14" t="n"/>
      <c r="L155" s="10" t="n"/>
      <c r="M155" s="11" t="n"/>
      <c r="N155" t="n">
        <v>1</v>
      </c>
      <c r="O155" t="n">
        <v>0</v>
      </c>
      <c r="P155" t="n">
        <v>1</v>
      </c>
      <c r="Q155" t="n">
        <v>1</v>
      </c>
      <c r="R155" t="inlineStr">
        <is>
          <t>gpt-4-0613</t>
        </is>
      </c>
      <c r="S155" s="14" t="n">
        <v>0.02742</v>
      </c>
      <c r="T155" s="10" t="n">
        <v>6.814466</v>
      </c>
      <c r="U155" t="inlineStr">
        <is>
          <t>01/04/2024 00:46:45</t>
        </is>
      </c>
      <c r="V155" t="n">
        <v>1</v>
      </c>
      <c r="W155" t="inlineStr">
        <is>
          <t>Anamudi (Malayalam pronunciation: ​[aːnɐmʊɖi], ആനമുടി) is a mountain located in the Indian state of Kerala (1). It is the highest peak in the Kerala and South India (2), at an elevation of 2,695 metres (8,842 ft)[1][2] and a topographic prominence of 2,479 metres (8,133 ft) (3, 4). It lies on the border of Devikulam Taluk, Idukki district and Kothamangalam Taluk, Ernakulam district (5). The name Anamudi literally translates to 'elephant's forehead,' a reference to the resemblance of the mountain to an elephant's head (6, 7).</t>
        </is>
      </c>
    </row>
    <row r="156">
      <c r="D156" s="7" t="inlineStr">
        <is>
          <t>2. It is the highest peak in Kerala and South India.</t>
        </is>
      </c>
    </row>
    <row r="157">
      <c r="D157" s="7" t="inlineStr">
        <is>
          <t>3. The elevation of Anamudi is 2,695 metres or 8,842 feet.</t>
        </is>
      </c>
    </row>
    <row r="158">
      <c r="D158" s="7" t="inlineStr">
        <is>
          <t>4. Anamudi has a topographic prominence of 2,479 metres or 8,133 feet.</t>
        </is>
      </c>
    </row>
    <row r="159">
      <c r="D159" s="7" t="inlineStr">
        <is>
          <t>5. The mountain is located on the border of Devikulam Taluk, Idukki district and Kothamangalam Taluk, Ernakulam district.</t>
        </is>
      </c>
    </row>
    <row r="160">
      <c r="D160" s="7" t="inlineStr">
        <is>
          <t>6. The name 'Anamudi' translates to 'elephant's forehead'.</t>
        </is>
      </c>
    </row>
    <row r="161">
      <c r="D161" s="7" t="inlineStr">
        <is>
          <t>7. The mountain's name is due to its resemblance to an elephant's head.</t>
        </is>
      </c>
    </row>
    <row r="162">
      <c r="A162" t="n">
        <v>23</v>
      </c>
      <c r="B162" t="inlineStr">
        <is>
          <t>where did the saying quit cold turkey come from ?</t>
        </is>
      </c>
      <c r="C162" s="7" t="inlineStr"/>
      <c r="D162" s="7" t="inlineStr">
        <is>
          <t>1. "Goose bumps" or piloerection often occurs in individuals who suddenly stop using opioids.</t>
        </is>
      </c>
      <c r="E162" t="inlineStr">
        <is>
          <t>gpt-4-0613</t>
        </is>
      </c>
      <c r="F162" s="14" t="n">
        <v>0.00927</v>
      </c>
      <c r="G162" s="10" t="n">
        <v>2.304114</v>
      </c>
      <c r="H162" s="11" t="inlineStr">
        <is>
          <t>16/03/2024 16:52:25</t>
        </is>
      </c>
      <c r="I162" s="7" t="inlineStr">
        <is>
          <t>The 'goose bumps' (piloerection) that occurs with sudden discontinuation in persons dependent on opioids, frequently persons addicted to heroin.[1][2] Similarly the term 'kick the habit' alludes to the muscle spasms that also occur.[1]</t>
        </is>
      </c>
      <c r="J162" s="14" t="n"/>
      <c r="K162" s="14" t="n"/>
      <c r="L162" s="10" t="n"/>
      <c r="M162" s="11" t="n"/>
      <c r="N162" t="n">
        <v>0.8571428571428571</v>
      </c>
      <c r="O162" t="n">
        <v>0</v>
      </c>
      <c r="P162" t="n">
        <v>1</v>
      </c>
      <c r="Q162" t="n">
        <v>0.75</v>
      </c>
      <c r="R162" t="inlineStr">
        <is>
          <t>gpt-4-0613</t>
        </is>
      </c>
      <c r="S162" s="14" t="n">
        <v>0.01257</v>
      </c>
      <c r="T162" s="10" t="n">
        <v>2.55335</v>
      </c>
      <c r="U162" t="inlineStr">
        <is>
          <t>01/04/2024 00:46:48</t>
        </is>
      </c>
      <c r="V162" t="n">
        <v>1</v>
      </c>
      <c r="W162" t="inlineStr">
        <is>
          <t>The 'goose bumps' (piloerection) that occurs with sudden discontinuation in persons dependent on opioids (1), frequently persons addicted to heroin (2). Similarly the term 'kick the habit' alludes to the muscle spasms that also occur (3).</t>
        </is>
      </c>
    </row>
    <row r="163">
      <c r="D163" s="7" t="inlineStr">
        <is>
          <t>2. This phenomenon is commonly observed in people addicted to heroin.</t>
        </is>
      </c>
    </row>
    <row r="164">
      <c r="D164" s="7" t="inlineStr">
        <is>
          <t>3. The term "kick the habit" refers to the muscle spasms that occur during withdrawal.</t>
        </is>
      </c>
    </row>
    <row r="165">
      <c r="D165" s="7" t="inlineStr">
        <is>
          <t>4. These muscle spasms are another symptom of opioid discontinuation.</t>
        </is>
      </c>
    </row>
    <row r="166">
      <c r="A166" t="n">
        <v>24</v>
      </c>
      <c r="B166" t="inlineStr">
        <is>
          <t>what game are they playing in casino royale ?</t>
        </is>
      </c>
      <c r="C166" s="7" t="inlineStr"/>
      <c r="D166" s="7" t="inlineStr">
        <is>
          <t>1. Baccarat chemin-de-fer is a favorite game of the fictional character James Bond.</t>
        </is>
      </c>
      <c r="E166" t="inlineStr">
        <is>
          <t>gpt-4-0613</t>
        </is>
      </c>
      <c r="F166" s="14" t="n">
        <v>0.0237</v>
      </c>
      <c r="G166" s="10" t="n">
        <v>5.834788</v>
      </c>
      <c r="H166" s="11" t="inlineStr">
        <is>
          <t>16/03/2024 16:52:31</t>
        </is>
      </c>
      <c r="I166" s="7" t="inlineStr">
        <is>
          <t>Baccarat chemin-de-fer is the favoured game of James Bond, the fictional secret agent created by Ian Fleming.[25] Bond plays the game in numerous novels, most notably his 1953 debut, Casino Royale, in which the entire plot revolves around a game between Bond and SMERSH operative Le Chiffre; the unabridged version of the novel includes a primer to the game for readers who are unfamiliar with it. It is also featured in several filmed versions of the novels, including the 1954 television adaption Casino Royale (Climax!), where Bond, referred to as 'Jimmy' by several characters, bankrupts Le Chiffre in order to have him eliminated by his Soviet superiors; Dr. No, where Bond is first introduced playing the game in film; Thunderball; the 1967 version of Casino Royale, which is the most detailed treatment of a baccarat game in any Bond film; On Her Majesty's Secret Service; For Your Eyes Only; and GoldenEye.</t>
        </is>
      </c>
      <c r="J166" s="14" t="n"/>
      <c r="K166" s="14" t="n"/>
      <c r="L166" s="10" t="n"/>
      <c r="M166" s="11" t="n"/>
      <c r="N166" t="n">
        <v>1</v>
      </c>
      <c r="O166" t="n">
        <v>0</v>
      </c>
      <c r="P166" t="n">
        <v>1</v>
      </c>
      <c r="Q166" t="n">
        <v>1</v>
      </c>
      <c r="R166" t="inlineStr">
        <is>
          <t>gpt-4-0613</t>
        </is>
      </c>
      <c r="S166" s="14" t="n">
        <v>0.03414</v>
      </c>
      <c r="T166" s="10" t="n">
        <v>6.038162000000001</v>
      </c>
      <c r="U166" t="inlineStr">
        <is>
          <t>01/04/2024 00:46:54</t>
        </is>
      </c>
      <c r="V166" t="n">
        <v>1</v>
      </c>
      <c r="W166" t="inlineStr">
        <is>
          <t>Baccarat chemin-de-fer is the favoured game of James Bond (1), the fictional secret agent created by Ian Fleming (2). Bond plays the game in numerous novels, most notably his 1953 debut, Casino Royale (3), in which the entire plot revolves around a game between Bond and SMERSH operative Le Chiffre (4); the unabridged version of the novel includes a primer to the game for readers who are unfamiliar with it (5). It is also featured in several filmed versions of the novels (6), including the 1954 television adaption Casino Royale (Climax!), where Bond, referred to as 'Jimmy' by several characters, bankrupts Le Chiffre in order to have him eliminated by his Soviet superiors (7); Dr. No, where Bond is first introduced playing the game in film (8); Thunderball; the 1967 version of Casino Royale, which is the most detailed treatment of a baccarat game in any Bond film (10); On Her Majesty's Secret Service; For Your Eyes Only; and GoldenEye (9).</t>
        </is>
      </c>
    </row>
    <row r="167">
      <c r="D167" s="7" t="inlineStr">
        <is>
          <t>2. James Bond is a secret agent created by Ian Fleming.</t>
        </is>
      </c>
    </row>
    <row r="168">
      <c r="D168" s="7" t="inlineStr">
        <is>
          <t>3. The game is prominently featured in many of Bond's novels, including his 1953 debut, Casino Royale.</t>
        </is>
      </c>
    </row>
    <row r="169">
      <c r="D169" s="7" t="inlineStr">
        <is>
          <t>4. In Casino Royale, the plot centers around a game between Bond and a SMERSH operative named Le Chiffre.</t>
        </is>
      </c>
    </row>
    <row r="170">
      <c r="D170" s="7" t="inlineStr">
        <is>
          <t>5. The unabridged version of Casino Royale includes a guide to baccarat for readers unfamiliar with the game.</t>
        </is>
      </c>
    </row>
    <row r="171">
      <c r="D171" s="7" t="inlineStr">
        <is>
          <t>6. Baccarat is also depicted in several film adaptations of the novels.</t>
        </is>
      </c>
    </row>
    <row r="172">
      <c r="D172" s="7" t="inlineStr">
        <is>
          <t>7. In the 1954 television adaptation of Casino Royale, Bond bankrupts Le Chiffre, leading to his elimination by Soviet superiors.</t>
        </is>
      </c>
    </row>
    <row r="173">
      <c r="D173" s="7" t="inlineStr">
        <is>
          <t>8. The character is first seen playing baccarat in the film Dr. No.</t>
        </is>
      </c>
    </row>
    <row r="174">
      <c r="D174" s="7" t="inlineStr">
        <is>
          <t>9. The game is also featured in the films Thunderball, On Her Majesty's Secret Service, For Your Eyes Only, and GoldenEye.</t>
        </is>
      </c>
    </row>
    <row r="175">
      <c r="D175" s="7" t="inlineStr">
        <is>
          <t>10. The 1967 version of Casino Royale provides the most detailed depiction of a baccarat game in any Bond film.</t>
        </is>
      </c>
    </row>
    <row r="176">
      <c r="A176" t="n">
        <v>25</v>
      </c>
      <c r="B176" t="inlineStr">
        <is>
          <t>who has the power to convict the president upon impeachment ?</t>
        </is>
      </c>
      <c r="C176" s="7" t="inlineStr"/>
      <c r="D176" s="7" t="inlineStr">
        <is>
          <t>1. Impeachment is a power of the United States legislature that allows formal charges to be brought against a government official for alleged crimes.</t>
        </is>
      </c>
      <c r="E176" t="inlineStr">
        <is>
          <t>gpt-4-0613</t>
        </is>
      </c>
      <c r="F176" s="14" t="n">
        <v>0.02235</v>
      </c>
      <c r="G176" s="10" t="n">
        <v>9.009287</v>
      </c>
      <c r="H176" s="11" t="inlineStr">
        <is>
          <t>16/03/2024 16:52:40</t>
        </is>
      </c>
      <c r="I176" s="7" t="inlineStr">
        <is>
          <t>Impeachment in the United States is an enumerated power of the legislature that allows formal charges to be brought against a civil officer of government for crimes alleged to have been committed. Most impeachments have concerned alleged crimes committed while in office, though there have been a few cases in which Congress has impeached and convicted officials partly for prior crimes.[1] The actual trial on such charges, and subsequent removal of an official upon conviction, is separate from the act of impeachment itself. Impeachment proceedings have been initiated against several presidents of the United States. Andrew Johnson and Bill Clinton are the only two presidents to have been successfully impeached by the House of Representatives, and both were later acquitted by the Senate.[2] The impeachment process against Richard Nixon was never completed, as Nixon resigned his office before the vote of the full House for impeachment, but such a vote was widely expected to pass, and the threat of it and a subsequent conviction in the Senate was the impetus for Nixon's departure. To date, no president has been removed from office by impeachment and conviction. The impeached official continues in office until conviction.</t>
        </is>
      </c>
      <c r="J176" s="14" t="n"/>
      <c r="K176" s="14" t="n"/>
      <c r="L176" s="10" t="n"/>
      <c r="M176" s="11" t="n"/>
      <c r="N176" t="n">
        <v>1</v>
      </c>
      <c r="O176" t="n">
        <v>0</v>
      </c>
      <c r="P176" t="n">
        <v>1</v>
      </c>
      <c r="Q176" t="n">
        <v>1</v>
      </c>
      <c r="R176" t="inlineStr">
        <is>
          <t>gpt-4-0613</t>
        </is>
      </c>
      <c r="S176" s="14" t="n">
        <v>0.03513</v>
      </c>
      <c r="T176" s="10" t="n">
        <v>10.479684</v>
      </c>
      <c r="U176" t="inlineStr">
        <is>
          <t>01/04/2024 00:47:04</t>
        </is>
      </c>
      <c r="V176" t="n">
        <v>1</v>
      </c>
      <c r="W176" t="inlineStr">
        <is>
          <t>Impeachment in the United States is an enumerated power of the legislature (1) that allows formal charges to be brought against a civil officer of government for crimes alleged to have been committed. Most impeachments have concerned alleged crimes committed while in office (2), though there have been a few cases in which Congress has impeached and convicted officials partly for prior crimes (3). The actual trial on such charges, and subsequent removal of an official upon conviction, is separate from the act of impeachment itself (4). Impeachment proceedings have been initiated against several presidents of the United States (5). Andrew Johnson and Bill Clinton are the only two presidents to have been successfully impeached by the House of Representatives (6), and both were later acquitted by the Senate (7). The impeachment process against Richard Nixon was never completed, as Nixon resigned his office before the vote of the full House for impeachment (8), but such a vote was widely expected to pass, and the threat of it and a subsequent conviction in the Senate was the impetus for Nixon's departure. To date, no president has been removed from office by impeachment and conviction (9). The impeached official continues in office until conviction (10).</t>
        </is>
      </c>
    </row>
    <row r="177">
      <c r="D177" s="7" t="inlineStr">
        <is>
          <t>2. Most impeachments have been related to crimes allegedly committed while in office.</t>
        </is>
      </c>
    </row>
    <row r="178">
      <c r="D178" s="7" t="inlineStr">
        <is>
          <t>3. There have been cases where officials were impeached and convicted for crimes committed before their term.</t>
        </is>
      </c>
    </row>
    <row r="179">
      <c r="D179" s="7" t="inlineStr">
        <is>
          <t>4. The trial and removal of an official upon conviction is separate from the act of impeachment.</t>
        </is>
      </c>
    </row>
    <row r="180">
      <c r="D180" s="7" t="inlineStr">
        <is>
          <t>5. Several U.S. presidents have faced impeachment proceedings.</t>
        </is>
      </c>
    </row>
    <row r="181">
      <c r="D181" s="7" t="inlineStr">
        <is>
          <t>6. Andrew Johnson and Bill Clinton are the only two presidents who have been successfully impeached by the House of Representatives.</t>
        </is>
      </c>
    </row>
    <row r="182">
      <c r="D182" s="7" t="inlineStr">
        <is>
          <t>7. Both Andrew Johnson and Bill Clinton were acquitted by the Senate after their impeachment.</t>
        </is>
      </c>
    </row>
    <row r="183">
      <c r="D183" s="7" t="inlineStr">
        <is>
          <t>8. The impeachment process against Richard Nixon was not completed because he resigned before the House could vote on his impeachment.</t>
        </is>
      </c>
    </row>
    <row r="184">
      <c r="D184" s="7" t="inlineStr">
        <is>
          <t>9. No U.S. president has been removed from office through impeachment and conviction.</t>
        </is>
      </c>
    </row>
    <row r="185">
      <c r="D185" s="7" t="inlineStr">
        <is>
          <t>10. An impeached official remains in office until they are convicted.</t>
        </is>
      </c>
    </row>
    <row r="186">
      <c r="A186" t="n">
        <v>26</v>
      </c>
      <c r="B186" t="inlineStr">
        <is>
          <t>how long have we been using oil as a fuel source ?</t>
        </is>
      </c>
      <c r="C186" s="7" t="inlineStr"/>
      <c r="D186" s="7" t="inlineStr">
        <is>
          <t>1. Petroleum was used in ancient China over 2000 years ago.</t>
        </is>
      </c>
      <c r="E186" t="inlineStr">
        <is>
          <t>gpt-4-0613</t>
        </is>
      </c>
      <c r="F186" s="14" t="n">
        <v>0.01119</v>
      </c>
      <c r="G186" s="10" t="n">
        <v>3.049825</v>
      </c>
      <c r="H186" s="11" t="inlineStr">
        <is>
          <t>16/03/2024 16:52:43</t>
        </is>
      </c>
      <c r="I186" s="7" t="inlineStr">
        <is>
          <t>The use of petroleum dates back to ancient China more than 2000 years ago. In I Ching, one of the earliest Chinese writings cites the use of oil in its raw state without refining was first discovered, extracted, and used in China in the first century BCE. In addition, the Chinese were the first to use petroleum as fuel as the early as the fourth century BCE.[2][3][4][5]</t>
        </is>
      </c>
      <c r="J186" s="14" t="n"/>
      <c r="K186" s="14" t="n"/>
      <c r="L186" s="10" t="n"/>
      <c r="M186" s="11" t="n"/>
      <c r="N186" t="n">
        <v>0.888888888888889</v>
      </c>
      <c r="O186" t="n">
        <v>0</v>
      </c>
      <c r="P186" t="n">
        <v>1</v>
      </c>
      <c r="Q186" t="n">
        <v>0.8</v>
      </c>
      <c r="R186" t="inlineStr">
        <is>
          <t>gpt-4-0613</t>
        </is>
      </c>
      <c r="S186" s="14" t="n">
        <v>0.01599</v>
      </c>
      <c r="T186" s="10" t="n">
        <v>3.925328</v>
      </c>
      <c r="U186" t="inlineStr">
        <is>
          <t>01/04/2024 00:47:08</t>
        </is>
      </c>
      <c r="V186" t="n">
        <v>1</v>
      </c>
      <c r="W186" t="inlineStr">
        <is>
          <t>The use of petroleum dates back to ancient China more than 2000 years ago (1). In I Ching, one of the earliest Chinese writings cites the use of oil in its raw state without refining (2) was first discovered, extracted, and used in China in the first century BCE (3). In addition, the Chinese were the first to use petroleum as fuel as the early as the fourth century BCE (5).</t>
        </is>
      </c>
    </row>
    <row r="187">
      <c r="D187" s="7" t="inlineStr">
        <is>
          <t>2. The earliest Chinese writings, I Ching, mention the use of oil in its raw state.</t>
        </is>
      </c>
    </row>
    <row r="188">
      <c r="D188" s="7" t="inlineStr">
        <is>
          <t>3. Oil was first discovered, extracted, and used in China in the first century BCE.</t>
        </is>
      </c>
    </row>
    <row r="189">
      <c r="D189" s="7" t="inlineStr">
        <is>
          <t>4. The Chinese were the first to use petroleum as fuel.</t>
        </is>
      </c>
    </row>
    <row r="190">
      <c r="D190" s="7" t="inlineStr">
        <is>
          <t>5. The use of petroleum as fuel in China dates back to the fourth century BCE.</t>
        </is>
      </c>
    </row>
    <row r="191">
      <c r="A191" t="n">
        <v>27</v>
      </c>
      <c r="B191" t="inlineStr">
        <is>
          <t>who is presiding officer for impeachment trials against the president of the phil ?</t>
        </is>
      </c>
      <c r="C191" s="7" t="inlineStr"/>
      <c r="D191" s="7" t="inlineStr">
        <is>
          <t>1. The President of the Philippines can be put on trial.</t>
        </is>
      </c>
      <c r="E191" t="inlineStr">
        <is>
          <t>gpt-4-0613</t>
        </is>
      </c>
      <c r="F191" s="14" t="n">
        <v>0.009690000000000001</v>
      </c>
      <c r="G191" s="10" t="n">
        <v>3.058818</v>
      </c>
      <c r="H191" s="11" t="inlineStr">
        <is>
          <t>16/03/2024 16:52:46</t>
        </is>
      </c>
      <c r="I191" s="7" t="inlineStr">
        <is>
          <t>If the President of the Philippines is on trial, such as in 2001, the Chief Justice of the Supreme Court of the Philippines shall preside but not vote.</t>
        </is>
      </c>
      <c r="J191" s="14" t="n"/>
      <c r="K191" s="14" t="n"/>
      <c r="L191" s="10" t="n"/>
      <c r="M191" s="11" t="n"/>
      <c r="N191" t="n">
        <v>0.888888888888889</v>
      </c>
      <c r="O191" t="n">
        <v>0</v>
      </c>
      <c r="P191" t="n">
        <v>1</v>
      </c>
      <c r="Q191" t="n">
        <v>0.8</v>
      </c>
      <c r="R191" t="inlineStr">
        <is>
          <t>gpt-4-0613</t>
        </is>
      </c>
      <c r="S191" s="14" t="n">
        <v>0.01197</v>
      </c>
      <c r="T191" s="10" t="n">
        <v>1.63237</v>
      </c>
      <c r="U191" t="inlineStr">
        <is>
          <t>01/04/2024 00:47:10</t>
        </is>
      </c>
      <c r="V191" t="n">
        <v>1</v>
      </c>
      <c r="W191" t="inlineStr">
        <is>
          <t>If the President of the Philippines is on trial (1), such as in 2001 (2), the Chief Justice of the Supreme Court of the Philippines shall preside (3) but not vote (4).</t>
        </is>
      </c>
    </row>
    <row r="192">
      <c r="D192" s="7" t="inlineStr">
        <is>
          <t>2. In 2001, the President of the Philippines was on trial.</t>
        </is>
      </c>
    </row>
    <row r="193">
      <c r="D193" s="7" t="inlineStr">
        <is>
          <t>3. The Chief Justice of the Supreme Court of the Philippines presides over the trial of the President.</t>
        </is>
      </c>
    </row>
    <row r="194">
      <c r="D194" s="7" t="inlineStr">
        <is>
          <t>4. The Chief Justice does not have a voting role in the trial of the President.</t>
        </is>
      </c>
    </row>
    <row r="195">
      <c r="D195" s="7" t="inlineStr">
        <is>
          <t>5. The Supreme Court of the Philippines has a role in the trial of the President.</t>
        </is>
      </c>
    </row>
    <row r="196">
      <c r="A196" t="n">
        <v>28</v>
      </c>
      <c r="B196" t="inlineStr">
        <is>
          <t>how did the red wings get their name ?</t>
        </is>
      </c>
      <c r="C196" s="7" t="inlineStr"/>
      <c r="D196" s="7" t="inlineStr">
        <is>
          <t>1. The Detroit Red Wings is a professional ice hockey club.</t>
        </is>
      </c>
      <c r="E196" t="inlineStr">
        <is>
          <t>gpt-4-0613</t>
        </is>
      </c>
      <c r="F196" s="14" t="n">
        <v>0.02184</v>
      </c>
      <c r="G196" s="10" t="n">
        <v>9.472476</v>
      </c>
      <c r="H196" s="11" t="inlineStr">
        <is>
          <t>16/03/2024 16:52:56</t>
        </is>
      </c>
      <c r="I196" s="7" t="inlineStr">
        <is>
          <t>The Detroit Red Wings professional ice hockey club was founded as the Detroit Cougars on September 25, 1926, one of three teams to join the National Hockey League (NHL) in 1926. With the demise of the Western Canada Hockey League (WCHL), the rights to the players of the Victoria Cougars were purchased by a Detroit group led by Charles A. Hughes who kept the name 'Cougars' for their NHL club. The new team struggled financially; in 1930, the Cougars changed their name to the Detroit Falcons, and after being bought out of receivership by James E. Norris were renamed as the Detroit Red Wings in 1932. The team played their first game on November 18, 1926, and won their first two Stanley Cup titles in 1936 and 1937. The Red Wings have won the Cup eleven times, more than any other American team in NHL history.</t>
        </is>
      </c>
      <c r="J196" s="14" t="n"/>
      <c r="K196" s="14" t="n"/>
      <c r="L196" s="10" t="n"/>
      <c r="M196" s="11" t="n"/>
      <c r="N196" t="n">
        <v>1</v>
      </c>
      <c r="O196" t="n">
        <v>0</v>
      </c>
      <c r="P196" t="n">
        <v>1</v>
      </c>
      <c r="Q196" t="n">
        <v>1</v>
      </c>
      <c r="R196" t="inlineStr">
        <is>
          <t>gpt-4-0613</t>
        </is>
      </c>
      <c r="S196" s="14" t="n">
        <v>0.0324</v>
      </c>
      <c r="T196" s="10" t="n">
        <v>10.150387</v>
      </c>
      <c r="U196" t="inlineStr">
        <is>
          <t>01/04/2024 00:47:20</t>
        </is>
      </c>
      <c r="V196" t="n">
        <v>1</v>
      </c>
      <c r="W196" t="inlineStr">
        <is>
          <t>The Detroit Red Wings professional ice hockey club (1) was founded as the Detroit Cougars on September 25, 1926 (2), one of three teams to join the National Hockey League (NHL) in 1926 (3). With the demise of the Western Canada Hockey League (WCHL), the rights to the players of the Victoria Cougars were purchased by a Detroit group led by Charles A. Hughes (4) who kept the name 'Cougars' for their NHL club. The new team struggled financially; in 1930, the Cougars changed their name to the Detroit Falcons (5), and after being bought out of receivership by James E. Norris were renamed as the Detroit Red Wings in 1932 (6). The team played their first game on November 18, 1926 (7), and won their first two Stanley Cup titles in 1936 and 1937 (8). The Red Wings have won the Cup eleven times (9), more than any other American team in NHL history (10).</t>
        </is>
      </c>
    </row>
    <row r="197">
      <c r="D197" s="7" t="inlineStr">
        <is>
          <t>2. The team was originally founded as the Detroit Cougars on September 25, 1926.</t>
        </is>
      </c>
    </row>
    <row r="198">
      <c r="D198" s="7" t="inlineStr">
        <is>
          <t>3. The Detroit Cougars were one of three teams to join the National Hockey League in 1926.</t>
        </is>
      </c>
    </row>
    <row r="199">
      <c r="D199" s="7" t="inlineStr">
        <is>
          <t>4. The rights to the players of the Victoria Cougars were bought by a Detroit group led by Charles A. Hughes.</t>
        </is>
      </c>
    </row>
    <row r="200">
      <c r="D200" s="7" t="inlineStr">
        <is>
          <t>5. The team was renamed as the Detroit Falcons in 1930 due to financial struggles.</t>
        </is>
      </c>
    </row>
    <row r="201">
      <c r="D201" s="7" t="inlineStr">
        <is>
          <t>6. James E. Norris bought the team out of receivership and renamed it as the Detroit Red Wings in 1932.</t>
        </is>
      </c>
    </row>
    <row r="202">
      <c r="D202" s="7" t="inlineStr">
        <is>
          <t>7. The Detroit Red Wings played their first game on November 18, 1926.</t>
        </is>
      </c>
    </row>
    <row r="203">
      <c r="D203" s="7" t="inlineStr">
        <is>
          <t>8. The team won their first two Stanley Cup titles in 1936 and 1937.</t>
        </is>
      </c>
    </row>
    <row r="204">
      <c r="D204" s="7" t="inlineStr">
        <is>
          <t>9. The Detroit Red Wings have won the Stanley Cup eleven times.</t>
        </is>
      </c>
    </row>
    <row r="205">
      <c r="D205" s="7" t="inlineStr">
        <is>
          <t>10. The Red Wings hold the record for the most Stanley Cup wins by an American team in NHL history.</t>
        </is>
      </c>
    </row>
    <row r="206">
      <c r="A206" t="n">
        <v>29</v>
      </c>
      <c r="B206" t="inlineStr">
        <is>
          <t>what type of dog was in turner and hooch ?</t>
        </is>
      </c>
      <c r="C206" s="7" t="inlineStr"/>
      <c r="D206" s="7" t="inlineStr">
        <is>
          <t>1. The Dogue de Bordeaux first came to the USA in the 1890s for dog shows.</t>
        </is>
      </c>
      <c r="E206" t="inlineStr">
        <is>
          <t>gpt-4-0613</t>
        </is>
      </c>
      <c r="F206" s="14" t="n">
        <v>0.02607</v>
      </c>
      <c r="G206" s="10" t="n">
        <v>12.24166</v>
      </c>
      <c r="H206" s="11" t="inlineStr">
        <is>
          <t>16/03/2024 16:53:08</t>
        </is>
      </c>
      <c r="I206" s="7" t="inlineStr">
        <is>
          <t>Although the Dogue de Bordeaux first arrived in the USA in the 1890s for the show ring, the first documented Dogues de Bordeaux of modern times appeared in 1959 [clarification needed], Fidelle de Fenelon; and in 1968, Rugby de la Maison des Arbres. Between 1969 and 1980, imported Dogues de Bordeaux in the USA were scarce, limited to a few breeders who worked closely with the French Dogue de Bordeaux Club, the SADB. The breed was first 'officially' introduced to American purebred enthusiasts in an article written in 1982 and by the American anthropologist, Dr. Carl Semencic for 'Dog World' magazine. That article, entitled 'Introducing the Dogue de Bordeaux', was followed by chapters dedicated to the Dogue in Semencic's books on dogs, published by T.F.H. Publications of Neptune, New Jersey. When Semencic's first article on the breed was published, there were no Bordeaux Dogues in the United States. There were 600 examples left in the world, mostly in France, the Netherlands and ast Berlin, and the breed's numbers were on the decline. Much later, in 1989, the typical American family saw the Dogue de Bordeaux for the first time on the big screen in Touchstone's movie Turner &amp; Hooch about a policeman and his canine partner, although many people [who?] did not know that the massive slobbering animal was a Dogue de Bordeaux.</t>
        </is>
      </c>
      <c r="J206" s="14" t="n"/>
      <c r="K206" s="14" t="n"/>
      <c r="L206" s="10" t="n"/>
      <c r="M206" s="11" t="n"/>
      <c r="N206" t="n">
        <v>0.9565217391304348</v>
      </c>
      <c r="O206" t="n">
        <v>1</v>
      </c>
      <c r="P206" t="n">
        <v>0.9166666666666666</v>
      </c>
      <c r="Q206" t="n">
        <v>1</v>
      </c>
      <c r="R206" t="inlineStr">
        <is>
          <t>gpt-4-0613</t>
        </is>
      </c>
      <c r="S206" s="14" t="n">
        <v>0.04287000000000001</v>
      </c>
      <c r="T206" s="10" t="n">
        <v>9.261334</v>
      </c>
      <c r="U206" t="inlineStr">
        <is>
          <t>01/04/2024 00:47:30</t>
        </is>
      </c>
      <c r="V206" t="n">
        <v>1</v>
      </c>
      <c r="W206" t="inlineStr">
        <is>
          <t>Although the Dogue de Bordeaux first arrived in the USA in the 1890s for the show ring (1), the first documented Dogues de Bordeaux of modern times appeared in 1959 [clarification needed], Fidelle de Fenelon; and in 1968, Rugby de la Maison des Arbres (2). Between 1969 and 1980, imported Dogues de Bordeaux in the USA were scarce (3), limited to a few breeders who worked closely with the French Dogue de Bordeaux Club, the SADB. The breed was first 'officially' introduced to American purebred enthusiasts in an article written in 1982 (4) and by the American anthropologist, Dr. Carl Semencic (5) for 'Dog World' magazine. That article, entitled 'Introducing the Dogue de Bordeaux', was followed by chapters dedicated to the Dogue in Semencic's books on dogs (6), published by T.F.H. Publications of Neptune, New Jersey. When Semencic's first article on the breed was published, there were no Bordeaux Dogues in the United States (7). There were 600 examples left in the world (8), mostly in France, the Netherlands and East Berlin (9), and the breed's numbers were on the decline (?). Much later, in 1989, the typical American family saw the Dogue de Bordeaux for the first time on the big screen in Touchstone's movie Turner &amp; Hooch (10) about a policeman and his canine partner, although many people [who?] did not know that the massive slobbering animal was a Dogue de Bordeaux (11).</t>
        </is>
      </c>
    </row>
    <row r="207">
      <c r="D207" s="7" t="inlineStr">
        <is>
          <t>2. The first modern Dogues de Bordeaux appeared in 1959 and 1968.</t>
        </is>
      </c>
    </row>
    <row r="208">
      <c r="D208" s="7" t="inlineStr">
        <is>
          <t>3. Between 1969 and 1980, Dogues de Bordeaux were rare in the USA.</t>
        </is>
      </c>
    </row>
    <row r="209">
      <c r="D209" s="7" t="inlineStr">
        <is>
          <t>4. The breed was officially introduced to American enthusiasts in an article written in 1982.</t>
        </is>
      </c>
    </row>
    <row r="210">
      <c r="D210" s="7" t="inlineStr">
        <is>
          <t>5. The article was written by American anthropologist, Dr. Carl Semencic.</t>
        </is>
      </c>
    </row>
    <row r="211">
      <c r="D211" s="7" t="inlineStr">
        <is>
          <t>6. Semencic also wrote chapters about the Dogue de Bordeaux in his books.</t>
        </is>
      </c>
    </row>
    <row r="212">
      <c r="D212" s="7" t="inlineStr">
        <is>
          <t>7. When Semencic's first article was published, there were no Bordeaux Dogues in the United States.</t>
        </is>
      </c>
    </row>
    <row r="213">
      <c r="D213" s="7" t="inlineStr">
        <is>
          <t>8. At that time, there were only 600 Dogues de Bordeaux left in the world.</t>
        </is>
      </c>
    </row>
    <row r="214">
      <c r="D214" s="7" t="inlineStr">
        <is>
          <t>9. The breed was mostly found in France, the Netherlands, and East Berlin.</t>
        </is>
      </c>
    </row>
    <row r="215">
      <c r="D215" s="7" t="inlineStr">
        <is>
          <t>10. The Dogue de Bordeaux was featured in the 1989 movie Turner &amp; Hooch.</t>
        </is>
      </c>
    </row>
    <row r="216">
      <c r="D216" s="7" t="inlineStr">
        <is>
          <t>11. Many viewers did not know that the dog in the movie was a Dogue de Bordeaux.</t>
        </is>
      </c>
    </row>
    <row r="217">
      <c r="A217" t="n">
        <v>30</v>
      </c>
      <c r="B217" t="inlineStr">
        <is>
          <t>where does water come from in cell respiration ?</t>
        </is>
      </c>
      <c r="C217" s="7" t="inlineStr"/>
      <c r="D217" s="7" t="inlineStr">
        <is>
          <t>1. Oxidative phosphorylation in eukaryotes takes place in the mitochondrial cristae.</t>
        </is>
      </c>
      <c r="E217" t="inlineStr">
        <is>
          <t>gpt-4-0613</t>
        </is>
      </c>
      <c r="F217" s="14" t="n">
        <v>0.01542</v>
      </c>
      <c r="G217" s="10" t="n">
        <v>6.394851</v>
      </c>
      <c r="H217" s="11" t="inlineStr">
        <is>
          <t>16/03/2024 16:53:14</t>
        </is>
      </c>
      <c r="I217" s="7" t="inlineStr">
        <is>
          <t>In eukaryotes, oxidative phosphorylation occurs in the mitochondrial cristae. It comprises the electron transport chain that establishes a proton gradient (chemiosmotic potential) across the boundary of inner membrane by oxidizing the NADH produced from the Krebs cycle. ATP is synthesized by the ATP synthase enzyme when the chemiosmotic gradient is used to drive the phosphorylation of ADP. The electrons are finally transferred to exogenous oxygen and, with the addition of two protons, water is formed.</t>
        </is>
      </c>
      <c r="J217" s="14" t="n"/>
      <c r="K217" s="14" t="n"/>
      <c r="L217" s="10" t="n"/>
      <c r="M217" s="11" t="n"/>
      <c r="N217" t="n">
        <v>1</v>
      </c>
      <c r="O217" t="n">
        <v>0</v>
      </c>
      <c r="P217" t="n">
        <v>1</v>
      </c>
      <c r="Q217" t="n">
        <v>1</v>
      </c>
      <c r="R217" t="inlineStr">
        <is>
          <t>gpt-4-0613</t>
        </is>
      </c>
      <c r="S217" s="14" t="n">
        <v>0.02097</v>
      </c>
      <c r="T217" s="10" t="n">
        <v>5.100513</v>
      </c>
      <c r="U217" t="inlineStr">
        <is>
          <t>01/04/2024 00:47:35</t>
        </is>
      </c>
      <c r="V217" t="n">
        <v>1</v>
      </c>
      <c r="W217" t="inlineStr">
        <is>
          <t>In eukaryotes, oxidative phosphorylation occurs in the mitochondrial cristae (1). It comprises the electron transport chain that establishes a proton gradient (chemiosmotic potential) across the boundary of inner membrane by oxidizing the NADH produced from the Krebs cycle (2, 3). ATP is synthesized by the ATP synthase enzyme when the chemiosmotic gradient is used to drive the phosphorylation of ADP (4, 5). The electrons are finally transferred to exogenous oxygen (6) and, with the addition of two protons, water is formed (7).</t>
        </is>
      </c>
    </row>
    <row r="218">
      <c r="D218" s="7" t="inlineStr">
        <is>
          <t>2. The process involves the electron transport chain which creates a proton gradient across the inner membrane boundary.</t>
        </is>
      </c>
    </row>
    <row r="219">
      <c r="D219" s="7" t="inlineStr">
        <is>
          <t>3. This proton gradient is established by oxidizing NADH, a product of the Krebs cycle.</t>
        </is>
      </c>
    </row>
    <row r="220">
      <c r="D220" s="7" t="inlineStr">
        <is>
          <t>4. ATP, an energy molecule, is synthesized by an enzyme called ATP synthase.</t>
        </is>
      </c>
    </row>
    <row r="221">
      <c r="D221" s="7" t="inlineStr">
        <is>
          <t>5. The ATP synthase enzyme uses the chemiosmotic gradient to drive the phosphorylation of ADP, a precursor to ATP.</t>
        </is>
      </c>
    </row>
    <row r="222">
      <c r="D222" s="7" t="inlineStr">
        <is>
          <t>6. The electrons involved in the process are eventually transferred to oxygen from outside the cell.</t>
        </is>
      </c>
    </row>
    <row r="223">
      <c r="D223" s="7" t="inlineStr">
        <is>
          <t>7. The addition of two protons to the transferred electrons results in the formation of water.</t>
        </is>
      </c>
    </row>
  </sheetData>
  <autoFilter ref="B2:W223"/>
  <conditionalFormatting sqref="A3:XFD1000">
    <cfRule type="expression" priority="5" dxfId="2">
      <formula>AND($B3&lt;&gt;$B2, $B3&lt;&gt;"")</formula>
    </cfRule>
  </conditionalFormatting>
  <conditionalFormatting sqref="N3:N1048576">
    <cfRule type="cellIs" priority="4" operator="between" dxfId="0">
      <formula>0.001</formula>
      <formula>0.999</formula>
    </cfRule>
  </conditionalFormatting>
  <conditionalFormatting sqref="O3:O1048576">
    <cfRule type="cellIs" priority="3" operator="greaterThan" dxfId="0">
      <formula>0</formula>
    </cfRule>
  </conditionalFormatting>
  <pageMargins left="0.7" right="0.7" top="0.75" bottom="0.75" header="0.3" footer="0.3"/>
  <pageSetup orientation="portrait" paperSize="9" horizontalDpi="4294967293" verticalDpi="0"/>
</worksheet>
</file>

<file path=xl/worksheets/sheet2.xml><?xml version="1.0" encoding="utf-8"?>
<worksheet xmlns="http://schemas.openxmlformats.org/spreadsheetml/2006/main">
  <sheetPr>
    <outlinePr summaryBelow="1" summaryRight="1"/>
    <pageSetUpPr/>
  </sheetPr>
  <dimension ref="A1:L20"/>
  <sheetViews>
    <sheetView zoomScaleNormal="100" workbookViewId="0">
      <pane xSplit="1" ySplit="2" topLeftCell="B3" activePane="bottomRight" state="frozen"/>
      <selection activeCell="B5" sqref="B5"/>
      <selection pane="topRight" activeCell="B5" sqref="B5"/>
      <selection pane="bottomLeft" activeCell="B5" sqref="B5"/>
      <selection pane="bottomRight" activeCell="B3" sqref="B3"/>
    </sheetView>
  </sheetViews>
  <sheetFormatPr baseColWidth="8" defaultRowHeight="14.4"/>
  <cols>
    <col width="25.5546875" customWidth="1" style="34" min="1" max="1"/>
    <col width="10.6640625" customWidth="1" min="2" max="2"/>
    <col width="20.109375" bestFit="1" customWidth="1" min="3" max="3"/>
  </cols>
  <sheetData>
    <row r="1">
      <c r="A1" s="20">
        <f>NB_QUESTIONS</f>
        <v/>
      </c>
      <c r="B1" s="1" t="inlineStr">
        <is>
          <t>FACTS</t>
        </is>
      </c>
      <c r="C1" s="8" t="n"/>
      <c r="D1" s="33" t="inlineStr">
        <is>
          <t>AUTO EVALUATION</t>
        </is>
      </c>
      <c r="E1" s="21" t="n"/>
      <c r="F1" s="21" t="n"/>
      <c r="J1" s="1" t="n"/>
      <c r="K1" s="1" t="n"/>
      <c r="L1" s="13" t="n"/>
    </row>
    <row r="2">
      <c r="A2" s="22">
        <f>NB_FACTS</f>
        <v/>
      </c>
      <c r="B2" s="28">
        <f t="array" ref="B2">OFFSET(EXPE, 0, FACTS_LLM, 1, 1)</f>
        <v/>
      </c>
      <c r="C2" s="28" t="n"/>
      <c r="D2" s="28">
        <f t="array" ref="D2">OFFSET(EXPE, 0, EVALS_LLM, 1, 1)</f>
        <v/>
      </c>
      <c r="E2" s="28" t="n"/>
      <c r="F2" s="28" t="n"/>
      <c r="J2" s="28" t="n"/>
      <c r="K2" s="28" t="n"/>
      <c r="L2" s="32" t="n"/>
    </row>
    <row r="3">
      <c r="A3" s="23" t="inlineStr">
        <is>
          <t>Duration</t>
        </is>
      </c>
      <c r="B3" s="35">
        <f t="array" ref="B3">SUMIF(OFFSET(EXPE, 0, FACTS_LLM), B$2, OFFSET(EXPE, 0, FACTS_DURATION))/86400</f>
        <v/>
      </c>
      <c r="C3" s="23" t="inlineStr">
        <is>
          <t>Duration</t>
        </is>
      </c>
      <c r="D3" s="35">
        <f t="array" ref="D3">SUMIF(OFFSET(EXPE, 0, EVALS_LLM), D$2, OFFSET(EXPE, 0, EVALS_DURATION))/86400</f>
        <v/>
      </c>
      <c r="E3" s="3" t="n"/>
      <c r="F3" s="3" t="n"/>
      <c r="H3" s="24" t="n"/>
    </row>
    <row r="4">
      <c r="A4" s="34" t="inlineStr">
        <is>
          <t>per question</t>
        </is>
      </c>
      <c r="B4" s="3">
        <f t="array" ref="B4">AVERAGEIF(OFFSET(EXPE, 0, FACTS_LLM), B$2, OFFSET(EXPE, 0, FACTS_DURATION))</f>
        <v/>
      </c>
      <c r="C4" s="34" t="inlineStr">
        <is>
          <t>per question</t>
        </is>
      </c>
      <c r="D4" s="3">
        <f t="array" ref="D4">AVERAGEIF(OFFSET(EXPE, 0, EVALS_LLM), D$2, OFFSET(EXPE, 0, EVALS_DURATION))</f>
        <v/>
      </c>
      <c r="E4" s="4" t="n"/>
      <c r="F4" s="4" t="n"/>
      <c r="H4" s="24" t="n"/>
    </row>
    <row r="5">
      <c r="A5" s="23" t="inlineStr">
        <is>
          <t>Cost</t>
        </is>
      </c>
      <c r="B5" s="41">
        <f t="array" ref="B5">SUMIF(OFFSET(EXPE, 0, FACTS_LLM), B$2, OFFSET(EXPE, 0, FACTS_COST))</f>
        <v/>
      </c>
      <c r="C5" s="23" t="inlineStr">
        <is>
          <t>Cost</t>
        </is>
      </c>
      <c r="D5" s="41">
        <f t="array" ref="D5">SUMIF(OFFSET(EXPE, 0, EVALS_LLM), D$2, OFFSET(EXPE, 0, EVALS_COST))</f>
        <v/>
      </c>
      <c r="E5" s="4" t="n"/>
      <c r="F5" s="4" t="n"/>
      <c r="H5" s="24" t="n"/>
    </row>
    <row r="6">
      <c r="A6" s="34" t="inlineStr">
        <is>
          <t>per question</t>
        </is>
      </c>
      <c r="B6" s="42">
        <f t="array" ref="B6">AVERAGEIF(OFFSET(EXPE, 0, FACTS_LLM), B$2, OFFSET(EXPE, 0, FACTS_COST))*100</f>
        <v/>
      </c>
      <c r="C6" s="34" t="inlineStr">
        <is>
          <t>per question</t>
        </is>
      </c>
      <c r="D6" s="42">
        <f t="array" ref="D6">AVERAGEIF(OFFSET(EXPE, 0, EVALS_LLM), D$2, OFFSET(EXPE, 0, EVALS_COST))*100</f>
        <v/>
      </c>
      <c r="E6" s="4" t="n"/>
      <c r="F6" s="4" t="n"/>
    </row>
    <row r="7">
      <c r="A7" s="23" t="n"/>
      <c r="B7" s="3" t="n"/>
      <c r="C7" s="23" t="inlineStr">
        <is>
          <t>Hallus</t>
        </is>
      </c>
      <c r="D7" s="38">
        <f t="array" ref="D7">SUMIF(OFFSET(EXPE, 0, EVALS_LLM), D$2, OFFSET(EXPE, 0, HALLUS))</f>
        <v/>
      </c>
      <c r="E7" s="4" t="n"/>
      <c r="F7" s="4" t="n"/>
    </row>
    <row r="8">
      <c r="A8" s="23" t="n"/>
      <c r="B8" s="31" t="n"/>
      <c r="C8" s="34" t="inlineStr">
        <is>
          <t>per question</t>
        </is>
      </c>
      <c r="D8" s="5">
        <f>D7/NB_QUESTIONS</f>
        <v/>
      </c>
      <c r="E8" s="4" t="n"/>
      <c r="F8" s="4" t="n"/>
    </row>
    <row r="9">
      <c r="A9" s="23" t="n"/>
      <c r="B9" s="30" t="n"/>
      <c r="C9" s="23" t="inlineStr">
        <is>
          <t>Nb good answers (=1)</t>
        </is>
      </c>
      <c r="D9" s="38">
        <f t="array" ref="D9">COUNTIFS(OFFSET(EXPE, 0, EVALS_LLM), D$2, OFFSET(EXPE, 0, EVAL_AUTO), 1)</f>
        <v/>
      </c>
      <c r="E9" s="30" t="n"/>
      <c r="F9" s="30" t="n"/>
    </row>
    <row r="10">
      <c r="A10" s="23" t="n"/>
      <c r="B10" s="29" t="n"/>
      <c r="C10" s="34" t="inlineStr">
        <is>
          <t>ratio</t>
        </is>
      </c>
      <c r="D10" s="40">
        <f>D9/NB_QUESTIONS</f>
        <v/>
      </c>
      <c r="E10" s="29" t="n"/>
      <c r="F10" s="29" t="n"/>
    </row>
    <row r="11">
      <c r="A11" s="23" t="n"/>
      <c r="B11" s="30" t="n"/>
      <c r="C11" s="23" t="inlineStr">
        <is>
          <t>Nb bad answers (&lt;1)</t>
        </is>
      </c>
      <c r="D11" s="39">
        <f>NB_QUESTIONS-D9</f>
        <v/>
      </c>
      <c r="E11" s="30" t="n"/>
      <c r="F11" s="30" t="n"/>
    </row>
    <row r="12">
      <c r="A12" s="23" t="n"/>
      <c r="B12" s="29" t="n"/>
      <c r="C12" s="34" t="inlineStr">
        <is>
          <t>ratio</t>
        </is>
      </c>
      <c r="D12" s="40">
        <f>1-D10</f>
        <v/>
      </c>
      <c r="E12" s="29" t="n"/>
      <c r="F12" s="29" t="n"/>
    </row>
    <row r="13">
      <c r="A13" s="23" t="n"/>
      <c r="B13" s="30" t="n"/>
      <c r="C13" s="29" t="n"/>
      <c r="D13" s="40" t="n"/>
      <c r="E13" s="40" t="n"/>
      <c r="F13" s="40" t="n"/>
    </row>
    <row r="14">
      <c r="A14" s="23" t="n"/>
      <c r="B14" s="29" t="n"/>
      <c r="C14" s="40" t="n"/>
      <c r="D14" s="5" t="n"/>
      <c r="E14" s="5" t="n"/>
      <c r="F14" s="5" t="n"/>
    </row>
    <row r="15">
      <c r="A15" s="23" t="n"/>
      <c r="B15" s="30" t="n"/>
      <c r="C15" s="5" t="n"/>
      <c r="D15" s="29" t="n"/>
      <c r="E15" s="29" t="n"/>
      <c r="F15" s="29" t="n"/>
    </row>
    <row r="16">
      <c r="A16" s="23" t="n"/>
      <c r="B16" s="29" t="n"/>
      <c r="C16" s="29" t="n"/>
      <c r="D16" s="5" t="n"/>
      <c r="E16" s="5" t="n"/>
      <c r="F16" s="5" t="n"/>
    </row>
    <row r="17">
      <c r="A17" s="23" t="n"/>
      <c r="B17" s="29" t="n"/>
      <c r="C17" s="5" t="n"/>
      <c r="D17" s="29" t="n"/>
      <c r="E17" s="29" t="n"/>
      <c r="F17" s="29" t="n"/>
    </row>
    <row r="18">
      <c r="A18" s="23" t="n"/>
      <c r="B18" s="5" t="n"/>
      <c r="C18" s="29" t="n"/>
      <c r="D18" s="5" t="n"/>
      <c r="E18" s="5" t="n"/>
      <c r="F18" s="5" t="n"/>
    </row>
    <row r="19">
      <c r="A19" s="23" t="n"/>
      <c r="B19" s="29" t="n"/>
      <c r="C19" s="5" t="n"/>
      <c r="D19" s="29" t="n"/>
      <c r="E19" s="29" t="n"/>
      <c r="F19" s="29" t="n"/>
    </row>
    <row r="20">
      <c r="C20" s="29" t="n"/>
    </row>
  </sheetData>
  <pageMargins left="0.7" right="0.7" top="0.75" bottom="0.75" header="0.3" footer="0.3"/>
  <pageSetup orientation="portrait" paperSize="9" horizontalDpi="4294967293"/>
  <drawing xmlns:r="http://schemas.openxmlformats.org/officeDocument/2006/relationships" r:id="rId1"/>
</worksheet>
</file>

<file path=xl/worksheets/sheet3.xml><?xml version="1.0" encoding="utf-8"?>
<worksheet xmlns="http://schemas.openxmlformats.org/spreadsheetml/2006/main">
  <sheetPr>
    <outlinePr summaryBelow="1" summaryRight="1"/>
    <pageSetUpPr/>
  </sheetPr>
  <dimension ref="A1:L20"/>
  <sheetViews>
    <sheetView workbookViewId="0">
      <selection activeCell="B14" sqref="B14"/>
    </sheetView>
  </sheetViews>
  <sheetFormatPr baseColWidth="8" defaultRowHeight="14.4"/>
  <cols>
    <col width="20.109375" bestFit="1" customWidth="1" min="1" max="1"/>
  </cols>
  <sheetData>
    <row r="1">
      <c r="A1" t="inlineStr">
        <is>
          <t>HEADER_SIZE</t>
        </is>
      </c>
      <c r="B1" t="n">
        <v>2</v>
      </c>
      <c r="D1" t="inlineStr">
        <is>
          <t>&lt;- These values are constants</t>
        </is>
      </c>
      <c r="I1" s="26">
        <f>"Computed cells have a yellow background"</f>
        <v/>
      </c>
      <c r="J1" s="26" t="n"/>
      <c r="K1" s="26" t="n"/>
      <c r="L1" s="26" t="n"/>
    </row>
    <row r="2">
      <c r="A2" t="inlineStr">
        <is>
          <t>QUESTION_COL</t>
        </is>
      </c>
      <c r="B2" t="n">
        <v>1</v>
      </c>
      <c r="D2" t="inlineStr">
        <is>
          <t>&lt;- These values are offset from $A$1</t>
        </is>
      </c>
    </row>
    <row r="3">
      <c r="A3" t="inlineStr">
        <is>
          <t>CHUNK_COL</t>
        </is>
      </c>
      <c r="B3" t="n">
        <v>2</v>
      </c>
    </row>
    <row r="4">
      <c r="A4" t="inlineStr">
        <is>
          <t>FACT_COL</t>
        </is>
      </c>
      <c r="B4" t="n">
        <v>3</v>
      </c>
    </row>
    <row r="5">
      <c r="A5" s="1" t="inlineStr">
        <is>
          <t>FACTS</t>
        </is>
      </c>
    </row>
    <row r="6">
      <c r="A6" t="inlineStr">
        <is>
          <t>LLM</t>
        </is>
      </c>
      <c r="B6" t="n">
        <v>4</v>
      </c>
      <c r="D6" t="inlineStr">
        <is>
          <t>&lt;- These values are offset within the LLM block</t>
        </is>
      </c>
    </row>
    <row r="7">
      <c r="A7" t="inlineStr">
        <is>
          <t>COST</t>
        </is>
      </c>
      <c r="B7" t="n">
        <v>5</v>
      </c>
    </row>
    <row r="8">
      <c r="A8" t="inlineStr">
        <is>
          <t>DURATION</t>
        </is>
      </c>
      <c r="B8" t="n">
        <v>6</v>
      </c>
    </row>
    <row r="9">
      <c r="A9" s="1" t="inlineStr">
        <is>
          <t>EVAL</t>
        </is>
      </c>
    </row>
    <row r="10">
      <c r="A10" t="inlineStr">
        <is>
          <t>LLM</t>
        </is>
      </c>
      <c r="B10" t="n">
        <v>17</v>
      </c>
    </row>
    <row r="11">
      <c r="A11" t="inlineStr">
        <is>
          <t>COST</t>
        </is>
      </c>
      <c r="B11" t="n">
        <v>18</v>
      </c>
    </row>
    <row r="12">
      <c r="A12" t="inlineStr">
        <is>
          <t>DURATION</t>
        </is>
      </c>
      <c r="B12" t="n">
        <v>19</v>
      </c>
    </row>
    <row r="13">
      <c r="A13" t="inlineStr">
        <is>
          <t>EVAL_AUTO</t>
        </is>
      </c>
      <c r="B13" t="n">
        <v>13</v>
      </c>
    </row>
    <row r="14">
      <c r="A14" t="inlineStr">
        <is>
          <t>HALLUS</t>
        </is>
      </c>
      <c r="B14" t="n">
        <v>14</v>
      </c>
    </row>
    <row r="16">
      <c r="A16" t="inlineStr">
        <is>
          <t>NB_LLMS</t>
        </is>
      </c>
      <c r="B16" s="26">
        <f t="array" ref="B16">COUNTA(OFFSET(Expe!$B$1, HEADER_SIZE, FACTS_LLM, BLOCK_SIZE, 1))</f>
        <v/>
      </c>
    </row>
    <row r="17">
      <c r="A17" t="inlineStr">
        <is>
          <t>NB_QUESTIONS</t>
        </is>
      </c>
      <c r="B17" s="26">
        <f>COUNTA(OFFSET(EXPE,0,QUESTION_COL))</f>
        <v/>
      </c>
    </row>
    <row r="18">
      <c r="A18" t="inlineStr">
        <is>
          <t>NB_FACTS</t>
        </is>
      </c>
      <c r="B18" s="26">
        <f>COUNTA(OFFSET(EXPE, 0, FACT_COL))</f>
        <v/>
      </c>
    </row>
    <row r="19">
      <c r="A19" t="inlineStr">
        <is>
          <t>BLOCK_SIZE</t>
        </is>
      </c>
      <c r="B19" s="26">
        <f t="array" ref="B19">MATCH(TRUE, NOT(ISBLANK(OFFSET(EXPE,1, 0))), 0)</f>
        <v/>
      </c>
    </row>
    <row r="20">
      <c r="A20" t="inlineStr">
        <is>
          <t>NB_ROWS</t>
        </is>
      </c>
      <c r="B20" s="26">
        <f t="array" ref="B20">MAX(MAX((OFFSET(Expe!$B$1,HEADER_SIZE,CHUNK_COL,100000,1)&lt;&gt;"") * (ROW(OFFSET(Expe!$B$1,HEADER_SIZE,CHUNK_COL,100000,1)))), MAX((OFFSET(Expe!$B$1,HEADER_SIZE,FACT_COL,100000,1)&lt;&gt;"") * (ROW(OFFSET(Expe!$B$1,HEADER_SIZE,FACT_COL,100000,1)))), MAX((OFFSET(Expe!$B$1,HEADER_SIZE,FACTS_LLM,100000,1)&lt;&gt;"") * (ROW(OFFSET(Expe!$B$1,HEADER_SIZE,FACTS_LLM,100000,1)))))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Gilles Moyse</dc:creator>
  <dcterms:created xmlns:dcterms="http://purl.org/dc/terms/" xmlns:xsi="http://www.w3.org/2001/XMLSchema-instance" xsi:type="dcterms:W3CDTF">2023-09-07T19:45:44Z</dcterms:created>
  <dcterms:modified xmlns:dcterms="http://purl.org/dc/terms/" xmlns:xsi="http://www.w3.org/2001/XMLSchema-instance" xsi:type="dcterms:W3CDTF">2024-03-31T22:50:33Z</dcterms:modified>
  <cp:lastModifiedBy>Gilles Moyse</cp:lastModifiedBy>
</cp:coreProperties>
</file>