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Прайс" sheetId="2" r:id="rId1"/>
  </sheets>
  <calcPr calcId="144525"/>
</workbook>
</file>

<file path=xl/sharedStrings.xml><?xml version="1.0" encoding="utf-8"?>
<sst xmlns="http://schemas.openxmlformats.org/spreadsheetml/2006/main" count="409" uniqueCount="144">
  <si>
    <t xml:space="preserve">Прайс-лист </t>
  </si>
  <si>
    <t>No.</t>
  </si>
  <si>
    <t>БРЕНД</t>
  </si>
  <si>
    <t>Описание товаров</t>
  </si>
  <si>
    <t>Размер</t>
  </si>
  <si>
    <t>Радиус</t>
  </si>
  <si>
    <t>Индекс 
нагрузки</t>
  </si>
  <si>
    <t>Индекс скорости</t>
  </si>
  <si>
    <t>Артикул</t>
  </si>
  <si>
    <t>Сезон</t>
  </si>
  <si>
    <t>Примечание</t>
  </si>
  <si>
    <t>Продажная цена</t>
  </si>
  <si>
    <t>Цена со скидкой</t>
  </si>
  <si>
    <t>AUSTONE</t>
  </si>
  <si>
    <t>175/70R13 SP-401</t>
  </si>
  <si>
    <t>175/70R13</t>
  </si>
  <si>
    <t>T</t>
  </si>
  <si>
    <t>SP-401</t>
  </si>
  <si>
    <t>демисезонная</t>
  </si>
  <si>
    <t>Универсальная</t>
  </si>
  <si>
    <t>185/65R14 SP-401</t>
  </si>
  <si>
    <t>185/65R14</t>
  </si>
  <si>
    <t>H</t>
  </si>
  <si>
    <t>185/60R15 SP-401</t>
  </si>
  <si>
    <t>185/60R15</t>
  </si>
  <si>
    <t>185/65R15 SP-401</t>
  </si>
  <si>
    <t>185/65R15</t>
  </si>
  <si>
    <t>195/55R15 SP-401</t>
  </si>
  <si>
    <t>195/55R15</t>
  </si>
  <si>
    <t>V</t>
  </si>
  <si>
    <t>195/55R16 SP-401</t>
  </si>
  <si>
    <t>195/55R16</t>
  </si>
  <si>
    <t>205/55R16 SP-401</t>
  </si>
  <si>
    <t>205/55R16</t>
  </si>
  <si>
    <t>205/60R16 SP-401</t>
  </si>
  <si>
    <t>205/60R16</t>
  </si>
  <si>
    <t>215/65R16 SP-401</t>
  </si>
  <si>
    <t>215/65R16</t>
  </si>
  <si>
    <t>225/45R17 SP-401</t>
  </si>
  <si>
    <t>225/45R17</t>
  </si>
  <si>
    <t>225/55R17 SP-401</t>
  </si>
  <si>
    <t>225/55R17</t>
  </si>
  <si>
    <t>W</t>
  </si>
  <si>
    <t>225/55R18 SP-401</t>
  </si>
  <si>
    <t>225/55R18</t>
  </si>
  <si>
    <t>265/60R18 SP-401</t>
  </si>
  <si>
    <t>265/60R18</t>
  </si>
  <si>
    <t>WINDA</t>
  </si>
  <si>
    <t>175/70R13-82H-WP15</t>
  </si>
  <si>
    <t>WP15</t>
  </si>
  <si>
    <t>летняя</t>
  </si>
  <si>
    <t>Для авто эконом класса</t>
  </si>
  <si>
    <t>175/65R14 82H WH18</t>
  </si>
  <si>
    <t>175/65R14</t>
  </si>
  <si>
    <t>WH18</t>
  </si>
  <si>
    <t>Для авто среднего и 
премиум класса</t>
  </si>
  <si>
    <t>175/65R14-82H-WP15</t>
  </si>
  <si>
    <t>175/70R14-84T-WP15</t>
  </si>
  <si>
    <t>175/70R14</t>
  </si>
  <si>
    <t>185/65R14-86H-WP15</t>
  </si>
  <si>
    <t>185/70R14-88T-WP15</t>
  </si>
  <si>
    <t>185/70R14</t>
  </si>
  <si>
    <t>195/70R14-91T-WP15</t>
  </si>
  <si>
    <t>195/70R14</t>
  </si>
  <si>
    <t>185/55R15 82V WH16</t>
  </si>
  <si>
    <t>185/55R15</t>
  </si>
  <si>
    <t>WH16</t>
  </si>
  <si>
    <t>Для авто премиум класса</t>
  </si>
  <si>
    <t>185/60R15-84H-WP16</t>
  </si>
  <si>
    <t>WP16</t>
  </si>
  <si>
    <t>Для авто среднего класса</t>
  </si>
  <si>
    <t>185/65R15-88H-WP16</t>
  </si>
  <si>
    <t>195/55R15-85V-WH16</t>
  </si>
  <si>
    <t>195/60R15-88V-WP16</t>
  </si>
  <si>
    <t>195/60R15</t>
  </si>
  <si>
    <t>195/65R15-91H-WP16</t>
  </si>
  <si>
    <t>195/65R15</t>
  </si>
  <si>
    <t>205/60R15-91H-WP16</t>
  </si>
  <si>
    <t>205/60R15</t>
  </si>
  <si>
    <t>205/65R15-94H-WP16</t>
  </si>
  <si>
    <t>205/65R15</t>
  </si>
  <si>
    <t>205/70R15-96T-WP16</t>
  </si>
  <si>
    <t>205/70R15</t>
  </si>
  <si>
    <t>215/65R15-96H-WP16</t>
  </si>
  <si>
    <t>215/65R15</t>
  </si>
  <si>
    <t>215/70R15-98T-WP16</t>
  </si>
  <si>
    <t>215/70R15</t>
  </si>
  <si>
    <t>225/70R15C-112/110R-WR01</t>
  </si>
  <si>
    <t>225/70R15C</t>
  </si>
  <si>
    <t>8PR 112/110</t>
  </si>
  <si>
    <t>R</t>
  </si>
  <si>
    <t>WR01</t>
  </si>
  <si>
    <t>Для минивэнов и 
лёгких грузовиков</t>
  </si>
  <si>
    <t>195/55R16-87V-WH18</t>
  </si>
  <si>
    <t>205/55R16-91V-WP16</t>
  </si>
  <si>
    <t>205/65R16-95H-WP16</t>
  </si>
  <si>
    <t>205/65R16</t>
  </si>
  <si>
    <t>215/55R16-97W-WH16</t>
  </si>
  <si>
    <t>215/55R16</t>
  </si>
  <si>
    <t>215/60R16 99H WP16</t>
  </si>
  <si>
    <t>215/60R16</t>
  </si>
  <si>
    <t>215/65R16-98H-WP16</t>
  </si>
  <si>
    <t>P245/70R16-107H-WV11</t>
  </si>
  <si>
    <t>P245/70R16</t>
  </si>
  <si>
    <t>WV11</t>
  </si>
  <si>
    <t>Для внедорожников</t>
  </si>
  <si>
    <t>235/65R16C-115/113R-WR01</t>
  </si>
  <si>
    <t>235/65R16C</t>
  </si>
  <si>
    <t>8PR 115/113</t>
  </si>
  <si>
    <t>215/55R17-98W-WH16</t>
  </si>
  <si>
    <t>215/55R17</t>
  </si>
  <si>
    <t>225/45R17-91W-WH16</t>
  </si>
  <si>
    <t>225/50R17-98W-WH16</t>
  </si>
  <si>
    <t>225/50R17</t>
  </si>
  <si>
    <t>225/55R17-101W-WH16</t>
  </si>
  <si>
    <t>225/60R17-99H-WP16</t>
  </si>
  <si>
    <t>225/60R17</t>
  </si>
  <si>
    <t>225/65R17-102H-WH15</t>
  </si>
  <si>
    <t>225/65R17</t>
  </si>
  <si>
    <t>WH15</t>
  </si>
  <si>
    <t>P235/65R17 104H WV11</t>
  </si>
  <si>
    <t>P235/65R17</t>
  </si>
  <si>
    <t>P235/65R17-104H-WV11</t>
  </si>
  <si>
    <t>P265/65R17-112S-WA80+</t>
  </si>
  <si>
    <t>P265/65R17</t>
  </si>
  <si>
    <t>S</t>
  </si>
  <si>
    <t>WA80+</t>
  </si>
  <si>
    <t>Повышенной проходимости</t>
  </si>
  <si>
    <t>225/40R18-92W-WH16</t>
  </si>
  <si>
    <t>225/40R18</t>
  </si>
  <si>
    <t>235/45ZR18-94W-WH18</t>
  </si>
  <si>
    <t>235/45ZR18</t>
  </si>
  <si>
    <t>235/55R18-100V-WH18</t>
  </si>
  <si>
    <t>235/55R18</t>
  </si>
  <si>
    <t>P235/60R18 107H WV11</t>
  </si>
  <si>
    <t>P235/60R18</t>
  </si>
  <si>
    <t>P265/60R18-110S-WA80+</t>
  </si>
  <si>
    <t>P265/60R18</t>
  </si>
  <si>
    <t>P245/55R19 103H WV11</t>
  </si>
  <si>
    <t>P245/55R19</t>
  </si>
  <si>
    <t>P255/55R19 107H WV11</t>
  </si>
  <si>
    <t>P255/55R19</t>
  </si>
  <si>
    <t>Контактный телефон: 8-983-320-02-29     WeChat: 13840201494    WhatsApp: 8-983-320-02-29</t>
  </si>
  <si>
    <t xml:space="preserve">Мы предлагаем продукцию отличного качества. Так как мы только вышли на рынок Новосибирска, поэтому новым заказчикам предлагаем скидку. Вы можете заранее по телефону заказать необходимые Вам шины, мы доставим их Вам до дома (транспортные расходы рассчитываются отдельно и сообщаются заранее). Если Вы хотите посмотреть качество продукции, можете заранее договориться по телефону, чтобы приехать к нам на склад. Мы предоставляем годовую гарантию качества. </t>
  </si>
</sst>
</file>

<file path=xl/styles.xml><?xml version="1.0" encoding="utf-8"?>
<styleSheet xmlns="http://schemas.openxmlformats.org/spreadsheetml/2006/main">
  <numFmts count="6">
    <numFmt numFmtId="176" formatCode="_-* #\.##0.00\ &quot;₽&quot;_-;\-* #\.##0.00\ &quot;₽&quot;_-;_-* \-??\ &quot;₽&quot;_-;_-@_-"/>
    <numFmt numFmtId="177" formatCode="_-* #\.##0\ &quot;₽&quot;_-;\-* #\.##0\ &quot;₽&quot;_-;_-* \-\ &quot;₽&quot;_-;_-@_-"/>
    <numFmt numFmtId="178" formatCode="#\ 000"/>
    <numFmt numFmtId="179" formatCode="_-* #\.##0.00_-;\-* #\.##0.00_-;_-* &quot;-&quot;??_-;_-@_-"/>
    <numFmt numFmtId="180" formatCode="_-* #\.##0_-;\-* #\.##0_-;_-* &quot;-&quot;_-;_-@_-"/>
    <numFmt numFmtId="181" formatCode="#\ ##0\ [$₽-419]"/>
  </numFmts>
  <fonts count="30">
    <font>
      <sz val="10"/>
      <color rgb="FF000000"/>
      <name val="Times New Roman"/>
      <charset val="204"/>
    </font>
    <font>
      <sz val="12"/>
      <color rgb="FF000000"/>
      <name val="Times New Roman"/>
      <charset val="204"/>
    </font>
    <font>
      <b/>
      <sz val="10"/>
      <color indexed="8"/>
      <name val="Times New Roman"/>
      <charset val="204"/>
    </font>
    <font>
      <b/>
      <sz val="10"/>
      <name val="Times New Roman"/>
      <charset val="204"/>
    </font>
    <font>
      <b/>
      <sz val="10"/>
      <color rgb="FF000000"/>
      <name val="Times New Roman"/>
      <charset val="204"/>
    </font>
    <font>
      <sz val="10"/>
      <name val="Times New Roman"/>
      <charset val="204"/>
    </font>
    <font>
      <sz val="12"/>
      <name val="Times New Roman"/>
      <charset val="20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name val="Arial"/>
      <charset val="134"/>
    </font>
    <font>
      <sz val="11"/>
      <color indexed="8"/>
      <name val="Calibri"/>
      <charset val="204"/>
    </font>
    <font>
      <sz val="10"/>
      <name val="Helv"/>
      <charset val="134"/>
    </font>
  </fonts>
  <fills count="34">
    <fill>
      <patternFill patternType="none"/>
    </fill>
    <fill>
      <patternFill patternType="gray125"/>
    </fill>
    <fill>
      <patternFill patternType="solid">
        <fgColor theme="6"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bottom/>
      <diagonal/>
    </border>
    <border>
      <left style="thin">
        <color theme="0" tint="-0.499984740745262"/>
      </left>
      <right/>
      <top/>
      <bottom/>
      <diagonal/>
    </border>
    <border>
      <left style="thin">
        <color theme="0" tint="-0.499984740745262"/>
      </left>
      <right/>
      <top style="thin">
        <color theme="0" tint="-0.499984740745262"/>
      </top>
      <bottom style="thin">
        <color theme="0"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177" fontId="7" fillId="0" borderId="0" applyFont="0" applyFill="0" applyBorder="0" applyAlignment="0" applyProtection="0">
      <alignment vertical="center"/>
    </xf>
    <xf numFmtId="0" fontId="8" fillId="3" borderId="0" applyNumberFormat="0" applyBorder="0" applyAlignment="0" applyProtection="0">
      <alignment vertical="center"/>
    </xf>
    <xf numFmtId="0" fontId="9" fillId="4" borderId="9" applyNumberFormat="0" applyAlignment="0" applyProtection="0">
      <alignment vertical="center"/>
    </xf>
    <xf numFmtId="176" fontId="7" fillId="0" borderId="0" applyFont="0" applyFill="0" applyBorder="0" applyAlignment="0" applyProtection="0">
      <alignment vertical="center"/>
    </xf>
    <xf numFmtId="180" fontId="7" fillId="0" borderId="0" applyFont="0" applyFill="0" applyBorder="0" applyAlignment="0" applyProtection="0">
      <alignment vertical="center"/>
    </xf>
    <xf numFmtId="0" fontId="8" fillId="5" borderId="0" applyNumberFormat="0" applyBorder="0" applyAlignment="0" applyProtection="0">
      <alignment vertical="center"/>
    </xf>
    <xf numFmtId="0" fontId="10" fillId="6" borderId="0" applyNumberFormat="0" applyBorder="0" applyAlignment="0" applyProtection="0">
      <alignment vertical="center"/>
    </xf>
    <xf numFmtId="179" fontId="7" fillId="0" borderId="0" applyFont="0" applyFill="0" applyBorder="0" applyAlignment="0" applyProtection="0">
      <alignment vertical="center"/>
    </xf>
    <xf numFmtId="0" fontId="11" fillId="7" borderId="0" applyNumberFormat="0" applyBorder="0" applyAlignment="0" applyProtection="0">
      <alignment vertical="center"/>
    </xf>
    <xf numFmtId="0" fontId="12" fillId="0" borderId="0" applyNumberFormat="0" applyFill="0" applyBorder="0" applyAlignment="0" applyProtection="0">
      <alignment vertical="center"/>
    </xf>
    <xf numFmtId="9" fontId="7" fillId="0" borderId="0" applyFont="0" applyFill="0" applyBorder="0" applyAlignment="0" applyProtection="0">
      <alignment vertical="center"/>
    </xf>
    <xf numFmtId="0" fontId="13" fillId="0" borderId="0" applyNumberFormat="0" applyFill="0" applyBorder="0" applyAlignment="0" applyProtection="0">
      <alignment vertical="center"/>
    </xf>
    <xf numFmtId="0" fontId="7" fillId="8" borderId="10" applyNumberFormat="0" applyFont="0" applyAlignment="0" applyProtection="0">
      <alignment vertical="center"/>
    </xf>
    <xf numFmtId="0" fontId="11" fillId="9"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1" applyNumberFormat="0" applyFill="0" applyAlignment="0" applyProtection="0">
      <alignment vertical="center"/>
    </xf>
    <xf numFmtId="0" fontId="19" fillId="0" borderId="11" applyNumberFormat="0" applyFill="0" applyAlignment="0" applyProtection="0">
      <alignment vertical="center"/>
    </xf>
    <xf numFmtId="0" fontId="11" fillId="10" borderId="0" applyNumberFormat="0" applyBorder="0" applyAlignment="0" applyProtection="0">
      <alignment vertical="center"/>
    </xf>
    <xf numFmtId="0" fontId="14" fillId="0" borderId="12" applyNumberFormat="0" applyFill="0" applyAlignment="0" applyProtection="0">
      <alignment vertical="center"/>
    </xf>
    <xf numFmtId="0" fontId="11" fillId="11" borderId="0" applyNumberFormat="0" applyBorder="0" applyAlignment="0" applyProtection="0">
      <alignment vertical="center"/>
    </xf>
    <xf numFmtId="0" fontId="20" fillId="12" borderId="13" applyNumberFormat="0" applyAlignment="0" applyProtection="0">
      <alignment vertical="center"/>
    </xf>
    <xf numFmtId="0" fontId="21" fillId="12" borderId="9" applyNumberFormat="0" applyAlignment="0" applyProtection="0">
      <alignment vertical="center"/>
    </xf>
    <xf numFmtId="0" fontId="22" fillId="13" borderId="14" applyNumberFormat="0" applyAlignment="0" applyProtection="0">
      <alignment vertical="center"/>
    </xf>
    <xf numFmtId="0" fontId="8" fillId="14" borderId="0" applyNumberFormat="0" applyBorder="0" applyAlignment="0" applyProtection="0">
      <alignment vertical="center"/>
    </xf>
    <xf numFmtId="0" fontId="11" fillId="15" borderId="0" applyNumberFormat="0" applyBorder="0" applyAlignment="0" applyProtection="0">
      <alignment vertical="center"/>
    </xf>
    <xf numFmtId="0" fontId="23" fillId="0" borderId="15" applyNumberFormat="0" applyFill="0" applyAlignment="0" applyProtection="0">
      <alignment vertical="center"/>
    </xf>
    <xf numFmtId="0" fontId="24" fillId="0" borderId="16" applyNumberFormat="0" applyFill="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8" fillId="18" borderId="0" applyNumberFormat="0" applyBorder="0" applyAlignment="0" applyProtection="0">
      <alignment vertical="center"/>
    </xf>
    <xf numFmtId="0" fontId="11" fillId="19" borderId="0" applyNumberFormat="0" applyBorder="0" applyAlignment="0" applyProtection="0">
      <alignment vertical="center"/>
    </xf>
    <xf numFmtId="0" fontId="8" fillId="20" borderId="0" applyNumberFormat="0" applyBorder="0" applyAlignment="0" applyProtection="0">
      <alignment vertical="center"/>
    </xf>
    <xf numFmtId="0" fontId="8" fillId="21" borderId="0" applyNumberFormat="0" applyBorder="0" applyAlignment="0" applyProtection="0">
      <alignment vertical="center"/>
    </xf>
    <xf numFmtId="0" fontId="8" fillId="22" borderId="0" applyNumberFormat="0" applyBorder="0" applyAlignment="0" applyProtection="0">
      <alignment vertical="center"/>
    </xf>
    <xf numFmtId="0" fontId="8" fillId="23" borderId="0" applyNumberFormat="0" applyBorder="0" applyAlignment="0" applyProtection="0">
      <alignment vertical="center"/>
    </xf>
    <xf numFmtId="0" fontId="11" fillId="24" borderId="0" applyNumberFormat="0" applyBorder="0" applyAlignment="0" applyProtection="0">
      <alignment vertical="center"/>
    </xf>
    <xf numFmtId="0" fontId="11" fillId="25"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11" fillId="28" borderId="0" applyNumberFormat="0" applyBorder="0" applyAlignment="0" applyProtection="0">
      <alignment vertical="center"/>
    </xf>
    <xf numFmtId="0" fontId="8" fillId="29" borderId="0" applyNumberFormat="0" applyBorder="0" applyAlignment="0" applyProtection="0">
      <alignment vertical="center"/>
    </xf>
    <xf numFmtId="0" fontId="11" fillId="30" borderId="0" applyNumberFormat="0" applyBorder="0" applyAlignment="0" applyProtection="0">
      <alignment vertical="center"/>
    </xf>
    <xf numFmtId="0" fontId="6" fillId="0" borderId="0"/>
    <xf numFmtId="0" fontId="11" fillId="31" borderId="0" applyNumberFormat="0" applyBorder="0" applyAlignment="0" applyProtection="0">
      <alignment vertical="center"/>
    </xf>
    <xf numFmtId="0" fontId="8" fillId="32" borderId="0" applyNumberFormat="0" applyBorder="0" applyAlignment="0" applyProtection="0">
      <alignment vertical="center"/>
    </xf>
    <xf numFmtId="0" fontId="27" fillId="0" borderId="0">
      <alignment vertical="center"/>
    </xf>
    <xf numFmtId="0" fontId="11" fillId="33" borderId="0" applyNumberFormat="0" applyBorder="0" applyAlignment="0" applyProtection="0">
      <alignment vertical="center"/>
    </xf>
    <xf numFmtId="0" fontId="28" fillId="0" borderId="0">
      <alignment vertical="center"/>
    </xf>
    <xf numFmtId="0" fontId="29" fillId="0" borderId="0">
      <alignment vertical="center"/>
    </xf>
    <xf numFmtId="0" fontId="28" fillId="0" borderId="0">
      <alignment vertical="center"/>
    </xf>
  </cellStyleXfs>
  <cellXfs count="30">
    <xf numFmtId="0" fontId="0" fillId="0" borderId="0" xfId="0"/>
    <xf numFmtId="0" fontId="0" fillId="0" borderId="0" xfId="0" applyFont="1" applyAlignment="1">
      <alignment horizontal="center" vertical="center"/>
    </xf>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4" xfId="51" applyFont="1" applyBorder="1" applyAlignment="1">
      <alignment horizontal="center" vertical="center" wrapText="1"/>
    </xf>
    <xf numFmtId="0" fontId="5" fillId="0" borderId="4" xfId="46" applyFont="1" applyBorder="1" applyAlignment="1">
      <alignment horizontal="center" vertical="center" wrapText="1"/>
    </xf>
    <xf numFmtId="0" fontId="5" fillId="0" borderId="4" xfId="53" applyFont="1"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5" fillId="0" borderId="5" xfId="46" applyFont="1" applyBorder="1" applyAlignment="1">
      <alignment horizontal="center" vertical="center" wrapText="1"/>
    </xf>
    <xf numFmtId="0" fontId="0" fillId="0" borderId="5" xfId="46" applyFont="1" applyBorder="1" applyAlignment="1">
      <alignment horizontal="center" vertical="center" wrapText="1"/>
    </xf>
    <xf numFmtId="0" fontId="5" fillId="0" borderId="5" xfId="51" applyFont="1" applyBorder="1" applyAlignment="1">
      <alignment horizontal="center" vertical="center" wrapText="1"/>
    </xf>
    <xf numFmtId="0" fontId="6" fillId="0" borderId="6" xfId="46" applyBorder="1" applyAlignment="1">
      <alignment horizontal="center" vertical="center"/>
    </xf>
    <xf numFmtId="0" fontId="6" fillId="0" borderId="0" xfId="46" applyAlignment="1">
      <alignment horizontal="center" vertical="center"/>
    </xf>
    <xf numFmtId="0" fontId="6" fillId="0" borderId="7" xfId="46" applyBorder="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wrapText="1"/>
    </xf>
    <xf numFmtId="2" fontId="3" fillId="0" borderId="2" xfId="0" applyNumberFormat="1" applyFont="1" applyBorder="1" applyAlignment="1">
      <alignment horizontal="center" vertical="center" wrapText="1"/>
    </xf>
    <xf numFmtId="178" fontId="5" fillId="0" borderId="4" xfId="52" applyNumberFormat="1" applyFont="1" applyBorder="1" applyAlignment="1">
      <alignment horizontal="center" vertical="center" wrapText="1"/>
    </xf>
    <xf numFmtId="181" fontId="5" fillId="0" borderId="0" xfId="0" applyNumberFormat="1" applyFont="1" applyAlignment="1">
      <alignment horizontal="center" vertical="center" wrapText="1"/>
    </xf>
    <xf numFmtId="178" fontId="5" fillId="0" borderId="8" xfId="52" applyNumberFormat="1" applyFont="1" applyBorder="1" applyAlignment="1">
      <alignment horizontal="center" vertical="center" wrapText="1"/>
    </xf>
    <xf numFmtId="178" fontId="5" fillId="0" borderId="4" xfId="0" applyNumberFormat="1" applyFont="1" applyBorder="1" applyAlignment="1">
      <alignment horizontal="center" vertical="center" wrapText="1"/>
    </xf>
    <xf numFmtId="178" fontId="5" fillId="0" borderId="8" xfId="0" applyNumberFormat="1" applyFont="1" applyBorder="1" applyAlignment="1">
      <alignment horizontal="center" vertical="center" wrapText="1"/>
    </xf>
    <xf numFmtId="178" fontId="5" fillId="0" borderId="5" xfId="0" applyNumberFormat="1" applyFont="1" applyBorder="1" applyAlignment="1">
      <alignment horizontal="center" vertical="center" wrapText="1"/>
    </xf>
    <xf numFmtId="178" fontId="5" fillId="0" borderId="0" xfId="0" applyNumberFormat="1" applyFont="1" applyAlignment="1">
      <alignment horizontal="center" vertical="center" wrapText="1"/>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Обычный_ШАБЛОН РАСЧЕТА" xfId="46"/>
    <cellStyle name="强调文字颜色 6" xfId="47" builtinId="49"/>
    <cellStyle name="40% - 强调文字颜色 6" xfId="48" builtinId="51"/>
    <cellStyle name="Стиль 1 2 2" xfId="49"/>
    <cellStyle name="60% - 强调文字颜色 6" xfId="50" builtinId="52"/>
    <cellStyle name="常规 4" xfId="51"/>
    <cellStyle name="Обычный_KUAIXIAN-6服装" xfId="52"/>
    <cellStyle name="常规 3" xfId="53"/>
  </cellStyles>
  <dxfs count="14">
    <dxf>
      <numFmt numFmtId="0" formatCode="General"/>
      <alignment horizontal="center" vertical="center"/>
    </dxf>
    <dxf>
      <font>
        <name val="Times New Roman"/>
        <scheme val="none"/>
        <b val="0"/>
        <i val="0"/>
        <strike val="0"/>
        <u val="none"/>
        <sz val="10"/>
        <color auto="1"/>
      </font>
      <numFmt numFmtId="0" formatCode="General"/>
      <fill>
        <patternFill patternType="none"/>
      </fill>
      <alignment horizontal="center" vertical="center" wrapText="1"/>
      <border>
        <left style="thin">
          <color theme="0" tint="-0.499984740745262"/>
        </left>
        <right style="thin">
          <color theme="0" tint="-0.499984740745262"/>
        </right>
        <top style="thin">
          <color theme="0" tint="-0.499984740745262"/>
        </top>
        <bottom/>
      </border>
    </dxf>
    <dxf>
      <alignment horizontal="center" vertical="center"/>
      <border>
        <right style="thin">
          <color theme="0" tint="-0.499984740745262"/>
        </right>
      </border>
    </dxf>
    <dxf>
      <fill>
        <patternFill patternType="none"/>
      </fill>
      <alignment horizontal="center" vertical="center"/>
    </dxf>
    <dxf>
      <font>
        <name val="Times New Roman"/>
        <scheme val="none"/>
        <b val="0"/>
        <i val="0"/>
        <strike val="0"/>
        <u val="none"/>
        <sz val="10"/>
        <color auto="1"/>
      </font>
      <numFmt numFmtId="0" formatCode="General"/>
      <fill>
        <patternFill patternType="none"/>
      </fill>
      <alignment horizontal="center" vertical="center" wrapText="1"/>
      <border>
        <left style="thin">
          <color theme="0" tint="-0.499984740745262"/>
        </left>
        <right style="thin">
          <color theme="0" tint="-0.499984740745262"/>
        </right>
        <top style="thin">
          <color theme="0" tint="-0.499984740745262"/>
        </top>
        <bottom/>
      </border>
    </dxf>
    <dxf>
      <alignment horizontal="center" vertical="center"/>
      <border>
        <left style="thin">
          <color theme="0" tint="-0.499984740745262"/>
        </left>
      </border>
    </dxf>
    <dxf>
      <alignment horizontal="center" vertical="center"/>
      <border>
        <right style="thin">
          <color theme="0" tint="-0.499984740745262"/>
        </right>
      </border>
    </dxf>
    <dxf>
      <alignment horizontal="center" vertical="center"/>
      <border>
        <right style="thin">
          <color theme="0" tint="-0.499984740745262"/>
        </right>
      </border>
    </dxf>
    <dxf>
      <font>
        <name val="Times New Roman"/>
        <scheme val="none"/>
        <b val="0"/>
        <i val="0"/>
        <strike val="0"/>
        <u val="none"/>
        <sz val="10"/>
        <color auto="1"/>
      </font>
      <numFmt numFmtId="178" formatCode="#\ 000"/>
      <fill>
        <patternFill patternType="none"/>
      </fill>
      <alignment horizontal="center" vertical="center" wrapText="1"/>
      <border>
        <left style="thin">
          <color theme="0" tint="-0.499984740745262"/>
        </left>
        <right style="thin">
          <color theme="0" tint="-0.499984740745262"/>
        </right>
        <top style="thin">
          <color theme="0" tint="-0.499984740745262"/>
        </top>
        <bottom style="thin">
          <color theme="0" tint="-0.499984740745262"/>
        </bottom>
      </border>
    </dxf>
    <dxf>
      <font>
        <name val="Times New Roman"/>
        <scheme val="none"/>
        <b val="0"/>
        <i val="0"/>
        <strike val="0"/>
        <u val="none"/>
        <sz val="10"/>
        <color auto="1"/>
      </font>
      <numFmt numFmtId="178" formatCode="#\ 000"/>
      <fill>
        <patternFill patternType="none"/>
      </fill>
      <alignment horizontal="center" vertical="center" wrapText="1"/>
      <border>
        <left style="thin">
          <color theme="0" tint="-0.499984740745262"/>
        </left>
        <right style="thin">
          <color theme="0" tint="-0.499984740745262"/>
        </right>
        <top style="thin">
          <color theme="0" tint="-0.499984740745262"/>
        </top>
        <bottom style="thin">
          <color theme="0" tint="-0.499984740745262"/>
        </bottom>
      </border>
    </dxf>
    <dxf>
      <font>
        <name val="Times New Roman"/>
        <scheme val="none"/>
        <b val="0"/>
        <i val="0"/>
        <strike val="0"/>
        <u val="none"/>
        <sz val="10"/>
        <color auto="1"/>
      </font>
      <numFmt numFmtId="178" formatCode="#\ 000"/>
      <fill>
        <patternFill patternType="none"/>
      </fill>
      <alignment horizontal="center" vertical="center" wrapText="1"/>
    </dxf>
    <dxf>
      <font>
        <name val="Times New Roman"/>
        <scheme val="none"/>
        <b val="0"/>
        <i val="0"/>
        <strike val="0"/>
        <u val="none"/>
        <sz val="10"/>
        <color auto="1"/>
      </font>
      <numFmt numFmtId="178" formatCode="#\ 000"/>
      <fill>
        <patternFill patternType="none"/>
      </fill>
      <alignment horizontal="center" vertical="center" wrapText="1"/>
    </dxf>
    <dxf>
      <fill>
        <patternFill patternType="solid">
          <bgColor rgb="FFFFFF00"/>
        </patternFill>
      </fill>
    </dxf>
    <dxf>
      <font>
        <color rgb="FF9C0006"/>
      </font>
      <fill>
        <patternFill patternType="solid">
          <bgColor rgb="FFFFC7CE"/>
        </patternFill>
      </fill>
    </dxf>
  </dxfs>
  <tableStyles count="1" defaultTableStyle="TableStyleMedium2" defaultPivotStyle="PivotStyleLight16">
    <tableStyle name="Стиль таблицы 1" pivot="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2" name="Таблица2123" displayName="Таблица2123" ref="A2:L59" totalsRowShown="0">
  <autoFilter ref="A2:L59"/>
  <sortState ref="A2:L59">
    <sortCondition ref="B3:B58"/>
  </sortState>
  <tableColumns count="12">
    <tableColumn id="1" name="No." dataDxfId="0"/>
    <tableColumn id="33" name="БРЕНД" dataDxfId="1"/>
    <tableColumn id="5" name="Описание товаров" dataDxfId="2"/>
    <tableColumn id="6" name="Размер" dataDxfId="3"/>
    <tableColumn id="3" name="Радиус" dataDxfId="4"/>
    <tableColumn id="7" name="Индекс &#10;нагрузки" dataDxfId="5"/>
    <tableColumn id="8" name="Индекс скорости" dataDxfId="6"/>
    <tableColumn id="9" name="Артикул" dataDxfId="7"/>
    <tableColumn id="34" name="Сезон" dataDxfId="8"/>
    <tableColumn id="35" name="Примечание" dataDxfId="9"/>
    <tableColumn id="10" name="Продажная цена" dataDxfId="10"/>
    <tableColumn id="12" name="Цена со скидкой" dataDxfId="11"/>
  </tableColumns>
  <tableStyleInfo name="Стиль таблицы 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2"/>
  <sheetViews>
    <sheetView tabSelected="1" workbookViewId="0">
      <selection activeCell="R34" sqref="R34"/>
    </sheetView>
  </sheetViews>
  <sheetFormatPr defaultColWidth="9.33333333333333" defaultRowHeight="12.75"/>
  <cols>
    <col min="1" max="1" width="6.66666666666667" style="1" customWidth="1"/>
    <col min="2" max="2" width="12.8333333333333" style="1" customWidth="1"/>
    <col min="3" max="3" width="27" style="1" hidden="1" customWidth="1"/>
    <col min="4" max="4" width="14" style="1" customWidth="1"/>
    <col min="5" max="6" width="9.66666666666667" style="1" customWidth="1"/>
    <col min="7" max="7" width="12.1666666666667" style="1" customWidth="1"/>
    <col min="8" max="8" width="9.16666666666667" style="1" customWidth="1"/>
    <col min="9" max="9" width="14.3333333333333" style="1" customWidth="1"/>
    <col min="10" max="10" width="28.1666666666667" style="1" customWidth="1"/>
    <col min="11" max="11" width="12.1666666666667" style="1" customWidth="1"/>
    <col min="12" max="12" width="15.3333333333333" style="1" customWidth="1"/>
    <col min="13" max="16384" width="9.33333333333333" style="1"/>
  </cols>
  <sheetData>
    <row r="1" ht="75.75" customHeight="1" spans="1:12">
      <c r="A1" s="2" t="s">
        <v>0</v>
      </c>
      <c r="B1" s="2"/>
      <c r="C1" s="2"/>
      <c r="D1" s="2"/>
      <c r="E1" s="2"/>
      <c r="F1" s="2"/>
      <c r="G1" s="2"/>
      <c r="H1" s="2"/>
      <c r="I1" s="2"/>
      <c r="J1" s="2"/>
      <c r="K1" s="2"/>
      <c r="L1" s="2"/>
    </row>
    <row r="2" ht="38.25" customHeight="1" spans="1:12">
      <c r="A2" s="3" t="s">
        <v>1</v>
      </c>
      <c r="B2" s="4" t="s">
        <v>2</v>
      </c>
      <c r="C2" s="5" t="s">
        <v>3</v>
      </c>
      <c r="D2" s="5" t="s">
        <v>4</v>
      </c>
      <c r="E2" s="5" t="s">
        <v>5</v>
      </c>
      <c r="F2" s="5" t="s">
        <v>6</v>
      </c>
      <c r="G2" s="5" t="s">
        <v>7</v>
      </c>
      <c r="H2" s="5" t="s">
        <v>8</v>
      </c>
      <c r="I2" s="22" t="s">
        <v>9</v>
      </c>
      <c r="J2" s="22" t="s">
        <v>10</v>
      </c>
      <c r="K2" s="22" t="s">
        <v>11</v>
      </c>
      <c r="L2" s="22" t="s">
        <v>12</v>
      </c>
    </row>
    <row r="3" spans="1:12">
      <c r="A3" s="6">
        <v>1</v>
      </c>
      <c r="B3" s="7" t="s">
        <v>13</v>
      </c>
      <c r="C3" s="8" t="s">
        <v>14</v>
      </c>
      <c r="D3" s="8" t="s">
        <v>15</v>
      </c>
      <c r="E3" s="8" t="str">
        <f>RIGHT(Таблица2123[[#This Row],[Размер]],3)</f>
        <v>R13</v>
      </c>
      <c r="F3" s="8">
        <v>82</v>
      </c>
      <c r="G3" s="8" t="s">
        <v>16</v>
      </c>
      <c r="H3" s="8" t="s">
        <v>17</v>
      </c>
      <c r="I3" s="23" t="s">
        <v>18</v>
      </c>
      <c r="J3" s="23" t="s">
        <v>19</v>
      </c>
      <c r="K3" s="24">
        <f>Таблица2123[[#This Row],[Цена со скидкой]]*1.5</f>
        <v>5010</v>
      </c>
      <c r="L3" s="24">
        <v>3340</v>
      </c>
    </row>
    <row r="4" spans="1:12">
      <c r="A4" s="6">
        <f t="shared" ref="A4:A58" si="0">A3+1</f>
        <v>2</v>
      </c>
      <c r="B4" s="7" t="s">
        <v>13</v>
      </c>
      <c r="C4" s="8" t="s">
        <v>20</v>
      </c>
      <c r="D4" s="8" t="s">
        <v>21</v>
      </c>
      <c r="E4" s="8" t="str">
        <f>RIGHT(Таблица2123[[#This Row],[Размер]],3)</f>
        <v>R14</v>
      </c>
      <c r="F4" s="8">
        <v>86</v>
      </c>
      <c r="G4" s="8" t="s">
        <v>22</v>
      </c>
      <c r="H4" s="8" t="s">
        <v>17</v>
      </c>
      <c r="I4" s="23" t="s">
        <v>18</v>
      </c>
      <c r="J4" s="23" t="s">
        <v>19</v>
      </c>
      <c r="K4" s="24">
        <f>Таблица2123[[#This Row],[Цена со скидкой]]*1.5</f>
        <v>5481</v>
      </c>
      <c r="L4" s="24">
        <v>3654</v>
      </c>
    </row>
    <row r="5" spans="1:12">
      <c r="A5" s="6">
        <f t="shared" si="0"/>
        <v>3</v>
      </c>
      <c r="B5" s="7" t="s">
        <v>13</v>
      </c>
      <c r="C5" s="8" t="s">
        <v>23</v>
      </c>
      <c r="D5" s="8" t="s">
        <v>24</v>
      </c>
      <c r="E5" s="8" t="str">
        <f>RIGHT(Таблица2123[[#This Row],[Размер]],3)</f>
        <v>R15</v>
      </c>
      <c r="F5" s="8">
        <v>88</v>
      </c>
      <c r="G5" s="8" t="s">
        <v>22</v>
      </c>
      <c r="H5" s="8" t="s">
        <v>17</v>
      </c>
      <c r="I5" s="23" t="s">
        <v>18</v>
      </c>
      <c r="J5" s="23" t="s">
        <v>19</v>
      </c>
      <c r="K5" s="24">
        <f>Таблица2123[[#This Row],[Цена со скидкой]]*1.5</f>
        <v>5874</v>
      </c>
      <c r="L5" s="24">
        <v>3916</v>
      </c>
    </row>
    <row r="6" spans="1:12">
      <c r="A6" s="6">
        <f t="shared" si="0"/>
        <v>4</v>
      </c>
      <c r="B6" s="7" t="s">
        <v>13</v>
      </c>
      <c r="C6" s="8" t="s">
        <v>25</v>
      </c>
      <c r="D6" s="8" t="s">
        <v>26</v>
      </c>
      <c r="E6" s="8" t="str">
        <f>RIGHT(Таблица2123[[#This Row],[Размер]],3)</f>
        <v>R15</v>
      </c>
      <c r="F6" s="8">
        <v>88</v>
      </c>
      <c r="G6" s="8" t="s">
        <v>22</v>
      </c>
      <c r="H6" s="8" t="s">
        <v>17</v>
      </c>
      <c r="I6" s="23" t="s">
        <v>18</v>
      </c>
      <c r="J6" s="25" t="s">
        <v>19</v>
      </c>
      <c r="K6" s="24">
        <f>Таблица2123[[#This Row],[Цена со скидкой]]*1.5</f>
        <v>5829</v>
      </c>
      <c r="L6" s="24">
        <v>3886</v>
      </c>
    </row>
    <row r="7" spans="1:12">
      <c r="A7" s="6">
        <f t="shared" si="0"/>
        <v>5</v>
      </c>
      <c r="B7" s="7" t="s">
        <v>13</v>
      </c>
      <c r="C7" s="8" t="s">
        <v>27</v>
      </c>
      <c r="D7" s="8" t="s">
        <v>28</v>
      </c>
      <c r="E7" s="8" t="str">
        <f>RIGHT(Таблица2123[[#This Row],[Размер]],3)</f>
        <v>R15</v>
      </c>
      <c r="F7" s="8">
        <v>89</v>
      </c>
      <c r="G7" s="8" t="s">
        <v>29</v>
      </c>
      <c r="H7" s="8" t="s">
        <v>17</v>
      </c>
      <c r="I7" s="23" t="s">
        <v>18</v>
      </c>
      <c r="J7" s="25" t="s">
        <v>19</v>
      </c>
      <c r="K7" s="24">
        <f>Таблица2123[[#This Row],[Цена со скидкой]]*1.5</f>
        <v>6000</v>
      </c>
      <c r="L7" s="24">
        <v>4000</v>
      </c>
    </row>
    <row r="8" spans="1:12">
      <c r="A8" s="6">
        <f t="shared" si="0"/>
        <v>6</v>
      </c>
      <c r="B8" s="7" t="s">
        <v>13</v>
      </c>
      <c r="C8" s="8" t="s">
        <v>30</v>
      </c>
      <c r="D8" s="8" t="s">
        <v>31</v>
      </c>
      <c r="E8" s="8" t="str">
        <f>RIGHT(Таблица2123[[#This Row],[Размер]],3)</f>
        <v>R16</v>
      </c>
      <c r="F8" s="8">
        <v>91</v>
      </c>
      <c r="G8" s="8" t="s">
        <v>29</v>
      </c>
      <c r="H8" s="8" t="s">
        <v>17</v>
      </c>
      <c r="I8" s="23" t="s">
        <v>18</v>
      </c>
      <c r="J8" s="25" t="s">
        <v>19</v>
      </c>
      <c r="K8" s="24">
        <f>Таблица2123[[#This Row],[Цена со скидкой]]*1.5</f>
        <v>6262.5</v>
      </c>
      <c r="L8" s="24">
        <v>4175</v>
      </c>
    </row>
    <row r="9" spans="1:12">
      <c r="A9" s="6">
        <f t="shared" si="0"/>
        <v>7</v>
      </c>
      <c r="B9" s="7" t="s">
        <v>13</v>
      </c>
      <c r="C9" s="8" t="s">
        <v>32</v>
      </c>
      <c r="D9" s="8" t="s">
        <v>33</v>
      </c>
      <c r="E9" s="8" t="str">
        <f>RIGHT(Таблица2123[[#This Row],[Размер]],3)</f>
        <v>R16</v>
      </c>
      <c r="F9" s="8">
        <v>91</v>
      </c>
      <c r="G9" s="8" t="s">
        <v>22</v>
      </c>
      <c r="H9" s="8" t="s">
        <v>17</v>
      </c>
      <c r="I9" s="23" t="s">
        <v>18</v>
      </c>
      <c r="J9" s="23" t="s">
        <v>19</v>
      </c>
      <c r="K9" s="24">
        <f>Таблица2123[[#This Row],[Цена со скидкой]]*1.5</f>
        <v>6804</v>
      </c>
      <c r="L9" s="24">
        <v>4536</v>
      </c>
    </row>
    <row r="10" spans="1:12">
      <c r="A10" s="6">
        <f t="shared" si="0"/>
        <v>8</v>
      </c>
      <c r="B10" s="7" t="s">
        <v>13</v>
      </c>
      <c r="C10" s="8" t="s">
        <v>34</v>
      </c>
      <c r="D10" s="8" t="s">
        <v>35</v>
      </c>
      <c r="E10" s="8" t="str">
        <f>RIGHT(Таблица2123[[#This Row],[Размер]],3)</f>
        <v>R16</v>
      </c>
      <c r="F10" s="8">
        <v>96</v>
      </c>
      <c r="G10" s="8" t="s">
        <v>29</v>
      </c>
      <c r="H10" s="8" t="s">
        <v>17</v>
      </c>
      <c r="I10" s="23" t="s">
        <v>18</v>
      </c>
      <c r="J10" s="23" t="s">
        <v>19</v>
      </c>
      <c r="K10" s="24">
        <f>Таблица2123[[#This Row],[Цена со скидкой]]*1.5</f>
        <v>7011</v>
      </c>
      <c r="L10" s="24">
        <v>4674</v>
      </c>
    </row>
    <row r="11" spans="1:12">
      <c r="A11" s="6">
        <f t="shared" si="0"/>
        <v>9</v>
      </c>
      <c r="B11" s="7" t="s">
        <v>13</v>
      </c>
      <c r="C11" s="8" t="s">
        <v>36</v>
      </c>
      <c r="D11" s="8" t="s">
        <v>37</v>
      </c>
      <c r="E11" s="8" t="str">
        <f>RIGHT(Таблица2123[[#This Row],[Размер]],3)</f>
        <v>R16</v>
      </c>
      <c r="F11" s="8">
        <v>98</v>
      </c>
      <c r="G11" s="8" t="s">
        <v>22</v>
      </c>
      <c r="H11" s="8" t="s">
        <v>17</v>
      </c>
      <c r="I11" s="23" t="s">
        <v>18</v>
      </c>
      <c r="J11" s="23" t="s">
        <v>19</v>
      </c>
      <c r="K11" s="24">
        <f>Таблица2123[[#This Row],[Цена со скидкой]]*1.5</f>
        <v>7197</v>
      </c>
      <c r="L11" s="24">
        <v>4798</v>
      </c>
    </row>
    <row r="12" spans="1:12">
      <c r="A12" s="6">
        <f t="shared" si="0"/>
        <v>10</v>
      </c>
      <c r="B12" s="7" t="s">
        <v>13</v>
      </c>
      <c r="C12" s="8" t="s">
        <v>38</v>
      </c>
      <c r="D12" s="8" t="s">
        <v>39</v>
      </c>
      <c r="E12" s="8" t="str">
        <f>RIGHT(Таблица2123[[#This Row],[Размер]],3)</f>
        <v>R17</v>
      </c>
      <c r="F12" s="8">
        <v>94</v>
      </c>
      <c r="G12" s="8" t="s">
        <v>29</v>
      </c>
      <c r="H12" s="8" t="s">
        <v>17</v>
      </c>
      <c r="I12" s="23" t="s">
        <v>18</v>
      </c>
      <c r="J12" s="25" t="s">
        <v>19</v>
      </c>
      <c r="K12" s="24">
        <f>Таблица2123[[#This Row],[Цена со скидкой]]*1.5</f>
        <v>6993</v>
      </c>
      <c r="L12" s="24">
        <v>4662</v>
      </c>
    </row>
    <row r="13" spans="1:12">
      <c r="A13" s="6">
        <f t="shared" si="0"/>
        <v>11</v>
      </c>
      <c r="B13" s="7" t="s">
        <v>13</v>
      </c>
      <c r="C13" s="8" t="s">
        <v>40</v>
      </c>
      <c r="D13" s="8" t="s">
        <v>41</v>
      </c>
      <c r="E13" s="8" t="str">
        <f>RIGHT(Таблица2123[[#This Row],[Размер]],3)</f>
        <v>R17</v>
      </c>
      <c r="F13" s="8">
        <v>101</v>
      </c>
      <c r="G13" s="8" t="s">
        <v>42</v>
      </c>
      <c r="H13" s="8" t="s">
        <v>17</v>
      </c>
      <c r="I13" s="23" t="s">
        <v>18</v>
      </c>
      <c r="J13" s="25" t="s">
        <v>19</v>
      </c>
      <c r="K13" s="24">
        <f>Таблица2123[[#This Row],[Цена со скидкой]]*1.5</f>
        <v>7818</v>
      </c>
      <c r="L13" s="24">
        <v>5212</v>
      </c>
    </row>
    <row r="14" spans="1:12">
      <c r="A14" s="6">
        <f t="shared" si="0"/>
        <v>12</v>
      </c>
      <c r="B14" s="7" t="s">
        <v>13</v>
      </c>
      <c r="C14" s="8" t="s">
        <v>43</v>
      </c>
      <c r="D14" s="8" t="s">
        <v>44</v>
      </c>
      <c r="E14" s="8" t="str">
        <f>RIGHT(Таблица2123[[#This Row],[Размер]],3)</f>
        <v>R18</v>
      </c>
      <c r="F14" s="8">
        <v>102</v>
      </c>
      <c r="G14" s="8" t="s">
        <v>29</v>
      </c>
      <c r="H14" s="8" t="s">
        <v>17</v>
      </c>
      <c r="I14" s="23" t="s">
        <v>18</v>
      </c>
      <c r="J14" s="25" t="s">
        <v>19</v>
      </c>
      <c r="K14" s="24">
        <f>Таблица2123[[#This Row],[Цена со скидкой]]*1.5</f>
        <v>8095.5</v>
      </c>
      <c r="L14" s="24">
        <v>5397</v>
      </c>
    </row>
    <row r="15" spans="1:12">
      <c r="A15" s="6">
        <f t="shared" si="0"/>
        <v>13</v>
      </c>
      <c r="B15" s="7" t="s">
        <v>13</v>
      </c>
      <c r="C15" s="8" t="s">
        <v>45</v>
      </c>
      <c r="D15" s="8" t="s">
        <v>46</v>
      </c>
      <c r="E15" s="8" t="str">
        <f>RIGHT(Таблица2123[[#This Row],[Размер]],3)</f>
        <v>R18</v>
      </c>
      <c r="F15" s="8">
        <v>114</v>
      </c>
      <c r="G15" s="8" t="s">
        <v>29</v>
      </c>
      <c r="H15" s="8" t="s">
        <v>17</v>
      </c>
      <c r="I15" s="23" t="s">
        <v>18</v>
      </c>
      <c r="J15" s="25" t="s">
        <v>19</v>
      </c>
      <c r="K15" s="24">
        <f>Таблица2123[[#This Row],[Цена со скидкой]]*1.5</f>
        <v>10180.5</v>
      </c>
      <c r="L15" s="24">
        <v>6787</v>
      </c>
    </row>
    <row r="16" spans="1:12">
      <c r="A16" s="6">
        <f t="shared" si="0"/>
        <v>14</v>
      </c>
      <c r="B16" s="9" t="s">
        <v>47</v>
      </c>
      <c r="C16" s="8" t="s">
        <v>48</v>
      </c>
      <c r="D16" s="8" t="s">
        <v>15</v>
      </c>
      <c r="E16" s="8" t="str">
        <f>RIGHT(Таблица2123[[#This Row],[Размер]],3)</f>
        <v>R13</v>
      </c>
      <c r="F16" s="8">
        <v>82</v>
      </c>
      <c r="G16" s="8" t="s">
        <v>22</v>
      </c>
      <c r="H16" s="8" t="s">
        <v>49</v>
      </c>
      <c r="I16" s="26" t="s">
        <v>50</v>
      </c>
      <c r="J16" s="26" t="s">
        <v>51</v>
      </c>
      <c r="K16" s="24">
        <f>Таблица2123[[#This Row],[Цена со скидкой]]*1.5</f>
        <v>5038.5</v>
      </c>
      <c r="L16" s="24">
        <v>3359</v>
      </c>
    </row>
    <row r="17" ht="25.5" spans="1:12">
      <c r="A17" s="10">
        <f t="shared" si="0"/>
        <v>15</v>
      </c>
      <c r="B17" s="9" t="s">
        <v>47</v>
      </c>
      <c r="C17" s="11" t="s">
        <v>52</v>
      </c>
      <c r="D17" s="11" t="s">
        <v>53</v>
      </c>
      <c r="E17" s="11" t="str">
        <f>RIGHT(Таблица2123[[#This Row],[Размер]],3)</f>
        <v>R14</v>
      </c>
      <c r="F17" s="11">
        <v>82</v>
      </c>
      <c r="G17" s="8" t="s">
        <v>22</v>
      </c>
      <c r="H17" s="11" t="s">
        <v>54</v>
      </c>
      <c r="I17" s="23" t="s">
        <v>50</v>
      </c>
      <c r="J17" s="26" t="s">
        <v>55</v>
      </c>
      <c r="K17" s="24">
        <f>Таблица2123[[#This Row],[Цена со скидкой]]*1.5</f>
        <v>5025</v>
      </c>
      <c r="L17" s="24">
        <v>3350</v>
      </c>
    </row>
    <row r="18" spans="1:12">
      <c r="A18" s="6">
        <f t="shared" si="0"/>
        <v>16</v>
      </c>
      <c r="B18" s="9" t="s">
        <v>47</v>
      </c>
      <c r="C18" s="8" t="s">
        <v>56</v>
      </c>
      <c r="D18" s="8" t="s">
        <v>53</v>
      </c>
      <c r="E18" s="8" t="str">
        <f>RIGHT(Таблица2123[[#This Row],[Размер]],3)</f>
        <v>R14</v>
      </c>
      <c r="F18" s="8">
        <v>82</v>
      </c>
      <c r="G18" s="8" t="s">
        <v>22</v>
      </c>
      <c r="H18" s="8" t="s">
        <v>49</v>
      </c>
      <c r="I18" s="26" t="s">
        <v>50</v>
      </c>
      <c r="J18" s="26" t="s">
        <v>51</v>
      </c>
      <c r="K18" s="24">
        <f>Таблица2123[[#This Row],[Цена со скидкой]]*1.5</f>
        <v>5152.5</v>
      </c>
      <c r="L18" s="24">
        <v>3435</v>
      </c>
    </row>
    <row r="19" spans="1:12">
      <c r="A19" s="6">
        <f t="shared" si="0"/>
        <v>17</v>
      </c>
      <c r="B19" s="9" t="s">
        <v>47</v>
      </c>
      <c r="C19" s="8" t="s">
        <v>57</v>
      </c>
      <c r="D19" s="8" t="s">
        <v>58</v>
      </c>
      <c r="E19" s="8" t="str">
        <f>RIGHT(Таблица2123[[#This Row],[Размер]],3)</f>
        <v>R14</v>
      </c>
      <c r="F19" s="8">
        <v>84</v>
      </c>
      <c r="G19" s="8" t="s">
        <v>16</v>
      </c>
      <c r="H19" s="8" t="s">
        <v>49</v>
      </c>
      <c r="I19" s="26" t="s">
        <v>50</v>
      </c>
      <c r="J19" s="26" t="s">
        <v>51</v>
      </c>
      <c r="K19" s="24">
        <f>Таблица2123[[#This Row],[Цена со скидкой]]*1.5</f>
        <v>5458.5</v>
      </c>
      <c r="L19" s="24">
        <v>3639</v>
      </c>
    </row>
    <row r="20" spans="1:12">
      <c r="A20" s="6">
        <f t="shared" si="0"/>
        <v>18</v>
      </c>
      <c r="B20" s="9" t="s">
        <v>47</v>
      </c>
      <c r="C20" s="8" t="s">
        <v>59</v>
      </c>
      <c r="D20" s="8" t="s">
        <v>21</v>
      </c>
      <c r="E20" s="8" t="str">
        <f>RIGHT(Таблица2123[[#This Row],[Размер]],3)</f>
        <v>R14</v>
      </c>
      <c r="F20" s="8">
        <v>86</v>
      </c>
      <c r="G20" s="8" t="s">
        <v>22</v>
      </c>
      <c r="H20" s="8" t="s">
        <v>49</v>
      </c>
      <c r="I20" s="26" t="s">
        <v>50</v>
      </c>
      <c r="J20" s="26" t="s">
        <v>51</v>
      </c>
      <c r="K20" s="24">
        <f>Таблица2123[[#This Row],[Цена со скидкой]]*1.5</f>
        <v>5374.5</v>
      </c>
      <c r="L20" s="24">
        <v>3583</v>
      </c>
    </row>
    <row r="21" spans="1:12">
      <c r="A21" s="6">
        <f t="shared" si="0"/>
        <v>19</v>
      </c>
      <c r="B21" s="9" t="s">
        <v>47</v>
      </c>
      <c r="C21" s="8" t="s">
        <v>60</v>
      </c>
      <c r="D21" s="8" t="s">
        <v>61</v>
      </c>
      <c r="E21" s="8" t="str">
        <f>RIGHT(Таблица2123[[#This Row],[Размер]],3)</f>
        <v>R14</v>
      </c>
      <c r="F21" s="8">
        <v>88</v>
      </c>
      <c r="G21" s="8" t="s">
        <v>16</v>
      </c>
      <c r="H21" s="8" t="s">
        <v>49</v>
      </c>
      <c r="I21" s="26" t="s">
        <v>50</v>
      </c>
      <c r="J21" s="27" t="s">
        <v>51</v>
      </c>
      <c r="K21" s="24">
        <f>Таблица2123[[#This Row],[Цена со скидкой]]*1.5</f>
        <v>5631</v>
      </c>
      <c r="L21" s="24">
        <v>3754</v>
      </c>
    </row>
    <row r="22" spans="1:12">
      <c r="A22" s="6">
        <f t="shared" si="0"/>
        <v>20</v>
      </c>
      <c r="B22" s="9" t="s">
        <v>47</v>
      </c>
      <c r="C22" s="8" t="s">
        <v>62</v>
      </c>
      <c r="D22" s="8" t="s">
        <v>63</v>
      </c>
      <c r="E22" s="8" t="str">
        <f>RIGHT(Таблица2123[[#This Row],[Размер]],3)</f>
        <v>R14</v>
      </c>
      <c r="F22" s="8">
        <v>91</v>
      </c>
      <c r="G22" s="8" t="s">
        <v>16</v>
      </c>
      <c r="H22" s="8" t="s">
        <v>49</v>
      </c>
      <c r="I22" s="26" t="s">
        <v>50</v>
      </c>
      <c r="J22" s="26" t="s">
        <v>51</v>
      </c>
      <c r="K22" s="24">
        <f>Таблица2123[[#This Row],[Цена со скидкой]]*1.5</f>
        <v>6183</v>
      </c>
      <c r="L22" s="24">
        <v>4122</v>
      </c>
    </row>
    <row r="23" spans="1:12">
      <c r="A23" s="6">
        <f t="shared" si="0"/>
        <v>21</v>
      </c>
      <c r="B23" s="9" t="s">
        <v>47</v>
      </c>
      <c r="C23" s="11" t="s">
        <v>64</v>
      </c>
      <c r="D23" s="11" t="s">
        <v>65</v>
      </c>
      <c r="E23" s="11" t="str">
        <f>RIGHT(Таблица2123[[#This Row],[Размер]],3)</f>
        <v>R15</v>
      </c>
      <c r="F23" s="11">
        <v>82</v>
      </c>
      <c r="G23" s="11" t="s">
        <v>29</v>
      </c>
      <c r="H23" s="11" t="s">
        <v>66</v>
      </c>
      <c r="I23" s="23" t="s">
        <v>50</v>
      </c>
      <c r="J23" s="26" t="s">
        <v>67</v>
      </c>
      <c r="K23" s="24">
        <f>Таблица2123[[#This Row],[Цена со скидкой]]*1.5</f>
        <v>5749.5</v>
      </c>
      <c r="L23" s="24">
        <v>3833</v>
      </c>
    </row>
    <row r="24" spans="1:12">
      <c r="A24" s="6">
        <f t="shared" si="0"/>
        <v>22</v>
      </c>
      <c r="B24" s="9" t="s">
        <v>47</v>
      </c>
      <c r="C24" s="8" t="s">
        <v>68</v>
      </c>
      <c r="D24" s="8" t="s">
        <v>24</v>
      </c>
      <c r="E24" s="8" t="str">
        <f>RIGHT(Таблица2123[[#This Row],[Размер]],3)</f>
        <v>R15</v>
      </c>
      <c r="F24" s="8">
        <v>84</v>
      </c>
      <c r="G24" s="8" t="s">
        <v>22</v>
      </c>
      <c r="H24" s="8" t="s">
        <v>69</v>
      </c>
      <c r="I24" s="23" t="s">
        <v>50</v>
      </c>
      <c r="J24" s="26" t="s">
        <v>70</v>
      </c>
      <c r="K24" s="24">
        <f>Таблица2123[[#This Row],[Цена со скидкой]]*1.5</f>
        <v>5619</v>
      </c>
      <c r="L24" s="24">
        <v>3746</v>
      </c>
    </row>
    <row r="25" spans="1:12">
      <c r="A25" s="6">
        <f t="shared" si="0"/>
        <v>23</v>
      </c>
      <c r="B25" s="9" t="s">
        <v>47</v>
      </c>
      <c r="C25" s="8" t="s">
        <v>71</v>
      </c>
      <c r="D25" s="8" t="s">
        <v>26</v>
      </c>
      <c r="E25" s="8" t="str">
        <f>RIGHT(Таблица2123[[#This Row],[Размер]],3)</f>
        <v>R15</v>
      </c>
      <c r="F25" s="8">
        <v>88</v>
      </c>
      <c r="G25" s="8" t="s">
        <v>22</v>
      </c>
      <c r="H25" s="8" t="s">
        <v>69</v>
      </c>
      <c r="I25" s="23" t="s">
        <v>50</v>
      </c>
      <c r="J25" s="26" t="s">
        <v>70</v>
      </c>
      <c r="K25" s="24">
        <f>Таблица2123[[#This Row],[Цена со скидкой]]*1.5</f>
        <v>5677.5</v>
      </c>
      <c r="L25" s="24">
        <v>3785</v>
      </c>
    </row>
    <row r="26" spans="1:12">
      <c r="A26" s="6">
        <f t="shared" si="0"/>
        <v>24</v>
      </c>
      <c r="B26" s="9" t="s">
        <v>47</v>
      </c>
      <c r="C26" s="8" t="s">
        <v>72</v>
      </c>
      <c r="D26" s="8" t="s">
        <v>28</v>
      </c>
      <c r="E26" s="8" t="str">
        <f>RIGHT(Таблица2123[[#This Row],[Размер]],3)</f>
        <v>R15</v>
      </c>
      <c r="F26" s="8">
        <v>85</v>
      </c>
      <c r="G26" s="8" t="s">
        <v>29</v>
      </c>
      <c r="H26" s="8" t="s">
        <v>66</v>
      </c>
      <c r="I26" s="23" t="s">
        <v>50</v>
      </c>
      <c r="J26" s="26" t="s">
        <v>67</v>
      </c>
      <c r="K26" s="24">
        <f>Таблица2123[[#This Row],[Цена со скидкой]]*1.5</f>
        <v>5715</v>
      </c>
      <c r="L26" s="24">
        <v>3810</v>
      </c>
    </row>
    <row r="27" spans="1:12">
      <c r="A27" s="6">
        <f t="shared" si="0"/>
        <v>25</v>
      </c>
      <c r="B27" s="9" t="s">
        <v>47</v>
      </c>
      <c r="C27" s="8" t="s">
        <v>73</v>
      </c>
      <c r="D27" s="8" t="s">
        <v>74</v>
      </c>
      <c r="E27" s="8" t="str">
        <f>RIGHT(Таблица2123[[#This Row],[Размер]],3)</f>
        <v>R15</v>
      </c>
      <c r="F27" s="8">
        <v>88</v>
      </c>
      <c r="G27" s="8" t="s">
        <v>29</v>
      </c>
      <c r="H27" s="8" t="s">
        <v>69</v>
      </c>
      <c r="I27" s="23" t="s">
        <v>50</v>
      </c>
      <c r="J27" s="26" t="s">
        <v>70</v>
      </c>
      <c r="K27" s="24">
        <f>Таблица2123[[#This Row],[Цена со скидкой]]*1.5</f>
        <v>6078</v>
      </c>
      <c r="L27" s="24">
        <v>4052</v>
      </c>
    </row>
    <row r="28" spans="1:12">
      <c r="A28" s="6">
        <f t="shared" si="0"/>
        <v>26</v>
      </c>
      <c r="B28" s="9" t="s">
        <v>47</v>
      </c>
      <c r="C28" s="8" t="s">
        <v>75</v>
      </c>
      <c r="D28" s="8" t="s">
        <v>76</v>
      </c>
      <c r="E28" s="8" t="str">
        <f>RIGHT(Таблица2123[[#This Row],[Размер]],3)</f>
        <v>R15</v>
      </c>
      <c r="F28" s="8">
        <v>91</v>
      </c>
      <c r="G28" s="8" t="s">
        <v>22</v>
      </c>
      <c r="H28" s="8" t="s">
        <v>69</v>
      </c>
      <c r="I28" s="23" t="s">
        <v>50</v>
      </c>
      <c r="J28" s="26" t="s">
        <v>70</v>
      </c>
      <c r="K28" s="24">
        <f>Таблица2123[[#This Row],[Цена со скидкой]]*1.5</f>
        <v>5937</v>
      </c>
      <c r="L28" s="24">
        <v>3958</v>
      </c>
    </row>
    <row r="29" spans="1:12">
      <c r="A29" s="6">
        <f t="shared" si="0"/>
        <v>27</v>
      </c>
      <c r="B29" s="9" t="s">
        <v>47</v>
      </c>
      <c r="C29" s="8" t="s">
        <v>77</v>
      </c>
      <c r="D29" s="8" t="s">
        <v>78</v>
      </c>
      <c r="E29" s="8" t="str">
        <f>RIGHT(Таблица2123[[#This Row],[Размер]],3)</f>
        <v>R15</v>
      </c>
      <c r="F29" s="8">
        <v>91</v>
      </c>
      <c r="G29" s="8" t="s">
        <v>22</v>
      </c>
      <c r="H29" s="8" t="s">
        <v>69</v>
      </c>
      <c r="I29" s="23" t="s">
        <v>50</v>
      </c>
      <c r="J29" s="26" t="s">
        <v>70</v>
      </c>
      <c r="K29" s="24">
        <f>Таблица2123[[#This Row],[Цена со скидкой]]*1.5</f>
        <v>6655.5</v>
      </c>
      <c r="L29" s="24">
        <v>4437</v>
      </c>
    </row>
    <row r="30" spans="1:12">
      <c r="A30" s="6">
        <f t="shared" si="0"/>
        <v>28</v>
      </c>
      <c r="B30" s="9" t="s">
        <v>47</v>
      </c>
      <c r="C30" s="8" t="s">
        <v>79</v>
      </c>
      <c r="D30" s="8" t="s">
        <v>80</v>
      </c>
      <c r="E30" s="8" t="str">
        <f>RIGHT(Таблица2123[[#This Row],[Размер]],3)</f>
        <v>R15</v>
      </c>
      <c r="F30" s="8">
        <v>94</v>
      </c>
      <c r="G30" s="8" t="s">
        <v>22</v>
      </c>
      <c r="H30" s="8" t="s">
        <v>69</v>
      </c>
      <c r="I30" s="23" t="s">
        <v>50</v>
      </c>
      <c r="J30" s="27" t="s">
        <v>70</v>
      </c>
      <c r="K30" s="24">
        <f>Таблица2123[[#This Row],[Цена со скидкой]]*1.5</f>
        <v>6726</v>
      </c>
      <c r="L30" s="24">
        <v>4484</v>
      </c>
    </row>
    <row r="31" spans="1:12">
      <c r="A31" s="6">
        <f t="shared" si="0"/>
        <v>29</v>
      </c>
      <c r="B31" s="9" t="s">
        <v>47</v>
      </c>
      <c r="C31" s="8" t="s">
        <v>81</v>
      </c>
      <c r="D31" s="8" t="s">
        <v>82</v>
      </c>
      <c r="E31" s="8" t="str">
        <f>RIGHT(Таблица2123[[#This Row],[Размер]],3)</f>
        <v>R15</v>
      </c>
      <c r="F31" s="8">
        <v>96</v>
      </c>
      <c r="G31" s="8" t="s">
        <v>16</v>
      </c>
      <c r="H31" s="8" t="s">
        <v>69</v>
      </c>
      <c r="I31" s="23" t="s">
        <v>50</v>
      </c>
      <c r="J31" s="26" t="s">
        <v>70</v>
      </c>
      <c r="K31" s="24">
        <f>Таблица2123[[#This Row],[Цена со скидкой]]*1.5</f>
        <v>7018.5</v>
      </c>
      <c r="L31" s="24">
        <v>4679</v>
      </c>
    </row>
    <row r="32" spans="1:12">
      <c r="A32" s="6">
        <f t="shared" si="0"/>
        <v>30</v>
      </c>
      <c r="B32" s="9" t="s">
        <v>47</v>
      </c>
      <c r="C32" s="8" t="s">
        <v>83</v>
      </c>
      <c r="D32" s="8" t="s">
        <v>84</v>
      </c>
      <c r="E32" s="8" t="str">
        <f>RIGHT(Таблица2123[[#This Row],[Размер]],3)</f>
        <v>R15</v>
      </c>
      <c r="F32" s="8">
        <v>96</v>
      </c>
      <c r="G32" s="8" t="s">
        <v>22</v>
      </c>
      <c r="H32" s="8" t="s">
        <v>69</v>
      </c>
      <c r="I32" s="23" t="s">
        <v>50</v>
      </c>
      <c r="J32" s="26" t="s">
        <v>70</v>
      </c>
      <c r="K32" s="24">
        <f>Таблица2123[[#This Row],[Цена со скидкой]]*1.5</f>
        <v>7269</v>
      </c>
      <c r="L32" s="24">
        <v>4846</v>
      </c>
    </row>
    <row r="33" spans="1:12">
      <c r="A33" s="6">
        <f t="shared" si="0"/>
        <v>31</v>
      </c>
      <c r="B33" s="9" t="s">
        <v>47</v>
      </c>
      <c r="C33" s="8" t="s">
        <v>85</v>
      </c>
      <c r="D33" s="8" t="s">
        <v>86</v>
      </c>
      <c r="E33" s="8" t="str">
        <f>RIGHT(Таблица2123[[#This Row],[Размер]],3)</f>
        <v>R15</v>
      </c>
      <c r="F33" s="8">
        <v>98</v>
      </c>
      <c r="G33" s="8" t="s">
        <v>16</v>
      </c>
      <c r="H33" s="8" t="s">
        <v>69</v>
      </c>
      <c r="I33" s="23" t="s">
        <v>50</v>
      </c>
      <c r="J33" s="26" t="s">
        <v>70</v>
      </c>
      <c r="K33" s="24">
        <f>Таблица2123[[#This Row],[Цена со скидкой]]*1.5</f>
        <v>7404</v>
      </c>
      <c r="L33" s="24">
        <v>4936</v>
      </c>
    </row>
    <row r="34" ht="25.5" spans="1:12">
      <c r="A34" s="6">
        <f t="shared" si="0"/>
        <v>32</v>
      </c>
      <c r="B34" s="9" t="s">
        <v>47</v>
      </c>
      <c r="C34" s="8" t="s">
        <v>87</v>
      </c>
      <c r="D34" s="8" t="s">
        <v>88</v>
      </c>
      <c r="E34" s="8" t="str">
        <f>RIGHT(Таблица2123[[#This Row],[Размер]],4)</f>
        <v>R15C</v>
      </c>
      <c r="F34" s="8" t="s">
        <v>89</v>
      </c>
      <c r="G34" s="8" t="s">
        <v>90</v>
      </c>
      <c r="H34" s="8" t="s">
        <v>91</v>
      </c>
      <c r="I34" s="23" t="s">
        <v>50</v>
      </c>
      <c r="J34" s="23" t="s">
        <v>92</v>
      </c>
      <c r="K34" s="24">
        <f>Таблица2123[[#This Row],[Цена со скидкой]]*1.5</f>
        <v>9070.5</v>
      </c>
      <c r="L34" s="24">
        <v>6047</v>
      </c>
    </row>
    <row r="35" ht="25.5" spans="1:12">
      <c r="A35" s="6">
        <f t="shared" si="0"/>
        <v>33</v>
      </c>
      <c r="B35" s="9" t="s">
        <v>47</v>
      </c>
      <c r="C35" s="8" t="s">
        <v>93</v>
      </c>
      <c r="D35" s="8" t="s">
        <v>31</v>
      </c>
      <c r="E35" s="8" t="str">
        <f>RIGHT(Таблица2123[[#This Row],[Размер]],3)</f>
        <v>R16</v>
      </c>
      <c r="F35" s="8">
        <v>87</v>
      </c>
      <c r="G35" s="8" t="s">
        <v>29</v>
      </c>
      <c r="H35" s="8" t="s">
        <v>54</v>
      </c>
      <c r="I35" s="23" t="s">
        <v>50</v>
      </c>
      <c r="J35" s="26" t="s">
        <v>55</v>
      </c>
      <c r="K35" s="24">
        <f>Таблица2123[[#This Row],[Цена со скидкой]]*1.5</f>
        <v>6613.5</v>
      </c>
      <c r="L35" s="24">
        <v>4409</v>
      </c>
    </row>
    <row r="36" spans="1:12">
      <c r="A36" s="6">
        <f t="shared" si="0"/>
        <v>34</v>
      </c>
      <c r="B36" s="9" t="s">
        <v>47</v>
      </c>
      <c r="C36" s="11" t="s">
        <v>94</v>
      </c>
      <c r="D36" s="11" t="s">
        <v>33</v>
      </c>
      <c r="E36" s="11" t="str">
        <f>RIGHT(Таблица2123[[#This Row],[Размер]],3)</f>
        <v>R16</v>
      </c>
      <c r="F36" s="11">
        <v>91</v>
      </c>
      <c r="G36" s="11" t="s">
        <v>29</v>
      </c>
      <c r="H36" s="11" t="s">
        <v>69</v>
      </c>
      <c r="I36" s="23" t="s">
        <v>50</v>
      </c>
      <c r="J36" s="26" t="s">
        <v>70</v>
      </c>
      <c r="K36" s="24">
        <f>Таблица2123[[#This Row],[Цена со скидкой]]*1.5</f>
        <v>5919</v>
      </c>
      <c r="L36" s="24">
        <v>3946</v>
      </c>
    </row>
    <row r="37" spans="1:12">
      <c r="A37" s="6">
        <f t="shared" si="0"/>
        <v>35</v>
      </c>
      <c r="B37" s="9" t="s">
        <v>47</v>
      </c>
      <c r="C37" s="8" t="s">
        <v>95</v>
      </c>
      <c r="D37" s="8" t="s">
        <v>96</v>
      </c>
      <c r="E37" s="8" t="str">
        <f>RIGHT(Таблица2123[[#This Row],[Размер]],3)</f>
        <v>R16</v>
      </c>
      <c r="F37" s="8">
        <v>95</v>
      </c>
      <c r="G37" s="8" t="s">
        <v>22</v>
      </c>
      <c r="H37" s="8" t="s">
        <v>69</v>
      </c>
      <c r="I37" s="23" t="s">
        <v>50</v>
      </c>
      <c r="J37" s="26" t="s">
        <v>70</v>
      </c>
      <c r="K37" s="24">
        <f>Таблица2123[[#This Row],[Цена со скидкой]]*1.5</f>
        <v>7180.5</v>
      </c>
      <c r="L37" s="24">
        <v>4787</v>
      </c>
    </row>
    <row r="38" spans="1:12">
      <c r="A38" s="6">
        <f t="shared" si="0"/>
        <v>36</v>
      </c>
      <c r="B38" s="9" t="s">
        <v>47</v>
      </c>
      <c r="C38" s="8" t="s">
        <v>97</v>
      </c>
      <c r="D38" s="8" t="s">
        <v>98</v>
      </c>
      <c r="E38" s="8" t="str">
        <f>RIGHT(Таблица2123[[#This Row],[Размер]],3)</f>
        <v>R16</v>
      </c>
      <c r="F38" s="8">
        <v>97</v>
      </c>
      <c r="G38" s="8" t="s">
        <v>42</v>
      </c>
      <c r="H38" s="8" t="s">
        <v>66</v>
      </c>
      <c r="I38" s="23" t="s">
        <v>50</v>
      </c>
      <c r="J38" s="26" t="s">
        <v>67</v>
      </c>
      <c r="K38" s="24">
        <f>Таблица2123[[#This Row],[Цена со скидкой]]*1.5</f>
        <v>7369.5</v>
      </c>
      <c r="L38" s="24">
        <v>4913</v>
      </c>
    </row>
    <row r="39" spans="1:12">
      <c r="A39" s="6">
        <f t="shared" si="0"/>
        <v>37</v>
      </c>
      <c r="B39" s="9" t="s">
        <v>47</v>
      </c>
      <c r="C39" s="11" t="s">
        <v>99</v>
      </c>
      <c r="D39" s="11" t="s">
        <v>100</v>
      </c>
      <c r="E39" s="11" t="str">
        <f>RIGHT(Таблица2123[[#This Row],[Размер]],3)</f>
        <v>R16</v>
      </c>
      <c r="F39" s="11">
        <v>99</v>
      </c>
      <c r="G39" s="11" t="s">
        <v>22</v>
      </c>
      <c r="H39" s="11" t="s">
        <v>69</v>
      </c>
      <c r="I39" s="23" t="s">
        <v>50</v>
      </c>
      <c r="J39" s="26" t="s">
        <v>70</v>
      </c>
      <c r="K39" s="24">
        <f>Таблица2123[[#This Row],[Цена со скидкой]]*1.5</f>
        <v>7029</v>
      </c>
      <c r="L39" s="24">
        <v>4686</v>
      </c>
    </row>
    <row r="40" spans="1:12">
      <c r="A40" s="6">
        <f t="shared" si="0"/>
        <v>38</v>
      </c>
      <c r="B40" s="9" t="s">
        <v>47</v>
      </c>
      <c r="C40" s="11" t="s">
        <v>101</v>
      </c>
      <c r="D40" s="11" t="s">
        <v>37</v>
      </c>
      <c r="E40" s="11" t="str">
        <f>RIGHT(Таблица2123[[#This Row],[Размер]],3)</f>
        <v>R16</v>
      </c>
      <c r="F40" s="11">
        <v>98</v>
      </c>
      <c r="G40" s="11" t="s">
        <v>22</v>
      </c>
      <c r="H40" s="11" t="s">
        <v>69</v>
      </c>
      <c r="I40" s="23" t="s">
        <v>50</v>
      </c>
      <c r="J40" s="26" t="s">
        <v>70</v>
      </c>
      <c r="K40" s="24">
        <f>Таблица2123[[#This Row],[Цена со скидкой]]*1.5</f>
        <v>7617</v>
      </c>
      <c r="L40" s="24">
        <v>5078</v>
      </c>
    </row>
    <row r="41" spans="1:12">
      <c r="A41" s="6">
        <f t="shared" si="0"/>
        <v>39</v>
      </c>
      <c r="B41" s="9" t="s">
        <v>47</v>
      </c>
      <c r="C41" s="12" t="s">
        <v>102</v>
      </c>
      <c r="D41" s="12" t="s">
        <v>103</v>
      </c>
      <c r="E41" s="12" t="str">
        <f>RIGHT(Таблица2123[[#This Row],[Размер]],3)</f>
        <v>R16</v>
      </c>
      <c r="F41" s="12">
        <v>107</v>
      </c>
      <c r="G41" s="12" t="s">
        <v>22</v>
      </c>
      <c r="H41" s="12" t="s">
        <v>104</v>
      </c>
      <c r="I41" s="23" t="s">
        <v>18</v>
      </c>
      <c r="J41" s="23" t="s">
        <v>105</v>
      </c>
      <c r="K41" s="24">
        <f>Таблица2123[[#This Row],[Цена со скидкой]]*1.5</f>
        <v>10272</v>
      </c>
      <c r="L41" s="24">
        <v>6848</v>
      </c>
    </row>
    <row r="42" ht="25.5" spans="1:12">
      <c r="A42" s="6">
        <f t="shared" si="0"/>
        <v>40</v>
      </c>
      <c r="B42" s="9" t="s">
        <v>47</v>
      </c>
      <c r="C42" s="13" t="s">
        <v>106</v>
      </c>
      <c r="D42" s="13" t="s">
        <v>107</v>
      </c>
      <c r="E42" s="13" t="str">
        <f>RIGHT(Таблица2123[[#This Row],[Размер]],4)</f>
        <v>R16C</v>
      </c>
      <c r="F42" s="13" t="s">
        <v>108</v>
      </c>
      <c r="G42" s="13" t="s">
        <v>90</v>
      </c>
      <c r="H42" s="13" t="s">
        <v>91</v>
      </c>
      <c r="I42" s="23" t="s">
        <v>50</v>
      </c>
      <c r="J42" s="25" t="s">
        <v>92</v>
      </c>
      <c r="K42" s="24">
        <f>Таблица2123[[#This Row],[Цена со скидкой]]*1.5</f>
        <v>9132</v>
      </c>
      <c r="L42" s="24">
        <v>6088</v>
      </c>
    </row>
    <row r="43" spans="1:12">
      <c r="A43" s="6">
        <f t="shared" si="0"/>
        <v>41</v>
      </c>
      <c r="B43" s="9" t="s">
        <v>47</v>
      </c>
      <c r="C43" s="13" t="s">
        <v>109</v>
      </c>
      <c r="D43" s="13" t="s">
        <v>110</v>
      </c>
      <c r="E43" s="13" t="str">
        <f>RIGHT(Таблица2123[[#This Row],[Размер]],3)</f>
        <v>R17</v>
      </c>
      <c r="F43" s="13">
        <v>98</v>
      </c>
      <c r="G43" s="13" t="s">
        <v>42</v>
      </c>
      <c r="H43" s="13" t="s">
        <v>66</v>
      </c>
      <c r="I43" s="23" t="s">
        <v>50</v>
      </c>
      <c r="J43" s="27" t="s">
        <v>67</v>
      </c>
      <c r="K43" s="24">
        <f>Таблица2123[[#This Row],[Цена со скидкой]]*1.5</f>
        <v>6793.5</v>
      </c>
      <c r="L43" s="24">
        <v>4529</v>
      </c>
    </row>
    <row r="44" spans="1:12">
      <c r="A44" s="6">
        <f t="shared" si="0"/>
        <v>42</v>
      </c>
      <c r="B44" s="9" t="s">
        <v>47</v>
      </c>
      <c r="C44" s="13" t="s">
        <v>111</v>
      </c>
      <c r="D44" s="13" t="s">
        <v>39</v>
      </c>
      <c r="E44" s="13" t="str">
        <f>RIGHT(Таблица2123[[#This Row],[Размер]],3)</f>
        <v>R17</v>
      </c>
      <c r="F44" s="13">
        <v>91</v>
      </c>
      <c r="G44" s="13" t="s">
        <v>42</v>
      </c>
      <c r="H44" s="13" t="s">
        <v>66</v>
      </c>
      <c r="I44" s="23" t="s">
        <v>50</v>
      </c>
      <c r="J44" s="27" t="s">
        <v>67</v>
      </c>
      <c r="K44" s="24">
        <f>Таблица2123[[#This Row],[Цена со скидкой]]*1.5</f>
        <v>6853.5</v>
      </c>
      <c r="L44" s="24">
        <v>4569</v>
      </c>
    </row>
    <row r="45" spans="1:12">
      <c r="A45" s="6">
        <f t="shared" si="0"/>
        <v>43</v>
      </c>
      <c r="B45" s="9" t="s">
        <v>47</v>
      </c>
      <c r="C45" s="13" t="s">
        <v>112</v>
      </c>
      <c r="D45" s="13" t="s">
        <v>113</v>
      </c>
      <c r="E45" s="13" t="str">
        <f>RIGHT(Таблица2123[[#This Row],[Размер]],3)</f>
        <v>R17</v>
      </c>
      <c r="F45" s="13">
        <v>98</v>
      </c>
      <c r="G45" s="13" t="s">
        <v>42</v>
      </c>
      <c r="H45" s="13" t="s">
        <v>66</v>
      </c>
      <c r="I45" s="23" t="s">
        <v>50</v>
      </c>
      <c r="J45" s="26" t="s">
        <v>67</v>
      </c>
      <c r="K45" s="24">
        <f>Таблица2123[[#This Row],[Цена со скидкой]]*1.5</f>
        <v>7525.5</v>
      </c>
      <c r="L45" s="24">
        <v>5017</v>
      </c>
    </row>
    <row r="46" spans="1:12">
      <c r="A46" s="6">
        <f t="shared" si="0"/>
        <v>44</v>
      </c>
      <c r="B46" s="9" t="s">
        <v>47</v>
      </c>
      <c r="C46" s="13" t="s">
        <v>114</v>
      </c>
      <c r="D46" s="13" t="s">
        <v>41</v>
      </c>
      <c r="E46" s="13" t="str">
        <f>RIGHT(Таблица2123[[#This Row],[Размер]],3)</f>
        <v>R17</v>
      </c>
      <c r="F46" s="13">
        <v>101</v>
      </c>
      <c r="G46" s="13" t="s">
        <v>42</v>
      </c>
      <c r="H46" s="14" t="s">
        <v>66</v>
      </c>
      <c r="I46" s="23" t="s">
        <v>50</v>
      </c>
      <c r="J46" s="26" t="s">
        <v>67</v>
      </c>
      <c r="K46" s="24">
        <f>Таблица2123[[#This Row],[Цена со скидкой]]*1.5</f>
        <v>8179.5</v>
      </c>
      <c r="L46" s="24">
        <v>5453</v>
      </c>
    </row>
    <row r="47" spans="1:12">
      <c r="A47" s="6">
        <f t="shared" si="0"/>
        <v>45</v>
      </c>
      <c r="B47" s="9" t="s">
        <v>47</v>
      </c>
      <c r="C47" s="13" t="s">
        <v>115</v>
      </c>
      <c r="D47" s="13" t="s">
        <v>116</v>
      </c>
      <c r="E47" s="13" t="str">
        <f>RIGHT(Таблица2123[[#This Row],[Размер]],3)</f>
        <v>R17</v>
      </c>
      <c r="F47" s="13">
        <v>99</v>
      </c>
      <c r="G47" s="13" t="s">
        <v>22</v>
      </c>
      <c r="H47" s="13" t="s">
        <v>69</v>
      </c>
      <c r="I47" s="23" t="s">
        <v>50</v>
      </c>
      <c r="J47" s="26" t="s">
        <v>70</v>
      </c>
      <c r="K47" s="24">
        <f>Таблица2123[[#This Row],[Цена со скидкой]]*1.5</f>
        <v>7698</v>
      </c>
      <c r="L47" s="24">
        <v>5132</v>
      </c>
    </row>
    <row r="48" spans="1:12">
      <c r="A48" s="6">
        <f t="shared" si="0"/>
        <v>46</v>
      </c>
      <c r="B48" s="9" t="s">
        <v>47</v>
      </c>
      <c r="C48" s="13" t="s">
        <v>117</v>
      </c>
      <c r="D48" s="13" t="s">
        <v>118</v>
      </c>
      <c r="E48" s="13" t="str">
        <f>RIGHT(Таблица2123[[#This Row],[Размер]],3)</f>
        <v>R17</v>
      </c>
      <c r="F48" s="13">
        <v>102</v>
      </c>
      <c r="G48" s="13" t="s">
        <v>22</v>
      </c>
      <c r="H48" s="13" t="s">
        <v>119</v>
      </c>
      <c r="I48" s="23" t="s">
        <v>50</v>
      </c>
      <c r="J48" s="25" t="s">
        <v>105</v>
      </c>
      <c r="K48" s="24">
        <f>Таблица2123[[#This Row],[Цена со скидкой]]*1.5</f>
        <v>8110.5</v>
      </c>
      <c r="L48" s="24">
        <v>5407</v>
      </c>
    </row>
    <row r="49" spans="1:12">
      <c r="A49" s="6">
        <f t="shared" si="0"/>
        <v>47</v>
      </c>
      <c r="B49" s="9" t="s">
        <v>47</v>
      </c>
      <c r="C49" s="12" t="s">
        <v>120</v>
      </c>
      <c r="D49" s="12" t="s">
        <v>121</v>
      </c>
      <c r="E49" s="12" t="str">
        <f>RIGHT(Таблица2123[[#This Row],[Размер]],3)</f>
        <v>R17</v>
      </c>
      <c r="F49" s="12">
        <v>104</v>
      </c>
      <c r="G49" s="12" t="s">
        <v>22</v>
      </c>
      <c r="H49" s="12" t="s">
        <v>104</v>
      </c>
      <c r="I49" s="23" t="s">
        <v>18</v>
      </c>
      <c r="J49" s="23" t="s">
        <v>105</v>
      </c>
      <c r="K49" s="24">
        <f>Таблица2123[[#This Row],[Цена со скидкой]]*1.5</f>
        <v>9231</v>
      </c>
      <c r="L49" s="24">
        <v>6154</v>
      </c>
    </row>
    <row r="50" spans="1:12">
      <c r="A50" s="6">
        <f t="shared" si="0"/>
        <v>48</v>
      </c>
      <c r="B50" s="9" t="s">
        <v>47</v>
      </c>
      <c r="C50" s="13" t="s">
        <v>122</v>
      </c>
      <c r="D50" s="13" t="s">
        <v>121</v>
      </c>
      <c r="E50" s="13" t="str">
        <f>RIGHT(Таблица2123[[#This Row],[Размер]],3)</f>
        <v>R17</v>
      </c>
      <c r="F50" s="13">
        <v>104</v>
      </c>
      <c r="G50" s="13" t="s">
        <v>22</v>
      </c>
      <c r="H50" s="13" t="s">
        <v>104</v>
      </c>
      <c r="I50" s="23" t="s">
        <v>18</v>
      </c>
      <c r="J50" s="23" t="s">
        <v>105</v>
      </c>
      <c r="K50" s="24">
        <f>Таблица2123[[#This Row],[Цена со скидкой]]*1.5</f>
        <v>9231</v>
      </c>
      <c r="L50" s="24">
        <v>6154</v>
      </c>
    </row>
    <row r="51" spans="1:12">
      <c r="A51" s="6">
        <f t="shared" si="0"/>
        <v>49</v>
      </c>
      <c r="B51" s="9" t="s">
        <v>47</v>
      </c>
      <c r="C51" s="13" t="s">
        <v>123</v>
      </c>
      <c r="D51" s="13" t="s">
        <v>124</v>
      </c>
      <c r="E51" s="13" t="str">
        <f>RIGHT(Таблица2123[[#This Row],[Размер]],3)</f>
        <v>R17</v>
      </c>
      <c r="F51" s="13">
        <v>112</v>
      </c>
      <c r="G51" s="13" t="s">
        <v>125</v>
      </c>
      <c r="H51" s="13" t="s">
        <v>126</v>
      </c>
      <c r="I51" s="23" t="s">
        <v>18</v>
      </c>
      <c r="J51" s="23" t="s">
        <v>127</v>
      </c>
      <c r="K51" s="24">
        <f>Таблица2123[[#This Row],[Цена со скидкой]]*1.5</f>
        <v>11829</v>
      </c>
      <c r="L51" s="24">
        <v>7886</v>
      </c>
    </row>
    <row r="52" spans="1:12">
      <c r="A52" s="6">
        <f t="shared" si="0"/>
        <v>50</v>
      </c>
      <c r="B52" s="9" t="s">
        <v>47</v>
      </c>
      <c r="C52" s="13" t="s">
        <v>128</v>
      </c>
      <c r="D52" s="13" t="s">
        <v>129</v>
      </c>
      <c r="E52" s="13" t="str">
        <f>RIGHT(Таблица2123[[#This Row],[Размер]],3)</f>
        <v>R18</v>
      </c>
      <c r="F52" s="13">
        <v>92</v>
      </c>
      <c r="G52" s="13" t="s">
        <v>42</v>
      </c>
      <c r="H52" s="13" t="s">
        <v>66</v>
      </c>
      <c r="I52" s="23" t="s">
        <v>50</v>
      </c>
      <c r="J52" s="26" t="s">
        <v>67</v>
      </c>
      <c r="K52" s="24">
        <f>Таблица2123[[#This Row],[Цена со скидкой]]*1.5</f>
        <v>6900</v>
      </c>
      <c r="L52" s="24">
        <v>4600</v>
      </c>
    </row>
    <row r="53" ht="25.5" spans="1:12">
      <c r="A53" s="6">
        <f t="shared" si="0"/>
        <v>51</v>
      </c>
      <c r="B53" s="9" t="s">
        <v>47</v>
      </c>
      <c r="C53" s="13" t="s">
        <v>130</v>
      </c>
      <c r="D53" s="13" t="s">
        <v>131</v>
      </c>
      <c r="E53" s="13" t="str">
        <f>RIGHT(Таблица2123[[#This Row],[Размер]],3)</f>
        <v>R18</v>
      </c>
      <c r="F53" s="13">
        <v>94</v>
      </c>
      <c r="G53" s="13" t="s">
        <v>42</v>
      </c>
      <c r="H53" s="13" t="s">
        <v>54</v>
      </c>
      <c r="I53" s="23" t="s">
        <v>50</v>
      </c>
      <c r="J53" s="26" t="s">
        <v>55</v>
      </c>
      <c r="K53" s="24">
        <f>Таблица2123[[#This Row],[Цена со скидкой]]*1.5</f>
        <v>8179.5</v>
      </c>
      <c r="L53" s="24">
        <v>5453</v>
      </c>
    </row>
    <row r="54" ht="25.5" spans="1:12">
      <c r="A54" s="6">
        <f t="shared" si="0"/>
        <v>52</v>
      </c>
      <c r="B54" s="9" t="s">
        <v>47</v>
      </c>
      <c r="C54" s="13" t="s">
        <v>132</v>
      </c>
      <c r="D54" s="13" t="s">
        <v>133</v>
      </c>
      <c r="E54" s="13" t="str">
        <f>RIGHT(Таблица2123[[#This Row],[Размер]],3)</f>
        <v>R18</v>
      </c>
      <c r="F54" s="13">
        <v>100</v>
      </c>
      <c r="G54" s="13" t="s">
        <v>29</v>
      </c>
      <c r="H54" s="13" t="s">
        <v>54</v>
      </c>
      <c r="I54" s="23" t="s">
        <v>50</v>
      </c>
      <c r="J54" s="26" t="s">
        <v>55</v>
      </c>
      <c r="K54" s="24">
        <f>Таблица2123[[#This Row],[Цена со скидкой]]*1.5</f>
        <v>8469</v>
      </c>
      <c r="L54" s="24">
        <v>5646</v>
      </c>
    </row>
    <row r="55" spans="1:12">
      <c r="A55" s="6">
        <f t="shared" si="0"/>
        <v>53</v>
      </c>
      <c r="B55" s="9" t="s">
        <v>47</v>
      </c>
      <c r="C55" s="12" t="s">
        <v>134</v>
      </c>
      <c r="D55" s="12" t="s">
        <v>135</v>
      </c>
      <c r="E55" s="12" t="str">
        <f>RIGHT(Таблица2123[[#This Row],[Размер]],3)</f>
        <v>R18</v>
      </c>
      <c r="F55" s="12">
        <v>107</v>
      </c>
      <c r="G55" s="12" t="s">
        <v>22</v>
      </c>
      <c r="H55" s="12" t="s">
        <v>104</v>
      </c>
      <c r="I55" s="23" t="s">
        <v>18</v>
      </c>
      <c r="J55" s="23" t="s">
        <v>105</v>
      </c>
      <c r="K55" s="24">
        <f>Таблица2123[[#This Row],[Цена со скидкой]]*1.5</f>
        <v>9028.5</v>
      </c>
      <c r="L55" s="24">
        <v>6019</v>
      </c>
    </row>
    <row r="56" spans="1:12">
      <c r="A56" s="6">
        <f t="shared" si="0"/>
        <v>54</v>
      </c>
      <c r="B56" s="9" t="s">
        <v>47</v>
      </c>
      <c r="C56" s="13" t="s">
        <v>136</v>
      </c>
      <c r="D56" s="13" t="s">
        <v>137</v>
      </c>
      <c r="E56" s="13" t="str">
        <f>RIGHT(Таблица2123[[#This Row],[Размер]],3)</f>
        <v>R18</v>
      </c>
      <c r="F56" s="13">
        <v>110</v>
      </c>
      <c r="G56" s="13" t="s">
        <v>125</v>
      </c>
      <c r="H56" s="13" t="s">
        <v>126</v>
      </c>
      <c r="I56" s="23" t="s">
        <v>18</v>
      </c>
      <c r="J56" s="23" t="s">
        <v>127</v>
      </c>
      <c r="K56" s="24">
        <f>Таблица2123[[#This Row],[Цена со скидкой]]*1.5</f>
        <v>12003</v>
      </c>
      <c r="L56" s="24">
        <v>8002</v>
      </c>
    </row>
    <row r="57" spans="1:12">
      <c r="A57" s="6">
        <f t="shared" si="0"/>
        <v>55</v>
      </c>
      <c r="B57" s="9" t="s">
        <v>47</v>
      </c>
      <c r="C57" s="12" t="s">
        <v>138</v>
      </c>
      <c r="D57" s="12" t="s">
        <v>139</v>
      </c>
      <c r="E57" s="12" t="str">
        <f>RIGHT(Таблица2123[[#This Row],[Размер]],3)</f>
        <v>R19</v>
      </c>
      <c r="F57" s="12">
        <v>103</v>
      </c>
      <c r="G57" s="12" t="s">
        <v>22</v>
      </c>
      <c r="H57" s="12" t="s">
        <v>104</v>
      </c>
      <c r="I57" s="23" t="s">
        <v>18</v>
      </c>
      <c r="J57" s="23" t="s">
        <v>105</v>
      </c>
      <c r="K57" s="24">
        <f>Таблица2123[[#This Row],[Цена со скидкой]]*1.5</f>
        <v>10245</v>
      </c>
      <c r="L57" s="24">
        <v>6830</v>
      </c>
    </row>
    <row r="58" spans="1:12">
      <c r="A58" s="6">
        <f t="shared" si="0"/>
        <v>56</v>
      </c>
      <c r="B58" s="9" t="s">
        <v>47</v>
      </c>
      <c r="C58" s="12" t="s">
        <v>140</v>
      </c>
      <c r="D58" s="12" t="s">
        <v>141</v>
      </c>
      <c r="E58" s="12" t="str">
        <f>RIGHT(Таблица2123[[#This Row],[Размер]],3)</f>
        <v>R19</v>
      </c>
      <c r="F58" s="12">
        <v>107</v>
      </c>
      <c r="G58" s="12" t="s">
        <v>22</v>
      </c>
      <c r="H58" s="12" t="s">
        <v>104</v>
      </c>
      <c r="I58" s="23" t="s">
        <v>18</v>
      </c>
      <c r="J58" s="23" t="s">
        <v>105</v>
      </c>
      <c r="K58" s="24">
        <f>Таблица2123[[#This Row],[Цена со скидкой]]*1.5</f>
        <v>10593</v>
      </c>
      <c r="L58" s="24">
        <v>7062</v>
      </c>
    </row>
    <row r="59" ht="15.75" spans="2:12">
      <c r="B59" s="15"/>
      <c r="C59" s="16"/>
      <c r="D59" s="17"/>
      <c r="E59" s="13" t="str">
        <f>RIGHT(Таблица2123[[#This Row],[Размер]],3)</f>
        <v/>
      </c>
      <c r="F59" s="18"/>
      <c r="G59" s="16"/>
      <c r="H59" s="16"/>
      <c r="I59" s="28"/>
      <c r="J59" s="28"/>
      <c r="K59" s="29"/>
      <c r="L59" s="29"/>
    </row>
    <row r="61" spans="1:12">
      <c r="A61" s="1" t="s">
        <v>142</v>
      </c>
      <c r="B61" s="19"/>
      <c r="C61" s="19"/>
      <c r="D61" s="19"/>
      <c r="E61" s="19"/>
      <c r="F61" s="19"/>
      <c r="G61" s="19"/>
      <c r="H61" s="19"/>
      <c r="I61" s="19"/>
      <c r="J61" s="19"/>
      <c r="K61" s="19"/>
      <c r="L61" s="19"/>
    </row>
    <row r="62" ht="89.25" customHeight="1" spans="1:12">
      <c r="A62" s="20" t="s">
        <v>143</v>
      </c>
      <c r="B62" s="21"/>
      <c r="C62" s="21"/>
      <c r="D62" s="21"/>
      <c r="E62" s="21"/>
      <c r="F62" s="21"/>
      <c r="G62" s="21"/>
      <c r="H62" s="21"/>
      <c r="I62" s="21"/>
      <c r="J62" s="21"/>
      <c r="K62" s="21"/>
      <c r="L62" s="21"/>
    </row>
  </sheetData>
  <mergeCells count="3">
    <mergeCell ref="A1:L1"/>
    <mergeCell ref="A61:L61"/>
    <mergeCell ref="A62:L62"/>
  </mergeCells>
  <conditionalFormatting sqref="G9">
    <cfRule type="containsBlanks" dxfId="12" priority="4">
      <formula>LEN(TRIM(G9))=0</formula>
    </cfRule>
  </conditionalFormatting>
  <conditionalFormatting sqref="C3:C41">
    <cfRule type="duplicateValues" dxfId="13" priority="5"/>
  </conditionalFormatting>
  <conditionalFormatting sqref="C21:C27">
    <cfRule type="containsBlanks" dxfId="12" priority="3">
      <formula>LEN(TRIM(C21))=0</formula>
    </cfRule>
  </conditionalFormatting>
  <conditionalFormatting sqref="C42:C58">
    <cfRule type="duplicateValues" dxfId="13" priority="6"/>
  </conditionalFormatting>
  <conditionalFormatting sqref="C3:H8;C16:H20;C31:H58">
    <cfRule type="containsBlanks" dxfId="12" priority="1">
      <formula>LEN(TRIM(C3))=0</formula>
    </cfRule>
  </conditionalFormatting>
  <conditionalFormatting sqref="D21:H27">
    <cfRule type="containsBlanks" dxfId="12" priority="2">
      <formula>LEN(TRIM(D21))=0</formula>
    </cfRule>
  </conditionalFormatting>
  <pageMargins left="0.7" right="0.7"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Прайс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Назаревич Я.З.</dc:creator>
  <cp:lastModifiedBy>79665</cp:lastModifiedBy>
  <dcterms:created xsi:type="dcterms:W3CDTF">2023-01-27T10:49:00Z</dcterms:created>
  <cp:lastPrinted>2023-01-27T11:01:00Z</cp:lastPrinted>
  <dcterms:modified xsi:type="dcterms:W3CDTF">2023-05-17T02:24:48Z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B34FB428FD6D48EEBC2762A40958C077_12</vt:lpwstr>
  </property>
  <property fmtid="{D5CDD505-2E9C-101B-9397-08002B2CF9AE}" pid="3" name="KSOProductBuildVer">
    <vt:lpwstr>2052-11.1.0.14309</vt:lpwstr>
  </property>
</Properties>
</file>