
<file path=[Content_Types].xml><?xml version="1.0" encoding="utf-8"?>
<Types xmlns="http://schemas.openxmlformats.org/package/2006/content-type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C:\Users\KNCV\Downloads\DAHELTECHIES\"/>
    </mc:Choice>
  </mc:AlternateContent>
  <xr:revisionPtr revIDLastSave="0" documentId="8_{8F43707B-6133-44B8-91B3-867EBC99B6D4}" xr6:coauthVersionLast="47" xr6:coauthVersionMax="47" xr10:uidLastSave="{00000000-0000-0000-0000-000000000000}"/>
  <bookViews>
    <workbookView xWindow="-110" yWindow="-110" windowWidth="19420" windowHeight="10300" xr2:uid="{9226C2B4-20D7-4754-ADB7-1C716168116A}"/>
  </bookViews>
  <sheets>
    <sheet name="Dashboard" sheetId="1" r:id="rId1"/>
    <sheet name="Profit By State and Product" sheetId="11" state="hidden" r:id="rId2"/>
    <sheet name="Unit Sold Per Month" sheetId="13" state="hidden" r:id="rId3"/>
    <sheet name="Profit By Month" sheetId="12" state="hidden" r:id="rId4"/>
    <sheet name="My Data" sheetId="2" state="hidden" r:id="rId5"/>
  </sheets>
  <definedNames>
    <definedName name="Slicer_Product__Bags__Cartoons_Kegs">#N/A</definedName>
    <definedName name="Slicer_State">#N/A</definedName>
  </definedNames>
  <calcPr calcId="191029"/>
  <pivotCaches>
    <pivotCache cacheId="1" r:id="rId6"/>
  </pivotCaches>
  <fileRecoveryPr repairLoad="1"/>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5" i="2" l="1"/>
  <c r="F34" i="2"/>
  <c r="F33" i="2"/>
  <c r="F32" i="2"/>
  <c r="F31" i="2"/>
  <c r="F30" i="2"/>
  <c r="F29" i="2"/>
  <c r="F28" i="2"/>
  <c r="F27" i="2"/>
  <c r="F26" i="2"/>
  <c r="F25" i="2"/>
  <c r="F24" i="2"/>
  <c r="F23" i="2"/>
  <c r="J22" i="2"/>
  <c r="F22" i="2"/>
  <c r="F21" i="2"/>
  <c r="F20" i="2"/>
  <c r="F19" i="2"/>
  <c r="F18" i="2"/>
  <c r="J17" i="2"/>
  <c r="F17" i="2"/>
  <c r="I16" i="2"/>
  <c r="F16" i="2"/>
  <c r="F15" i="2"/>
  <c r="F14" i="2"/>
  <c r="F13" i="2"/>
  <c r="M12" i="2"/>
  <c r="F12" i="2"/>
  <c r="M11" i="2"/>
  <c r="F11" i="2"/>
  <c r="M10" i="2"/>
  <c r="F10" i="2"/>
  <c r="M9" i="2"/>
  <c r="F9" i="2"/>
  <c r="M8" i="2"/>
  <c r="F8" i="2"/>
  <c r="M7" i="2"/>
  <c r="F7" i="2"/>
  <c r="F6" i="2"/>
  <c r="F5" i="2"/>
  <c r="F4" i="2"/>
  <c r="F3" i="2"/>
  <c r="F2" i="2"/>
</calcChain>
</file>

<file path=xl/sharedStrings.xml><?xml version="1.0" encoding="utf-8"?>
<sst xmlns="http://schemas.openxmlformats.org/spreadsheetml/2006/main" count="154" uniqueCount="38">
  <si>
    <t>State</t>
  </si>
  <si>
    <t>Units Sold</t>
  </si>
  <si>
    <t>Revenue</t>
  </si>
  <si>
    <t xml:space="preserve">Cost </t>
  </si>
  <si>
    <t xml:space="preserve">Profit </t>
  </si>
  <si>
    <t>Month</t>
  </si>
  <si>
    <t>Rice</t>
  </si>
  <si>
    <t>Beans</t>
  </si>
  <si>
    <t>Spaghetti</t>
  </si>
  <si>
    <t>Product (Bags/ Cartoons/Kegs)</t>
  </si>
  <si>
    <t>Groundnut Oil</t>
  </si>
  <si>
    <t>Garri</t>
  </si>
  <si>
    <t>Palm oil</t>
  </si>
  <si>
    <t>Onoins</t>
  </si>
  <si>
    <t>rice</t>
  </si>
  <si>
    <t>beans</t>
  </si>
  <si>
    <t>Goil</t>
  </si>
  <si>
    <t>POIL</t>
  </si>
  <si>
    <t>Onion</t>
  </si>
  <si>
    <t>Row Labels</t>
  </si>
  <si>
    <t>Grand Total</t>
  </si>
  <si>
    <t xml:space="preserve">Sum of Profit </t>
  </si>
  <si>
    <t>Sum of Units Sold</t>
  </si>
  <si>
    <t>Akwa Ibom</t>
  </si>
  <si>
    <t>Abuja</t>
  </si>
  <si>
    <t>January</t>
  </si>
  <si>
    <t>February</t>
  </si>
  <si>
    <t xml:space="preserve">January </t>
  </si>
  <si>
    <t>F</t>
  </si>
  <si>
    <t>March</t>
  </si>
  <si>
    <t>April</t>
  </si>
  <si>
    <t>May</t>
  </si>
  <si>
    <t>Rivers</t>
  </si>
  <si>
    <t>Lagos</t>
  </si>
  <si>
    <t>Imo</t>
  </si>
  <si>
    <t>Febraury</t>
  </si>
  <si>
    <t>Column Labels</t>
  </si>
  <si>
    <t>IMANUEL FOODS - PERFORMANCE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</si>
</sst>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470]* #,##0.00_-;\-[$₦-470]* #,##0.00_-;_-[$₦-470]* &quot;-&quot;??_-;_-@_-"/>
  </numFmts>
  <fonts count="4" x14ac:knownFonts="1">
    <font>
      <sz val="11"/>
      <color theme="1"/>
      <name val="Tw Cen MT"/>
      <family val="2"/>
      <scheme val="minor"/>
    </font>
    <font>
      <sz val="11"/>
      <color theme="1"/>
      <name val="Tw Cen MT"/>
      <family val="2"/>
      <scheme val="minor"/>
    </font>
    <font>
      <sz val="36"/>
      <color theme="1"/>
      <name val="Amasis MT Pro Medium"/>
      <family val="1"/>
    </font>
    <font>
      <sz val="28"/>
      <color theme="1"/>
      <name val="Amasis MT Pro Medium"/>
      <family val="1"/>
    </font>
  </fonts>
  <fills count="3">
    <fill>
      <patternFill patternType="none"/>
    </fill>
    <fill>
      <patternFill patternType="gray125"/>
    </fill>
    <fill>
      <patternFill patternType="solid">
        <fgColor theme="4"/>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s>
  <cellStyleXfs count="2">
    <xf numFmtId="0" fontId="0" fillId="0" borderId="0"/>
    <xf numFmtId="43" fontId="1" fillId="0" borderId="0" applyFont="0" applyFill="0" applyBorder="0" applyAlignment="0" applyProtection="0"/>
  </cellStyleXfs>
  <cellXfs count="27">
    <xf numFmtId="0" fontId="0" fillId="0" borderId="0" xfId="0"/>
    <xf numFmtId="43" fontId="0" fillId="0" borderId="0" xfId="1" applyFont="1"/>
    <xf numFmtId="164" fontId="0" fillId="0" borderId="0" xfId="1" applyNumberFormat="1" applyFont="1"/>
    <xf numFmtId="0" fontId="0" fillId="0" borderId="2" xfId="0" applyBorder="1"/>
    <xf numFmtId="0" fontId="0" fillId="0" borderId="3" xfId="0" applyBorder="1"/>
    <xf numFmtId="164" fontId="0" fillId="0" borderId="3" xfId="1" applyNumberFormat="1" applyFont="1" applyBorder="1"/>
    <xf numFmtId="0" fontId="0" fillId="0" borderId="4" xfId="0" applyBorder="1"/>
    <xf numFmtId="0" fontId="0" fillId="0" borderId="5" xfId="0" applyBorder="1"/>
    <xf numFmtId="0" fontId="0" fillId="0" borderId="1" xfId="0" applyBorder="1"/>
    <xf numFmtId="164" fontId="0" fillId="0" borderId="1" xfId="1" applyNumberFormat="1" applyFont="1" applyBorder="1"/>
    <xf numFmtId="0" fontId="0" fillId="0" borderId="6" xfId="0" applyBorder="1"/>
    <xf numFmtId="0" fontId="0" fillId="0" borderId="7" xfId="0" applyBorder="1"/>
    <xf numFmtId="0" fontId="0" fillId="0" borderId="8" xfId="0" applyBorder="1"/>
    <xf numFmtId="164" fontId="0" fillId="0" borderId="8" xfId="1" applyNumberFormat="1" applyFont="1" applyBorder="1"/>
    <xf numFmtId="0" fontId="0" fillId="0" borderId="0" xfId="0" pivotButton="1"/>
    <xf numFmtId="0" fontId="0" fillId="0" borderId="0" xfId="0" applyAlignment="1">
      <alignment horizontal="left"/>
    </xf>
    <xf numFmtId="164" fontId="0" fillId="0" borderId="0" xfId="0" applyNumberFormat="1"/>
    <xf numFmtId="0" fontId="3" fillId="0" borderId="0" xfId="0" applyFont="1" applyAlignment="1">
      <alignment vertical="center" wrapText="1"/>
    </xf>
    <xf numFmtId="0" fontId="2" fillId="2" borderId="9"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2" fillId="2" borderId="0" xfId="0" applyFont="1" applyFill="1" applyAlignment="1">
      <alignment horizontal="center" vertical="center" wrapText="1"/>
    </xf>
    <xf numFmtId="0" fontId="2" fillId="2" borderId="12"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15" xfId="0" applyFont="1" applyFill="1" applyBorder="1" applyAlignment="1">
      <alignment horizontal="center" vertical="center" wrapText="1"/>
    </xf>
  </cellXfs>
  <cellStyles count="2">
    <cellStyle name="Comma" xfId="1" builtinId="3"/>
    <cellStyle name="Normal" xfId="0" builtinId="0"/>
  </cellStyles>
  <dxfs count="12">
    <dxf>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Tw Cen MT"/>
        <family val="2"/>
        <scheme val="minor"/>
      </font>
      <numFmt numFmtId="164" formatCode="_-[$₦-470]* #,##0.00_-;\-[$₦-470]* #,##0.00_-;_-[$₦-470]* &quot;-&quot;??_-;_-@_-"/>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Tw Cen MT"/>
        <family val="2"/>
        <scheme val="minor"/>
      </font>
      <numFmt numFmtId="164" formatCode="_-[$₦-470]* #,##0.00_-;\-[$₦-470]* #,##0.00_-;_-[$₦-470]* &quot;-&quot;??_-;_-@_-"/>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Tw Cen MT"/>
        <family val="2"/>
        <scheme val="minor"/>
      </font>
      <numFmt numFmtId="164" formatCode="_-[$₦-470]* #,##0.00_-;\-[$₦-470]* #,##0.00_-;_-[$₦-470]* &quot;-&quot;??_-;_-@_-"/>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w Cen MT"/>
        <family val="2"/>
        <scheme val="minor"/>
      </font>
    </dxf>
    <dxf>
      <border>
        <bottom style="thin">
          <color indexed="64"/>
        </bottom>
      </border>
    </dxf>
    <dxf>
      <font>
        <b val="0"/>
        <i val="0"/>
        <strike val="0"/>
        <condense val="0"/>
        <extend val="0"/>
        <outline val="0"/>
        <shadow val="0"/>
        <u val="none"/>
        <vertAlign val="baseline"/>
        <sz val="11"/>
        <color theme="1"/>
        <name val="Tw Cen MT"/>
        <family val="2"/>
        <scheme val="minor"/>
      </font>
      <numFmt numFmtId="164" formatCode="_-[$₦-470]* #,##0.00_-;\-[$₦-470]* #,##0.00_-;_-[$₦-470]* &quot;-&quot;??_-;_-@_-"/>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colors>
    <mruColors>
      <color rgb="FFDDD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[Imaobong's Excel Assignment.xlsx]Profit By State and Product!PivotTable8</c:name>
    <c:fmtId val="4"/>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b="1">
                <a:solidFill>
                  <a:schemeClr val="lt1"/>
                </a:solidFill>
                <a:latin typeface="+mn-lt"/>
                <a:ea typeface="+mn-ea"/>
                <a:cs typeface="+mn-cs"/>
              </a:rPr>
              <a:t>PROFIT</a:t>
            </a:r>
            <a:r>
              <a:rPr lang="en-US" b="1" baseline="0">
                <a:solidFill>
                  <a:schemeClr val="lt1"/>
                </a:solidFill>
                <a:latin typeface="+mn-lt"/>
                <a:ea typeface="+mn-ea"/>
                <a:cs typeface="+mn-cs"/>
              </a:rPr>
              <a:t> BY STATE AND PRODUCT</a:t>
            </a:r>
            <a:endParaRPr lang="en-US" b="1"/>
          </a:p>
        </c:rich>
      </c:tx>
      <c:overlay val="0"/>
      <c:spPr>
        <a:solidFill>
          <a:schemeClr val="accent6"/>
        </a:solidFill>
        <a:ln w="25400" cap="rnd" cmpd="sng" algn="ctr">
          <a:solidFill>
            <a:schemeClr val="lt1"/>
          </a:solidFill>
          <a:prstDash val="solid"/>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State and Product'!$B$3:$B$4</c:f>
              <c:strCache>
                <c:ptCount val="1"/>
                <c:pt idx="0">
                  <c:v>Rice</c:v>
                </c:pt>
              </c:strCache>
            </c:strRef>
          </c:tx>
          <c:spPr>
            <a:solidFill>
              <a:schemeClr val="accent1"/>
            </a:solidFill>
            <a:ln>
              <a:noFill/>
            </a:ln>
            <a:effectLst/>
          </c:spPr>
          <c:invertIfNegative val="0"/>
          <c:cat>
            <c:strRef>
              <c:f>'Profit By State and Product'!$A$5:$A$10</c:f>
              <c:strCache>
                <c:ptCount val="5"/>
                <c:pt idx="0">
                  <c:v>Akwa Ibom</c:v>
                </c:pt>
                <c:pt idx="1">
                  <c:v>Abuja</c:v>
                </c:pt>
                <c:pt idx="2">
                  <c:v>Rivers</c:v>
                </c:pt>
                <c:pt idx="3">
                  <c:v>Imo</c:v>
                </c:pt>
                <c:pt idx="4">
                  <c:v>Lagos</c:v>
                </c:pt>
              </c:strCache>
            </c:strRef>
          </c:cat>
          <c:val>
            <c:numRef>
              <c:f>'Profit By State and Product'!$B$5:$B$10</c:f>
              <c:numCache>
                <c:formatCode>_-[$₦-470]* #,##0.00_-;\-[$₦-470]* #,##0.00_-;_-[$₦-470]* "-"??_-;_-@_-</c:formatCode>
                <c:ptCount val="5"/>
                <c:pt idx="0">
                  <c:v>2880000</c:v>
                </c:pt>
                <c:pt idx="1">
                  <c:v>1510000</c:v>
                </c:pt>
                <c:pt idx="2">
                  <c:v>1750000</c:v>
                </c:pt>
                <c:pt idx="3">
                  <c:v>2330000</c:v>
                </c:pt>
                <c:pt idx="4">
                  <c:v>2020000</c:v>
                </c:pt>
              </c:numCache>
            </c:numRef>
          </c:val>
          <c:extLst>
            <c:ext xmlns:c16="http://schemas.microsoft.com/office/drawing/2014/chart" uri="{C3380CC4-5D6E-409C-BE32-E72D297353CC}">
              <c16:uniqueId val="{00000000-CDEB-42AA-87E3-26E9706AAC57}"/>
            </c:ext>
          </c:extLst>
        </c:ser>
        <c:ser>
          <c:idx val="1"/>
          <c:order val="1"/>
          <c:tx>
            <c:strRef>
              <c:f>'Profit By State and Product'!$C$3:$C$4</c:f>
              <c:strCache>
                <c:ptCount val="1"/>
                <c:pt idx="0">
                  <c:v>Beans</c:v>
                </c:pt>
              </c:strCache>
            </c:strRef>
          </c:tx>
          <c:spPr>
            <a:solidFill>
              <a:schemeClr val="accent2"/>
            </a:solidFill>
            <a:ln>
              <a:noFill/>
            </a:ln>
            <a:effectLst/>
          </c:spPr>
          <c:invertIfNegative val="0"/>
          <c:cat>
            <c:strRef>
              <c:f>'Profit By State and Product'!$A$5:$A$10</c:f>
              <c:strCache>
                <c:ptCount val="5"/>
                <c:pt idx="0">
                  <c:v>Akwa Ibom</c:v>
                </c:pt>
                <c:pt idx="1">
                  <c:v>Abuja</c:v>
                </c:pt>
                <c:pt idx="2">
                  <c:v>Rivers</c:v>
                </c:pt>
                <c:pt idx="3">
                  <c:v>Imo</c:v>
                </c:pt>
                <c:pt idx="4">
                  <c:v>Lagos</c:v>
                </c:pt>
              </c:strCache>
            </c:strRef>
          </c:cat>
          <c:val>
            <c:numRef>
              <c:f>'Profit By State and Product'!$C$5:$C$10</c:f>
              <c:numCache>
                <c:formatCode>_-[$₦-470]* #,##0.00_-;\-[$₦-470]* #,##0.00_-;_-[$₦-470]* "-"??_-;_-@_-</c:formatCode>
                <c:ptCount val="5"/>
                <c:pt idx="0">
                  <c:v>2000000</c:v>
                </c:pt>
                <c:pt idx="1">
                  <c:v>1750000</c:v>
                </c:pt>
                <c:pt idx="2">
                  <c:v>900000</c:v>
                </c:pt>
                <c:pt idx="3">
                  <c:v>1250000</c:v>
                </c:pt>
                <c:pt idx="4">
                  <c:v>700000</c:v>
                </c:pt>
              </c:numCache>
            </c:numRef>
          </c:val>
          <c:extLst>
            <c:ext xmlns:c16="http://schemas.microsoft.com/office/drawing/2014/chart" uri="{C3380CC4-5D6E-409C-BE32-E72D297353CC}">
              <c16:uniqueId val="{00000001-CDEB-42AA-87E3-26E9706AAC57}"/>
            </c:ext>
          </c:extLst>
        </c:ser>
        <c:ser>
          <c:idx val="2"/>
          <c:order val="2"/>
          <c:tx>
            <c:strRef>
              <c:f>'Profit By State and Product'!$D$3:$D$4</c:f>
              <c:strCache>
                <c:ptCount val="1"/>
                <c:pt idx="0">
                  <c:v>Palm oil</c:v>
                </c:pt>
              </c:strCache>
            </c:strRef>
          </c:tx>
          <c:spPr>
            <a:solidFill>
              <a:schemeClr val="accent3"/>
            </a:solidFill>
            <a:ln>
              <a:noFill/>
            </a:ln>
            <a:effectLst/>
          </c:spPr>
          <c:invertIfNegative val="0"/>
          <c:cat>
            <c:strRef>
              <c:f>'Profit By State and Product'!$A$5:$A$10</c:f>
              <c:strCache>
                <c:ptCount val="5"/>
                <c:pt idx="0">
                  <c:v>Akwa Ibom</c:v>
                </c:pt>
                <c:pt idx="1">
                  <c:v>Abuja</c:v>
                </c:pt>
                <c:pt idx="2">
                  <c:v>Rivers</c:v>
                </c:pt>
                <c:pt idx="3">
                  <c:v>Imo</c:v>
                </c:pt>
                <c:pt idx="4">
                  <c:v>Lagos</c:v>
                </c:pt>
              </c:strCache>
            </c:strRef>
          </c:cat>
          <c:val>
            <c:numRef>
              <c:f>'Profit By State and Product'!$D$5:$D$10</c:f>
              <c:numCache>
                <c:formatCode>_-[$₦-470]* #,##0.00_-;\-[$₦-470]* #,##0.00_-;_-[$₦-470]* "-"??_-;_-@_-</c:formatCode>
                <c:ptCount val="5"/>
                <c:pt idx="0">
                  <c:v>1169000</c:v>
                </c:pt>
                <c:pt idx="1">
                  <c:v>1260000</c:v>
                </c:pt>
                <c:pt idx="2">
                  <c:v>1260000</c:v>
                </c:pt>
                <c:pt idx="3">
                  <c:v>1092000</c:v>
                </c:pt>
                <c:pt idx="4">
                  <c:v>700000</c:v>
                </c:pt>
              </c:numCache>
            </c:numRef>
          </c:val>
          <c:extLst>
            <c:ext xmlns:c16="http://schemas.microsoft.com/office/drawing/2014/chart" uri="{C3380CC4-5D6E-409C-BE32-E72D297353CC}">
              <c16:uniqueId val="{00000002-CDEB-42AA-87E3-26E9706AAC57}"/>
            </c:ext>
          </c:extLst>
        </c:ser>
        <c:ser>
          <c:idx val="3"/>
          <c:order val="3"/>
          <c:tx>
            <c:strRef>
              <c:f>'Profit By State and Product'!$E$3:$E$4</c:f>
              <c:strCache>
                <c:ptCount val="1"/>
                <c:pt idx="0">
                  <c:v>Onoins</c:v>
                </c:pt>
              </c:strCache>
            </c:strRef>
          </c:tx>
          <c:spPr>
            <a:solidFill>
              <a:schemeClr val="accent4"/>
            </a:solidFill>
            <a:ln>
              <a:noFill/>
            </a:ln>
            <a:effectLst/>
          </c:spPr>
          <c:invertIfNegative val="0"/>
          <c:cat>
            <c:strRef>
              <c:f>'Profit By State and Product'!$A$5:$A$10</c:f>
              <c:strCache>
                <c:ptCount val="5"/>
                <c:pt idx="0">
                  <c:v>Akwa Ibom</c:v>
                </c:pt>
                <c:pt idx="1">
                  <c:v>Abuja</c:v>
                </c:pt>
                <c:pt idx="2">
                  <c:v>Rivers</c:v>
                </c:pt>
                <c:pt idx="3">
                  <c:v>Imo</c:v>
                </c:pt>
                <c:pt idx="4">
                  <c:v>Lagos</c:v>
                </c:pt>
              </c:strCache>
            </c:strRef>
          </c:cat>
          <c:val>
            <c:numRef>
              <c:f>'Profit By State and Product'!$E$5:$E$10</c:f>
              <c:numCache>
                <c:formatCode>_-[$₦-470]* #,##0.00_-;\-[$₦-470]* #,##0.00_-;_-[$₦-470]* "-"??_-;_-@_-</c:formatCode>
                <c:ptCount val="5"/>
                <c:pt idx="0">
                  <c:v>560000</c:v>
                </c:pt>
                <c:pt idx="1">
                  <c:v>512000</c:v>
                </c:pt>
                <c:pt idx="2">
                  <c:v>760000</c:v>
                </c:pt>
                <c:pt idx="3">
                  <c:v>704000</c:v>
                </c:pt>
                <c:pt idx="4">
                  <c:v>800000</c:v>
                </c:pt>
              </c:numCache>
            </c:numRef>
          </c:val>
          <c:extLst>
            <c:ext xmlns:c16="http://schemas.microsoft.com/office/drawing/2014/chart" uri="{C3380CC4-5D6E-409C-BE32-E72D297353CC}">
              <c16:uniqueId val="{00000003-CDEB-42AA-87E3-26E9706AAC57}"/>
            </c:ext>
          </c:extLst>
        </c:ser>
        <c:ser>
          <c:idx val="4"/>
          <c:order val="4"/>
          <c:tx>
            <c:strRef>
              <c:f>'Profit By State and Product'!$F$3:$F$4</c:f>
              <c:strCache>
                <c:ptCount val="1"/>
                <c:pt idx="0">
                  <c:v>Groundnut Oil</c:v>
                </c:pt>
              </c:strCache>
            </c:strRef>
          </c:tx>
          <c:spPr>
            <a:solidFill>
              <a:schemeClr val="accent5"/>
            </a:solidFill>
            <a:ln>
              <a:noFill/>
            </a:ln>
            <a:effectLst/>
          </c:spPr>
          <c:invertIfNegative val="0"/>
          <c:cat>
            <c:strRef>
              <c:f>'Profit By State and Product'!$A$5:$A$10</c:f>
              <c:strCache>
                <c:ptCount val="5"/>
                <c:pt idx="0">
                  <c:v>Akwa Ibom</c:v>
                </c:pt>
                <c:pt idx="1">
                  <c:v>Abuja</c:v>
                </c:pt>
                <c:pt idx="2">
                  <c:v>Rivers</c:v>
                </c:pt>
                <c:pt idx="3">
                  <c:v>Imo</c:v>
                </c:pt>
                <c:pt idx="4">
                  <c:v>Lagos</c:v>
                </c:pt>
              </c:strCache>
            </c:strRef>
          </c:cat>
          <c:val>
            <c:numRef>
              <c:f>'Profit By State and Product'!$F$5:$F$10</c:f>
              <c:numCache>
                <c:formatCode>_-[$₦-470]* #,##0.00_-;\-[$₦-470]* #,##0.00_-;_-[$₦-470]* "-"??_-;_-@_-</c:formatCode>
                <c:ptCount val="5"/>
                <c:pt idx="0">
                  <c:v>480000</c:v>
                </c:pt>
                <c:pt idx="1">
                  <c:v>666000</c:v>
                </c:pt>
                <c:pt idx="2">
                  <c:v>780000</c:v>
                </c:pt>
                <c:pt idx="3">
                  <c:v>576000</c:v>
                </c:pt>
                <c:pt idx="4">
                  <c:v>360000</c:v>
                </c:pt>
              </c:numCache>
            </c:numRef>
          </c:val>
          <c:extLst>
            <c:ext xmlns:c16="http://schemas.microsoft.com/office/drawing/2014/chart" uri="{C3380CC4-5D6E-409C-BE32-E72D297353CC}">
              <c16:uniqueId val="{00000004-CDEB-42AA-87E3-26E9706AAC57}"/>
            </c:ext>
          </c:extLst>
        </c:ser>
        <c:ser>
          <c:idx val="5"/>
          <c:order val="5"/>
          <c:tx>
            <c:strRef>
              <c:f>'Profit By State and Product'!$G$3:$G$4</c:f>
              <c:strCache>
                <c:ptCount val="1"/>
                <c:pt idx="0">
                  <c:v>Spaghetti</c:v>
                </c:pt>
              </c:strCache>
            </c:strRef>
          </c:tx>
          <c:spPr>
            <a:solidFill>
              <a:schemeClr val="accent6"/>
            </a:solidFill>
            <a:ln>
              <a:noFill/>
            </a:ln>
            <a:effectLst/>
          </c:spPr>
          <c:invertIfNegative val="0"/>
          <c:cat>
            <c:strRef>
              <c:f>'Profit By State and Product'!$A$5:$A$10</c:f>
              <c:strCache>
                <c:ptCount val="5"/>
                <c:pt idx="0">
                  <c:v>Akwa Ibom</c:v>
                </c:pt>
                <c:pt idx="1">
                  <c:v>Abuja</c:v>
                </c:pt>
                <c:pt idx="2">
                  <c:v>Rivers</c:v>
                </c:pt>
                <c:pt idx="3">
                  <c:v>Imo</c:v>
                </c:pt>
                <c:pt idx="4">
                  <c:v>Lagos</c:v>
                </c:pt>
              </c:strCache>
            </c:strRef>
          </c:cat>
          <c:val>
            <c:numRef>
              <c:f>'Profit By State and Product'!$G$5:$G$10</c:f>
              <c:numCache>
                <c:formatCode>_-[$₦-470]* #,##0.00_-;\-[$₦-470]* #,##0.00_-;_-[$₦-470]* "-"??_-;_-@_-</c:formatCode>
                <c:ptCount val="5"/>
                <c:pt idx="0">
                  <c:v>270000</c:v>
                </c:pt>
                <c:pt idx="1">
                  <c:v>660000</c:v>
                </c:pt>
                <c:pt idx="2">
                  <c:v>750000</c:v>
                </c:pt>
                <c:pt idx="4">
                  <c:v>930000</c:v>
                </c:pt>
              </c:numCache>
            </c:numRef>
          </c:val>
          <c:extLst>
            <c:ext xmlns:c16="http://schemas.microsoft.com/office/drawing/2014/chart" uri="{C3380CC4-5D6E-409C-BE32-E72D297353CC}">
              <c16:uniqueId val="{00000005-CDEB-42AA-87E3-26E9706AAC57}"/>
            </c:ext>
          </c:extLst>
        </c:ser>
        <c:ser>
          <c:idx val="6"/>
          <c:order val="6"/>
          <c:tx>
            <c:strRef>
              <c:f>'Profit By State and Product'!$H$3:$H$4</c:f>
              <c:strCache>
                <c:ptCount val="1"/>
                <c:pt idx="0">
                  <c:v>Garri</c:v>
                </c:pt>
              </c:strCache>
            </c:strRef>
          </c:tx>
          <c:spPr>
            <a:solidFill>
              <a:schemeClr val="accent1">
                <a:lumMod val="60000"/>
              </a:schemeClr>
            </a:solidFill>
            <a:ln>
              <a:noFill/>
            </a:ln>
            <a:effectLst/>
          </c:spPr>
          <c:invertIfNegative val="0"/>
          <c:cat>
            <c:strRef>
              <c:f>'Profit By State and Product'!$A$5:$A$10</c:f>
              <c:strCache>
                <c:ptCount val="5"/>
                <c:pt idx="0">
                  <c:v>Akwa Ibom</c:v>
                </c:pt>
                <c:pt idx="1">
                  <c:v>Abuja</c:v>
                </c:pt>
                <c:pt idx="2">
                  <c:v>Rivers</c:v>
                </c:pt>
                <c:pt idx="3">
                  <c:v>Imo</c:v>
                </c:pt>
                <c:pt idx="4">
                  <c:v>Lagos</c:v>
                </c:pt>
              </c:strCache>
            </c:strRef>
          </c:cat>
          <c:val>
            <c:numRef>
              <c:f>'Profit By State and Product'!$H$5:$H$10</c:f>
              <c:numCache>
                <c:formatCode>_-[$₦-470]* #,##0.00_-;\-[$₦-470]* #,##0.00_-;_-[$₦-470]* "-"??_-;_-@_-</c:formatCode>
                <c:ptCount val="5"/>
                <c:pt idx="0">
                  <c:v>500000</c:v>
                </c:pt>
                <c:pt idx="1">
                  <c:v>650000</c:v>
                </c:pt>
                <c:pt idx="2">
                  <c:v>400000</c:v>
                </c:pt>
                <c:pt idx="3">
                  <c:v>280000</c:v>
                </c:pt>
                <c:pt idx="4">
                  <c:v>650000</c:v>
                </c:pt>
              </c:numCache>
            </c:numRef>
          </c:val>
          <c:extLst>
            <c:ext xmlns:c16="http://schemas.microsoft.com/office/drawing/2014/chart" uri="{C3380CC4-5D6E-409C-BE32-E72D297353CC}">
              <c16:uniqueId val="{00000006-CDEB-42AA-87E3-26E9706AAC57}"/>
            </c:ext>
          </c:extLst>
        </c:ser>
        <c:dLbls>
          <c:showLegendKey val="0"/>
          <c:showVal val="0"/>
          <c:showCatName val="0"/>
          <c:showSerName val="0"/>
          <c:showPercent val="0"/>
          <c:showBubbleSize val="0"/>
        </c:dLbls>
        <c:gapWidth val="150"/>
        <c:overlap val="100"/>
        <c:axId val="1606753488"/>
        <c:axId val="1606750608"/>
      </c:barChart>
      <c:catAx>
        <c:axId val="1606753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06750608"/>
        <c:crosses val="autoZero"/>
        <c:auto val="1"/>
        <c:lblAlgn val="ctr"/>
        <c:lblOffset val="100"/>
        <c:noMultiLvlLbl val="0"/>
      </c:catAx>
      <c:valAx>
        <c:axId val="1606750608"/>
        <c:scaling>
          <c:orientation val="minMax"/>
        </c:scaling>
        <c:delete val="0"/>
        <c:axPos val="l"/>
        <c:majorGridlines>
          <c:spPr>
            <a:ln w="9525" cap="flat" cmpd="sng" algn="ctr">
              <a:solidFill>
                <a:schemeClr val="tx1">
                  <a:lumMod val="15000"/>
                  <a:lumOff val="85000"/>
                </a:schemeClr>
              </a:solidFill>
              <a:round/>
            </a:ln>
            <a:effectLst/>
          </c:spPr>
        </c:majorGridlines>
        <c:numFmt formatCode="_-[$₦-470]* #,##0.00_-;\-[$₦-470]* #,##0.00_-;_-[$₦-470]*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06753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[Imaobong's Excel Assignment.xlsx]Unit Sold Per Month!PivotTable8</c:name>
    <c:fmtId val="3"/>
  </c:pivotSource>
  <c:chart>
    <c:title>
      <c:tx>
        <c:rich>
          <a:bodyPr rot="0" spcFirstLastPara="1" vertOverflow="ellipsis" vert="horz" wrap="square" anchor="ctr" anchorCtr="1"/>
          <a:lstStyle/>
          <a:p>
            <a:pPr algn="ctr">
              <a:defRPr sz="1400" b="0" i="0" u="none" strike="noStrike" kern="1200" spc="0" baseline="0">
                <a:solidFill>
                  <a:schemeClr val="lt1"/>
                </a:solidFill>
                <a:latin typeface="+mn-lt"/>
                <a:ea typeface="+mn-ea"/>
                <a:cs typeface="+mn-cs"/>
              </a:defRPr>
            </a:pPr>
            <a:r>
              <a:rPr lang="en-US" b="1">
                <a:solidFill>
                  <a:schemeClr val="lt1"/>
                </a:solidFill>
                <a:latin typeface="+mn-lt"/>
                <a:ea typeface="+mn-ea"/>
                <a:cs typeface="+mn-cs"/>
              </a:rPr>
              <a:t>UNITS</a:t>
            </a:r>
            <a:r>
              <a:rPr lang="en-US" b="1" baseline="0">
                <a:solidFill>
                  <a:schemeClr val="lt1"/>
                </a:solidFill>
                <a:latin typeface="+mn-lt"/>
                <a:ea typeface="+mn-ea"/>
                <a:cs typeface="+mn-cs"/>
              </a:rPr>
              <a:t> SOLD PER MONTH</a:t>
            </a:r>
            <a:endParaRPr lang="en-US" b="1"/>
          </a:p>
        </c:rich>
      </c:tx>
      <c:layout>
        <c:manualLayout>
          <c:xMode val="edge"/>
          <c:yMode val="edge"/>
          <c:x val="0.30593044619422571"/>
          <c:y val="2.7777777777777776E-2"/>
        </c:manualLayout>
      </c:layout>
      <c:overlay val="0"/>
      <c:spPr>
        <a:solidFill>
          <a:schemeClr val="accent6"/>
        </a:solidFill>
        <a:ln w="25400" cap="rnd" cmpd="sng" algn="ctr">
          <a:solidFill>
            <a:schemeClr val="lt1"/>
          </a:solidFill>
          <a:prstDash val="solid"/>
        </a:ln>
        <a:effectLst/>
      </c:spPr>
      <c:txPr>
        <a:bodyPr rot="0" spcFirstLastPara="1" vertOverflow="ellipsis" vert="horz" wrap="square" anchor="ctr" anchorCtr="1"/>
        <a:lstStyle/>
        <a:p>
          <a:pPr algn="ct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'Unit Sold Per Month'!$B$3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'Unit Sold Per Month'!$A$4:$A$10</c:f>
              <c:strCache>
                <c:ptCount val="6"/>
                <c:pt idx="0">
                  <c:v>January</c:v>
                </c:pt>
                <c:pt idx="1">
                  <c:v>February</c:v>
                </c:pt>
                <c:pt idx="2">
                  <c:v>March</c:v>
                </c:pt>
                <c:pt idx="3">
                  <c:v>April</c:v>
                </c:pt>
                <c:pt idx="4">
                  <c:v>May</c:v>
                </c:pt>
                <c:pt idx="5">
                  <c:v>Febraury</c:v>
                </c:pt>
              </c:strCache>
            </c:strRef>
          </c:cat>
          <c:val>
            <c:numRef>
              <c:f>'Unit Sold Per Month'!$B$4:$B$10</c:f>
              <c:numCache>
                <c:formatCode>General</c:formatCode>
                <c:ptCount val="6"/>
                <c:pt idx="0">
                  <c:v>971</c:v>
                </c:pt>
                <c:pt idx="1">
                  <c:v>820</c:v>
                </c:pt>
                <c:pt idx="2">
                  <c:v>912</c:v>
                </c:pt>
                <c:pt idx="3">
                  <c:v>995</c:v>
                </c:pt>
                <c:pt idx="4">
                  <c:v>748</c:v>
                </c:pt>
                <c:pt idx="5">
                  <c:v>180</c:v>
                </c:pt>
              </c:numCache>
            </c:numRef>
          </c:val>
          <c:smooth val="0"/>
          <c:extLst>
            <c:ext xmlns:c16="http://schemas.microsoft.com/office/drawing/2014/chart" uri="{C3380CC4-5D6E-409C-BE32-E72D297353CC}">
              <c16:uniqueId val="{00000000-C94E-4336-8916-C0079A37D55C}"/>
            </c:ext>
          </c:extLst>
        </c:ser>
        <c:dLbls>
          <c:showLegendKey val="0"/>
          <c:showVal val="0"/>
          <c:showCatName val="0"/>
          <c:showSerName val="0"/>
          <c:showPercent val="0"/>
          <c:showBubbleSize val="0"/>
        </c:dLbls>
        <c:marker val="1"/>
        <c:smooth val="0"/>
        <c:axId val="1312450896"/>
        <c:axId val="1312448976"/>
      </c:lineChart>
      <c:catAx>
        <c:axId val="1312450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12448976"/>
        <c:crosses val="autoZero"/>
        <c:auto val="1"/>
        <c:lblAlgn val="ctr"/>
        <c:lblOffset val="100"/>
        <c:noMultiLvlLbl val="0"/>
      </c:catAx>
      <c:valAx>
        <c:axId val="1312448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1245089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[Imaobong's Excel Assignment.xlsx]Profit By Month!PivotTable8</c:name>
    <c:fmtId val="3"/>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b="1">
                <a:solidFill>
                  <a:schemeClr val="lt1"/>
                </a:solidFill>
                <a:latin typeface="+mn-lt"/>
                <a:ea typeface="+mn-ea"/>
                <a:cs typeface="+mn-cs"/>
              </a:rPr>
              <a:t>PROFIT PER MONTH</a:t>
            </a:r>
            <a:endParaRPr lang="en-US" b="1"/>
          </a:p>
        </c:rich>
      </c:tx>
      <c:overlay val="0"/>
      <c:spPr>
        <a:gradFill rotWithShape="1">
          <a:gsLst>
            <a:gs pos="0">
              <a:schemeClr val="accent6">
                <a:tint val="96000"/>
                <a:lumMod val="100000"/>
              </a:schemeClr>
            </a:gs>
            <a:gs pos="78000">
              <a:schemeClr val="accent6">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Month'!$A$4:$A$10</c:f>
              <c:strCache>
                <c:ptCount val="6"/>
                <c:pt idx="0">
                  <c:v>January</c:v>
                </c:pt>
                <c:pt idx="1">
                  <c:v>February</c:v>
                </c:pt>
                <c:pt idx="2">
                  <c:v>March</c:v>
                </c:pt>
                <c:pt idx="3">
                  <c:v>April</c:v>
                </c:pt>
                <c:pt idx="4">
                  <c:v>May</c:v>
                </c:pt>
                <c:pt idx="5">
                  <c:v>Febraury</c:v>
                </c:pt>
              </c:strCache>
            </c:strRef>
          </c:cat>
          <c:val>
            <c:numRef>
              <c:f>'Profit By Month'!$B$4:$B$10</c:f>
              <c:numCache>
                <c:formatCode>_-[$₦-470]* #,##0.00_-;\-[$₦-470]* #,##0.00_-;_-[$₦-470]* "-"??_-;_-@_-</c:formatCode>
                <c:ptCount val="6"/>
                <c:pt idx="0">
                  <c:v>7008000</c:v>
                </c:pt>
                <c:pt idx="1">
                  <c:v>5340000</c:v>
                </c:pt>
                <c:pt idx="2">
                  <c:v>6160000</c:v>
                </c:pt>
                <c:pt idx="3">
                  <c:v>7859000</c:v>
                </c:pt>
                <c:pt idx="4">
                  <c:v>6232000</c:v>
                </c:pt>
                <c:pt idx="5">
                  <c:v>1260000</c:v>
                </c:pt>
              </c:numCache>
            </c:numRef>
          </c:val>
          <c:smooth val="0"/>
          <c:extLst>
            <c:ext xmlns:c16="http://schemas.microsoft.com/office/drawing/2014/chart" uri="{C3380CC4-5D6E-409C-BE32-E72D297353CC}">
              <c16:uniqueId val="{00000000-A471-4965-B031-979956A36F97}"/>
            </c:ext>
          </c:extLst>
        </c:ser>
        <c:dLbls>
          <c:showLegendKey val="0"/>
          <c:showVal val="0"/>
          <c:showCatName val="0"/>
          <c:showSerName val="0"/>
          <c:showPercent val="0"/>
          <c:showBubbleSize val="0"/>
        </c:dLbls>
        <c:smooth val="0"/>
        <c:axId val="1603098272"/>
        <c:axId val="1603101632"/>
      </c:lineChart>
      <c:catAx>
        <c:axId val="1603098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03101632"/>
        <c:crosses val="autoZero"/>
        <c:auto val="1"/>
        <c:lblAlgn val="ctr"/>
        <c:lblOffset val="100"/>
        <c:noMultiLvlLbl val="0"/>
      </c:catAx>
      <c:valAx>
        <c:axId val="1603101632"/>
        <c:scaling>
          <c:orientation val="minMax"/>
        </c:scaling>
        <c:delete val="0"/>
        <c:axPos val="l"/>
        <c:majorGridlines>
          <c:spPr>
            <a:ln w="9525" cap="flat" cmpd="sng" algn="ctr">
              <a:solidFill>
                <a:schemeClr val="tx1">
                  <a:lumMod val="15000"/>
                  <a:lumOff val="85000"/>
                </a:schemeClr>
              </a:solidFill>
              <a:round/>
            </a:ln>
            <a:effectLst/>
          </c:spPr>
        </c:majorGridlines>
        <c:numFmt formatCode="_-[$₦-470]* #,##0.00_-;\-[$₦-470]* #,##0.00_-;_-[$₦-470]*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03098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60">
      <a:fgClr>
        <a:schemeClr val="bg1">
          <a:lumMod val="95000"/>
        </a:schemeClr>
      </a:fgClr>
      <a:bgClr>
        <a:schemeClr val="bg1"/>
      </a:bgClr>
    </a:patt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[Imaobong's Excel Assignment.xlsx]Profit By State and Product!PivotTable8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STATE AND PRODUCT</a:t>
            </a:r>
            <a:endParaRPr lang="en-US"/>
          </a:p>
        </c:rich>
      </c:tx>
      <c:overlay val="0"/>
      <c:spPr>
        <a:solidFill>
          <a:schemeClr val="bg2">
            <a:lumMod val="75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State and Product'!$B$3:$B$4</c:f>
              <c:strCache>
                <c:ptCount val="1"/>
                <c:pt idx="0">
                  <c:v>Rice</c:v>
                </c:pt>
              </c:strCache>
            </c:strRef>
          </c:tx>
          <c:spPr>
            <a:solidFill>
              <a:schemeClr val="accent1"/>
            </a:solidFill>
            <a:ln>
              <a:noFill/>
            </a:ln>
            <a:effectLst/>
          </c:spPr>
          <c:invertIfNegative val="0"/>
          <c:cat>
            <c:strRef>
              <c:f>'Profit By State and Product'!$A$5:$A$10</c:f>
              <c:strCache>
                <c:ptCount val="5"/>
                <c:pt idx="0">
                  <c:v>Akwa Ibom</c:v>
                </c:pt>
                <c:pt idx="1">
                  <c:v>Abuja</c:v>
                </c:pt>
                <c:pt idx="2">
                  <c:v>Rivers</c:v>
                </c:pt>
                <c:pt idx="3">
                  <c:v>Imo</c:v>
                </c:pt>
                <c:pt idx="4">
                  <c:v>Lagos</c:v>
                </c:pt>
              </c:strCache>
            </c:strRef>
          </c:cat>
          <c:val>
            <c:numRef>
              <c:f>'Profit By State and Product'!$B$5:$B$10</c:f>
              <c:numCache>
                <c:formatCode>_-[$₦-470]* #,##0.00_-;\-[$₦-470]* #,##0.00_-;_-[$₦-470]* "-"??_-;_-@_-</c:formatCode>
                <c:ptCount val="5"/>
                <c:pt idx="0">
                  <c:v>2880000</c:v>
                </c:pt>
                <c:pt idx="1">
                  <c:v>1510000</c:v>
                </c:pt>
                <c:pt idx="2">
                  <c:v>1750000</c:v>
                </c:pt>
                <c:pt idx="3">
                  <c:v>2330000</c:v>
                </c:pt>
                <c:pt idx="4">
                  <c:v>2020000</c:v>
                </c:pt>
              </c:numCache>
            </c:numRef>
          </c:val>
          <c:extLst>
            <c:ext xmlns:c16="http://schemas.microsoft.com/office/drawing/2014/chart" uri="{C3380CC4-5D6E-409C-BE32-E72D297353CC}">
              <c16:uniqueId val="{00000000-2227-4B2F-96CF-83B572D016DE}"/>
            </c:ext>
          </c:extLst>
        </c:ser>
        <c:ser>
          <c:idx val="1"/>
          <c:order val="1"/>
          <c:tx>
            <c:strRef>
              <c:f>'Profit By State and Product'!$C$3:$C$4</c:f>
              <c:strCache>
                <c:ptCount val="1"/>
                <c:pt idx="0">
                  <c:v>Beans</c:v>
                </c:pt>
              </c:strCache>
            </c:strRef>
          </c:tx>
          <c:spPr>
            <a:solidFill>
              <a:schemeClr val="accent2"/>
            </a:solidFill>
            <a:ln>
              <a:noFill/>
            </a:ln>
            <a:effectLst/>
          </c:spPr>
          <c:invertIfNegative val="0"/>
          <c:cat>
            <c:strRef>
              <c:f>'Profit By State and Product'!$A$5:$A$10</c:f>
              <c:strCache>
                <c:ptCount val="5"/>
                <c:pt idx="0">
                  <c:v>Akwa Ibom</c:v>
                </c:pt>
                <c:pt idx="1">
                  <c:v>Abuja</c:v>
                </c:pt>
                <c:pt idx="2">
                  <c:v>Rivers</c:v>
                </c:pt>
                <c:pt idx="3">
                  <c:v>Imo</c:v>
                </c:pt>
                <c:pt idx="4">
                  <c:v>Lagos</c:v>
                </c:pt>
              </c:strCache>
            </c:strRef>
          </c:cat>
          <c:val>
            <c:numRef>
              <c:f>'Profit By State and Product'!$C$5:$C$10</c:f>
              <c:numCache>
                <c:formatCode>_-[$₦-470]* #,##0.00_-;\-[$₦-470]* #,##0.00_-;_-[$₦-470]* "-"??_-;_-@_-</c:formatCode>
                <c:ptCount val="5"/>
                <c:pt idx="0">
                  <c:v>2000000</c:v>
                </c:pt>
                <c:pt idx="1">
                  <c:v>1750000</c:v>
                </c:pt>
                <c:pt idx="2">
                  <c:v>900000</c:v>
                </c:pt>
                <c:pt idx="3">
                  <c:v>1250000</c:v>
                </c:pt>
                <c:pt idx="4">
                  <c:v>700000</c:v>
                </c:pt>
              </c:numCache>
            </c:numRef>
          </c:val>
          <c:extLst>
            <c:ext xmlns:c16="http://schemas.microsoft.com/office/drawing/2014/chart" uri="{C3380CC4-5D6E-409C-BE32-E72D297353CC}">
              <c16:uniqueId val="{00000001-2227-4B2F-96CF-83B572D016DE}"/>
            </c:ext>
          </c:extLst>
        </c:ser>
        <c:ser>
          <c:idx val="2"/>
          <c:order val="2"/>
          <c:tx>
            <c:strRef>
              <c:f>'Profit By State and Product'!$D$3:$D$4</c:f>
              <c:strCache>
                <c:ptCount val="1"/>
                <c:pt idx="0">
                  <c:v>Palm oil</c:v>
                </c:pt>
              </c:strCache>
            </c:strRef>
          </c:tx>
          <c:spPr>
            <a:solidFill>
              <a:schemeClr val="accent3"/>
            </a:solidFill>
            <a:ln>
              <a:noFill/>
            </a:ln>
            <a:effectLst/>
          </c:spPr>
          <c:invertIfNegative val="0"/>
          <c:cat>
            <c:strRef>
              <c:f>'Profit By State and Product'!$A$5:$A$10</c:f>
              <c:strCache>
                <c:ptCount val="5"/>
                <c:pt idx="0">
                  <c:v>Akwa Ibom</c:v>
                </c:pt>
                <c:pt idx="1">
                  <c:v>Abuja</c:v>
                </c:pt>
                <c:pt idx="2">
                  <c:v>Rivers</c:v>
                </c:pt>
                <c:pt idx="3">
                  <c:v>Imo</c:v>
                </c:pt>
                <c:pt idx="4">
                  <c:v>Lagos</c:v>
                </c:pt>
              </c:strCache>
            </c:strRef>
          </c:cat>
          <c:val>
            <c:numRef>
              <c:f>'Profit By State and Product'!$D$5:$D$10</c:f>
              <c:numCache>
                <c:formatCode>_-[$₦-470]* #,##0.00_-;\-[$₦-470]* #,##0.00_-;_-[$₦-470]* "-"??_-;_-@_-</c:formatCode>
                <c:ptCount val="5"/>
                <c:pt idx="0">
                  <c:v>1169000</c:v>
                </c:pt>
                <c:pt idx="1">
                  <c:v>1260000</c:v>
                </c:pt>
                <c:pt idx="2">
                  <c:v>1260000</c:v>
                </c:pt>
                <c:pt idx="3">
                  <c:v>1092000</c:v>
                </c:pt>
                <c:pt idx="4">
                  <c:v>700000</c:v>
                </c:pt>
              </c:numCache>
            </c:numRef>
          </c:val>
          <c:extLst>
            <c:ext xmlns:c16="http://schemas.microsoft.com/office/drawing/2014/chart" uri="{C3380CC4-5D6E-409C-BE32-E72D297353CC}">
              <c16:uniqueId val="{00000002-2227-4B2F-96CF-83B572D016DE}"/>
            </c:ext>
          </c:extLst>
        </c:ser>
        <c:ser>
          <c:idx val="3"/>
          <c:order val="3"/>
          <c:tx>
            <c:strRef>
              <c:f>'Profit By State and Product'!$E$3:$E$4</c:f>
              <c:strCache>
                <c:ptCount val="1"/>
                <c:pt idx="0">
                  <c:v>Onoins</c:v>
                </c:pt>
              </c:strCache>
            </c:strRef>
          </c:tx>
          <c:spPr>
            <a:solidFill>
              <a:schemeClr val="accent4"/>
            </a:solidFill>
            <a:ln>
              <a:noFill/>
            </a:ln>
            <a:effectLst/>
          </c:spPr>
          <c:invertIfNegative val="0"/>
          <c:cat>
            <c:strRef>
              <c:f>'Profit By State and Product'!$A$5:$A$10</c:f>
              <c:strCache>
                <c:ptCount val="5"/>
                <c:pt idx="0">
                  <c:v>Akwa Ibom</c:v>
                </c:pt>
                <c:pt idx="1">
                  <c:v>Abuja</c:v>
                </c:pt>
                <c:pt idx="2">
                  <c:v>Rivers</c:v>
                </c:pt>
                <c:pt idx="3">
                  <c:v>Imo</c:v>
                </c:pt>
                <c:pt idx="4">
                  <c:v>Lagos</c:v>
                </c:pt>
              </c:strCache>
            </c:strRef>
          </c:cat>
          <c:val>
            <c:numRef>
              <c:f>'Profit By State and Product'!$E$5:$E$10</c:f>
              <c:numCache>
                <c:formatCode>_-[$₦-470]* #,##0.00_-;\-[$₦-470]* #,##0.00_-;_-[$₦-470]* "-"??_-;_-@_-</c:formatCode>
                <c:ptCount val="5"/>
                <c:pt idx="0">
                  <c:v>560000</c:v>
                </c:pt>
                <c:pt idx="1">
                  <c:v>512000</c:v>
                </c:pt>
                <c:pt idx="2">
                  <c:v>760000</c:v>
                </c:pt>
                <c:pt idx="3">
                  <c:v>704000</c:v>
                </c:pt>
                <c:pt idx="4">
                  <c:v>800000</c:v>
                </c:pt>
              </c:numCache>
            </c:numRef>
          </c:val>
          <c:extLst>
            <c:ext xmlns:c16="http://schemas.microsoft.com/office/drawing/2014/chart" uri="{C3380CC4-5D6E-409C-BE32-E72D297353CC}">
              <c16:uniqueId val="{00000003-2227-4B2F-96CF-83B572D016DE}"/>
            </c:ext>
          </c:extLst>
        </c:ser>
        <c:ser>
          <c:idx val="4"/>
          <c:order val="4"/>
          <c:tx>
            <c:strRef>
              <c:f>'Profit By State and Product'!$F$3:$F$4</c:f>
              <c:strCache>
                <c:ptCount val="1"/>
                <c:pt idx="0">
                  <c:v>Groundnut Oil</c:v>
                </c:pt>
              </c:strCache>
            </c:strRef>
          </c:tx>
          <c:spPr>
            <a:solidFill>
              <a:schemeClr val="accent5"/>
            </a:solidFill>
            <a:ln>
              <a:noFill/>
            </a:ln>
            <a:effectLst/>
          </c:spPr>
          <c:invertIfNegative val="0"/>
          <c:cat>
            <c:strRef>
              <c:f>'Profit By State and Product'!$A$5:$A$10</c:f>
              <c:strCache>
                <c:ptCount val="5"/>
                <c:pt idx="0">
                  <c:v>Akwa Ibom</c:v>
                </c:pt>
                <c:pt idx="1">
                  <c:v>Abuja</c:v>
                </c:pt>
                <c:pt idx="2">
                  <c:v>Rivers</c:v>
                </c:pt>
                <c:pt idx="3">
                  <c:v>Imo</c:v>
                </c:pt>
                <c:pt idx="4">
                  <c:v>Lagos</c:v>
                </c:pt>
              </c:strCache>
            </c:strRef>
          </c:cat>
          <c:val>
            <c:numRef>
              <c:f>'Profit By State and Product'!$F$5:$F$10</c:f>
              <c:numCache>
                <c:formatCode>_-[$₦-470]* #,##0.00_-;\-[$₦-470]* #,##0.00_-;_-[$₦-470]* "-"??_-;_-@_-</c:formatCode>
                <c:ptCount val="5"/>
                <c:pt idx="0">
                  <c:v>480000</c:v>
                </c:pt>
                <c:pt idx="1">
                  <c:v>666000</c:v>
                </c:pt>
                <c:pt idx="2">
                  <c:v>780000</c:v>
                </c:pt>
                <c:pt idx="3">
                  <c:v>576000</c:v>
                </c:pt>
                <c:pt idx="4">
                  <c:v>360000</c:v>
                </c:pt>
              </c:numCache>
            </c:numRef>
          </c:val>
          <c:extLst>
            <c:ext xmlns:c16="http://schemas.microsoft.com/office/drawing/2014/chart" uri="{C3380CC4-5D6E-409C-BE32-E72D297353CC}">
              <c16:uniqueId val="{00000004-2227-4B2F-96CF-83B572D016DE}"/>
            </c:ext>
          </c:extLst>
        </c:ser>
        <c:ser>
          <c:idx val="5"/>
          <c:order val="5"/>
          <c:tx>
            <c:strRef>
              <c:f>'Profit By State and Product'!$G$3:$G$4</c:f>
              <c:strCache>
                <c:ptCount val="1"/>
                <c:pt idx="0">
                  <c:v>Spaghetti</c:v>
                </c:pt>
              </c:strCache>
            </c:strRef>
          </c:tx>
          <c:spPr>
            <a:solidFill>
              <a:schemeClr val="accent6"/>
            </a:solidFill>
            <a:ln>
              <a:noFill/>
            </a:ln>
            <a:effectLst/>
          </c:spPr>
          <c:invertIfNegative val="0"/>
          <c:cat>
            <c:strRef>
              <c:f>'Profit By State and Product'!$A$5:$A$10</c:f>
              <c:strCache>
                <c:ptCount val="5"/>
                <c:pt idx="0">
                  <c:v>Akwa Ibom</c:v>
                </c:pt>
                <c:pt idx="1">
                  <c:v>Abuja</c:v>
                </c:pt>
                <c:pt idx="2">
                  <c:v>Rivers</c:v>
                </c:pt>
                <c:pt idx="3">
                  <c:v>Imo</c:v>
                </c:pt>
                <c:pt idx="4">
                  <c:v>Lagos</c:v>
                </c:pt>
              </c:strCache>
            </c:strRef>
          </c:cat>
          <c:val>
            <c:numRef>
              <c:f>'Profit By State and Product'!$G$5:$G$10</c:f>
              <c:numCache>
                <c:formatCode>_-[$₦-470]* #,##0.00_-;\-[$₦-470]* #,##0.00_-;_-[$₦-470]* "-"??_-;_-@_-</c:formatCode>
                <c:ptCount val="5"/>
                <c:pt idx="0">
                  <c:v>270000</c:v>
                </c:pt>
                <c:pt idx="1">
                  <c:v>660000</c:v>
                </c:pt>
                <c:pt idx="2">
                  <c:v>750000</c:v>
                </c:pt>
                <c:pt idx="4">
                  <c:v>930000</c:v>
                </c:pt>
              </c:numCache>
            </c:numRef>
          </c:val>
          <c:extLst>
            <c:ext xmlns:c16="http://schemas.microsoft.com/office/drawing/2014/chart" uri="{C3380CC4-5D6E-409C-BE32-E72D297353CC}">
              <c16:uniqueId val="{00000005-2227-4B2F-96CF-83B572D016DE}"/>
            </c:ext>
          </c:extLst>
        </c:ser>
        <c:ser>
          <c:idx val="6"/>
          <c:order val="6"/>
          <c:tx>
            <c:strRef>
              <c:f>'Profit By State and Product'!$H$3:$H$4</c:f>
              <c:strCache>
                <c:ptCount val="1"/>
                <c:pt idx="0">
                  <c:v>Garri</c:v>
                </c:pt>
              </c:strCache>
            </c:strRef>
          </c:tx>
          <c:spPr>
            <a:solidFill>
              <a:schemeClr val="accent1">
                <a:lumMod val="60000"/>
              </a:schemeClr>
            </a:solidFill>
            <a:ln>
              <a:noFill/>
            </a:ln>
            <a:effectLst/>
          </c:spPr>
          <c:invertIfNegative val="0"/>
          <c:cat>
            <c:strRef>
              <c:f>'Profit By State and Product'!$A$5:$A$10</c:f>
              <c:strCache>
                <c:ptCount val="5"/>
                <c:pt idx="0">
                  <c:v>Akwa Ibom</c:v>
                </c:pt>
                <c:pt idx="1">
                  <c:v>Abuja</c:v>
                </c:pt>
                <c:pt idx="2">
                  <c:v>Rivers</c:v>
                </c:pt>
                <c:pt idx="3">
                  <c:v>Imo</c:v>
                </c:pt>
                <c:pt idx="4">
                  <c:v>Lagos</c:v>
                </c:pt>
              </c:strCache>
            </c:strRef>
          </c:cat>
          <c:val>
            <c:numRef>
              <c:f>'Profit By State and Product'!$H$5:$H$10</c:f>
              <c:numCache>
                <c:formatCode>_-[$₦-470]* #,##0.00_-;\-[$₦-470]* #,##0.00_-;_-[$₦-470]* "-"??_-;_-@_-</c:formatCode>
                <c:ptCount val="5"/>
                <c:pt idx="0">
                  <c:v>500000</c:v>
                </c:pt>
                <c:pt idx="1">
                  <c:v>650000</c:v>
                </c:pt>
                <c:pt idx="2">
                  <c:v>400000</c:v>
                </c:pt>
                <c:pt idx="3">
                  <c:v>280000</c:v>
                </c:pt>
                <c:pt idx="4">
                  <c:v>650000</c:v>
                </c:pt>
              </c:numCache>
            </c:numRef>
          </c:val>
          <c:extLst>
            <c:ext xmlns:c16="http://schemas.microsoft.com/office/drawing/2014/chart" uri="{C3380CC4-5D6E-409C-BE32-E72D297353CC}">
              <c16:uniqueId val="{00000006-2227-4B2F-96CF-83B572D016DE}"/>
            </c:ext>
          </c:extLst>
        </c:ser>
        <c:dLbls>
          <c:showLegendKey val="0"/>
          <c:showVal val="0"/>
          <c:showCatName val="0"/>
          <c:showSerName val="0"/>
          <c:showPercent val="0"/>
          <c:showBubbleSize val="0"/>
        </c:dLbls>
        <c:gapWidth val="150"/>
        <c:overlap val="100"/>
        <c:axId val="1606753488"/>
        <c:axId val="1606750608"/>
      </c:barChart>
      <c:catAx>
        <c:axId val="1606753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750608"/>
        <c:crosses val="autoZero"/>
        <c:auto val="1"/>
        <c:lblAlgn val="ctr"/>
        <c:lblOffset val="100"/>
        <c:noMultiLvlLbl val="0"/>
      </c:catAx>
      <c:valAx>
        <c:axId val="1606750608"/>
        <c:scaling>
          <c:orientation val="minMax"/>
        </c:scaling>
        <c:delete val="0"/>
        <c:axPos val="l"/>
        <c:majorGridlines>
          <c:spPr>
            <a:ln w="9525" cap="flat" cmpd="sng" algn="ctr">
              <a:solidFill>
                <a:schemeClr val="tx1">
                  <a:lumMod val="15000"/>
                  <a:lumOff val="85000"/>
                </a:schemeClr>
              </a:solidFill>
              <a:round/>
            </a:ln>
            <a:effectLst/>
          </c:spPr>
        </c:majorGridlines>
        <c:numFmt formatCode="_-[$₦-470]* #,##0.00_-;\-[$₦-470]* #,##0.00_-;_-[$₦-470]*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753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[Imaobong's Excel Assignment.xlsx]Unit Sold Per Month!PivotTable8</c:name>
    <c:fmtId val="0"/>
  </c:pivotSource>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US" b="1"/>
              <a:t>Units Sold</a:t>
            </a:r>
            <a:r>
              <a:rPr lang="en-US" b="1" baseline="0"/>
              <a:t> Per Month</a:t>
            </a:r>
            <a:endParaRPr lang="en-US" b="1"/>
          </a:p>
        </c:rich>
      </c:tx>
      <c:layout>
        <c:manualLayout>
          <c:xMode val="edge"/>
          <c:yMode val="edge"/>
          <c:x val="0.30593044619422571"/>
          <c:y val="2.7777777777777776E-2"/>
        </c:manualLayout>
      </c:layout>
      <c:overlay val="0"/>
      <c:spPr>
        <a:solidFill>
          <a:schemeClr val="tx2">
            <a:lumMod val="25000"/>
            <a:lumOff val="75000"/>
          </a:schemeClr>
        </a:solid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'Unit Sold Per Month'!$B$3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'Unit Sold Per Month'!$A$4:$A$10</c:f>
              <c:strCache>
                <c:ptCount val="6"/>
                <c:pt idx="0">
                  <c:v>January</c:v>
                </c:pt>
                <c:pt idx="1">
                  <c:v>February</c:v>
                </c:pt>
                <c:pt idx="2">
                  <c:v>March</c:v>
                </c:pt>
                <c:pt idx="3">
                  <c:v>April</c:v>
                </c:pt>
                <c:pt idx="4">
                  <c:v>May</c:v>
                </c:pt>
                <c:pt idx="5">
                  <c:v>Febraury</c:v>
                </c:pt>
              </c:strCache>
            </c:strRef>
          </c:cat>
          <c:val>
            <c:numRef>
              <c:f>'Unit Sold Per Month'!$B$4:$B$10</c:f>
              <c:numCache>
                <c:formatCode>General</c:formatCode>
                <c:ptCount val="6"/>
                <c:pt idx="0">
                  <c:v>971</c:v>
                </c:pt>
                <c:pt idx="1">
                  <c:v>820</c:v>
                </c:pt>
                <c:pt idx="2">
                  <c:v>912</c:v>
                </c:pt>
                <c:pt idx="3">
                  <c:v>995</c:v>
                </c:pt>
                <c:pt idx="4">
                  <c:v>748</c:v>
                </c:pt>
                <c:pt idx="5">
                  <c:v>180</c:v>
                </c:pt>
              </c:numCache>
            </c:numRef>
          </c:val>
          <c:smooth val="0"/>
          <c:extLst>
            <c:ext xmlns:c16="http://schemas.microsoft.com/office/drawing/2014/chart" uri="{C3380CC4-5D6E-409C-BE32-E72D297353CC}">
              <c16:uniqueId val="{00000000-9937-445A-BC72-4741B907E049}"/>
            </c:ext>
          </c:extLst>
        </c:ser>
        <c:dLbls>
          <c:showLegendKey val="0"/>
          <c:showVal val="0"/>
          <c:showCatName val="0"/>
          <c:showSerName val="0"/>
          <c:showPercent val="0"/>
          <c:showBubbleSize val="0"/>
        </c:dLbls>
        <c:marker val="1"/>
        <c:smooth val="0"/>
        <c:axId val="1312450896"/>
        <c:axId val="1312448976"/>
      </c:lineChart>
      <c:catAx>
        <c:axId val="1312450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448976"/>
        <c:crosses val="autoZero"/>
        <c:auto val="1"/>
        <c:lblAlgn val="ctr"/>
        <c:lblOffset val="100"/>
        <c:noMultiLvlLbl val="0"/>
      </c:catAx>
      <c:valAx>
        <c:axId val="1312448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45089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2">
        <a:lumMod val="10000"/>
        <a:lumOff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[Imaobong's Excel Assignment.xlsx]Profit By Month!PivotTable8</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Profit Per Month</a:t>
            </a:r>
          </a:p>
        </c:rich>
      </c:tx>
      <c:overlay val="0"/>
      <c:spPr>
        <a:solidFill>
          <a:schemeClr val="bg2">
            <a:lumMod val="75000"/>
          </a:schemeClr>
        </a:solid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Month'!$A$4:$A$10</c:f>
              <c:strCache>
                <c:ptCount val="6"/>
                <c:pt idx="0">
                  <c:v>January</c:v>
                </c:pt>
                <c:pt idx="1">
                  <c:v>February</c:v>
                </c:pt>
                <c:pt idx="2">
                  <c:v>March</c:v>
                </c:pt>
                <c:pt idx="3">
                  <c:v>April</c:v>
                </c:pt>
                <c:pt idx="4">
                  <c:v>May</c:v>
                </c:pt>
                <c:pt idx="5">
                  <c:v>Febraury</c:v>
                </c:pt>
              </c:strCache>
            </c:strRef>
          </c:cat>
          <c:val>
            <c:numRef>
              <c:f>'Profit By Month'!$B$4:$B$10</c:f>
              <c:numCache>
                <c:formatCode>_-[$₦-470]* #,##0.00_-;\-[$₦-470]* #,##0.00_-;_-[$₦-470]* "-"??_-;_-@_-</c:formatCode>
                <c:ptCount val="6"/>
                <c:pt idx="0">
                  <c:v>7008000</c:v>
                </c:pt>
                <c:pt idx="1">
                  <c:v>5340000</c:v>
                </c:pt>
                <c:pt idx="2">
                  <c:v>6160000</c:v>
                </c:pt>
                <c:pt idx="3">
                  <c:v>7859000</c:v>
                </c:pt>
                <c:pt idx="4">
                  <c:v>6232000</c:v>
                </c:pt>
                <c:pt idx="5">
                  <c:v>1260000</c:v>
                </c:pt>
              </c:numCache>
            </c:numRef>
          </c:val>
          <c:smooth val="0"/>
          <c:extLst>
            <c:ext xmlns:c16="http://schemas.microsoft.com/office/drawing/2014/chart" uri="{C3380CC4-5D6E-409C-BE32-E72D297353CC}">
              <c16:uniqueId val="{00000000-AE59-46DE-A3C4-99D49389D03B}"/>
            </c:ext>
          </c:extLst>
        </c:ser>
        <c:dLbls>
          <c:showLegendKey val="0"/>
          <c:showVal val="0"/>
          <c:showCatName val="0"/>
          <c:showSerName val="0"/>
          <c:showPercent val="0"/>
          <c:showBubbleSize val="0"/>
        </c:dLbls>
        <c:smooth val="0"/>
        <c:axId val="1603098272"/>
        <c:axId val="1603101632"/>
      </c:lineChart>
      <c:catAx>
        <c:axId val="1603098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03101632"/>
        <c:crosses val="autoZero"/>
        <c:auto val="1"/>
        <c:lblAlgn val="ctr"/>
        <c:lblOffset val="100"/>
        <c:noMultiLvlLbl val="0"/>
      </c:catAx>
      <c:valAx>
        <c:axId val="1603101632"/>
        <c:scaling>
          <c:orientation val="minMax"/>
        </c:scaling>
        <c:delete val="0"/>
        <c:axPos val="l"/>
        <c:majorGridlines>
          <c:spPr>
            <a:ln w="9525" cap="flat" cmpd="sng" algn="ctr">
              <a:solidFill>
                <a:schemeClr val="tx1">
                  <a:lumMod val="15000"/>
                  <a:lumOff val="85000"/>
                </a:schemeClr>
              </a:solidFill>
              <a:round/>
            </a:ln>
            <a:effectLst/>
          </c:spPr>
        </c:majorGridlines>
        <c:numFmt formatCode="_-[$₦-470]* #,##0.00_-;\-[$₦-470]* #,##0.00_-;_-[$₦-470]*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03098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60">
      <a:fgClr>
        <a:schemeClr val="bg1">
          <a:lumMod val="95000"/>
        </a:schemeClr>
      </a:fgClr>
      <a:bgClr>
        <a:schemeClr val="bg1"/>
      </a:bgClr>
    </a:patt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600982</xdr:colOff>
      <xdr:row>5</xdr:row>
      <xdr:rowOff>-1</xdr:rowOff>
    </xdr:from>
    <xdr:to>
      <xdr:col>13</xdr:col>
      <xdr:colOff>0</xdr:colOff>
      <xdr:row>27</xdr:row>
      <xdr:rowOff>22678</xdr:rowOff>
    </xdr:to>
    <xdr:graphicFrame macro="">
      <xdr:nvGraphicFramePr>
        <xdr:cNvPr id="2" name="Chart 1">
          <a:extLst>
            <a:ext uri="{FF2B5EF4-FFF2-40B4-BE49-F238E27FC236}">
              <a16:creationId xmlns:a16="http://schemas.microsoft.com/office/drawing/2014/main" id="{6E0ED5FD-E78B-4BB7-A8BB-53FAD73D03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260804</xdr:colOff>
      <xdr:row>5</xdr:row>
      <xdr:rowOff>0</xdr:rowOff>
    </xdr:from>
    <xdr:to>
      <xdr:col>20</xdr:col>
      <xdr:colOff>260805</xdr:colOff>
      <xdr:row>15</xdr:row>
      <xdr:rowOff>8616</xdr:rowOff>
    </xdr:to>
    <xdr:graphicFrame macro="">
      <xdr:nvGraphicFramePr>
        <xdr:cNvPr id="3" name="Chart 2">
          <a:extLst>
            <a:ext uri="{FF2B5EF4-FFF2-40B4-BE49-F238E27FC236}">
              <a16:creationId xmlns:a16="http://schemas.microsoft.com/office/drawing/2014/main" id="{54B59893-2556-4D05-AE6D-262E2EE17B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260804</xdr:colOff>
      <xdr:row>15</xdr:row>
      <xdr:rowOff>34017</xdr:rowOff>
    </xdr:from>
    <xdr:to>
      <xdr:col>20</xdr:col>
      <xdr:colOff>260804</xdr:colOff>
      <xdr:row>27</xdr:row>
      <xdr:rowOff>34017</xdr:rowOff>
    </xdr:to>
    <xdr:graphicFrame macro="">
      <xdr:nvGraphicFramePr>
        <xdr:cNvPr id="4" name="Chart 3">
          <a:extLst>
            <a:ext uri="{FF2B5EF4-FFF2-40B4-BE49-F238E27FC236}">
              <a16:creationId xmlns:a16="http://schemas.microsoft.com/office/drawing/2014/main" id="{2565CA3D-ACA7-42F2-9DCB-2A39A7F84E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358773</xdr:colOff>
      <xdr:row>5</xdr:row>
      <xdr:rowOff>0</xdr:rowOff>
    </xdr:from>
    <xdr:to>
      <xdr:col>4</xdr:col>
      <xdr:colOff>262466</xdr:colOff>
      <xdr:row>14</xdr:row>
      <xdr:rowOff>56697</xdr:rowOff>
    </xdr:to>
    <mc:AlternateContent xmlns:mc="http://schemas.openxmlformats.org/markup-compatibility/2006">
      <mc:Choice xmlns:a14="http://schemas.microsoft.com/office/drawing/2010/main" Requires="a14">
        <xdr:graphicFrame macro="">
          <xdr:nvGraphicFramePr>
            <xdr:cNvPr id="5" name="State">
              <a:extLst>
                <a:ext uri="{FF2B5EF4-FFF2-40B4-BE49-F238E27FC236}">
                  <a16:creationId xmlns:a16="http://schemas.microsoft.com/office/drawing/2014/main" id="{937614D4-1DA0-08D4-86D4-D72DFC8A3624}"/>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019173" y="922867"/>
              <a:ext cx="1884893" cy="16568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362856</xdr:colOff>
      <xdr:row>14</xdr:row>
      <xdr:rowOff>125639</xdr:rowOff>
    </xdr:from>
    <xdr:to>
      <xdr:col>4</xdr:col>
      <xdr:colOff>249464</xdr:colOff>
      <xdr:row>27</xdr:row>
      <xdr:rowOff>0</xdr:rowOff>
    </xdr:to>
    <mc:AlternateContent xmlns:mc="http://schemas.openxmlformats.org/markup-compatibility/2006">
      <mc:Choice xmlns:a14="http://schemas.microsoft.com/office/drawing/2010/main" Requires="a14">
        <xdr:graphicFrame macro="">
          <xdr:nvGraphicFramePr>
            <xdr:cNvPr id="6" name="Product (Bags/ Cartoons/Kegs)">
              <a:extLst>
                <a:ext uri="{FF2B5EF4-FFF2-40B4-BE49-F238E27FC236}">
                  <a16:creationId xmlns:a16="http://schemas.microsoft.com/office/drawing/2014/main" id="{D148B1B5-8BDC-05EF-B59A-13A982B43569}"/>
                </a:ext>
              </a:extLst>
            </xdr:cNvPr>
            <xdr:cNvGraphicFramePr/>
          </xdr:nvGraphicFramePr>
          <xdr:xfrm>
            <a:off x="0" y="0"/>
            <a:ext cx="0" cy="0"/>
          </xdr:xfrm>
          <a:graphic>
            <a:graphicData uri="http://schemas.microsoft.com/office/drawing/2010/slicer">
              <sle:slicer xmlns:sle="http://schemas.microsoft.com/office/drawing/2010/slicer" name="Product (Bags/ Cartoons/Kegs)"/>
            </a:graphicData>
          </a:graphic>
        </xdr:graphicFrame>
      </mc:Choice>
      <mc:Fallback>
        <xdr:sp macro="" textlink="">
          <xdr:nvSpPr>
            <xdr:cNvPr id="0" name=""/>
            <xdr:cNvSpPr>
              <a:spLocks noTextEdit="1"/>
            </xdr:cNvSpPr>
          </xdr:nvSpPr>
          <xdr:spPr>
            <a:xfrm>
              <a:off x="1023256" y="2648706"/>
              <a:ext cx="1867808" cy="21857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1047750</xdr:colOff>
      <xdr:row>2</xdr:row>
      <xdr:rowOff>85725</xdr:rowOff>
    </xdr:from>
    <xdr:to>
      <xdr:col>6</xdr:col>
      <xdr:colOff>641350</xdr:colOff>
      <xdr:row>17</xdr:row>
      <xdr:rowOff>66675</xdr:rowOff>
    </xdr:to>
    <xdr:graphicFrame macro="">
      <xdr:nvGraphicFramePr>
        <xdr:cNvPr id="2" name="Chart 1">
          <a:extLst>
            <a:ext uri="{FF2B5EF4-FFF2-40B4-BE49-F238E27FC236}">
              <a16:creationId xmlns:a16="http://schemas.microsoft.com/office/drawing/2014/main" id="{5312A4F8-5A3A-3596-AF1F-01948F4ED0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857250</xdr:colOff>
      <xdr:row>2</xdr:row>
      <xdr:rowOff>85725</xdr:rowOff>
    </xdr:from>
    <xdr:to>
      <xdr:col>9</xdr:col>
      <xdr:colOff>69850</xdr:colOff>
      <xdr:row>17</xdr:row>
      <xdr:rowOff>66675</xdr:rowOff>
    </xdr:to>
    <xdr:graphicFrame macro="">
      <xdr:nvGraphicFramePr>
        <xdr:cNvPr id="2" name="Chart 1">
          <a:extLst>
            <a:ext uri="{FF2B5EF4-FFF2-40B4-BE49-F238E27FC236}">
              <a16:creationId xmlns:a16="http://schemas.microsoft.com/office/drawing/2014/main" id="{57FB23FD-6CAC-5933-BF01-E83775F69A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6350</xdr:colOff>
      <xdr:row>2</xdr:row>
      <xdr:rowOff>85725</xdr:rowOff>
    </xdr:from>
    <xdr:to>
      <xdr:col>9</xdr:col>
      <xdr:colOff>311150</xdr:colOff>
      <xdr:row>17</xdr:row>
      <xdr:rowOff>66675</xdr:rowOff>
    </xdr:to>
    <xdr:graphicFrame macro="">
      <xdr:nvGraphicFramePr>
        <xdr:cNvPr id="2" name="Chart 1">
          <a:extLst>
            <a:ext uri="{FF2B5EF4-FFF2-40B4-BE49-F238E27FC236}">
              <a16:creationId xmlns:a16="http://schemas.microsoft.com/office/drawing/2014/main" id="{3AD05BB7-57A4-FEFC-6BB1-2A31E38ED6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NCV" refreshedDate="45765.657279629631" createdVersion="8" refreshedVersion="8" minRefreshableVersion="3" recordCount="34" xr:uid="{CB5E3232-B680-4AA8-9C87-6A38EE795DC1}">
  <cacheSource type="worksheet">
    <worksheetSource name="Table2"/>
  </cacheSource>
  <cacheFields count="7">
    <cacheField name="State" numFmtId="0">
      <sharedItems count="5">
        <s v="Abuja"/>
        <s v="Rivers"/>
        <s v="Lagos"/>
        <s v="Akwa Ibom"/>
        <s v="Imo"/>
      </sharedItems>
    </cacheField>
    <cacheField name="Product (Bags/ Cartoons/Kegs)" numFmtId="0">
      <sharedItems count="7">
        <s v="Rice"/>
        <s v="Beans"/>
        <s v="Spaghetti"/>
        <s v="Groundnut Oil"/>
        <s v="Garri"/>
        <s v="Palm oil"/>
        <s v="Onoins"/>
      </sharedItems>
    </cacheField>
    <cacheField name="Units Sold" numFmtId="0">
      <sharedItems containsSemiMixedTypes="0" containsString="0" containsNumber="1" containsInteger="1" minValue="56" maxValue="310"/>
    </cacheField>
    <cacheField name="Revenue" numFmtId="164">
      <sharedItems containsSemiMixedTypes="0" containsString="0" containsNumber="1" containsInteger="1" minValue="1665000" maxValue="23040000"/>
    </cacheField>
    <cacheField name="Cost " numFmtId="164">
      <sharedItems containsSemiMixedTypes="0" containsString="0" containsNumber="1" containsInteger="1" minValue="1395000" maxValue="20160000"/>
    </cacheField>
    <cacheField name="Profit " numFmtId="164">
      <sharedItems containsSemiMixedTypes="0" containsString="0" containsNumber="1" containsInteger="1" minValue="270000" maxValue="2880000"/>
    </cacheField>
    <cacheField name="Month" numFmtId="0">
      <sharedItems count="6">
        <s v="January"/>
        <s v="February"/>
        <s v="March"/>
        <s v="April"/>
        <s v="May"/>
        <s v="Febraury"/>
      </sharedItems>
    </cacheField>
  </cacheFields>
  <extLst>
    <ext xmlns:x14="http://schemas.microsoft.com/office/spreadsheetml/2009/9/main" uri="{725AE2AE-9491-48be-B2B4-4EB974FC3084}">
      <x14:pivotCacheDefinition pivotCacheId="7917244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x v="0"/>
    <x v="0"/>
    <n v="151"/>
    <n v="12080000"/>
    <n v="10570000"/>
    <n v="1510000"/>
    <x v="0"/>
  </r>
  <r>
    <x v="1"/>
    <x v="0"/>
    <n v="175"/>
    <n v="14000000"/>
    <n v="12250000"/>
    <n v="1750000"/>
    <x v="1"/>
  </r>
  <r>
    <x v="2"/>
    <x v="0"/>
    <n v="202"/>
    <n v="16160000"/>
    <n v="14140000"/>
    <n v="2020000"/>
    <x v="2"/>
  </r>
  <r>
    <x v="3"/>
    <x v="0"/>
    <n v="288"/>
    <n v="23040000"/>
    <n v="20160000"/>
    <n v="2880000"/>
    <x v="3"/>
  </r>
  <r>
    <x v="4"/>
    <x v="0"/>
    <n v="233"/>
    <n v="18640000"/>
    <n v="16310000"/>
    <n v="2330000"/>
    <x v="4"/>
  </r>
  <r>
    <x v="0"/>
    <x v="1"/>
    <n v="175"/>
    <n v="13650000"/>
    <n v="11900000"/>
    <n v="1750000"/>
    <x v="0"/>
  </r>
  <r>
    <x v="1"/>
    <x v="1"/>
    <n v="90"/>
    <n v="7020000"/>
    <n v="6120000"/>
    <n v="900000"/>
    <x v="1"/>
  </r>
  <r>
    <x v="2"/>
    <x v="1"/>
    <n v="70"/>
    <n v="5460000"/>
    <n v="4760000"/>
    <n v="700000"/>
    <x v="2"/>
  </r>
  <r>
    <x v="3"/>
    <x v="1"/>
    <n v="200"/>
    <n v="15600000"/>
    <n v="13600000"/>
    <n v="2000000"/>
    <x v="3"/>
  </r>
  <r>
    <x v="4"/>
    <x v="1"/>
    <n v="125"/>
    <n v="9750000"/>
    <n v="8500000"/>
    <n v="1250000"/>
    <x v="4"/>
  </r>
  <r>
    <x v="0"/>
    <x v="2"/>
    <n v="220"/>
    <n v="4070000"/>
    <n v="3410000"/>
    <n v="660000"/>
    <x v="0"/>
  </r>
  <r>
    <x v="1"/>
    <x v="2"/>
    <n v="250"/>
    <n v="4625000"/>
    <n v="3875000"/>
    <n v="750000"/>
    <x v="1"/>
  </r>
  <r>
    <x v="2"/>
    <x v="2"/>
    <n v="310"/>
    <n v="5735000"/>
    <n v="4805000"/>
    <n v="930000"/>
    <x v="2"/>
  </r>
  <r>
    <x v="3"/>
    <x v="2"/>
    <n v="90"/>
    <n v="1665000"/>
    <n v="1395000"/>
    <n v="270000"/>
    <x v="3"/>
  </r>
  <r>
    <x v="0"/>
    <x v="3"/>
    <n v="111"/>
    <n v="4995000"/>
    <n v="4329000"/>
    <n v="666000"/>
    <x v="0"/>
  </r>
  <r>
    <x v="1"/>
    <x v="3"/>
    <n v="130"/>
    <n v="5850000"/>
    <n v="5070000"/>
    <n v="780000"/>
    <x v="1"/>
  </r>
  <r>
    <x v="2"/>
    <x v="3"/>
    <n v="60"/>
    <n v="2700000"/>
    <n v="2340000"/>
    <n v="360000"/>
    <x v="2"/>
  </r>
  <r>
    <x v="3"/>
    <x v="3"/>
    <n v="80"/>
    <n v="3600000"/>
    <n v="3120000"/>
    <n v="480000"/>
    <x v="3"/>
  </r>
  <r>
    <x v="4"/>
    <x v="3"/>
    <n v="90"/>
    <n v="4320000"/>
    <n v="3744000"/>
    <n v="576000"/>
    <x v="4"/>
  </r>
  <r>
    <x v="0"/>
    <x v="4"/>
    <n v="70"/>
    <n v="4550000"/>
    <n v="3900000"/>
    <n v="650000"/>
    <x v="0"/>
  </r>
  <r>
    <x v="3"/>
    <x v="4"/>
    <n v="100"/>
    <n v="6500000"/>
    <n v="6000000"/>
    <n v="500000"/>
    <x v="3"/>
  </r>
  <r>
    <x v="1"/>
    <x v="4"/>
    <n v="80"/>
    <n v="5200000"/>
    <n v="4800000"/>
    <n v="400000"/>
    <x v="1"/>
  </r>
  <r>
    <x v="4"/>
    <x v="4"/>
    <n v="56"/>
    <n v="3640000"/>
    <n v="3360000"/>
    <n v="280000"/>
    <x v="4"/>
  </r>
  <r>
    <x v="2"/>
    <x v="4"/>
    <n v="70"/>
    <n v="4550000"/>
    <n v="3900000"/>
    <n v="650000"/>
    <x v="2"/>
  </r>
  <r>
    <x v="0"/>
    <x v="5"/>
    <n v="180"/>
    <n v="7560000"/>
    <n v="6300000"/>
    <n v="1260000"/>
    <x v="0"/>
  </r>
  <r>
    <x v="3"/>
    <x v="5"/>
    <n v="167"/>
    <n v="7014000"/>
    <n v="5845000"/>
    <n v="1169000"/>
    <x v="3"/>
  </r>
  <r>
    <x v="1"/>
    <x v="5"/>
    <n v="180"/>
    <n v="7560000"/>
    <n v="6300000"/>
    <n v="1260000"/>
    <x v="5"/>
  </r>
  <r>
    <x v="4"/>
    <x v="5"/>
    <n v="156"/>
    <n v="6552000"/>
    <n v="5460000"/>
    <n v="1092000"/>
    <x v="4"/>
  </r>
  <r>
    <x v="2"/>
    <x v="5"/>
    <n v="100"/>
    <n v="4200000"/>
    <n v="3500000"/>
    <n v="700000"/>
    <x v="2"/>
  </r>
  <r>
    <x v="3"/>
    <x v="6"/>
    <n v="70"/>
    <n v="5600000"/>
    <n v="5040000"/>
    <n v="560000"/>
    <x v="3"/>
  </r>
  <r>
    <x v="4"/>
    <x v="6"/>
    <n v="88"/>
    <n v="7040000"/>
    <n v="6336000"/>
    <n v="704000"/>
    <x v="4"/>
  </r>
  <r>
    <x v="2"/>
    <x v="6"/>
    <n v="100"/>
    <n v="8000000"/>
    <n v="7200000"/>
    <n v="800000"/>
    <x v="2"/>
  </r>
  <r>
    <x v="0"/>
    <x v="6"/>
    <n v="64"/>
    <n v="5120000"/>
    <n v="4608000"/>
    <n v="512000"/>
    <x v="0"/>
  </r>
  <r>
    <x v="1"/>
    <x v="6"/>
    <n v="95"/>
    <n v="7600000"/>
    <n v="6840000"/>
    <n v="76000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7279F1-1B59-4876-8B8F-C1230BA60C2A}" name="PivotTable8"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3:I10" firstHeaderRow="1" firstDataRow="2" firstDataCol="1"/>
  <pivotFields count="7">
    <pivotField axis="axisRow" showAll="0" sortType="descending">
      <items count="6">
        <item x="0"/>
        <item x="3"/>
        <item x="4"/>
        <item x="2"/>
        <item x="1"/>
        <item t="default"/>
      </items>
      <autoSortScope>
        <pivotArea dataOnly="0" outline="0" fieldPosition="0">
          <references count="1">
            <reference field="4294967294" count="1" selected="0">
              <x v="0"/>
            </reference>
          </references>
        </pivotArea>
      </autoSortScope>
    </pivotField>
    <pivotField axis="axisCol" showAll="0" sortType="descending">
      <items count="8">
        <item x="1"/>
        <item x="4"/>
        <item x="3"/>
        <item x="6"/>
        <item x="5"/>
        <item x="0"/>
        <item x="2"/>
        <item t="default"/>
      </items>
      <autoSortScope>
        <pivotArea dataOnly="0" outline="0" fieldPosition="0">
          <references count="1">
            <reference field="4294967294" count="1" selected="0">
              <x v="0"/>
            </reference>
          </references>
        </pivotArea>
      </autoSortScope>
    </pivotField>
    <pivotField showAll="0"/>
    <pivotField numFmtId="164" showAll="0"/>
    <pivotField numFmtId="164" showAll="0"/>
    <pivotField dataField="1" numFmtId="164" showAll="0"/>
    <pivotField showAll="0"/>
  </pivotFields>
  <rowFields count="1">
    <field x="0"/>
  </rowFields>
  <rowItems count="6">
    <i>
      <x v="1"/>
    </i>
    <i>
      <x/>
    </i>
    <i>
      <x v="4"/>
    </i>
    <i>
      <x v="2"/>
    </i>
    <i>
      <x v="3"/>
    </i>
    <i t="grand">
      <x/>
    </i>
  </rowItems>
  <colFields count="1">
    <field x="1"/>
  </colFields>
  <colItems count="8">
    <i>
      <x v="5"/>
    </i>
    <i>
      <x/>
    </i>
    <i>
      <x v="4"/>
    </i>
    <i>
      <x v="3"/>
    </i>
    <i>
      <x v="2"/>
    </i>
    <i>
      <x v="6"/>
    </i>
    <i>
      <x v="1"/>
    </i>
    <i t="grand">
      <x/>
    </i>
  </colItems>
  <dataFields count="1">
    <dataField name="Sum of Profit " fld="5" baseField="0" baseItem="0" numFmtId="164"/>
  </dataFields>
  <chartFormats count="14">
    <chartFormat chart="0" format="0" series="1">
      <pivotArea type="data" outline="0" fieldPosition="0">
        <references count="2">
          <reference field="4294967294" count="1" selected="0">
            <x v="0"/>
          </reference>
          <reference field="1" count="1" selected="0">
            <x v="5"/>
          </reference>
        </references>
      </pivotArea>
    </chartFormat>
    <chartFormat chart="0" format="1" series="1">
      <pivotArea type="data" outline="0" fieldPosition="0">
        <references count="2">
          <reference field="4294967294" count="1" selected="0">
            <x v="0"/>
          </reference>
          <reference field="1" count="1" selected="0">
            <x v="0"/>
          </reference>
        </references>
      </pivotArea>
    </chartFormat>
    <chartFormat chart="0" format="2" series="1">
      <pivotArea type="data" outline="0" fieldPosition="0">
        <references count="2">
          <reference field="4294967294" count="1" selected="0">
            <x v="0"/>
          </reference>
          <reference field="1" count="1" selected="0">
            <x v="4"/>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2"/>
          </reference>
        </references>
      </pivotArea>
    </chartFormat>
    <chartFormat chart="0" format="5" series="1">
      <pivotArea type="data" outline="0" fieldPosition="0">
        <references count="2">
          <reference field="4294967294" count="1" selected="0">
            <x v="0"/>
          </reference>
          <reference field="1" count="1" selected="0">
            <x v="6"/>
          </reference>
        </references>
      </pivotArea>
    </chartFormat>
    <chartFormat chart="0" format="6" series="1">
      <pivotArea type="data" outline="0" fieldPosition="0">
        <references count="2">
          <reference field="4294967294" count="1" selected="0">
            <x v="0"/>
          </reference>
          <reference field="1" count="1" selected="0">
            <x v="1"/>
          </reference>
        </references>
      </pivotArea>
    </chartFormat>
    <chartFormat chart="4" format="14" series="1">
      <pivotArea type="data" outline="0" fieldPosition="0">
        <references count="2">
          <reference field="4294967294" count="1" selected="0">
            <x v="0"/>
          </reference>
          <reference field="1" count="1" selected="0">
            <x v="5"/>
          </reference>
        </references>
      </pivotArea>
    </chartFormat>
    <chartFormat chart="4" format="15" series="1">
      <pivotArea type="data" outline="0" fieldPosition="0">
        <references count="2">
          <reference field="4294967294" count="1" selected="0">
            <x v="0"/>
          </reference>
          <reference field="1" count="1" selected="0">
            <x v="0"/>
          </reference>
        </references>
      </pivotArea>
    </chartFormat>
    <chartFormat chart="4" format="16" series="1">
      <pivotArea type="data" outline="0" fieldPosition="0">
        <references count="2">
          <reference field="4294967294" count="1" selected="0">
            <x v="0"/>
          </reference>
          <reference field="1" count="1" selected="0">
            <x v="4"/>
          </reference>
        </references>
      </pivotArea>
    </chartFormat>
    <chartFormat chart="4" format="17" series="1">
      <pivotArea type="data" outline="0" fieldPosition="0">
        <references count="2">
          <reference field="4294967294" count="1" selected="0">
            <x v="0"/>
          </reference>
          <reference field="1" count="1" selected="0">
            <x v="3"/>
          </reference>
        </references>
      </pivotArea>
    </chartFormat>
    <chartFormat chart="4" format="18" series="1">
      <pivotArea type="data" outline="0" fieldPosition="0">
        <references count="2">
          <reference field="4294967294" count="1" selected="0">
            <x v="0"/>
          </reference>
          <reference field="1" count="1" selected="0">
            <x v="2"/>
          </reference>
        </references>
      </pivotArea>
    </chartFormat>
    <chartFormat chart="4" format="19" series="1">
      <pivotArea type="data" outline="0" fieldPosition="0">
        <references count="2">
          <reference field="4294967294" count="1" selected="0">
            <x v="0"/>
          </reference>
          <reference field="1" count="1" selected="0">
            <x v="6"/>
          </reference>
        </references>
      </pivotArea>
    </chartFormat>
    <chartFormat chart="4" format="20"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8F87C5-1EF7-4116-957D-818129BF999C}" name="PivotTable8"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3:B10" firstHeaderRow="1" firstDataRow="1" firstDataCol="1"/>
  <pivotFields count="7">
    <pivotField showAll="0">
      <items count="6">
        <item x="0"/>
        <item x="3"/>
        <item x="4"/>
        <item x="2"/>
        <item x="1"/>
        <item t="default"/>
      </items>
    </pivotField>
    <pivotField showAll="0">
      <items count="8">
        <item x="1"/>
        <item x="4"/>
        <item x="3"/>
        <item x="6"/>
        <item x="5"/>
        <item x="0"/>
        <item x="2"/>
        <item t="default"/>
      </items>
    </pivotField>
    <pivotField dataField="1" showAll="0"/>
    <pivotField numFmtId="164" showAll="0"/>
    <pivotField numFmtId="164" showAll="0"/>
    <pivotField numFmtId="164" showAll="0"/>
    <pivotField axis="axisRow" showAll="0">
      <items count="7">
        <item x="0"/>
        <item x="1"/>
        <item x="2"/>
        <item x="3"/>
        <item x="4"/>
        <item x="5"/>
        <item t="default"/>
      </items>
    </pivotField>
  </pivotFields>
  <rowFields count="1">
    <field x="6"/>
  </rowFields>
  <rowItems count="7">
    <i>
      <x/>
    </i>
    <i>
      <x v="1"/>
    </i>
    <i>
      <x v="2"/>
    </i>
    <i>
      <x v="3"/>
    </i>
    <i>
      <x v="4"/>
    </i>
    <i>
      <x v="5"/>
    </i>
    <i t="grand">
      <x/>
    </i>
  </rowItems>
  <colItems count="1">
    <i/>
  </colItems>
  <dataFields count="1">
    <dataField name="Sum of Units Sold" fld="2"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516BDE-3B4C-47D9-8AE2-989C81CCD1E9}" name="PivotTable8"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3:B10" firstHeaderRow="1" firstDataRow="1" firstDataCol="1"/>
  <pivotFields count="7">
    <pivotField showAll="0">
      <items count="6">
        <item x="0"/>
        <item x="3"/>
        <item x="4"/>
        <item x="2"/>
        <item x="1"/>
        <item t="default"/>
      </items>
    </pivotField>
    <pivotField showAll="0">
      <items count="8">
        <item x="1"/>
        <item x="4"/>
        <item x="3"/>
        <item x="6"/>
        <item x="5"/>
        <item x="0"/>
        <item x="2"/>
        <item t="default"/>
      </items>
    </pivotField>
    <pivotField showAll="0"/>
    <pivotField numFmtId="164" showAll="0"/>
    <pivotField numFmtId="164" showAll="0"/>
    <pivotField dataField="1" numFmtId="164" showAll="0"/>
    <pivotField axis="axisRow" showAll="0">
      <items count="7">
        <item x="0"/>
        <item x="1"/>
        <item x="2"/>
        <item x="3"/>
        <item x="4"/>
        <item x="5"/>
        <item t="default"/>
      </items>
    </pivotField>
  </pivotFields>
  <rowFields count="1">
    <field x="6"/>
  </rowFields>
  <rowItems count="7">
    <i>
      <x/>
    </i>
    <i>
      <x v="1"/>
    </i>
    <i>
      <x v="2"/>
    </i>
    <i>
      <x v="3"/>
    </i>
    <i>
      <x v="4"/>
    </i>
    <i>
      <x v="5"/>
    </i>
    <i t="grand">
      <x/>
    </i>
  </rowItems>
  <colItems count="1">
    <i/>
  </colItems>
  <dataFields count="1">
    <dataField name="Sum of Profit " fld="5" baseField="0" baseItem="0" numFmtId="164"/>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E74E4D0C-3C1C-4E8C-B422-B59E6CBD222D}" sourceName="State">
  <pivotTables>
    <pivotTable tabId="11" name="PivotTable8"/>
    <pivotTable tabId="12" name="PivotTable8"/>
    <pivotTable tabId="13" name="PivotTable8"/>
  </pivotTables>
  <data>
    <tabular pivotCacheId="791724486">
      <items count="5">
        <i x="0" s="1"/>
        <i x="3" s="1"/>
        <i x="4"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_Bags__Cartoons_Kegs" xr10:uid="{16F33534-57CB-4E9C-9E9E-A131C1C16B38}" sourceName="Product (Bags/ Cartoons/Kegs)">
  <pivotTables>
    <pivotTable tabId="11" name="PivotTable8"/>
    <pivotTable tabId="12" name="PivotTable8"/>
    <pivotTable tabId="13" name="PivotTable8"/>
  </pivotTables>
  <data>
    <tabular pivotCacheId="791724486">
      <items count="7">
        <i x="1" s="1"/>
        <i x="4" s="1"/>
        <i x="3" s="1"/>
        <i x="6" s="1"/>
        <i x="5"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F8EAEFA2-D879-49DF-A989-BB971071D78B}" cache="Slicer_State" caption="State" showCaption="0" style="SlicerStyleDark1" rowHeight="251883"/>
  <slicer name="Product (Bags/ Cartoons/Kegs)" xr10:uid="{1CAFBB6A-B6B9-44E3-8F65-BDB676DDE3AB}" cache="Slicer_Product__Bags__Cartoons_Kegs" caption="Product (Bags/ Cartoons/Kegs)" showCaption="0" style="SlicerStyleDark1"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F5F1A16-F688-4E40-8FF7-1A535ACEC51C}" name="Table2" displayName="Table2" ref="A1:G35" totalsRowShown="0" headerRowDxfId="11" dataDxfId="9" headerRowBorderDxfId="10" tableBorderDxfId="8" totalsRowBorderDxfId="7" headerRowCellStyle="Comma" dataCellStyle="Comma">
  <autoFilter ref="A1:G35" xr:uid="{7F5F1A16-F688-4E40-8FF7-1A535ACEC51C}"/>
  <tableColumns count="7">
    <tableColumn id="1" xr3:uid="{A77C7A9B-0FC0-4F4E-9B40-566E2BE5925C}" name="State" dataDxfId="6"/>
    <tableColumn id="2" xr3:uid="{F7511BD1-4298-4894-8F3C-4BB12C910C51}" name="Product (Bags/ Cartoons/Kegs)" dataDxfId="5"/>
    <tableColumn id="3" xr3:uid="{A4764D52-88FE-4A53-B0A9-2CA34F4B62F3}" name="Units Sold" dataDxfId="4"/>
    <tableColumn id="4" xr3:uid="{14149058-3F07-4D00-B958-8F03FE94C5C2}" name="Revenue" dataDxfId="3" dataCellStyle="Comma"/>
    <tableColumn id="5" xr3:uid="{DB7F71CF-2D94-4347-9EF4-E7B3836FE42D}" name="Cost " dataDxfId="2" dataCellStyle="Comma"/>
    <tableColumn id="6" xr3:uid="{B6829F7E-A9B7-4DA1-A6A5-4A9F6E82A437}" name="Profit " dataDxfId="1" dataCellStyle="Comma">
      <calculatedColumnFormula>D2-E2</calculatedColumnFormula>
    </tableColumn>
    <tableColumn id="7" xr3:uid="{1A405E98-78A4-4D9F-B713-7B82B3BE9C2F}" name="Month" dataDxfId="0"/>
  </tableColumns>
  <tableStyleInfo name="TableStyleMedium15"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ircuit">
  <a:themeElements>
    <a:clrScheme name="Circuit">
      <a:dk1>
        <a:sysClr val="windowText" lastClr="000000"/>
      </a:dk1>
      <a:lt1>
        <a:sysClr val="window" lastClr="FFFFFF"/>
      </a:lt1>
      <a:dk2>
        <a:srgbClr val="134770"/>
      </a:dk2>
      <a:lt2>
        <a:srgbClr val="82FFFF"/>
      </a:lt2>
      <a:accent1>
        <a:srgbClr val="9ACD4C"/>
      </a:accent1>
      <a:accent2>
        <a:srgbClr val="FAA93A"/>
      </a:accent2>
      <a:accent3>
        <a:srgbClr val="D35940"/>
      </a:accent3>
      <a:accent4>
        <a:srgbClr val="B258D3"/>
      </a:accent4>
      <a:accent5>
        <a:srgbClr val="63A0CC"/>
      </a:accent5>
      <a:accent6>
        <a:srgbClr val="8AC4A7"/>
      </a:accent6>
      <a:hlink>
        <a:srgbClr val="B8FA56"/>
      </a:hlink>
      <a:folHlink>
        <a:srgbClr val="7AF8CC"/>
      </a:folHlink>
    </a:clrScheme>
    <a:fontScheme name="Circui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ircuit">
      <a:fillStyleLst>
        <a:solidFill>
          <a:schemeClr val="phClr"/>
        </a:solidFill>
        <a:gradFill rotWithShape="1">
          <a:gsLst>
            <a:gs pos="0">
              <a:schemeClr val="phClr">
                <a:tint val="58000"/>
                <a:satMod val="108000"/>
                <a:lumMod val="110000"/>
              </a:schemeClr>
            </a:gs>
            <a:gs pos="100000">
              <a:schemeClr val="phClr">
                <a:tint val="81000"/>
                <a:satMod val="109000"/>
                <a:lumMod val="105000"/>
              </a:schemeClr>
            </a:gs>
          </a:gsLst>
          <a:lin ang="5040000" scaled="0"/>
        </a:gradFill>
        <a:gradFill rotWithShape="1">
          <a:gsLst>
            <a:gs pos="0">
              <a:schemeClr val="phClr">
                <a:tint val="94000"/>
                <a:satMod val="105000"/>
                <a:lumMod val="102000"/>
              </a:schemeClr>
            </a:gs>
            <a:gs pos="100000">
              <a:schemeClr val="phClr">
                <a:shade val="74000"/>
                <a:satMod val="128000"/>
                <a:lumMod val="100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98000"/>
                <a:hueMod val="94000"/>
                <a:satMod val="148000"/>
                <a:lumMod val="150000"/>
              </a:schemeClr>
            </a:gs>
            <a:gs pos="100000">
              <a:schemeClr val="phClr">
                <a:shade val="92000"/>
                <a:hueMod val="104000"/>
                <a:satMod val="140000"/>
                <a:lumMod val="68000"/>
              </a:schemeClr>
            </a:gs>
          </a:gsLst>
          <a:lin ang="5040000" scaled="0"/>
        </a:gradFill>
        <a:blipFill>
          <a:blip xmlns:r="http://schemas.openxmlformats.org/officeDocument/2006/relationships" r:embed="rId1">
            <a:duotone>
              <a:schemeClr val="phClr">
                <a:shade val="88000"/>
                <a:hueMod val="106000"/>
                <a:satMod val="140000"/>
                <a:lumMod val="54000"/>
              </a:schemeClr>
              <a:schemeClr val="phClr">
                <a:tint val="98000"/>
                <a:hueMod val="90000"/>
                <a:satMod val="150000"/>
                <a:lumMod val="160000"/>
              </a:schemeClr>
            </a:duotone>
          </a:blip>
          <a:stretch/>
        </a:blipFill>
      </a:bgFillStyleLst>
    </a:fmtScheme>
  </a:themeElements>
  <a:objectDefaults/>
  <a:extraClrSchemeLst/>
  <a:extLst>
    <a:ext uri="{05A4C25C-085E-4340-85A3-A5531E510DB2}">
      <thm15:themeFamily xmlns:thm15="http://schemas.microsoft.com/office/thememl/2012/main" name="Circuit" id="{0AC2F7E7-15F5-431C-B2A2-456FE929F56C}" vid="{0911B802-464C-4241-8DD9-B60FF88E379F}"/>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FF0C-99D5-480D-B118-E1A8977BB463}">
  <dimension ref="A1:W33"/>
  <sheetViews>
    <sheetView showGridLines="0" showRowColHeaders="0" tabSelected="1" zoomScale="75" zoomScaleNormal="75" workbookViewId="0">
      <selection activeCell="E30" sqref="E30:G30"/>
    </sheetView>
  </sheetViews>
  <sheetFormatPr defaultRowHeight="14" x14ac:dyDescent="0.3"/>
  <cols>
    <col min="1" max="1" width="8.6640625" customWidth="1"/>
    <col min="16" max="16" width="9.9140625" customWidth="1"/>
    <col min="22" max="23" width="8.6640625" customWidth="1"/>
  </cols>
  <sheetData>
    <row r="1" spans="1:23" ht="14.5" customHeight="1" x14ac:dyDescent="0.3">
      <c r="B1" s="18" t="s">
        <v>37</v>
      </c>
      <c r="C1" s="19"/>
      <c r="D1" s="19"/>
      <c r="E1" s="19"/>
      <c r="F1" s="19"/>
      <c r="G1" s="19"/>
      <c r="H1" s="19"/>
      <c r="I1" s="19"/>
      <c r="J1" s="19"/>
      <c r="K1" s="19"/>
      <c r="L1" s="19"/>
      <c r="M1" s="19"/>
      <c r="N1" s="19"/>
      <c r="O1" s="19"/>
      <c r="P1" s="19"/>
      <c r="Q1" s="19"/>
      <c r="R1" s="19"/>
      <c r="S1" s="19"/>
      <c r="T1" s="19"/>
      <c r="U1" s="20"/>
      <c r="V1" s="17"/>
      <c r="W1" s="17"/>
    </row>
    <row r="2" spans="1:23" ht="14.5" customHeight="1" x14ac:dyDescent="0.3">
      <c r="A2" s="17"/>
      <c r="B2" s="21"/>
      <c r="C2" s="22"/>
      <c r="D2" s="22"/>
      <c r="E2" s="22"/>
      <c r="F2" s="22"/>
      <c r="G2" s="22"/>
      <c r="H2" s="22"/>
      <c r="I2" s="22"/>
      <c r="J2" s="22"/>
      <c r="K2" s="22"/>
      <c r="L2" s="22"/>
      <c r="M2" s="22"/>
      <c r="N2" s="22"/>
      <c r="O2" s="22"/>
      <c r="P2" s="22"/>
      <c r="Q2" s="22"/>
      <c r="R2" s="22"/>
      <c r="S2" s="22"/>
      <c r="T2" s="22"/>
      <c r="U2" s="23"/>
      <c r="V2" s="17"/>
      <c r="W2" s="17"/>
    </row>
    <row r="3" spans="1:23" ht="14.5" customHeight="1" x14ac:dyDescent="0.3">
      <c r="A3" s="17"/>
      <c r="B3" s="21"/>
      <c r="C3" s="22"/>
      <c r="D3" s="22"/>
      <c r="E3" s="22"/>
      <c r="F3" s="22"/>
      <c r="G3" s="22"/>
      <c r="H3" s="22"/>
      <c r="I3" s="22"/>
      <c r="J3" s="22"/>
      <c r="K3" s="22"/>
      <c r="L3" s="22"/>
      <c r="M3" s="22"/>
      <c r="N3" s="22"/>
      <c r="O3" s="22"/>
      <c r="P3" s="22"/>
      <c r="Q3" s="22"/>
      <c r="R3" s="22"/>
      <c r="S3" s="22"/>
      <c r="T3" s="22"/>
      <c r="U3" s="23"/>
      <c r="V3" s="17"/>
      <c r="W3" s="17"/>
    </row>
    <row r="4" spans="1:23" ht="14.5" customHeight="1" thickBot="1" x14ac:dyDescent="0.35">
      <c r="A4" s="17"/>
      <c r="B4" s="24"/>
      <c r="C4" s="25"/>
      <c r="D4" s="25"/>
      <c r="E4" s="25"/>
      <c r="F4" s="25"/>
      <c r="G4" s="25"/>
      <c r="H4" s="25"/>
      <c r="I4" s="25"/>
      <c r="J4" s="25"/>
      <c r="K4" s="25"/>
      <c r="L4" s="25"/>
      <c r="M4" s="25"/>
      <c r="N4" s="25"/>
      <c r="O4" s="25"/>
      <c r="P4" s="25"/>
      <c r="Q4" s="25"/>
      <c r="R4" s="25"/>
      <c r="S4" s="25"/>
      <c r="T4" s="25"/>
      <c r="U4" s="26"/>
      <c r="V4" s="17"/>
      <c r="W4" s="17"/>
    </row>
    <row r="33" spans="4:4" ht="36" x14ac:dyDescent="0.3">
      <c r="D33" s="17"/>
    </row>
  </sheetData>
  <mergeCells count="1">
    <mergeCell ref="B1:U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EE10C-4BA9-4533-A0ED-E2B3D251CFE8}">
  <dimension ref="A3:I10"/>
  <sheetViews>
    <sheetView workbookViewId="0">
      <selection activeCell="I15" sqref="I15"/>
    </sheetView>
  </sheetViews>
  <sheetFormatPr defaultRowHeight="14" x14ac:dyDescent="0.3"/>
  <cols>
    <col min="1" max="1" width="12.4140625" customWidth="1"/>
    <col min="2" max="2" width="15.58203125" customWidth="1"/>
    <col min="3" max="8" width="13.83203125" customWidth="1"/>
    <col min="9" max="9" width="14.83203125" customWidth="1"/>
  </cols>
  <sheetData>
    <row r="3" spans="1:9" x14ac:dyDescent="0.3">
      <c r="A3" s="14" t="s">
        <v>21</v>
      </c>
      <c r="B3" s="14" t="s">
        <v>36</v>
      </c>
    </row>
    <row r="4" spans="1:9" x14ac:dyDescent="0.3">
      <c r="A4" s="14" t="s">
        <v>19</v>
      </c>
      <c r="B4" t="s">
        <v>6</v>
      </c>
      <c r="C4" t="s">
        <v>7</v>
      </c>
      <c r="D4" t="s">
        <v>12</v>
      </c>
      <c r="E4" t="s">
        <v>13</v>
      </c>
      <c r="F4" t="s">
        <v>10</v>
      </c>
      <c r="G4" t="s">
        <v>8</v>
      </c>
      <c r="H4" t="s">
        <v>11</v>
      </c>
      <c r="I4" t="s">
        <v>20</v>
      </c>
    </row>
    <row r="5" spans="1:9" x14ac:dyDescent="0.3">
      <c r="A5" s="15" t="s">
        <v>23</v>
      </c>
      <c r="B5" s="16">
        <v>2880000</v>
      </c>
      <c r="C5" s="16">
        <v>2000000</v>
      </c>
      <c r="D5" s="16">
        <v>1169000</v>
      </c>
      <c r="E5" s="16">
        <v>560000</v>
      </c>
      <c r="F5" s="16">
        <v>480000</v>
      </c>
      <c r="G5" s="16">
        <v>270000</v>
      </c>
      <c r="H5" s="16">
        <v>500000</v>
      </c>
      <c r="I5" s="16">
        <v>7859000</v>
      </c>
    </row>
    <row r="6" spans="1:9" x14ac:dyDescent="0.3">
      <c r="A6" s="15" t="s">
        <v>24</v>
      </c>
      <c r="B6" s="16">
        <v>1510000</v>
      </c>
      <c r="C6" s="16">
        <v>1750000</v>
      </c>
      <c r="D6" s="16">
        <v>1260000</v>
      </c>
      <c r="E6" s="16">
        <v>512000</v>
      </c>
      <c r="F6" s="16">
        <v>666000</v>
      </c>
      <c r="G6" s="16">
        <v>660000</v>
      </c>
      <c r="H6" s="16">
        <v>650000</v>
      </c>
      <c r="I6" s="16">
        <v>7008000</v>
      </c>
    </row>
    <row r="7" spans="1:9" x14ac:dyDescent="0.3">
      <c r="A7" s="15" t="s">
        <v>32</v>
      </c>
      <c r="B7" s="16">
        <v>1750000</v>
      </c>
      <c r="C7" s="16">
        <v>900000</v>
      </c>
      <c r="D7" s="16">
        <v>1260000</v>
      </c>
      <c r="E7" s="16">
        <v>760000</v>
      </c>
      <c r="F7" s="16">
        <v>780000</v>
      </c>
      <c r="G7" s="16">
        <v>750000</v>
      </c>
      <c r="H7" s="16">
        <v>400000</v>
      </c>
      <c r="I7" s="16">
        <v>6600000</v>
      </c>
    </row>
    <row r="8" spans="1:9" x14ac:dyDescent="0.3">
      <c r="A8" s="15" t="s">
        <v>34</v>
      </c>
      <c r="B8" s="16">
        <v>2330000</v>
      </c>
      <c r="C8" s="16">
        <v>1250000</v>
      </c>
      <c r="D8" s="16">
        <v>1092000</v>
      </c>
      <c r="E8" s="16">
        <v>704000</v>
      </c>
      <c r="F8" s="16">
        <v>576000</v>
      </c>
      <c r="G8" s="16"/>
      <c r="H8" s="16">
        <v>280000</v>
      </c>
      <c r="I8" s="16">
        <v>6232000</v>
      </c>
    </row>
    <row r="9" spans="1:9" x14ac:dyDescent="0.3">
      <c r="A9" s="15" t="s">
        <v>33</v>
      </c>
      <c r="B9" s="16">
        <v>2020000</v>
      </c>
      <c r="C9" s="16">
        <v>700000</v>
      </c>
      <c r="D9" s="16">
        <v>700000</v>
      </c>
      <c r="E9" s="16">
        <v>800000</v>
      </c>
      <c r="F9" s="16">
        <v>360000</v>
      </c>
      <c r="G9" s="16">
        <v>930000</v>
      </c>
      <c r="H9" s="16">
        <v>650000</v>
      </c>
      <c r="I9" s="16">
        <v>6160000</v>
      </c>
    </row>
    <row r="10" spans="1:9" x14ac:dyDescent="0.3">
      <c r="A10" s="15" t="s">
        <v>20</v>
      </c>
      <c r="B10" s="16">
        <v>10490000</v>
      </c>
      <c r="C10" s="16">
        <v>6600000</v>
      </c>
      <c r="D10" s="16">
        <v>5481000</v>
      </c>
      <c r="E10" s="16">
        <v>3336000</v>
      </c>
      <c r="F10" s="16">
        <v>2862000</v>
      </c>
      <c r="G10" s="16">
        <v>2610000</v>
      </c>
      <c r="H10" s="16">
        <v>2480000</v>
      </c>
      <c r="I10" s="16">
        <v>33859000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78CEC-BF9C-49D1-9872-27F56465FB55}">
  <dimension ref="A3:B10"/>
  <sheetViews>
    <sheetView workbookViewId="0">
      <selection activeCell="I15" sqref="I15"/>
    </sheetView>
  </sheetViews>
  <sheetFormatPr defaultRowHeight="14" x14ac:dyDescent="0.3"/>
  <cols>
    <col min="1" max="1" width="12.4140625" customWidth="1"/>
    <col min="2" max="2" width="15.58203125" customWidth="1"/>
  </cols>
  <sheetData>
    <row r="3" spans="1:2" x14ac:dyDescent="0.3">
      <c r="A3" s="14" t="s">
        <v>19</v>
      </c>
      <c r="B3" t="s">
        <v>22</v>
      </c>
    </row>
    <row r="4" spans="1:2" x14ac:dyDescent="0.3">
      <c r="A4" s="15" t="s">
        <v>25</v>
      </c>
      <c r="B4">
        <v>971</v>
      </c>
    </row>
    <row r="5" spans="1:2" x14ac:dyDescent="0.3">
      <c r="A5" s="15" t="s">
        <v>26</v>
      </c>
      <c r="B5">
        <v>820</v>
      </c>
    </row>
    <row r="6" spans="1:2" x14ac:dyDescent="0.3">
      <c r="A6" s="15" t="s">
        <v>29</v>
      </c>
      <c r="B6">
        <v>912</v>
      </c>
    </row>
    <row r="7" spans="1:2" x14ac:dyDescent="0.3">
      <c r="A7" s="15" t="s">
        <v>30</v>
      </c>
      <c r="B7">
        <v>995</v>
      </c>
    </row>
    <row r="8" spans="1:2" x14ac:dyDescent="0.3">
      <c r="A8" s="15" t="s">
        <v>31</v>
      </c>
      <c r="B8">
        <v>748</v>
      </c>
    </row>
    <row r="9" spans="1:2" x14ac:dyDescent="0.3">
      <c r="A9" s="15" t="s">
        <v>35</v>
      </c>
      <c r="B9">
        <v>180</v>
      </c>
    </row>
    <row r="10" spans="1:2" x14ac:dyDescent="0.3">
      <c r="A10" s="15" t="s">
        <v>20</v>
      </c>
      <c r="B10">
        <v>4626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F0164-A5AB-4444-9AB9-15EA1FC8529A}">
  <dimension ref="A3:B10"/>
  <sheetViews>
    <sheetView workbookViewId="0">
      <selection activeCell="I15" sqref="I15"/>
    </sheetView>
  </sheetViews>
  <sheetFormatPr defaultRowHeight="14" x14ac:dyDescent="0.3"/>
  <cols>
    <col min="1" max="1" width="12.4140625" customWidth="1"/>
    <col min="2" max="2" width="14.83203125" customWidth="1"/>
  </cols>
  <sheetData>
    <row r="3" spans="1:2" x14ac:dyDescent="0.3">
      <c r="A3" s="14" t="s">
        <v>19</v>
      </c>
      <c r="B3" t="s">
        <v>21</v>
      </c>
    </row>
    <row r="4" spans="1:2" x14ac:dyDescent="0.3">
      <c r="A4" s="15" t="s">
        <v>25</v>
      </c>
      <c r="B4" s="16">
        <v>7008000</v>
      </c>
    </row>
    <row r="5" spans="1:2" x14ac:dyDescent="0.3">
      <c r="A5" s="15" t="s">
        <v>26</v>
      </c>
      <c r="B5" s="16">
        <v>5340000</v>
      </c>
    </row>
    <row r="6" spans="1:2" x14ac:dyDescent="0.3">
      <c r="A6" s="15" t="s">
        <v>29</v>
      </c>
      <c r="B6" s="16">
        <v>6160000</v>
      </c>
    </row>
    <row r="7" spans="1:2" x14ac:dyDescent="0.3">
      <c r="A7" s="15" t="s">
        <v>30</v>
      </c>
      <c r="B7" s="16">
        <v>7859000</v>
      </c>
    </row>
    <row r="8" spans="1:2" x14ac:dyDescent="0.3">
      <c r="A8" s="15" t="s">
        <v>31</v>
      </c>
      <c r="B8" s="16">
        <v>6232000</v>
      </c>
    </row>
    <row r="9" spans="1:2" x14ac:dyDescent="0.3">
      <c r="A9" s="15" t="s">
        <v>35</v>
      </c>
      <c r="B9" s="16">
        <v>1260000</v>
      </c>
    </row>
    <row r="10" spans="1:2" x14ac:dyDescent="0.3">
      <c r="A10" s="15" t="s">
        <v>20</v>
      </c>
      <c r="B10" s="16">
        <v>33859000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096E2-E077-46C8-9111-3E3533CFFBCA}">
  <dimension ref="A1:M35"/>
  <sheetViews>
    <sheetView topLeftCell="A17" workbookViewId="0">
      <selection activeCell="A2" sqref="A2:G35"/>
    </sheetView>
  </sheetViews>
  <sheetFormatPr defaultRowHeight="14" x14ac:dyDescent="0.3"/>
  <cols>
    <col min="1" max="1" width="14.58203125" customWidth="1"/>
    <col min="2" max="2" width="34" customWidth="1"/>
    <col min="3" max="3" width="11.33203125" customWidth="1"/>
    <col min="4" max="4" width="17.9140625" style="2" customWidth="1"/>
    <col min="5" max="5" width="21.6640625" style="2" customWidth="1"/>
    <col min="6" max="6" width="15" style="2" customWidth="1"/>
    <col min="7" max="7" width="13.33203125" customWidth="1"/>
    <col min="13" max="13" width="13.75" style="1" customWidth="1"/>
  </cols>
  <sheetData>
    <row r="1" spans="1:13" x14ac:dyDescent="0.3">
      <c r="A1" s="3" t="s">
        <v>0</v>
      </c>
      <c r="B1" s="4" t="s">
        <v>9</v>
      </c>
      <c r="C1" s="4" t="s">
        <v>1</v>
      </c>
      <c r="D1" s="5" t="s">
        <v>2</v>
      </c>
      <c r="E1" s="5" t="s">
        <v>3</v>
      </c>
      <c r="F1" s="5" t="s">
        <v>4</v>
      </c>
      <c r="G1" s="6" t="s">
        <v>5</v>
      </c>
    </row>
    <row r="2" spans="1:13" x14ac:dyDescent="0.3">
      <c r="A2" s="7" t="s">
        <v>24</v>
      </c>
      <c r="B2" s="8" t="s">
        <v>6</v>
      </c>
      <c r="C2" s="8">
        <v>151</v>
      </c>
      <c r="D2" s="9">
        <v>12080000</v>
      </c>
      <c r="E2" s="9">
        <v>10570000</v>
      </c>
      <c r="F2" s="9">
        <f>D2-E2</f>
        <v>1510000</v>
      </c>
      <c r="G2" s="10" t="s">
        <v>25</v>
      </c>
    </row>
    <row r="3" spans="1:13" x14ac:dyDescent="0.3">
      <c r="A3" s="7" t="s">
        <v>32</v>
      </c>
      <c r="B3" s="8" t="s">
        <v>6</v>
      </c>
      <c r="C3" s="8">
        <v>175</v>
      </c>
      <c r="D3" s="9">
        <v>14000000</v>
      </c>
      <c r="E3" s="9">
        <v>12250000</v>
      </c>
      <c r="F3" s="9">
        <f t="shared" ref="F3:F34" si="0">D3-E3</f>
        <v>1750000</v>
      </c>
      <c r="G3" s="10" t="s">
        <v>26</v>
      </c>
      <c r="I3" t="s">
        <v>27</v>
      </c>
    </row>
    <row r="4" spans="1:13" x14ac:dyDescent="0.3">
      <c r="A4" s="7" t="s">
        <v>33</v>
      </c>
      <c r="B4" s="8" t="s">
        <v>6</v>
      </c>
      <c r="C4" s="8">
        <v>202</v>
      </c>
      <c r="D4" s="9">
        <v>16160000</v>
      </c>
      <c r="E4" s="9">
        <v>14140000</v>
      </c>
      <c r="F4" s="9">
        <f t="shared" si="0"/>
        <v>2020000</v>
      </c>
      <c r="G4" s="10" t="s">
        <v>29</v>
      </c>
      <c r="I4" t="s">
        <v>28</v>
      </c>
    </row>
    <row r="5" spans="1:13" x14ac:dyDescent="0.3">
      <c r="A5" s="7" t="s">
        <v>23</v>
      </c>
      <c r="B5" s="8" t="s">
        <v>6</v>
      </c>
      <c r="C5" s="8">
        <v>288</v>
      </c>
      <c r="D5" s="9">
        <v>23040000</v>
      </c>
      <c r="E5" s="9">
        <v>20160000</v>
      </c>
      <c r="F5" s="9">
        <f t="shared" si="0"/>
        <v>2880000</v>
      </c>
      <c r="G5" s="10" t="s">
        <v>30</v>
      </c>
    </row>
    <row r="6" spans="1:13" x14ac:dyDescent="0.3">
      <c r="A6" s="7" t="s">
        <v>34</v>
      </c>
      <c r="B6" s="8" t="s">
        <v>6</v>
      </c>
      <c r="C6" s="8">
        <v>233</v>
      </c>
      <c r="D6" s="9">
        <v>18640000</v>
      </c>
      <c r="E6" s="9">
        <v>16310000</v>
      </c>
      <c r="F6" s="9">
        <f t="shared" si="0"/>
        <v>2330000</v>
      </c>
      <c r="G6" s="10" t="s">
        <v>31</v>
      </c>
    </row>
    <row r="7" spans="1:13" x14ac:dyDescent="0.3">
      <c r="A7" s="7" t="s">
        <v>24</v>
      </c>
      <c r="B7" s="8" t="s">
        <v>7</v>
      </c>
      <c r="C7" s="8">
        <v>175</v>
      </c>
      <c r="D7" s="9">
        <v>13650000</v>
      </c>
      <c r="E7" s="9">
        <v>11900000</v>
      </c>
      <c r="F7" s="9">
        <f t="shared" si="0"/>
        <v>1750000</v>
      </c>
      <c r="G7" s="10" t="s">
        <v>25</v>
      </c>
      <c r="I7" t="s">
        <v>14</v>
      </c>
      <c r="J7">
        <v>80000</v>
      </c>
      <c r="K7">
        <v>70000</v>
      </c>
      <c r="L7">
        <v>10000</v>
      </c>
      <c r="M7" s="1">
        <f>70000*151</f>
        <v>10570000</v>
      </c>
    </row>
    <row r="8" spans="1:13" x14ac:dyDescent="0.3">
      <c r="A8" s="7" t="s">
        <v>32</v>
      </c>
      <c r="B8" s="8" t="s">
        <v>7</v>
      </c>
      <c r="C8" s="8">
        <v>90</v>
      </c>
      <c r="D8" s="9">
        <v>7020000</v>
      </c>
      <c r="E8" s="9">
        <v>6120000</v>
      </c>
      <c r="F8" s="9">
        <f t="shared" si="0"/>
        <v>900000</v>
      </c>
      <c r="G8" s="10" t="s">
        <v>26</v>
      </c>
      <c r="I8" t="s">
        <v>15</v>
      </c>
      <c r="J8">
        <v>78000</v>
      </c>
      <c r="K8">
        <v>68000</v>
      </c>
      <c r="L8">
        <v>10000</v>
      </c>
      <c r="M8" s="1">
        <f>78000*125</f>
        <v>9750000</v>
      </c>
    </row>
    <row r="9" spans="1:13" x14ac:dyDescent="0.3">
      <c r="A9" s="7" t="s">
        <v>33</v>
      </c>
      <c r="B9" s="8" t="s">
        <v>7</v>
      </c>
      <c r="C9" s="8">
        <v>70</v>
      </c>
      <c r="D9" s="9">
        <v>5460000</v>
      </c>
      <c r="E9" s="9">
        <v>4760000</v>
      </c>
      <c r="F9" s="9">
        <f t="shared" si="0"/>
        <v>700000</v>
      </c>
      <c r="G9" s="10" t="s">
        <v>29</v>
      </c>
      <c r="I9" t="s">
        <v>8</v>
      </c>
      <c r="J9">
        <v>18500</v>
      </c>
      <c r="K9">
        <v>15500</v>
      </c>
      <c r="L9">
        <v>3000</v>
      </c>
      <c r="M9" s="1">
        <f>18500*90</f>
        <v>1665000</v>
      </c>
    </row>
    <row r="10" spans="1:13" x14ac:dyDescent="0.3">
      <c r="A10" s="7" t="s">
        <v>23</v>
      </c>
      <c r="B10" s="8" t="s">
        <v>7</v>
      </c>
      <c r="C10" s="8">
        <v>200</v>
      </c>
      <c r="D10" s="9">
        <v>15600000</v>
      </c>
      <c r="E10" s="9">
        <v>13600000</v>
      </c>
      <c r="F10" s="9">
        <f t="shared" si="0"/>
        <v>2000000</v>
      </c>
      <c r="G10" s="10" t="s">
        <v>30</v>
      </c>
      <c r="I10" t="s">
        <v>16</v>
      </c>
      <c r="J10">
        <v>45000</v>
      </c>
      <c r="K10">
        <v>39000</v>
      </c>
      <c r="L10">
        <v>6000</v>
      </c>
      <c r="M10" s="1">
        <f>45000*60</f>
        <v>2700000</v>
      </c>
    </row>
    <row r="11" spans="1:13" x14ac:dyDescent="0.3">
      <c r="A11" s="7" t="s">
        <v>34</v>
      </c>
      <c r="B11" s="8" t="s">
        <v>7</v>
      </c>
      <c r="C11" s="8">
        <v>125</v>
      </c>
      <c r="D11" s="9">
        <v>9750000</v>
      </c>
      <c r="E11" s="9">
        <v>8500000</v>
      </c>
      <c r="F11" s="9">
        <f t="shared" si="0"/>
        <v>1250000</v>
      </c>
      <c r="G11" s="10" t="s">
        <v>31</v>
      </c>
      <c r="I11" t="s">
        <v>11</v>
      </c>
      <c r="J11">
        <v>65000</v>
      </c>
      <c r="K11">
        <v>60000</v>
      </c>
      <c r="L11">
        <v>5000</v>
      </c>
      <c r="M11" s="1">
        <f>60000*156</f>
        <v>9360000</v>
      </c>
    </row>
    <row r="12" spans="1:13" x14ac:dyDescent="0.3">
      <c r="A12" s="7" t="s">
        <v>24</v>
      </c>
      <c r="B12" s="8" t="s">
        <v>8</v>
      </c>
      <c r="C12" s="8">
        <v>220</v>
      </c>
      <c r="D12" s="9">
        <v>4070000</v>
      </c>
      <c r="E12" s="9">
        <v>3410000</v>
      </c>
      <c r="F12" s="9">
        <f t="shared" si="0"/>
        <v>660000</v>
      </c>
      <c r="G12" s="10" t="s">
        <v>25</v>
      </c>
      <c r="I12" t="s">
        <v>17</v>
      </c>
      <c r="J12">
        <v>42000</v>
      </c>
      <c r="K12">
        <v>35000</v>
      </c>
      <c r="L12">
        <v>70000</v>
      </c>
      <c r="M12" s="1">
        <f>35000*167</f>
        <v>5845000</v>
      </c>
    </row>
    <row r="13" spans="1:13" x14ac:dyDescent="0.3">
      <c r="A13" s="7" t="s">
        <v>32</v>
      </c>
      <c r="B13" s="8" t="s">
        <v>8</v>
      </c>
      <c r="C13" s="8">
        <v>250</v>
      </c>
      <c r="D13" s="9">
        <v>4625000</v>
      </c>
      <c r="E13" s="9">
        <v>3875000</v>
      </c>
      <c r="F13" s="9">
        <f t="shared" si="0"/>
        <v>750000</v>
      </c>
      <c r="G13" s="10" t="s">
        <v>26</v>
      </c>
      <c r="I13" t="s">
        <v>18</v>
      </c>
      <c r="J13">
        <v>80000</v>
      </c>
      <c r="K13">
        <v>72000</v>
      </c>
      <c r="L13">
        <v>8000</v>
      </c>
    </row>
    <row r="14" spans="1:13" x14ac:dyDescent="0.3">
      <c r="A14" s="7" t="s">
        <v>33</v>
      </c>
      <c r="B14" s="8" t="s">
        <v>8</v>
      </c>
      <c r="C14" s="8">
        <v>310</v>
      </c>
      <c r="D14" s="9">
        <v>5735000</v>
      </c>
      <c r="E14" s="9">
        <v>4805000</v>
      </c>
      <c r="F14" s="9">
        <f t="shared" si="0"/>
        <v>930000</v>
      </c>
      <c r="G14" s="10" t="s">
        <v>29</v>
      </c>
    </row>
    <row r="15" spans="1:13" x14ac:dyDescent="0.3">
      <c r="A15" s="7" t="s">
        <v>23</v>
      </c>
      <c r="B15" s="8" t="s">
        <v>8</v>
      </c>
      <c r="C15" s="8">
        <v>90</v>
      </c>
      <c r="D15" s="9">
        <v>1665000</v>
      </c>
      <c r="E15" s="9">
        <v>1395000</v>
      </c>
      <c r="F15" s="9">
        <f t="shared" si="0"/>
        <v>270000</v>
      </c>
      <c r="G15" s="10" t="s">
        <v>30</v>
      </c>
    </row>
    <row r="16" spans="1:13" x14ac:dyDescent="0.3">
      <c r="A16" s="7" t="s">
        <v>24</v>
      </c>
      <c r="B16" s="8" t="s">
        <v>10</v>
      </c>
      <c r="C16" s="8">
        <v>111</v>
      </c>
      <c r="D16" s="9">
        <v>4995000</v>
      </c>
      <c r="E16" s="9">
        <v>4329000</v>
      </c>
      <c r="F16" s="9">
        <f t="shared" si="0"/>
        <v>666000</v>
      </c>
      <c r="G16" s="10" t="s">
        <v>25</v>
      </c>
      <c r="I16">
        <f>45000*96</f>
        <v>4320000</v>
      </c>
    </row>
    <row r="17" spans="1:10" x14ac:dyDescent="0.3">
      <c r="A17" s="7" t="s">
        <v>32</v>
      </c>
      <c r="B17" s="8" t="s">
        <v>10</v>
      </c>
      <c r="C17" s="8">
        <v>130</v>
      </c>
      <c r="D17" s="9">
        <v>5850000</v>
      </c>
      <c r="E17" s="9">
        <v>5070000</v>
      </c>
      <c r="F17" s="9">
        <f t="shared" si="0"/>
        <v>780000</v>
      </c>
      <c r="G17" s="10" t="s">
        <v>26</v>
      </c>
      <c r="J17">
        <f>13000*6</f>
        <v>78000</v>
      </c>
    </row>
    <row r="18" spans="1:10" x14ac:dyDescent="0.3">
      <c r="A18" s="7" t="s">
        <v>33</v>
      </c>
      <c r="B18" s="8" t="s">
        <v>10</v>
      </c>
      <c r="C18" s="8">
        <v>60</v>
      </c>
      <c r="D18" s="9">
        <v>2700000</v>
      </c>
      <c r="E18" s="9">
        <v>2340000</v>
      </c>
      <c r="F18" s="9">
        <f t="shared" si="0"/>
        <v>360000</v>
      </c>
      <c r="G18" s="10" t="s">
        <v>29</v>
      </c>
    </row>
    <row r="19" spans="1:10" x14ac:dyDescent="0.3">
      <c r="A19" s="7" t="s">
        <v>23</v>
      </c>
      <c r="B19" s="8" t="s">
        <v>10</v>
      </c>
      <c r="C19" s="8">
        <v>80</v>
      </c>
      <c r="D19" s="9">
        <v>3600000</v>
      </c>
      <c r="E19" s="9">
        <v>3120000</v>
      </c>
      <c r="F19" s="9">
        <f>D19-E19</f>
        <v>480000</v>
      </c>
      <c r="G19" s="10" t="s">
        <v>30</v>
      </c>
    </row>
    <row r="20" spans="1:10" x14ac:dyDescent="0.3">
      <c r="A20" s="7" t="s">
        <v>34</v>
      </c>
      <c r="B20" s="8" t="s">
        <v>10</v>
      </c>
      <c r="C20" s="8">
        <v>90</v>
      </c>
      <c r="D20" s="9">
        <v>4320000</v>
      </c>
      <c r="E20" s="9">
        <v>3744000</v>
      </c>
      <c r="F20" s="9">
        <f>D20-E20</f>
        <v>576000</v>
      </c>
      <c r="G20" s="10" t="s">
        <v>31</v>
      </c>
    </row>
    <row r="21" spans="1:10" x14ac:dyDescent="0.3">
      <c r="A21" s="7" t="s">
        <v>24</v>
      </c>
      <c r="B21" s="8" t="s">
        <v>11</v>
      </c>
      <c r="C21" s="8">
        <v>70</v>
      </c>
      <c r="D21" s="9">
        <v>4550000</v>
      </c>
      <c r="E21" s="9">
        <v>3900000</v>
      </c>
      <c r="F21" s="9">
        <f t="shared" si="0"/>
        <v>650000</v>
      </c>
      <c r="G21" s="10" t="s">
        <v>25</v>
      </c>
    </row>
    <row r="22" spans="1:10" x14ac:dyDescent="0.3">
      <c r="A22" s="7" t="s">
        <v>23</v>
      </c>
      <c r="B22" s="8" t="s">
        <v>11</v>
      </c>
      <c r="C22" s="8">
        <v>100</v>
      </c>
      <c r="D22" s="9">
        <v>6500000</v>
      </c>
      <c r="E22" s="9">
        <v>6000000</v>
      </c>
      <c r="F22" s="9">
        <f t="shared" si="0"/>
        <v>500000</v>
      </c>
      <c r="G22" s="10" t="s">
        <v>30</v>
      </c>
      <c r="J22">
        <f>72000*95</f>
        <v>6840000</v>
      </c>
    </row>
    <row r="23" spans="1:10" x14ac:dyDescent="0.3">
      <c r="A23" s="7" t="s">
        <v>32</v>
      </c>
      <c r="B23" s="8" t="s">
        <v>11</v>
      </c>
      <c r="C23" s="8">
        <v>80</v>
      </c>
      <c r="D23" s="9">
        <v>5200000</v>
      </c>
      <c r="E23" s="9">
        <v>4800000</v>
      </c>
      <c r="F23" s="9">
        <f t="shared" si="0"/>
        <v>400000</v>
      </c>
      <c r="G23" s="10" t="s">
        <v>26</v>
      </c>
    </row>
    <row r="24" spans="1:10" x14ac:dyDescent="0.3">
      <c r="A24" s="7" t="s">
        <v>34</v>
      </c>
      <c r="B24" s="8" t="s">
        <v>11</v>
      </c>
      <c r="C24" s="8">
        <v>56</v>
      </c>
      <c r="D24" s="9">
        <v>3640000</v>
      </c>
      <c r="E24" s="9">
        <v>3360000</v>
      </c>
      <c r="F24" s="9">
        <f t="shared" si="0"/>
        <v>280000</v>
      </c>
      <c r="G24" s="10" t="s">
        <v>31</v>
      </c>
    </row>
    <row r="25" spans="1:10" x14ac:dyDescent="0.3">
      <c r="A25" s="7" t="s">
        <v>33</v>
      </c>
      <c r="B25" s="8" t="s">
        <v>11</v>
      </c>
      <c r="C25" s="8">
        <v>70</v>
      </c>
      <c r="D25" s="9">
        <v>4550000</v>
      </c>
      <c r="E25" s="9">
        <v>3900000</v>
      </c>
      <c r="F25" s="9">
        <f>D25-E25</f>
        <v>650000</v>
      </c>
      <c r="G25" s="10" t="s">
        <v>29</v>
      </c>
    </row>
    <row r="26" spans="1:10" x14ac:dyDescent="0.3">
      <c r="A26" s="7" t="s">
        <v>24</v>
      </c>
      <c r="B26" s="8" t="s">
        <v>12</v>
      </c>
      <c r="C26" s="8">
        <v>180</v>
      </c>
      <c r="D26" s="9">
        <v>7560000</v>
      </c>
      <c r="E26" s="9">
        <v>6300000</v>
      </c>
      <c r="F26" s="9">
        <f t="shared" si="0"/>
        <v>1260000</v>
      </c>
      <c r="G26" s="10" t="s">
        <v>25</v>
      </c>
    </row>
    <row r="27" spans="1:10" x14ac:dyDescent="0.3">
      <c r="A27" s="7" t="s">
        <v>23</v>
      </c>
      <c r="B27" s="8" t="s">
        <v>12</v>
      </c>
      <c r="C27" s="8">
        <v>167</v>
      </c>
      <c r="D27" s="9">
        <v>7014000</v>
      </c>
      <c r="E27" s="9">
        <v>5845000</v>
      </c>
      <c r="F27" s="9">
        <f t="shared" si="0"/>
        <v>1169000</v>
      </c>
      <c r="G27" s="10" t="s">
        <v>30</v>
      </c>
    </row>
    <row r="28" spans="1:10" x14ac:dyDescent="0.3">
      <c r="A28" s="7" t="s">
        <v>32</v>
      </c>
      <c r="B28" s="8" t="s">
        <v>12</v>
      </c>
      <c r="C28" s="8">
        <v>180</v>
      </c>
      <c r="D28" s="9">
        <v>7560000</v>
      </c>
      <c r="E28" s="9">
        <v>6300000</v>
      </c>
      <c r="F28" s="9">
        <f>D28-E28</f>
        <v>1260000</v>
      </c>
      <c r="G28" s="10" t="s">
        <v>35</v>
      </c>
    </row>
    <row r="29" spans="1:10" x14ac:dyDescent="0.3">
      <c r="A29" s="7" t="s">
        <v>34</v>
      </c>
      <c r="B29" s="8" t="s">
        <v>12</v>
      </c>
      <c r="C29" s="8">
        <v>156</v>
      </c>
      <c r="D29" s="9">
        <v>6552000</v>
      </c>
      <c r="E29" s="9">
        <v>5460000</v>
      </c>
      <c r="F29" s="9">
        <f t="shared" si="0"/>
        <v>1092000</v>
      </c>
      <c r="G29" s="10" t="s">
        <v>31</v>
      </c>
    </row>
    <row r="30" spans="1:10" x14ac:dyDescent="0.3">
      <c r="A30" s="7" t="s">
        <v>33</v>
      </c>
      <c r="B30" s="8" t="s">
        <v>12</v>
      </c>
      <c r="C30" s="8">
        <v>100</v>
      </c>
      <c r="D30" s="9">
        <v>4200000</v>
      </c>
      <c r="E30" s="9">
        <v>3500000</v>
      </c>
      <c r="F30" s="9">
        <f t="shared" si="0"/>
        <v>700000</v>
      </c>
      <c r="G30" s="10" t="s">
        <v>29</v>
      </c>
    </row>
    <row r="31" spans="1:10" x14ac:dyDescent="0.3">
      <c r="A31" s="7" t="s">
        <v>23</v>
      </c>
      <c r="B31" s="8" t="s">
        <v>13</v>
      </c>
      <c r="C31" s="8">
        <v>70</v>
      </c>
      <c r="D31" s="9">
        <v>5600000</v>
      </c>
      <c r="E31" s="9">
        <v>5040000</v>
      </c>
      <c r="F31" s="9">
        <f t="shared" si="0"/>
        <v>560000</v>
      </c>
      <c r="G31" s="10" t="s">
        <v>30</v>
      </c>
    </row>
    <row r="32" spans="1:10" x14ac:dyDescent="0.3">
      <c r="A32" s="7" t="s">
        <v>34</v>
      </c>
      <c r="B32" s="8" t="s">
        <v>13</v>
      </c>
      <c r="C32" s="8">
        <v>88</v>
      </c>
      <c r="D32" s="9">
        <v>7040000</v>
      </c>
      <c r="E32" s="9">
        <v>6336000</v>
      </c>
      <c r="F32" s="9">
        <f t="shared" si="0"/>
        <v>704000</v>
      </c>
      <c r="G32" s="10" t="s">
        <v>31</v>
      </c>
    </row>
    <row r="33" spans="1:7" x14ac:dyDescent="0.3">
      <c r="A33" s="7" t="s">
        <v>33</v>
      </c>
      <c r="B33" s="8" t="s">
        <v>13</v>
      </c>
      <c r="C33" s="8">
        <v>100</v>
      </c>
      <c r="D33" s="9">
        <v>8000000</v>
      </c>
      <c r="E33" s="9">
        <v>7200000</v>
      </c>
      <c r="F33" s="9">
        <f t="shared" si="0"/>
        <v>800000</v>
      </c>
      <c r="G33" s="10" t="s">
        <v>29</v>
      </c>
    </row>
    <row r="34" spans="1:7" x14ac:dyDescent="0.3">
      <c r="A34" s="7" t="s">
        <v>24</v>
      </c>
      <c r="B34" s="12" t="s">
        <v>13</v>
      </c>
      <c r="C34" s="12">
        <v>64</v>
      </c>
      <c r="D34" s="13">
        <v>5120000</v>
      </c>
      <c r="E34" s="13">
        <v>4608000</v>
      </c>
      <c r="F34" s="13">
        <f t="shared" si="0"/>
        <v>512000</v>
      </c>
      <c r="G34" s="10" t="s">
        <v>25</v>
      </c>
    </row>
    <row r="35" spans="1:7" x14ac:dyDescent="0.3">
      <c r="A35" s="11" t="s">
        <v>32</v>
      </c>
      <c r="B35" s="12" t="s">
        <v>13</v>
      </c>
      <c r="C35" s="12">
        <v>95</v>
      </c>
      <c r="D35" s="13">
        <v>7600000</v>
      </c>
      <c r="E35" s="13">
        <v>6840000</v>
      </c>
      <c r="F35" s="13">
        <f>D35-E35</f>
        <v>760000</v>
      </c>
      <c r="G35" s="10" t="s">
        <v>26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Profit By State and Product</vt:lpstr>
      <vt:lpstr>Unit Sold Per Month</vt:lpstr>
      <vt:lpstr>Profit By Month</vt:lpstr>
      <vt:lpstr>My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Imaobong Duff</dc:creator>
  <cp:lastModifiedBy>Imaobong Duff</cp:lastModifiedBy>
  <dcterms:created xsi:type="dcterms:W3CDTF">2025-04-18T13:23:19Z</dcterms:created>
  <dcterms:modified xsi:type="dcterms:W3CDTF">2025-04-18T16:00:23Z</dcterms:modified>
</cp:coreProperties>
</file>