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ulia/Documents/GitHub/juliacat23.github.io/tidytuesday/"/>
    </mc:Choice>
  </mc:AlternateContent>
  <xr:revisionPtr revIDLastSave="0" documentId="13_ncr:1_{D420B6C9-D737-5847-AC64-0FAC901A0CF0}" xr6:coauthVersionLast="46" xr6:coauthVersionMax="46" xr10:uidLastSave="{00000000-0000-0000-0000-000000000000}"/>
  <bookViews>
    <workbookView xWindow="0" yWindow="500" windowWidth="28800" windowHeight="13560" tabRatio="877" xr2:uid="{00000000-000D-0000-FFFF-FFFF00000000}"/>
  </bookViews>
  <sheets>
    <sheet name="Enrollment" sheetId="1" r:id="rId1"/>
    <sheet name="Enrollment, Minority" sheetId="2" r:id="rId2"/>
    <sheet name="Tuition &amp; Fees" sheetId="3" r:id="rId3"/>
    <sheet name="Budget" sheetId="4" r:id="rId4"/>
    <sheet name="Historical Information" sheetId="5" r:id="rId5"/>
    <sheet name="Academic Structure" sheetId="6" r:id="rId6"/>
    <sheet name="Employees" sheetId="7" r:id="rId7"/>
    <sheet name="Buildings" sheetId="9" r:id="rId8"/>
    <sheet name="Fundraising" sheetId="12" r:id="rId9"/>
    <sheet name="Research Expenditures" sheetId="13" r:id="rId10"/>
    <sheet name="Administration" sheetId="14" r:id="rId11"/>
    <sheet name="Largest Public Universities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B5" i="3"/>
  <c r="B4" i="3"/>
  <c r="B3" i="3"/>
  <c r="E10" i="2"/>
  <c r="E9" i="2"/>
  <c r="E8" i="2"/>
  <c r="E7" i="2"/>
  <c r="E6" i="2"/>
  <c r="E5" i="2"/>
  <c r="E4" i="2"/>
  <c r="C10" i="2"/>
  <c r="C9" i="2"/>
  <c r="C8" i="2"/>
  <c r="C7" i="2"/>
  <c r="C6" i="2"/>
  <c r="C5" i="2"/>
  <c r="C4" i="2"/>
  <c r="E4" i="3" l="1"/>
  <c r="E5" i="3"/>
  <c r="E6" i="3"/>
  <c r="E7" i="3"/>
  <c r="E3" i="3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D2" i="9" l="1"/>
  <c r="E2" i="9"/>
  <c r="M10" i="2"/>
  <c r="M9" i="2"/>
  <c r="M8" i="2"/>
  <c r="M7" i="2"/>
  <c r="M6" i="2"/>
  <c r="M5" i="2"/>
  <c r="M4" i="2"/>
  <c r="G7" i="3"/>
  <c r="G6" i="3"/>
  <c r="G5" i="3"/>
  <c r="G4" i="3"/>
  <c r="G3" i="3"/>
  <c r="K10" i="2"/>
  <c r="K9" i="2"/>
  <c r="K8" i="2"/>
  <c r="K7" i="2"/>
  <c r="K6" i="2"/>
  <c r="K5" i="2"/>
  <c r="K4" i="2"/>
  <c r="I5" i="3"/>
  <c r="I4" i="3"/>
  <c r="I3" i="3"/>
  <c r="O10" i="2"/>
  <c r="O9" i="2"/>
  <c r="O8" i="2"/>
  <c r="O7" i="2"/>
  <c r="O6" i="2"/>
  <c r="O5" i="2"/>
  <c r="O4" i="2"/>
  <c r="Q10" i="2"/>
  <c r="Q9" i="2"/>
  <c r="Q8" i="2"/>
  <c r="Q7" i="2"/>
  <c r="Q6" i="2"/>
  <c r="Q5" i="2"/>
  <c r="Q4" i="2"/>
  <c r="I7" i="3"/>
  <c r="I6" i="3"/>
</calcChain>
</file>

<file path=xl/sharedStrings.xml><?xml version="1.0" encoding="utf-8"?>
<sst xmlns="http://schemas.openxmlformats.org/spreadsheetml/2006/main" count="926" uniqueCount="504">
  <si>
    <t>Total</t>
  </si>
  <si>
    <t>Men</t>
  </si>
  <si>
    <t>Women</t>
  </si>
  <si>
    <t>Undergraduates</t>
  </si>
  <si>
    <t>Graduate Students</t>
  </si>
  <si>
    <t>Professional Students</t>
  </si>
  <si>
    <t>Ohioans</t>
  </si>
  <si>
    <t>Non-Ohioans</t>
  </si>
  <si>
    <t>Students with Disabilities</t>
  </si>
  <si>
    <t>Veteran Students</t>
  </si>
  <si>
    <t>Columbus Campus</t>
  </si>
  <si>
    <t>Total University</t>
  </si>
  <si>
    <t>Total Enrollment</t>
  </si>
  <si>
    <t>Total Minorities</t>
  </si>
  <si>
    <t>African American</t>
  </si>
  <si>
    <t>Asian American</t>
  </si>
  <si>
    <t>Hispanic</t>
  </si>
  <si>
    <t>Two or More Races</t>
  </si>
  <si>
    <t>American Indian/Alaskan Native</t>
  </si>
  <si>
    <t>Native Hawaiian/Pacific Islander</t>
  </si>
  <si>
    <t>% of Total</t>
  </si>
  <si>
    <t>Semester</t>
  </si>
  <si>
    <t>Annual</t>
  </si>
  <si>
    <t>2015-2016</t>
  </si>
  <si>
    <t>2014-2015</t>
  </si>
  <si>
    <t>2013-2014</t>
  </si>
  <si>
    <t>2012-2013</t>
  </si>
  <si>
    <t>2011-2012</t>
  </si>
  <si>
    <t>Total Revenues</t>
  </si>
  <si>
    <t>Tuition &amp; Fees</t>
  </si>
  <si>
    <t>State Support</t>
  </si>
  <si>
    <t>Auxiliary</t>
  </si>
  <si>
    <t>Health System</t>
  </si>
  <si>
    <t>Other</t>
  </si>
  <si>
    <t>Total Expenditures</t>
  </si>
  <si>
    <t>Salaries</t>
  </si>
  <si>
    <t>Benefits</t>
  </si>
  <si>
    <t>Financial Aid</t>
  </si>
  <si>
    <t>$6.1 billion</t>
  </si>
  <si>
    <t>$867 million</t>
  </si>
  <si>
    <t>$491 million</t>
  </si>
  <si>
    <t>$228 million</t>
  </si>
  <si>
    <t>$2.5 billion</t>
  </si>
  <si>
    <t>$2.0 billion</t>
  </si>
  <si>
    <t>$5.5 billion</t>
  </si>
  <si>
    <t>$1.4 billion</t>
  </si>
  <si>
    <t>$431 million</t>
  </si>
  <si>
    <t>$145 million</t>
  </si>
  <si>
    <t>$2.3 billion</t>
  </si>
  <si>
    <t>$1.3 billion</t>
  </si>
  <si>
    <t>Established by Legislature</t>
  </si>
  <si>
    <t>First classes taught</t>
  </si>
  <si>
    <t>Received present name</t>
  </si>
  <si>
    <t>First graduating class</t>
  </si>
  <si>
    <t>Degrees granted</t>
  </si>
  <si>
    <t>Undergraduate Majors</t>
  </si>
  <si>
    <t>Master's Degree Programs</t>
  </si>
  <si>
    <t>Doctoral Degree Programs</t>
  </si>
  <si>
    <t>Professional Degree Programs</t>
  </si>
  <si>
    <t>Courses (estimated)</t>
  </si>
  <si>
    <t>&gt;200</t>
  </si>
  <si>
    <t>Associated Faculty</t>
  </si>
  <si>
    <t>Student Employees</t>
  </si>
  <si>
    <t>FTE</t>
  </si>
  <si>
    <t>Headcount</t>
  </si>
  <si>
    <t>For all employees</t>
  </si>
  <si>
    <t>$2.305 billion</t>
  </si>
  <si>
    <t>$2.367 billion</t>
  </si>
  <si>
    <t>Lima, Mansfield, Marion, Newark campuses</t>
  </si>
  <si>
    <t>Satellite - Columbus Campus (Non-Franklin County)</t>
  </si>
  <si>
    <t>Columbus Campus (Franklin County)</t>
  </si>
  <si>
    <t>Lima, Mansfield, Marion, Newark Campuses</t>
  </si>
  <si>
    <t>Molly Caren Agricultural Center</t>
  </si>
  <si>
    <t>Don Scott Airport</t>
  </si>
  <si>
    <t>Golf Courses</t>
  </si>
  <si>
    <t>Miscellaneous - Satellite</t>
  </si>
  <si>
    <t>Market Value</t>
  </si>
  <si>
    <t>As of 6/30/2015</t>
  </si>
  <si>
    <t>As of 6/30/2014</t>
  </si>
  <si>
    <t>As of 6/30/2013</t>
  </si>
  <si>
    <t>As of 6/30/2012</t>
  </si>
  <si>
    <t>As of 6/30/2011</t>
  </si>
  <si>
    <t>$3.634 billion</t>
  </si>
  <si>
    <t>Donors</t>
  </si>
  <si>
    <t>Total New Activity</t>
  </si>
  <si>
    <t>2010-2011</t>
  </si>
  <si>
    <t>$405.4 million</t>
  </si>
  <si>
    <t>Sponsored Programs</t>
  </si>
  <si>
    <t>Research Institute at Nationwide Children's Hospital</t>
  </si>
  <si>
    <t>Transportation Research Center</t>
  </si>
  <si>
    <t>Other Research Programs (including OARDC)</t>
  </si>
  <si>
    <t>$962 million</t>
  </si>
  <si>
    <t>$505.7 million</t>
  </si>
  <si>
    <t>$66.6 million</t>
  </si>
  <si>
    <t>$32.5 million</t>
  </si>
  <si>
    <t>$106.5 million</t>
  </si>
  <si>
    <t>$250.7 million</t>
  </si>
  <si>
    <t>President</t>
  </si>
  <si>
    <t>Executive VP &amp; Provost</t>
  </si>
  <si>
    <t>Trustees</t>
  </si>
  <si>
    <t>University</t>
  </si>
  <si>
    <t>Enrollment</t>
  </si>
  <si>
    <t>Autumn 2014</t>
  </si>
  <si>
    <t>Autumn 2013</t>
  </si>
  <si>
    <t>Autumn 2012</t>
  </si>
  <si>
    <t>University of Central Florida</t>
  </si>
  <si>
    <t>The University of Texas at Austin</t>
  </si>
  <si>
    <t>Michigan State University</t>
  </si>
  <si>
    <t>University of Florida</t>
  </si>
  <si>
    <t>$5.4 billion</t>
  </si>
  <si>
    <t>$845 million</t>
  </si>
  <si>
    <t>$484 million</t>
  </si>
  <si>
    <t>$251 million</t>
  </si>
  <si>
    <t>$2.6 billion</t>
  </si>
  <si>
    <t>$5.0 billion</t>
  </si>
  <si>
    <t>$415 million</t>
  </si>
  <si>
    <t>$146 million</t>
  </si>
  <si>
    <t>$2.1 billion</t>
  </si>
  <si>
    <t>$1.0 billion</t>
  </si>
  <si>
    <t>$3.548 billion</t>
  </si>
  <si>
    <t>$404.1 million</t>
  </si>
  <si>
    <t>$982.5 million</t>
  </si>
  <si>
    <t>$495.2 million</t>
  </si>
  <si>
    <t>$69.0 million</t>
  </si>
  <si>
    <t>$32.0 million</t>
  </si>
  <si>
    <t>$102.8 million</t>
  </si>
  <si>
    <t>$283.4 million</t>
  </si>
  <si>
    <t>Florida International University</t>
  </si>
  <si>
    <t>$5.25 billion</t>
  </si>
  <si>
    <t>$503 million</t>
  </si>
  <si>
    <t>$307 million</t>
  </si>
  <si>
    <t>$2.44 billion</t>
  </si>
  <si>
    <t>$579 million</t>
  </si>
  <si>
    <t>$5.06 billion</t>
  </si>
  <si>
    <t>$2.237 billion</t>
  </si>
  <si>
    <t>$3.149 billion</t>
  </si>
  <si>
    <t>$374.1 million</t>
  </si>
  <si>
    <t>$934 million</t>
  </si>
  <si>
    <t>$498.6 million</t>
  </si>
  <si>
    <t>$53.7 million</t>
  </si>
  <si>
    <t>$34.3 million</t>
  </si>
  <si>
    <t>$112.5 million</t>
  </si>
  <si>
    <t>$235 million</t>
  </si>
  <si>
    <t>Interim President</t>
  </si>
  <si>
    <t>Joseph Steinmetz</t>
  </si>
  <si>
    <t>Term Ending</t>
  </si>
  <si>
    <t>Alan W. Brass</t>
  </si>
  <si>
    <t>Robert H. Schottenstein, Chair</t>
  </si>
  <si>
    <t>Joseph A. Alutto</t>
  </si>
  <si>
    <t>Ronald A. Ratner</t>
  </si>
  <si>
    <t>Algenon L. Marbley</t>
  </si>
  <si>
    <t>Linda S. Kass</t>
  </si>
  <si>
    <t>Janet B. Reid</t>
  </si>
  <si>
    <t>W.G. Jurgensen</t>
  </si>
  <si>
    <t>Jeffrey Wadsworth</t>
  </si>
  <si>
    <t>Clark C. Kellogg</t>
  </si>
  <si>
    <t>Timothy P. Smucker</t>
  </si>
  <si>
    <t>Alex Shumate</t>
  </si>
  <si>
    <t>Cheryl L. Krueger</t>
  </si>
  <si>
    <t>Michael J. Gasser</t>
  </si>
  <si>
    <t>Brent R. Porteus</t>
  </si>
  <si>
    <t>G. Gilbert Cloyd, Charter Trustee</t>
  </si>
  <si>
    <t>Corbett A. Price, Charter Trustee</t>
  </si>
  <si>
    <t>Benjamin T. Reinke, Student</t>
  </si>
  <si>
    <t>Stacie E. Seger, Student</t>
  </si>
  <si>
    <t>Michael V. Drake</t>
  </si>
  <si>
    <t>Joseph E. Steinmetz</t>
  </si>
  <si>
    <t>Jeffrey Wadsworth, Chair</t>
  </si>
  <si>
    <t>Ronald A. Ratner, Vice Chair</t>
  </si>
  <si>
    <t>Alex Shumate, Vice Chair</t>
  </si>
  <si>
    <t>Erin P. Hoeflinger</t>
  </si>
  <si>
    <t>Alex R. Fischer</t>
  </si>
  <si>
    <t>Abigail S. Wexner</t>
  </si>
  <si>
    <t>Alan VanderMolen, Charter Trustee</t>
  </si>
  <si>
    <t>Steven M. Loborec, Student</t>
  </si>
  <si>
    <t>Interim Executive VP &amp; Provost</t>
  </si>
  <si>
    <t>$2.096 billion</t>
  </si>
  <si>
    <t>$2.366 billion</t>
  </si>
  <si>
    <t>$335.9 million</t>
  </si>
  <si>
    <t>$828.5 million</t>
  </si>
  <si>
    <t>$536.9 million</t>
  </si>
  <si>
    <t>$60.5 million</t>
  </si>
  <si>
    <t>$36.8 million</t>
  </si>
  <si>
    <t>$99.5 million</t>
  </si>
  <si>
    <t>$94.5 million</t>
  </si>
  <si>
    <t>E. Gordon Gee</t>
  </si>
  <si>
    <t>Brian K. Hicks, Vice Chair</t>
  </si>
  <si>
    <t>Brian K. Hicks</t>
  </si>
  <si>
    <t>John C. Fisher, Vice Chair</t>
  </si>
  <si>
    <t>Evann K. Heidersbach, Student</t>
  </si>
  <si>
    <t>Quarter</t>
  </si>
  <si>
    <t>$1.910 billion</t>
  </si>
  <si>
    <t>$2.121 billion</t>
  </si>
  <si>
    <t>$259.2 million</t>
  </si>
  <si>
    <t>Leslie H. Wexner, Chair</t>
  </si>
  <si>
    <t>Walden W. O'Dell, Vice Chair</t>
  </si>
  <si>
    <t>John C. Fisher</t>
  </si>
  <si>
    <t>Robert H. Schottenstein</t>
  </si>
  <si>
    <t>Alegnon L. Marbley</t>
  </si>
  <si>
    <t>Jeffrey Wadswort</t>
  </si>
  <si>
    <t>Corbett A. Price</t>
  </si>
  <si>
    <t>Brandon M. Mitchell, student</t>
  </si>
  <si>
    <t>Evann K. Heidersbach, student</t>
  </si>
  <si>
    <t>** Note: Format changed 2014</t>
  </si>
  <si>
    <t>Pre-2014 Change</t>
  </si>
  <si>
    <t>Total Income</t>
  </si>
  <si>
    <t>State Appropriations</t>
  </si>
  <si>
    <t>Other Government</t>
  </si>
  <si>
    <t>Student Fees</t>
  </si>
  <si>
    <t>Hospitals</t>
  </si>
  <si>
    <t>Auxiliaries</t>
  </si>
  <si>
    <t>Other Income</t>
  </si>
  <si>
    <t>Instructional &amp; General</t>
  </si>
  <si>
    <t>Separately Budgeted Research</t>
  </si>
  <si>
    <t>Public Service</t>
  </si>
  <si>
    <t>Scholarships &amp; Fellowships</t>
  </si>
  <si>
    <t>OSU Physicians</t>
  </si>
  <si>
    <t>$5.01 billion</t>
  </si>
  <si>
    <t>$493 million</t>
  </si>
  <si>
    <t>$426 million</t>
  </si>
  <si>
    <t>$916 million</t>
  </si>
  <si>
    <t>$1.48 billion</t>
  </si>
  <si>
    <t>$506 million</t>
  </si>
  <si>
    <t>$129 million</t>
  </si>
  <si>
    <t>$242 million</t>
  </si>
  <si>
    <t>$334 million</t>
  </si>
  <si>
    <t>$1.92 billion</t>
  </si>
  <si>
    <t>$342 million</t>
  </si>
  <si>
    <t>$454 million</t>
  </si>
  <si>
    <t>$1.49 billion</t>
  </si>
  <si>
    <t>$515 million</t>
  </si>
  <si>
    <t>$104 million</t>
  </si>
  <si>
    <t>$301 million</t>
  </si>
  <si>
    <t>$270 million</t>
  </si>
  <si>
    <t>$2.37 billion</t>
  </si>
  <si>
    <t>$5.22 billion</t>
  </si>
  <si>
    <t>$441 million</t>
  </si>
  <si>
    <t>$945 million</t>
  </si>
  <si>
    <t>$353 million</t>
  </si>
  <si>
    <t>$552 million</t>
  </si>
  <si>
    <t>$5.15 billion</t>
  </si>
  <si>
    <t>$1.59 billion</t>
  </si>
  <si>
    <t>$436 million</t>
  </si>
  <si>
    <t>$107 million</t>
  </si>
  <si>
    <t>$281 million</t>
  </si>
  <si>
    <t>$362 million</t>
  </si>
  <si>
    <t>12th</t>
  </si>
  <si>
    <t>4th</t>
  </si>
  <si>
    <t>3rd</t>
  </si>
  <si>
    <t>10th</t>
  </si>
  <si>
    <t>9th</t>
  </si>
  <si>
    <t>2nd</t>
  </si>
  <si>
    <t>Additional Resources:</t>
  </si>
  <si>
    <t>15th Day Enrollment Reports</t>
  </si>
  <si>
    <t>http://oesar.osu.edu/student_enrollment.aspx</t>
  </si>
  <si>
    <t>Student Tuition and Fee Tables</t>
  </si>
  <si>
    <t>http://registrar.osu.edu/feetables/mainfeetables.asp</t>
  </si>
  <si>
    <t>Ohio State History and Traditions</t>
  </si>
  <si>
    <t xml:space="preserve">
Degrees awarded by The Ohio State University</t>
  </si>
  <si>
    <t>http://oesar.osu.edu/degrees.aspx</t>
  </si>
  <si>
    <t>Undergraduate majors</t>
  </si>
  <si>
    <t>http://majors.osu.edu/</t>
  </si>
  <si>
    <t>Payroll</t>
  </si>
  <si>
    <t>Human Resources Statistics and Reports</t>
  </si>
  <si>
    <t>Buildings</t>
  </si>
  <si>
    <t>Acreage</t>
  </si>
  <si>
    <t>Endowment</t>
  </si>
  <si>
    <t>Endowments</t>
  </si>
  <si>
    <t>https://www.osu.edu/giving/guide-to-giving/endowments/</t>
  </si>
  <si>
    <t>Alumni</t>
  </si>
  <si>
    <t>https://www.osu.edu/alumni/</t>
  </si>
  <si>
    <t>Office of Research</t>
  </si>
  <si>
    <t>https://nces.ed.gov/ipeds/datacenter/</t>
  </si>
  <si>
    <t>National Center for Education Statistics - IPEDS Data Center</t>
  </si>
  <si>
    <t>Administration</t>
  </si>
  <si>
    <t>Colleges</t>
  </si>
  <si>
    <t>Colleges and Schools</t>
  </si>
  <si>
    <t>https://www.osu.edu/academics/a-z.html</t>
  </si>
  <si>
    <t xml:space="preserve">Alex Shumate, Chair </t>
  </si>
  <si>
    <t xml:space="preserve">Michael J. Gasser, Vice Chair </t>
  </si>
  <si>
    <t xml:space="preserve">Linda S. Kass, Vice Chair </t>
  </si>
  <si>
    <t>W. G. Jurgensen</t>
  </si>
  <si>
    <t xml:space="preserve">Jeffrey Wadsworth </t>
  </si>
  <si>
    <t xml:space="preserve">James D. Klingbeil -Charter Trustee </t>
  </si>
  <si>
    <t xml:space="preserve">Corbett A. Price - Charter Trustee </t>
  </si>
  <si>
    <t xml:space="preserve">Alan VanderMolen - Charter Trustee </t>
  </si>
  <si>
    <t>2016-2017</t>
  </si>
  <si>
    <t>$6.2 billion</t>
  </si>
  <si>
    <t>$889 million</t>
  </si>
  <si>
    <t>$513 million</t>
  </si>
  <si>
    <t>$3.1 billion</t>
  </si>
  <si>
    <t>$5.7 billion</t>
  </si>
  <si>
    <t>$381 million</t>
  </si>
  <si>
    <t>$140 million</t>
  </si>
  <si>
    <t>$1.5 billion</t>
  </si>
  <si>
    <t>As of 6/30/2016</t>
  </si>
  <si>
    <t>$3.579 billion</t>
  </si>
  <si>
    <t>$2.463 billion</t>
  </si>
  <si>
    <t>$454.2 million</t>
  </si>
  <si>
    <t>Institution (cost sharing and support)</t>
  </si>
  <si>
    <t>Alex Shumate, Chair</t>
  </si>
  <si>
    <t>Michael J. Gasser, Vice Chair</t>
  </si>
  <si>
    <t>Linda S. Kass, Vice Chair</t>
  </si>
  <si>
    <t>Hiroyuki Fujita</t>
  </si>
  <si>
    <t>James D. Klingbeil, Charter Trustee</t>
  </si>
  <si>
    <t>Corbe􀆩 A. Price, Charter Trustee</t>
  </si>
  <si>
    <t>Lydia A. Lancaster, Student Trustee</t>
  </si>
  <si>
    <t>Halie M. Vilagi, Student Trustee</t>
  </si>
  <si>
    <t>Texas A &amp; M University-College Station</t>
  </si>
  <si>
    <t>Arizona State University-Tempe</t>
  </si>
  <si>
    <t>Enrollment, Minority</t>
  </si>
  <si>
    <t>Budget</t>
  </si>
  <si>
    <t>Historical Information</t>
  </si>
  <si>
    <t>Academic Structure</t>
  </si>
  <si>
    <t>Employees</t>
  </si>
  <si>
    <t>Note</t>
  </si>
  <si>
    <t>Includes all campuses and Medical Center employees.</t>
  </si>
  <si>
    <t>Research Expenditures</t>
  </si>
  <si>
    <t>$847.1 million</t>
  </si>
  <si>
    <t>$515.6 million</t>
  </si>
  <si>
    <t>$63.9 million</t>
  </si>
  <si>
    <t>$39.2 million</t>
  </si>
  <si>
    <t>$84.3 million</t>
  </si>
  <si>
    <t>$144.1 million</t>
  </si>
  <si>
    <t>2017-2018</t>
  </si>
  <si>
    <t>As of 6/30/2017</t>
  </si>
  <si>
    <t>W. G. Jurgensen, Vice Chair</t>
  </si>
  <si>
    <t>Janet B. Reid, Vice Chair</t>
  </si>
  <si>
    <t>Alan A. Stockmeister</t>
  </si>
  <si>
    <t>H. Jordan Moseley, Student Trustee</t>
  </si>
  <si>
    <t>$525 million</t>
  </si>
  <si>
    <t>$347 million</t>
  </si>
  <si>
    <t>$3.4 billion</t>
  </si>
  <si>
    <t>$7.1 billion</t>
  </si>
  <si>
    <t>$6.6 billion</t>
  </si>
  <si>
    <t>$425 million</t>
  </si>
  <si>
    <t>$3.0 billion</t>
  </si>
  <si>
    <t>$1.7 billion</t>
  </si>
  <si>
    <t>$371 million</t>
  </si>
  <si>
    <t>$1.1 billion</t>
  </si>
  <si>
    <t>$532.6 million</t>
  </si>
  <si>
    <t>$4.253 billion</t>
  </si>
  <si>
    <t>$1.97 billion</t>
  </si>
  <si>
    <t>$312 million</t>
  </si>
  <si>
    <t>$890 million</t>
  </si>
  <si>
    <t>Halie M. Vilagi, Student</t>
  </si>
  <si>
    <t>Ohio State University-Main Campus</t>
  </si>
  <si>
    <t>University of Minnesota-Twin Cities</t>
  </si>
  <si>
    <t>University of Maryland-University College</t>
  </si>
  <si>
    <t>Rutgers University-New Brunswick</t>
  </si>
  <si>
    <t>Pennsylvania State University-Main Campus</t>
  </si>
  <si>
    <t>$2.596 billion</t>
  </si>
  <si>
    <t>&gt;250</t>
  </si>
  <si>
    <t>*Includes COTA, Student Activity, Recreational, and Student Union Facility fees</t>
  </si>
  <si>
    <t>**Fees exclude program and technology fees</t>
  </si>
  <si>
    <t>Typical annual cost, all fees***</t>
  </si>
  <si>
    <t>***Typical fees for a new first year freshman on Columbus campus</t>
  </si>
  <si>
    <t>$864.3 million</t>
  </si>
  <si>
    <t>$534.6 million</t>
  </si>
  <si>
    <t>$74.0 million</t>
  </si>
  <si>
    <t>$45.5 million</t>
  </si>
  <si>
    <t>$82.9 million</t>
  </si>
  <si>
    <t>$127.3 million</t>
  </si>
  <si>
    <t>13th</t>
  </si>
  <si>
    <t>Fiscal Year Operating Budgets</t>
  </si>
  <si>
    <t>http://research.osu.edu/</t>
  </si>
  <si>
    <t>John W. Zeiger</t>
  </si>
  <si>
    <t>Janet Porter, Charter Trustee</t>
  </si>
  <si>
    <t xml:space="preserve"> Autumn 2016</t>
  </si>
  <si>
    <t xml:space="preserve"> Autumn 2015</t>
  </si>
  <si>
    <t>Autumn 2011</t>
  </si>
  <si>
    <t>Unclassified Staff</t>
  </si>
  <si>
    <t>http://undergrad.osu.edu/life-on-campus/spirit-and-tradition</t>
  </si>
  <si>
    <t>2018-2019</t>
  </si>
  <si>
    <t>As of 6/30/2018</t>
  </si>
  <si>
    <t>$5.211 billion</t>
  </si>
  <si>
    <t>$601.9 million</t>
  </si>
  <si>
    <t>Michael J. Gasser, Chair</t>
  </si>
  <si>
    <t>Timothy P. Smucker, Vice Chair</t>
  </si>
  <si>
    <t>Abigail S. Wexner, Vice Chair</t>
  </si>
  <si>
    <t>Gary R. Heminger</t>
  </si>
  <si>
    <t>Elizabeth P. Kessler</t>
  </si>
  <si>
    <t>Janice M. Bonsu, Graduate Member</t>
  </si>
  <si>
    <t>Bruce A. McPheron</t>
  </si>
  <si>
    <t>H. Jordan Moseley, Undergraduate Member</t>
  </si>
  <si>
    <t xml:space="preserve"> Autumn 2017</t>
  </si>
  <si>
    <t>Wooster (OARDC &amp; ATI)</t>
  </si>
  <si>
    <t>Tenure Track Faculty</t>
  </si>
  <si>
    <t>Clinical Faculty</t>
  </si>
  <si>
    <t>Research Faculty</t>
  </si>
  <si>
    <t>Classified Staff</t>
  </si>
  <si>
    <t>$2.756 billion</t>
  </si>
  <si>
    <t>$7.5 billion</t>
  </si>
  <si>
    <t>$1.2 billion</t>
  </si>
  <si>
    <t>$534 million</t>
  </si>
  <si>
    <t>$385 million</t>
  </si>
  <si>
    <t>$3.6 billion</t>
  </si>
  <si>
    <t>$1.8 billion</t>
  </si>
  <si>
    <t>$6.9 billion</t>
  </si>
  <si>
    <t>$1.6 billion</t>
  </si>
  <si>
    <t>$403 million</t>
  </si>
  <si>
    <t>$3.2 billion</t>
  </si>
  <si>
    <t>$417 million</t>
  </si>
  <si>
    <t>Total fall enrollment, 4-year public, primarily baccalaureate institutions</t>
  </si>
  <si>
    <t>2015 (FY16)</t>
  </si>
  <si>
    <t>2014 (FY15)</t>
  </si>
  <si>
    <t>2018 (FY19)</t>
  </si>
  <si>
    <t>2017 (FY18)</t>
  </si>
  <si>
    <t>2016 (FY'7)</t>
  </si>
  <si>
    <t>$875.0 million</t>
  </si>
  <si>
    <t>$539.7 million</t>
  </si>
  <si>
    <t>$74.9 million</t>
  </si>
  <si>
    <t>$48.2 million</t>
  </si>
  <si>
    <t>$83.2 million</t>
  </si>
  <si>
    <t>$129.0 million</t>
  </si>
  <si>
    <t>Lewis Von Thaer</t>
  </si>
  <si>
    <t>2019 (FY20)</t>
  </si>
  <si>
    <t>As of 6/30/2019</t>
  </si>
  <si>
    <t>2019-2020</t>
  </si>
  <si>
    <t>Gary R. Heminger, Chair</t>
  </si>
  <si>
    <t>Michael Kiggin</t>
  </si>
  <si>
    <t xml:space="preserve">Lewis Von Thaer </t>
  </si>
  <si>
    <t>Jeff M.S. Kaplan</t>
  </si>
  <si>
    <t>Anand Shah, Undergraduate Member</t>
  </si>
  <si>
    <t>Office of Academic Affairs</t>
  </si>
  <si>
    <t>https://oaa.osu.edu/</t>
  </si>
  <si>
    <t>https://president.osu.edu/</t>
  </si>
  <si>
    <t>Office of the President</t>
  </si>
  <si>
    <t>Board of Trustees</t>
  </si>
  <si>
    <t>https://trustees.osu.edu/</t>
  </si>
  <si>
    <t>$473 million</t>
  </si>
  <si>
    <t>$377 million</t>
  </si>
  <si>
    <t>$7.0 billion</t>
  </si>
  <si>
    <t>$430 million</t>
  </si>
  <si>
    <t>$429 million</t>
  </si>
  <si>
    <t>https://busfin.osu.edu/university-business/financial-planning-analysis/university-operating-budget</t>
  </si>
  <si>
    <t>https://hr.osu.edu/services/statistics-reports/</t>
  </si>
  <si>
    <t>$2.916 billion</t>
  </si>
  <si>
    <t>Planning, Architecture and Real Estate</t>
  </si>
  <si>
    <t>https://pare.osu.edu/</t>
  </si>
  <si>
    <t>$5.257 billion</t>
  </si>
  <si>
    <t xml:space="preserve"> Autumn 2018</t>
  </si>
  <si>
    <t>$623.3 million</t>
  </si>
  <si>
    <t>Ohio undergraduate (Regional, new)**</t>
  </si>
  <si>
    <t>Ohio undergraduate (Columbus, new)*</t>
  </si>
  <si>
    <t>Nonresident undergraduate (Columbus, new)*</t>
  </si>
  <si>
    <t>Ohio graduate (Columbus, new)*</t>
  </si>
  <si>
    <t>Nonresident graduate (Columbus, new)*</t>
  </si>
  <si>
    <t>14th</t>
  </si>
  <si>
    <t>5th</t>
  </si>
  <si>
    <t>$931.1 million</t>
  </si>
  <si>
    <t>$582.5 million</t>
  </si>
  <si>
    <t>$88.9 million</t>
  </si>
  <si>
    <t>$38.6 million</t>
  </si>
  <si>
    <t>$138.2 million</t>
  </si>
  <si>
    <t>Higher Education Research and Development Survey, FY2018 (NSF)</t>
  </si>
  <si>
    <t>https://ncsesdata.nsf.gov/datatables/herd/2018/</t>
  </si>
  <si>
    <t>2020-2021</t>
  </si>
  <si>
    <t>As of 6/30/2020</t>
  </si>
  <si>
    <t>$5.287 billion</t>
  </si>
  <si>
    <t>Rank among US public universities based on research expenditures (NSF '18)</t>
  </si>
  <si>
    <t>Rank among all US universities based on industry-sponsored research (NSF '18)</t>
  </si>
  <si>
    <t>$3.080 billion</t>
  </si>
  <si>
    <t>$509.9 million</t>
  </si>
  <si>
    <t>$968.2 million</t>
  </si>
  <si>
    <t>$592.0 million</t>
  </si>
  <si>
    <t>$87.4 million</t>
  </si>
  <si>
    <t>$35.4 million</t>
  </si>
  <si>
    <t>$101.8 million</t>
  </si>
  <si>
    <t>$151.6 million</t>
  </si>
  <si>
    <t>available in January 2021</t>
  </si>
  <si>
    <t>International Students</t>
  </si>
  <si>
    <t>Elizabeth A. Harsh</t>
  </si>
  <si>
    <t>Reginald A. Wilkinson</t>
  </si>
  <si>
    <t>As of November 2020</t>
  </si>
  <si>
    <t>Carly G. Sobol, Graduate Member</t>
  </si>
  <si>
    <t>Kristina M. Johnson</t>
  </si>
  <si>
    <t>Through Spring 2020</t>
  </si>
  <si>
    <t>Through Spring 2019</t>
  </si>
  <si>
    <t>Through Spring 2018</t>
  </si>
  <si>
    <t>Through Spring 2017</t>
  </si>
  <si>
    <t>Through Spring 2016</t>
  </si>
  <si>
    <t>Through Spring 2015</t>
  </si>
  <si>
    <t>Through Spring 2014</t>
  </si>
  <si>
    <t>Through Spring 2013</t>
  </si>
  <si>
    <t>Through Spring 2012</t>
  </si>
  <si>
    <t>Through Spring 2011</t>
  </si>
  <si>
    <t>2020 (FY21)</t>
  </si>
  <si>
    <t>$7.6 billion</t>
  </si>
  <si>
    <t>$464 million</t>
  </si>
  <si>
    <t>$205 million</t>
  </si>
  <si>
    <t>$4.0 billion</t>
  </si>
  <si>
    <t>$7.2 billion</t>
  </si>
  <si>
    <t xml:space="preserve"> Autumn 2019</t>
  </si>
  <si>
    <t>University of Maryland Global Campus</t>
  </si>
  <si>
    <t>University of Illinois at Urbana-Champaign</t>
  </si>
  <si>
    <t>Wooster- OARDC, ATI, and all other OARDC Sites</t>
  </si>
  <si>
    <t xml:space="preserve">          1,331 </t>
  </si>
  <si>
    <t xml:space="preserve">             590 </t>
  </si>
  <si>
    <t xml:space="preserve">                82 </t>
  </si>
  <si>
    <t xml:space="preserve">             290 </t>
  </si>
  <si>
    <t xml:space="preserve">             369 </t>
  </si>
  <si>
    <t>****Under the Ohio State Tuition Guarantee, rates for new first-year undergraduate students entering in 2020-2021 will be frozen for four years.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</si>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</sst>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_(&quot;$&quot;* #,##0.00_);_(&quot;$&quot;* \(#,##0.0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2" fillId="0" borderId="9" xfId="1" applyNumberFormat="1" applyFont="1" applyBorder="1"/>
    <xf numFmtId="164" fontId="2" fillId="0" borderId="10" xfId="1" applyNumberFormat="1" applyFont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0" fontId="4" fillId="0" borderId="7" xfId="0" applyFont="1" applyBorder="1"/>
    <xf numFmtId="10" fontId="2" fillId="0" borderId="2" xfId="6" applyNumberFormat="1" applyFont="1" applyBorder="1"/>
    <xf numFmtId="10" fontId="2" fillId="0" borderId="4" xfId="6" applyNumberFormat="1" applyFont="1" applyBorder="1"/>
    <xf numFmtId="164" fontId="2" fillId="0" borderId="1" xfId="1" applyNumberFormat="1" applyFont="1" applyBorder="1"/>
    <xf numFmtId="44" fontId="2" fillId="0" borderId="9" xfId="2" applyFont="1" applyBorder="1"/>
    <xf numFmtId="44" fontId="2" fillId="0" borderId="10" xfId="2" applyFont="1" applyBorder="1"/>
    <xf numFmtId="166" fontId="2" fillId="0" borderId="9" xfId="2" applyNumberFormat="1" applyFont="1" applyBorder="1"/>
    <xf numFmtId="166" fontId="2" fillId="0" borderId="10" xfId="2" applyNumberFormat="1" applyFont="1" applyBorder="1"/>
    <xf numFmtId="0" fontId="4" fillId="0" borderId="8" xfId="0" applyFont="1" applyBorder="1"/>
    <xf numFmtId="164" fontId="2" fillId="0" borderId="7" xfId="1" applyNumberFormat="1" applyFont="1" applyBorder="1"/>
    <xf numFmtId="43" fontId="2" fillId="0" borderId="1" xfId="1" applyFont="1" applyBorder="1"/>
    <xf numFmtId="43" fontId="2" fillId="0" borderId="3" xfId="1" applyFont="1" applyBorder="1"/>
    <xf numFmtId="0" fontId="4" fillId="2" borderId="7" xfId="0" applyFont="1" applyFill="1" applyBorder="1"/>
    <xf numFmtId="0" fontId="4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3" fillId="0" borderId="0" xfId="4"/>
    <xf numFmtId="0" fontId="0" fillId="0" borderId="0" xfId="0" applyAlignment="1"/>
    <xf numFmtId="0" fontId="4" fillId="0" borderId="0" xfId="0" applyFont="1" applyBorder="1"/>
    <xf numFmtId="164" fontId="2" fillId="0" borderId="0" xfId="1" applyNumberFormat="1" applyFont="1" applyBorder="1"/>
    <xf numFmtId="0" fontId="0" fillId="0" borderId="0" xfId="0" applyFill="1" applyBorder="1" applyAlignment="1"/>
    <xf numFmtId="0" fontId="0" fillId="0" borderId="0" xfId="0" applyBorder="1"/>
    <xf numFmtId="0" fontId="4" fillId="2" borderId="0" xfId="0" applyFont="1" applyFill="1" applyBorder="1"/>
    <xf numFmtId="0" fontId="4" fillId="2" borderId="0" xfId="0" applyFont="1" applyFill="1"/>
    <xf numFmtId="0" fontId="4" fillId="0" borderId="7" xfId="0" applyFont="1" applyFill="1" applyBorder="1"/>
    <xf numFmtId="0" fontId="0" fillId="0" borderId="0" xfId="0" applyFont="1" applyFill="1" applyBorder="1"/>
    <xf numFmtId="0" fontId="0" fillId="0" borderId="8" xfId="0" applyFont="1" applyBorder="1"/>
    <xf numFmtId="0" fontId="0" fillId="0" borderId="0" xfId="0" applyFont="1" applyFill="1"/>
    <xf numFmtId="0" fontId="4" fillId="0" borderId="5" xfId="0" applyFont="1" applyBorder="1"/>
    <xf numFmtId="0" fontId="0" fillId="0" borderId="9" xfId="0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4" fillId="2" borderId="1" xfId="0" applyNumberFormat="1" applyFont="1" applyFill="1" applyBorder="1"/>
    <xf numFmtId="164" fontId="4" fillId="2" borderId="1" xfId="1" applyNumberFormat="1" applyFont="1" applyFill="1" applyBorder="1"/>
    <xf numFmtId="164" fontId="4" fillId="2" borderId="9" xfId="1" applyNumberFormat="1" applyFont="1" applyFill="1" applyBorder="1"/>
    <xf numFmtId="3" fontId="0" fillId="0" borderId="1" xfId="0" applyNumberFormat="1" applyFont="1" applyBorder="1"/>
    <xf numFmtId="0" fontId="0" fillId="0" borderId="1" xfId="0" applyFont="1" applyBorder="1"/>
    <xf numFmtId="0" fontId="0" fillId="0" borderId="3" xfId="0" applyFont="1" applyBorder="1"/>
    <xf numFmtId="3" fontId="0" fillId="0" borderId="3" xfId="0" applyNumberFormat="1" applyFont="1" applyBorder="1"/>
    <xf numFmtId="3" fontId="0" fillId="0" borderId="8" xfId="0" applyNumberFormat="1" applyFont="1" applyBorder="1"/>
    <xf numFmtId="3" fontId="0" fillId="0" borderId="9" xfId="0" applyNumberFormat="1" applyFont="1" applyBorder="1"/>
    <xf numFmtId="3" fontId="0" fillId="0" borderId="10" xfId="0" applyNumberFormat="1" applyFont="1" applyBorder="1"/>
    <xf numFmtId="10" fontId="2" fillId="0" borderId="10" xfId="6" applyNumberFormat="1" applyFont="1" applyBorder="1"/>
    <xf numFmtId="0" fontId="0" fillId="0" borderId="9" xfId="0" applyFont="1" applyBorder="1"/>
    <xf numFmtId="0" fontId="0" fillId="0" borderId="10" xfId="0" applyFont="1" applyBorder="1"/>
    <xf numFmtId="42" fontId="2" fillId="0" borderId="9" xfId="2" applyNumberFormat="1" applyFont="1" applyBorder="1"/>
    <xf numFmtId="42" fontId="2" fillId="0" borderId="10" xfId="2" applyNumberFormat="1" applyFont="1" applyBorder="1"/>
    <xf numFmtId="4" fontId="0" fillId="0" borderId="1" xfId="0" applyNumberFormat="1" applyFont="1" applyBorder="1"/>
    <xf numFmtId="4" fontId="0" fillId="0" borderId="3" xfId="0" applyNumberFormat="1" applyFont="1" applyBorder="1"/>
    <xf numFmtId="0" fontId="5" fillId="0" borderId="0" xfId="0" applyFont="1"/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3" fontId="0" fillId="0" borderId="9" xfId="0" applyNumberFormat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0" xfId="0" applyNumberFormat="1" applyFont="1" applyBorder="1"/>
    <xf numFmtId="164" fontId="0" fillId="0" borderId="7" xfId="0" applyNumberFormat="1" applyFont="1" applyBorder="1"/>
    <xf numFmtId="167" fontId="0" fillId="0" borderId="0" xfId="0" applyNumberFormat="1"/>
    <xf numFmtId="0" fontId="0" fillId="0" borderId="11" xfId="0" applyFont="1" applyBorder="1"/>
    <xf numFmtId="43" fontId="2" fillId="0" borderId="0" xfId="1" applyFont="1"/>
    <xf numFmtId="0" fontId="6" fillId="0" borderId="0" xfId="0" applyFont="1"/>
    <xf numFmtId="0" fontId="6" fillId="0" borderId="4" xfId="0" applyFont="1" applyBorder="1"/>
    <xf numFmtId="43" fontId="2" fillId="0" borderId="0" xfId="1" applyFont="1" applyAlignment="1">
      <alignment horizontal="right"/>
    </xf>
    <xf numFmtId="43" fontId="6" fillId="0" borderId="0" xfId="1" applyFont="1" applyAlignment="1">
      <alignment horizontal="right"/>
    </xf>
    <xf numFmtId="43" fontId="0" fillId="0" borderId="0" xfId="0" applyNumberFormat="1" applyAlignment="1">
      <alignment horizontal="right"/>
    </xf>
    <xf numFmtId="43" fontId="6" fillId="0" borderId="1" xfId="1" applyFont="1" applyBorder="1" applyAlignment="1">
      <alignment horizontal="right"/>
    </xf>
    <xf numFmtId="43" fontId="6" fillId="0" borderId="3" xfId="1" applyFont="1" applyBorder="1" applyAlignment="1">
      <alignment horizontal="right"/>
    </xf>
    <xf numFmtId="43" fontId="0" fillId="0" borderId="0" xfId="0" applyNumberFormat="1"/>
    <xf numFmtId="42" fontId="0" fillId="0" borderId="0" xfId="0" applyNumberFormat="1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4" fillId="0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right"/>
    </xf>
    <xf numFmtId="42" fontId="2" fillId="0" borderId="10" xfId="2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43" fontId="2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6" fontId="0" fillId="0" borderId="9" xfId="0" applyNumberFormat="1" applyBorder="1" applyAlignment="1">
      <alignment horizontal="center"/>
    </xf>
    <xf numFmtId="0" fontId="3" fillId="0" borderId="0" xfId="4" applyAlignment="1">
      <alignment horizontal="left"/>
    </xf>
    <xf numFmtId="4" fontId="0" fillId="0" borderId="1" xfId="0" applyNumberFormat="1" applyBorder="1"/>
    <xf numFmtId="4" fontId="0" fillId="0" borderId="3" xfId="0" applyNumberFormat="1" applyBorder="1"/>
    <xf numFmtId="0" fontId="0" fillId="0" borderId="7" xfId="0" applyFont="1" applyBorder="1"/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7" xfId="0" applyFont="1" applyBorder="1" applyAlignment="1"/>
    <xf numFmtId="0" fontId="0" fillId="0" borderId="7" xfId="0" applyFont="1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8" fillId="0" borderId="8" xfId="0" applyFont="1" applyFill="1" applyBorder="1"/>
    <xf numFmtId="3" fontId="8" fillId="0" borderId="8" xfId="0" applyNumberFormat="1" applyFont="1" applyFill="1" applyBorder="1" applyAlignment="1">
      <alignment wrapText="1"/>
    </xf>
    <xf numFmtId="0" fontId="8" fillId="0" borderId="0" xfId="0" applyFont="1" applyFill="1"/>
    <xf numFmtId="0" fontId="8" fillId="0" borderId="9" xfId="0" applyFont="1" applyFill="1" applyBorder="1"/>
    <xf numFmtId="3" fontId="8" fillId="0" borderId="9" xfId="0" applyNumberFormat="1" applyFont="1" applyFill="1" applyBorder="1" applyAlignment="1">
      <alignment wrapText="1"/>
    </xf>
    <xf numFmtId="0" fontId="8" fillId="0" borderId="10" xfId="0" applyFont="1" applyFill="1" applyBorder="1"/>
    <xf numFmtId="3" fontId="8" fillId="0" borderId="10" xfId="0" applyNumberFormat="1" applyFont="1" applyFill="1" applyBorder="1" applyAlignment="1">
      <alignment wrapText="1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7" xfId="0" applyNumberFormat="1" applyFont="1" applyFill="1" applyBorder="1"/>
    <xf numFmtId="3" fontId="4" fillId="2" borderId="8" xfId="0" applyNumberFormat="1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166" fontId="2" fillId="0" borderId="10" xfId="2" applyNumberFormat="1" applyFont="1" applyFill="1" applyBorder="1"/>
    <xf numFmtId="164" fontId="2" fillId="0" borderId="7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14" xfId="0" applyFont="1" applyFill="1" applyBorder="1"/>
    <xf numFmtId="0" fontId="0" fillId="0" borderId="0" xfId="0" applyFill="1" applyBorder="1"/>
    <xf numFmtId="0" fontId="0" fillId="0" borderId="12" xfId="0" applyFill="1" applyBorder="1"/>
    <xf numFmtId="4" fontId="0" fillId="0" borderId="11" xfId="0" applyNumberFormat="1" applyBorder="1"/>
    <xf numFmtId="165" fontId="2" fillId="0" borderId="9" xfId="6" applyNumberFormat="1" applyFont="1" applyBorder="1"/>
    <xf numFmtId="165" fontId="2" fillId="0" borderId="10" xfId="6" applyNumberFormat="1" applyFont="1" applyBorder="1"/>
    <xf numFmtId="165" fontId="2" fillId="0" borderId="2" xfId="6" applyNumberFormat="1" applyFont="1" applyBorder="1"/>
    <xf numFmtId="165" fontId="2" fillId="0" borderId="4" xfId="6" applyNumberFormat="1" applyFont="1" applyBorder="1"/>
    <xf numFmtId="165" fontId="0" fillId="0" borderId="2" xfId="0" applyNumberFormat="1" applyBorder="1"/>
    <xf numFmtId="165" fontId="0" fillId="0" borderId="4" xfId="0" applyNumberForma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164" fontId="0" fillId="0" borderId="7" xfId="0" applyNumberFormat="1" applyBorder="1"/>
    <xf numFmtId="0" fontId="8" fillId="0" borderId="13" xfId="0" applyFont="1" applyFill="1" applyBorder="1"/>
    <xf numFmtId="0" fontId="8" fillId="0" borderId="2" xfId="0" applyFont="1" applyFill="1" applyBorder="1"/>
    <xf numFmtId="0" fontId="8" fillId="0" borderId="4" xfId="0" applyFont="1" applyFill="1" applyBorder="1"/>
    <xf numFmtId="0" fontId="7" fillId="0" borderId="8" xfId="0" applyFont="1" applyFill="1" applyBorder="1" applyAlignment="1">
      <alignment wrapText="1"/>
    </xf>
    <xf numFmtId="0" fontId="0" fillId="0" borderId="0" xfId="0" applyFont="1"/>
    <xf numFmtId="0" fontId="0" fillId="2" borderId="0" xfId="0" applyFont="1" applyFill="1" applyBorder="1"/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9" fillId="0" borderId="0" xfId="0" applyNumberFormat="1" applyFont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0" xfId="0" applyNumberFormat="1"/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7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</cellXfs>
  <cellStyles count="7">
    <cellStyle name="Comma" xfId="1" builtinId="3"/>
    <cellStyle name="Currency" xfId="2" builtinId="4"/>
    <cellStyle name="Currency 125" xfId="3" xr:uid="{00000000-0005-0000-0000-000002000000}"/>
    <cellStyle name="Hyperlink" xfId="4" builtinId="8"/>
    <cellStyle name="Normal" xfId="0" builtinId="0"/>
    <cellStyle name="Normal 10" xfId="5" xr:uid="{00000000-0005-0000-0000-000005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ncsesdata.nsf.gov/datatables/herd/2018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oaa.osu.edu/" TargetMode="External"/><Relationship Id="rId2" Type="http://schemas.openxmlformats.org/officeDocument/2006/relationships/hyperlink" Target="http://trustees.osu.edu/about/student-trustees/halie-m-vilagi-2017.html" TargetMode="External"/><Relationship Id="rId1" Type="http://schemas.openxmlformats.org/officeDocument/2006/relationships/hyperlink" Target="http://trustees.osu.edu/about/student-trustees/steven-m-loborec-2016.html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trustees.osu.edu/" TargetMode="External"/><Relationship Id="rId4" Type="http://schemas.openxmlformats.org/officeDocument/2006/relationships/hyperlink" Target="https://president.osu.ed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esar.osu.edu/student_enrollment.aspx" TargetMode="External"/><Relationship Id="rId2" Type="http://schemas.openxmlformats.org/officeDocument/2006/relationships/hyperlink" Target="http://oesar.osu.edu/student_enrollment.aspx" TargetMode="External"/><Relationship Id="rId1" Type="http://schemas.openxmlformats.org/officeDocument/2006/relationships/hyperlink" Target="http://oesar.osu.edu/student_enrollment.asp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usfin.osu.edu/university-business/financial-planning-analysis/university-operating-budg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undergrad.osu.edu/life-on-campus/spirit-and-traditio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oesar.osu.edu/degrees.aspx" TargetMode="External"/><Relationship Id="rId2" Type="http://schemas.openxmlformats.org/officeDocument/2006/relationships/hyperlink" Target="http://majors.osu.edu/" TargetMode="External"/><Relationship Id="rId1" Type="http://schemas.openxmlformats.org/officeDocument/2006/relationships/hyperlink" Target="https://www.osu.edu/academics/a-z.html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hr.osu.edu/services/statistics-reports/" TargetMode="External"/><Relationship Id="rId1" Type="http://schemas.openxmlformats.org/officeDocument/2006/relationships/hyperlink" Target="https://hr.osu.edu/services/statistics-report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pare.osu.ed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osu.edu/alumni/" TargetMode="External"/><Relationship Id="rId1" Type="http://schemas.openxmlformats.org/officeDocument/2006/relationships/hyperlink" Target="https://www.osu.edu/giving/guide-to-giving/endow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/>
  </sheetViews>
  <sheetFormatPr baseColWidth="10" defaultColWidth="10.5" defaultRowHeight="15" x14ac:dyDescent="0.2"/>
  <cols>
    <col min="1" max="1" width="24" bestFit="1" customWidth="1"/>
    <col min="2" max="5" width="10.5" customWidth="1"/>
  </cols>
  <sheetData>
    <row r="1" spans="1:11" x14ac:dyDescent="0.2">
      <c r="A1" s="1" t="s">
        <v>503</v>
      </c>
      <c r="B1" s="195">
        <v>2020</v>
      </c>
      <c r="C1" s="196">
        <v>2019</v>
      </c>
      <c r="D1" s="196">
        <v>2018</v>
      </c>
      <c r="E1" s="196">
        <v>2017</v>
      </c>
      <c r="F1" s="196">
        <v>2016</v>
      </c>
      <c r="G1" s="197">
        <v>2015</v>
      </c>
      <c r="H1" s="197">
        <v>2014</v>
      </c>
      <c r="I1" s="197">
        <v>2013</v>
      </c>
      <c r="J1" s="197">
        <v>2012</v>
      </c>
      <c r="K1" s="197">
        <v>2011</v>
      </c>
    </row>
    <row r="2" spans="1:11" x14ac:dyDescent="0.2">
      <c r="A2" s="30" t="s">
        <v>0</v>
      </c>
      <c r="B2" s="144">
        <v>61369</v>
      </c>
      <c r="C2" s="144">
        <v>61391</v>
      </c>
      <c r="D2" s="144">
        <v>61170</v>
      </c>
      <c r="E2" s="57">
        <v>59837</v>
      </c>
      <c r="F2" s="57">
        <v>59482</v>
      </c>
      <c r="G2" s="58">
        <v>58663</v>
      </c>
      <c r="H2" s="59">
        <v>58322</v>
      </c>
      <c r="I2" s="59">
        <v>57466</v>
      </c>
      <c r="J2" s="59">
        <v>56387</v>
      </c>
      <c r="K2" s="59">
        <v>56867</v>
      </c>
    </row>
    <row r="3" spans="1:11" x14ac:dyDescent="0.2">
      <c r="A3" s="18" t="s">
        <v>1</v>
      </c>
      <c r="B3" s="65">
        <v>29768</v>
      </c>
      <c r="C3" s="65">
        <v>30281</v>
      </c>
      <c r="D3" s="65">
        <v>30395</v>
      </c>
      <c r="E3" s="60">
        <v>30143</v>
      </c>
      <c r="F3" s="60">
        <v>29977</v>
      </c>
      <c r="G3" s="16">
        <v>29771</v>
      </c>
      <c r="H3" s="14">
        <v>29664</v>
      </c>
      <c r="I3" s="14">
        <v>29241</v>
      </c>
      <c r="J3" s="14">
        <v>29038</v>
      </c>
      <c r="K3" s="14">
        <v>29259</v>
      </c>
    </row>
    <row r="4" spans="1:11" x14ac:dyDescent="0.2">
      <c r="A4" s="18" t="s">
        <v>2</v>
      </c>
      <c r="B4" s="65">
        <v>31601</v>
      </c>
      <c r="C4" s="65">
        <v>31110</v>
      </c>
      <c r="D4" s="65">
        <v>30775</v>
      </c>
      <c r="E4" s="60">
        <v>29694</v>
      </c>
      <c r="F4" s="60">
        <v>29505</v>
      </c>
      <c r="G4" s="16">
        <v>28892</v>
      </c>
      <c r="H4" s="14">
        <v>28658</v>
      </c>
      <c r="I4" s="14">
        <v>28045</v>
      </c>
      <c r="J4" s="14">
        <v>27349</v>
      </c>
      <c r="K4" s="14">
        <v>27608</v>
      </c>
    </row>
    <row r="5" spans="1:11" x14ac:dyDescent="0.2">
      <c r="A5" s="18" t="s">
        <v>3</v>
      </c>
      <c r="B5" s="65">
        <v>46984</v>
      </c>
      <c r="C5" s="65">
        <v>46818</v>
      </c>
      <c r="D5" s="80">
        <v>46820</v>
      </c>
      <c r="E5" s="60">
        <v>45946</v>
      </c>
      <c r="F5" s="60">
        <v>45831</v>
      </c>
      <c r="G5" s="16">
        <v>45289</v>
      </c>
      <c r="H5" s="14">
        <v>44741</v>
      </c>
      <c r="I5" s="14">
        <v>44201</v>
      </c>
      <c r="J5" s="14">
        <v>43058</v>
      </c>
      <c r="K5" s="14">
        <v>42916</v>
      </c>
    </row>
    <row r="6" spans="1:11" x14ac:dyDescent="0.2">
      <c r="A6" s="18" t="s">
        <v>4</v>
      </c>
      <c r="B6" s="65">
        <v>11095</v>
      </c>
      <c r="C6" s="65">
        <v>11285</v>
      </c>
      <c r="D6" s="80">
        <v>11097</v>
      </c>
      <c r="E6" s="60">
        <v>10672</v>
      </c>
      <c r="F6" s="60">
        <v>10483</v>
      </c>
      <c r="G6" s="16">
        <v>10219</v>
      </c>
      <c r="H6" s="14">
        <v>10389</v>
      </c>
      <c r="I6" s="14">
        <v>10013</v>
      </c>
      <c r="J6" s="14">
        <v>10034</v>
      </c>
      <c r="K6" s="14">
        <v>10575</v>
      </c>
    </row>
    <row r="7" spans="1:11" x14ac:dyDescent="0.2">
      <c r="A7" s="18" t="s">
        <v>5</v>
      </c>
      <c r="B7" s="65">
        <v>3290</v>
      </c>
      <c r="C7" s="65">
        <v>3288</v>
      </c>
      <c r="D7" s="80">
        <v>3253</v>
      </c>
      <c r="E7" s="60">
        <v>3219</v>
      </c>
      <c r="F7" s="60">
        <v>3168</v>
      </c>
      <c r="G7" s="16">
        <v>3155</v>
      </c>
      <c r="H7" s="14">
        <v>3192</v>
      </c>
      <c r="I7" s="14">
        <v>3252</v>
      </c>
      <c r="J7" s="14">
        <v>3295</v>
      </c>
      <c r="K7" s="14">
        <v>3376</v>
      </c>
    </row>
    <row r="8" spans="1:11" x14ac:dyDescent="0.2">
      <c r="A8" s="18" t="s">
        <v>6</v>
      </c>
      <c r="B8" s="65">
        <v>43069</v>
      </c>
      <c r="C8" s="65">
        <v>42366</v>
      </c>
      <c r="D8" s="80">
        <v>42058</v>
      </c>
      <c r="E8" s="60">
        <v>41482</v>
      </c>
      <c r="F8" s="60">
        <v>41428</v>
      </c>
      <c r="G8" s="16">
        <v>41590</v>
      </c>
      <c r="H8" s="14">
        <v>42124</v>
      </c>
      <c r="I8" s="14">
        <v>43789</v>
      </c>
      <c r="J8" s="14">
        <v>43389</v>
      </c>
      <c r="K8" s="14">
        <v>44584</v>
      </c>
    </row>
    <row r="9" spans="1:11" x14ac:dyDescent="0.2">
      <c r="A9" s="18" t="s">
        <v>7</v>
      </c>
      <c r="B9" s="65">
        <v>18300</v>
      </c>
      <c r="C9" s="65">
        <v>19025</v>
      </c>
      <c r="D9" s="65">
        <v>19112</v>
      </c>
      <c r="E9" s="60">
        <v>18355</v>
      </c>
      <c r="F9" s="60">
        <v>18054</v>
      </c>
      <c r="G9" s="16">
        <v>17073</v>
      </c>
      <c r="H9" s="14">
        <v>16167</v>
      </c>
      <c r="I9" s="14">
        <v>13677</v>
      </c>
      <c r="J9" s="14">
        <v>12998</v>
      </c>
      <c r="K9" s="14">
        <v>12283</v>
      </c>
    </row>
    <row r="10" spans="1:11" x14ac:dyDescent="0.2">
      <c r="A10" s="18" t="s">
        <v>471</v>
      </c>
      <c r="B10" s="65">
        <v>5566</v>
      </c>
      <c r="C10" s="65">
        <v>6563</v>
      </c>
      <c r="D10" s="65">
        <v>6731</v>
      </c>
      <c r="E10" s="60">
        <v>6399</v>
      </c>
      <c r="F10" s="60">
        <v>6437</v>
      </c>
      <c r="G10" s="16">
        <v>6148</v>
      </c>
      <c r="H10" s="14">
        <v>6176</v>
      </c>
      <c r="I10" s="14">
        <v>6037</v>
      </c>
      <c r="J10" s="14">
        <v>6028</v>
      </c>
      <c r="K10" s="14">
        <v>5582</v>
      </c>
    </row>
    <row r="11" spans="1:11" x14ac:dyDescent="0.2">
      <c r="A11" s="18" t="s">
        <v>8</v>
      </c>
      <c r="B11" s="68"/>
      <c r="C11" s="68"/>
      <c r="D11" s="145"/>
      <c r="E11" s="61"/>
      <c r="F11" s="61"/>
      <c r="G11" s="16"/>
      <c r="H11" s="14"/>
      <c r="I11" s="10"/>
      <c r="J11" s="10"/>
      <c r="K11" s="10"/>
    </row>
    <row r="12" spans="1:11" x14ac:dyDescent="0.2">
      <c r="A12" s="18" t="s">
        <v>9</v>
      </c>
      <c r="B12" s="69"/>
      <c r="C12" s="69"/>
      <c r="D12" s="146"/>
      <c r="E12" s="62"/>
      <c r="F12" s="62"/>
      <c r="G12" s="17"/>
      <c r="H12" s="15"/>
      <c r="I12" s="11"/>
      <c r="J12" s="11"/>
      <c r="K12" s="11"/>
    </row>
    <row r="14" spans="1:11" x14ac:dyDescent="0.2">
      <c r="A14" s="47"/>
    </row>
    <row r="15" spans="1:11" x14ac:dyDescent="0.2">
      <c r="A15" s="50"/>
      <c r="C15" s="41"/>
      <c r="D15" s="41"/>
      <c r="E15" s="41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workbookViewId="0"/>
  </sheetViews>
  <sheetFormatPr baseColWidth="10" defaultColWidth="8.83203125" defaultRowHeight="15" x14ac:dyDescent="0.2"/>
  <cols>
    <col min="1" max="1" width="47.5" customWidth="1"/>
    <col min="2" max="3" width="15.5" customWidth="1"/>
    <col min="4" max="5" width="13.5" style="108" customWidth="1"/>
    <col min="6" max="10" width="13.5" style="108" bestFit="1" customWidth="1"/>
    <col min="11" max="11" width="12.5" customWidth="1"/>
  </cols>
  <sheetData>
    <row r="1" spans="1:11" x14ac:dyDescent="0.2">
      <c r="A1" s="18" t="s">
        <v>317</v>
      </c>
      <c r="B1" s="188" t="s">
        <v>418</v>
      </c>
      <c r="C1" s="183" t="s">
        <v>373</v>
      </c>
      <c r="D1" s="183" t="s">
        <v>324</v>
      </c>
      <c r="E1" s="183" t="s">
        <v>286</v>
      </c>
      <c r="F1" s="183" t="s">
        <v>23</v>
      </c>
      <c r="G1" s="183" t="s">
        <v>24</v>
      </c>
      <c r="H1" s="183" t="s">
        <v>25</v>
      </c>
      <c r="I1" s="183" t="s">
        <v>26</v>
      </c>
      <c r="J1" s="183" t="s">
        <v>27</v>
      </c>
      <c r="K1" s="183" t="s">
        <v>85</v>
      </c>
    </row>
    <row r="2" spans="1:11" ht="16" x14ac:dyDescent="0.2">
      <c r="A2" s="124" t="s">
        <v>0</v>
      </c>
      <c r="B2" s="184" t="s">
        <v>464</v>
      </c>
      <c r="C2" s="184" t="s">
        <v>450</v>
      </c>
      <c r="D2" s="184" t="s">
        <v>409</v>
      </c>
      <c r="E2" s="185" t="s">
        <v>357</v>
      </c>
      <c r="F2" s="101" t="s">
        <v>318</v>
      </c>
      <c r="G2" s="101" t="s">
        <v>91</v>
      </c>
      <c r="H2" s="101" t="s">
        <v>121</v>
      </c>
      <c r="I2" s="101" t="s">
        <v>137</v>
      </c>
      <c r="J2" s="101" t="s">
        <v>179</v>
      </c>
      <c r="K2" s="101" t="s">
        <v>179</v>
      </c>
    </row>
    <row r="3" spans="1:11" ht="16" x14ac:dyDescent="0.2">
      <c r="A3" s="124" t="s">
        <v>87</v>
      </c>
      <c r="B3" s="184" t="s">
        <v>465</v>
      </c>
      <c r="C3" s="184" t="s">
        <v>451</v>
      </c>
      <c r="D3" s="184" t="s">
        <v>410</v>
      </c>
      <c r="E3" s="185" t="s">
        <v>358</v>
      </c>
      <c r="F3" s="101" t="s">
        <v>319</v>
      </c>
      <c r="G3" s="101" t="s">
        <v>92</v>
      </c>
      <c r="H3" s="101" t="s">
        <v>122</v>
      </c>
      <c r="I3" s="101" t="s">
        <v>138</v>
      </c>
      <c r="J3" s="101" t="s">
        <v>180</v>
      </c>
      <c r="K3" s="101" t="s">
        <v>180</v>
      </c>
    </row>
    <row r="4" spans="1:11" ht="16" x14ac:dyDescent="0.2">
      <c r="A4" s="124" t="s">
        <v>88</v>
      </c>
      <c r="B4" s="184" t="s">
        <v>466</v>
      </c>
      <c r="C4" s="184" t="s">
        <v>452</v>
      </c>
      <c r="D4" s="184" t="s">
        <v>411</v>
      </c>
      <c r="E4" s="185" t="s">
        <v>359</v>
      </c>
      <c r="F4" s="101" t="s">
        <v>320</v>
      </c>
      <c r="G4" s="101" t="s">
        <v>93</v>
      </c>
      <c r="H4" s="101" t="s">
        <v>123</v>
      </c>
      <c r="I4" s="101" t="s">
        <v>139</v>
      </c>
      <c r="J4" s="101" t="s">
        <v>181</v>
      </c>
      <c r="K4" s="101" t="s">
        <v>181</v>
      </c>
    </row>
    <row r="5" spans="1:11" ht="16" x14ac:dyDescent="0.2">
      <c r="A5" s="124" t="s">
        <v>89</v>
      </c>
      <c r="B5" s="184" t="s">
        <v>467</v>
      </c>
      <c r="C5" s="184" t="s">
        <v>453</v>
      </c>
      <c r="D5" s="184" t="s">
        <v>412</v>
      </c>
      <c r="E5" s="185" t="s">
        <v>360</v>
      </c>
      <c r="F5" s="101" t="s">
        <v>321</v>
      </c>
      <c r="G5" s="101" t="s">
        <v>94</v>
      </c>
      <c r="H5" s="101" t="s">
        <v>124</v>
      </c>
      <c r="I5" s="101" t="s">
        <v>140</v>
      </c>
      <c r="J5" s="101" t="s">
        <v>182</v>
      </c>
      <c r="K5" s="101" t="s">
        <v>182</v>
      </c>
    </row>
    <row r="6" spans="1:11" ht="16" x14ac:dyDescent="0.2">
      <c r="A6" s="124" t="s">
        <v>90</v>
      </c>
      <c r="B6" s="184" t="s">
        <v>468</v>
      </c>
      <c r="C6" s="184" t="s">
        <v>361</v>
      </c>
      <c r="D6" s="184" t="s">
        <v>413</v>
      </c>
      <c r="E6" s="185" t="s">
        <v>361</v>
      </c>
      <c r="F6" s="101" t="s">
        <v>322</v>
      </c>
      <c r="G6" s="101" t="s">
        <v>95</v>
      </c>
      <c r="H6" s="101" t="s">
        <v>125</v>
      </c>
      <c r="I6" s="101" t="s">
        <v>141</v>
      </c>
      <c r="J6" s="101" t="s">
        <v>183</v>
      </c>
      <c r="K6" s="101" t="s">
        <v>183</v>
      </c>
    </row>
    <row r="7" spans="1:11" ht="16" x14ac:dyDescent="0.2">
      <c r="A7" s="124" t="s">
        <v>299</v>
      </c>
      <c r="B7" s="184" t="s">
        <v>469</v>
      </c>
      <c r="C7" s="184" t="s">
        <v>454</v>
      </c>
      <c r="D7" s="184" t="s">
        <v>414</v>
      </c>
      <c r="E7" s="185" t="s">
        <v>362</v>
      </c>
      <c r="F7" s="101" t="s">
        <v>323</v>
      </c>
      <c r="G7" s="101" t="s">
        <v>96</v>
      </c>
      <c r="H7" s="101" t="s">
        <v>126</v>
      </c>
      <c r="I7" s="101" t="s">
        <v>142</v>
      </c>
      <c r="J7" s="101" t="s">
        <v>184</v>
      </c>
      <c r="K7" s="101" t="s">
        <v>184</v>
      </c>
    </row>
    <row r="8" spans="1:11" ht="32" x14ac:dyDescent="0.2">
      <c r="A8" s="125" t="s">
        <v>460</v>
      </c>
      <c r="B8" s="199" t="s">
        <v>470</v>
      </c>
      <c r="C8" s="184" t="s">
        <v>448</v>
      </c>
      <c r="D8" s="184" t="s">
        <v>246</v>
      </c>
      <c r="E8" s="185" t="s">
        <v>363</v>
      </c>
      <c r="F8" s="101" t="s">
        <v>246</v>
      </c>
      <c r="G8" s="101" t="s">
        <v>246</v>
      </c>
      <c r="H8" s="101" t="s">
        <v>249</v>
      </c>
      <c r="I8" s="101" t="s">
        <v>250</v>
      </c>
      <c r="J8" s="101" t="s">
        <v>250</v>
      </c>
      <c r="K8" s="101" t="s">
        <v>250</v>
      </c>
    </row>
    <row r="9" spans="1:11" ht="32" x14ac:dyDescent="0.2">
      <c r="A9" s="125" t="s">
        <v>461</v>
      </c>
      <c r="B9" s="199" t="s">
        <v>470</v>
      </c>
      <c r="C9" s="184" t="s">
        <v>449</v>
      </c>
      <c r="D9" s="184" t="s">
        <v>248</v>
      </c>
      <c r="E9" s="185" t="s">
        <v>247</v>
      </c>
      <c r="F9" s="101" t="s">
        <v>247</v>
      </c>
      <c r="G9" s="101" t="s">
        <v>247</v>
      </c>
      <c r="H9" s="101" t="s">
        <v>248</v>
      </c>
      <c r="I9" s="101" t="s">
        <v>248</v>
      </c>
      <c r="J9" s="101" t="s">
        <v>248</v>
      </c>
      <c r="K9" s="101" t="s">
        <v>251</v>
      </c>
    </row>
    <row r="11" spans="1:11" x14ac:dyDescent="0.2">
      <c r="A11" s="48" t="s">
        <v>252</v>
      </c>
      <c r="B11" s="121"/>
      <c r="C11" s="121"/>
      <c r="D11" s="121"/>
      <c r="E11" s="121"/>
    </row>
    <row r="12" spans="1:11" x14ac:dyDescent="0.2">
      <c r="A12" t="s">
        <v>271</v>
      </c>
      <c r="B12" s="116"/>
      <c r="C12" s="116" t="s">
        <v>365</v>
      </c>
      <c r="D12" s="116"/>
    </row>
    <row r="13" spans="1:11" ht="32" x14ac:dyDescent="0.2">
      <c r="A13" s="34" t="s">
        <v>455</v>
      </c>
      <c r="B13" s="41"/>
      <c r="C13" s="41" t="s">
        <v>456</v>
      </c>
      <c r="D13" s="116"/>
    </row>
    <row r="14" spans="1:11" x14ac:dyDescent="0.2">
      <c r="A14" s="74"/>
      <c r="B14" s="74"/>
      <c r="C14" s="74"/>
      <c r="D14" s="120"/>
      <c r="E14" s="122"/>
    </row>
    <row r="15" spans="1:11" x14ac:dyDescent="0.2">
      <c r="G15" s="112"/>
    </row>
    <row r="16" spans="1:11" x14ac:dyDescent="0.2">
      <c r="G16" s="112"/>
    </row>
    <row r="17" spans="6:7" x14ac:dyDescent="0.2">
      <c r="F17" s="123"/>
      <c r="G17" s="113"/>
    </row>
    <row r="18" spans="6:7" x14ac:dyDescent="0.2">
      <c r="F18" s="123"/>
      <c r="G18" s="113"/>
    </row>
    <row r="19" spans="6:7" x14ac:dyDescent="0.2">
      <c r="G19" s="114"/>
    </row>
  </sheetData>
  <hyperlinks>
    <hyperlink ref="C13" r:id="rId1" xr:uid="{00000000-0004-0000-0900-00000000000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4"/>
  <sheetViews>
    <sheetView workbookViewId="0"/>
  </sheetViews>
  <sheetFormatPr baseColWidth="10" defaultColWidth="8.83203125" defaultRowHeight="15" x14ac:dyDescent="0.2"/>
  <cols>
    <col min="1" max="1" width="36.5" customWidth="1"/>
    <col min="2" max="2" width="14.1640625" customWidth="1"/>
    <col min="3" max="3" width="36.5" customWidth="1"/>
    <col min="4" max="4" width="14.1640625" customWidth="1"/>
    <col min="5" max="5" width="36.5" customWidth="1"/>
    <col min="6" max="6" width="14.1640625" customWidth="1"/>
    <col min="7" max="7" width="37.5" customWidth="1"/>
    <col min="8" max="8" width="13.5" customWidth="1"/>
    <col min="9" max="9" width="37.5" customWidth="1"/>
    <col min="10" max="10" width="31.5" customWidth="1"/>
    <col min="11" max="11" width="33" customWidth="1"/>
    <col min="12" max="12" width="12.5" customWidth="1"/>
    <col min="13" max="13" width="33" customWidth="1"/>
    <col min="14" max="14" width="12.5" customWidth="1"/>
    <col min="15" max="15" width="30.5" customWidth="1"/>
    <col min="16" max="16" width="12.5" customWidth="1"/>
    <col min="17" max="17" width="30.5" customWidth="1"/>
    <col min="18" max="18" width="12.5" customWidth="1"/>
    <col min="19" max="19" width="30.5" customWidth="1"/>
    <col min="20" max="20" width="12.5" customWidth="1"/>
  </cols>
  <sheetData>
    <row r="1" spans="1:20" x14ac:dyDescent="0.2">
      <c r="A1" s="1" t="s">
        <v>274</v>
      </c>
      <c r="C1" s="1" t="s">
        <v>274</v>
      </c>
      <c r="E1" s="1" t="s">
        <v>274</v>
      </c>
      <c r="G1" s="1" t="s">
        <v>274</v>
      </c>
      <c r="I1" s="1" t="s">
        <v>274</v>
      </c>
    </row>
    <row r="2" spans="1:20" x14ac:dyDescent="0.2">
      <c r="A2" s="200">
        <v>2020</v>
      </c>
      <c r="B2" s="208"/>
      <c r="C2" s="200">
        <v>2019</v>
      </c>
      <c r="D2" s="208"/>
      <c r="E2" s="200">
        <v>2018</v>
      </c>
      <c r="F2" s="208"/>
      <c r="G2" s="200">
        <v>2017</v>
      </c>
      <c r="H2" s="201"/>
      <c r="I2" s="200">
        <v>2016</v>
      </c>
      <c r="J2" s="201"/>
      <c r="K2" s="202">
        <v>2015</v>
      </c>
      <c r="L2" s="203"/>
      <c r="M2" s="202">
        <v>2014</v>
      </c>
      <c r="N2" s="203"/>
      <c r="O2" s="202">
        <v>2013</v>
      </c>
      <c r="P2" s="203"/>
      <c r="Q2" s="202">
        <v>2012</v>
      </c>
      <c r="R2" s="203"/>
      <c r="S2" s="202">
        <v>2011</v>
      </c>
      <c r="T2" s="203"/>
    </row>
    <row r="3" spans="1:20" ht="32" x14ac:dyDescent="0.2">
      <c r="A3" s="38" t="s">
        <v>476</v>
      </c>
      <c r="B3" s="39" t="s">
        <v>97</v>
      </c>
      <c r="C3" s="38" t="s">
        <v>165</v>
      </c>
      <c r="D3" s="39" t="s">
        <v>97</v>
      </c>
      <c r="E3" s="38" t="s">
        <v>165</v>
      </c>
      <c r="F3" s="39" t="s">
        <v>97</v>
      </c>
      <c r="G3" s="38" t="s">
        <v>165</v>
      </c>
      <c r="H3" s="39" t="s">
        <v>97</v>
      </c>
      <c r="I3" s="38" t="s">
        <v>165</v>
      </c>
      <c r="J3" s="39" t="s">
        <v>97</v>
      </c>
      <c r="K3" s="38" t="s">
        <v>165</v>
      </c>
      <c r="L3" s="39" t="s">
        <v>97</v>
      </c>
      <c r="M3" s="38" t="s">
        <v>165</v>
      </c>
      <c r="N3" s="39" t="s">
        <v>97</v>
      </c>
      <c r="O3" s="38" t="s">
        <v>148</v>
      </c>
      <c r="P3" s="40" t="s">
        <v>143</v>
      </c>
      <c r="Q3" s="38" t="s">
        <v>185</v>
      </c>
      <c r="R3" s="39" t="s">
        <v>97</v>
      </c>
      <c r="S3" s="38" t="s">
        <v>185</v>
      </c>
      <c r="T3" s="39" t="s">
        <v>97</v>
      </c>
    </row>
    <row r="4" spans="1:20" s="34" customFormat="1" ht="48" x14ac:dyDescent="0.2">
      <c r="A4" s="35" t="s">
        <v>383</v>
      </c>
      <c r="B4" s="37" t="s">
        <v>98</v>
      </c>
      <c r="C4" s="35" t="s">
        <v>383</v>
      </c>
      <c r="D4" s="37" t="s">
        <v>98</v>
      </c>
      <c r="E4" s="35" t="s">
        <v>383</v>
      </c>
      <c r="F4" s="37" t="s">
        <v>98</v>
      </c>
      <c r="G4" s="35" t="s">
        <v>383</v>
      </c>
      <c r="H4" s="37" t="s">
        <v>98</v>
      </c>
      <c r="I4" s="35" t="s">
        <v>383</v>
      </c>
      <c r="J4" s="37" t="s">
        <v>98</v>
      </c>
      <c r="K4" s="35" t="s">
        <v>383</v>
      </c>
      <c r="L4" s="37" t="s">
        <v>175</v>
      </c>
      <c r="M4" s="36" t="s">
        <v>166</v>
      </c>
      <c r="N4" s="37" t="s">
        <v>98</v>
      </c>
      <c r="O4" s="36" t="s">
        <v>144</v>
      </c>
      <c r="P4" s="37" t="s">
        <v>98</v>
      </c>
      <c r="Q4" s="35" t="s">
        <v>148</v>
      </c>
      <c r="R4" s="37" t="s">
        <v>98</v>
      </c>
      <c r="S4" s="35" t="s">
        <v>148</v>
      </c>
      <c r="T4" s="37" t="s">
        <v>98</v>
      </c>
    </row>
    <row r="5" spans="1:20" x14ac:dyDescent="0.2">
      <c r="K5" s="2"/>
      <c r="L5" s="3"/>
      <c r="M5" s="6"/>
      <c r="N5" s="7"/>
      <c r="O5" s="6"/>
      <c r="P5" s="7"/>
      <c r="Q5" s="2"/>
      <c r="R5" s="3"/>
      <c r="S5" s="2"/>
      <c r="T5" s="3"/>
    </row>
    <row r="6" spans="1:20" x14ac:dyDescent="0.2">
      <c r="A6" s="187" t="s">
        <v>99</v>
      </c>
      <c r="B6" s="77" t="s">
        <v>145</v>
      </c>
      <c r="C6" s="166" t="s">
        <v>99</v>
      </c>
      <c r="D6" s="77" t="s">
        <v>145</v>
      </c>
      <c r="E6" s="142" t="s">
        <v>99</v>
      </c>
      <c r="F6" s="77" t="s">
        <v>145</v>
      </c>
      <c r="G6" s="81" t="s">
        <v>99</v>
      </c>
      <c r="H6" s="82" t="s">
        <v>145</v>
      </c>
      <c r="I6" s="55" t="s">
        <v>99</v>
      </c>
      <c r="J6" s="56" t="s">
        <v>145</v>
      </c>
      <c r="K6" s="76" t="s">
        <v>99</v>
      </c>
      <c r="L6" s="77" t="s">
        <v>145</v>
      </c>
      <c r="M6" s="12" t="s">
        <v>99</v>
      </c>
      <c r="N6" s="13" t="s">
        <v>145</v>
      </c>
      <c r="O6" s="12" t="s">
        <v>99</v>
      </c>
      <c r="P6" s="13" t="s">
        <v>145</v>
      </c>
      <c r="Q6" s="12" t="s">
        <v>99</v>
      </c>
      <c r="R6" s="13" t="s">
        <v>145</v>
      </c>
      <c r="S6" s="12" t="s">
        <v>99</v>
      </c>
      <c r="T6" s="13" t="s">
        <v>145</v>
      </c>
    </row>
    <row r="7" spans="1:20" x14ac:dyDescent="0.2">
      <c r="A7" s="168" t="s">
        <v>419</v>
      </c>
      <c r="B7" s="192">
        <v>2027</v>
      </c>
      <c r="C7" s="168" t="s">
        <v>419</v>
      </c>
      <c r="D7" s="126">
        <v>2027</v>
      </c>
      <c r="E7" s="152" t="s">
        <v>377</v>
      </c>
      <c r="F7" s="126">
        <v>2021</v>
      </c>
      <c r="G7" s="152" t="s">
        <v>300</v>
      </c>
      <c r="H7" s="126">
        <v>2020</v>
      </c>
      <c r="I7" s="78" t="s">
        <v>300</v>
      </c>
      <c r="J7" s="79">
        <v>2020</v>
      </c>
      <c r="K7" s="78" t="s">
        <v>278</v>
      </c>
      <c r="L7" s="79">
        <v>2020</v>
      </c>
      <c r="M7" s="46" t="s">
        <v>167</v>
      </c>
      <c r="N7" s="9">
        <v>2019</v>
      </c>
      <c r="O7" s="2" t="s">
        <v>147</v>
      </c>
      <c r="P7" s="10">
        <v>2014</v>
      </c>
      <c r="Q7" s="2" t="s">
        <v>147</v>
      </c>
      <c r="R7" s="10">
        <v>2014</v>
      </c>
      <c r="S7" s="2" t="s">
        <v>194</v>
      </c>
      <c r="T7" s="10">
        <v>2020</v>
      </c>
    </row>
    <row r="8" spans="1:20" x14ac:dyDescent="0.2">
      <c r="A8" s="169" t="s">
        <v>379</v>
      </c>
      <c r="B8" s="167">
        <v>2023</v>
      </c>
      <c r="C8" s="169" t="s">
        <v>378</v>
      </c>
      <c r="D8" s="127">
        <v>2020</v>
      </c>
      <c r="E8" s="50" t="s">
        <v>378</v>
      </c>
      <c r="F8" s="127">
        <v>2020</v>
      </c>
      <c r="G8" s="50" t="s">
        <v>326</v>
      </c>
      <c r="H8" s="127">
        <v>2018</v>
      </c>
      <c r="I8" s="2" t="s">
        <v>301</v>
      </c>
      <c r="J8" s="3">
        <v>2021</v>
      </c>
      <c r="K8" s="2" t="s">
        <v>279</v>
      </c>
      <c r="L8" s="3">
        <v>2021</v>
      </c>
      <c r="M8" s="46" t="s">
        <v>168</v>
      </c>
      <c r="N8" s="10">
        <v>2015</v>
      </c>
      <c r="O8" s="2" t="s">
        <v>146</v>
      </c>
      <c r="P8" s="10">
        <v>2014</v>
      </c>
      <c r="Q8" s="2" t="s">
        <v>186</v>
      </c>
      <c r="R8" s="10">
        <v>2013</v>
      </c>
      <c r="S8" s="2" t="s">
        <v>195</v>
      </c>
      <c r="T8" s="10">
        <v>2012</v>
      </c>
    </row>
    <row r="9" spans="1:20" x14ac:dyDescent="0.2">
      <c r="A9" s="169" t="s">
        <v>158</v>
      </c>
      <c r="B9" s="167">
        <v>2021</v>
      </c>
      <c r="C9" s="169" t="s">
        <v>379</v>
      </c>
      <c r="D9" s="127">
        <v>2023</v>
      </c>
      <c r="E9" s="50" t="s">
        <v>379</v>
      </c>
      <c r="F9" s="127">
        <v>2023</v>
      </c>
      <c r="G9" s="50" t="s">
        <v>327</v>
      </c>
      <c r="H9" s="127">
        <v>2018</v>
      </c>
      <c r="I9" s="2" t="s">
        <v>302</v>
      </c>
      <c r="J9" s="3">
        <v>2017</v>
      </c>
      <c r="K9" s="2" t="s">
        <v>280</v>
      </c>
      <c r="L9" s="3">
        <v>2017</v>
      </c>
      <c r="M9" s="46" t="s">
        <v>169</v>
      </c>
      <c r="N9" s="10">
        <v>2020</v>
      </c>
      <c r="O9" s="2" t="s">
        <v>149</v>
      </c>
      <c r="P9" s="10">
        <v>2015</v>
      </c>
      <c r="Q9" s="2" t="s">
        <v>188</v>
      </c>
      <c r="R9" s="10">
        <v>2013</v>
      </c>
      <c r="S9" s="2" t="s">
        <v>169</v>
      </c>
      <c r="T9" s="10">
        <v>2012</v>
      </c>
    </row>
    <row r="10" spans="1:20" x14ac:dyDescent="0.2">
      <c r="A10" s="170" t="s">
        <v>420</v>
      </c>
      <c r="B10" s="167">
        <v>2021</v>
      </c>
      <c r="C10" s="169" t="s">
        <v>157</v>
      </c>
      <c r="D10" s="127">
        <v>2020</v>
      </c>
      <c r="E10" s="50" t="s">
        <v>155</v>
      </c>
      <c r="F10" s="127">
        <v>2019</v>
      </c>
      <c r="G10" s="50" t="s">
        <v>155</v>
      </c>
      <c r="H10" s="127">
        <v>2019</v>
      </c>
      <c r="I10" s="2" t="s">
        <v>171</v>
      </c>
      <c r="J10" s="3">
        <v>2023</v>
      </c>
      <c r="K10" s="2" t="s">
        <v>171</v>
      </c>
      <c r="L10" s="3">
        <v>2023</v>
      </c>
      <c r="M10" s="46" t="s">
        <v>150</v>
      </c>
      <c r="N10" s="10">
        <v>2016</v>
      </c>
      <c r="O10" s="2" t="s">
        <v>150</v>
      </c>
      <c r="P10" s="10">
        <v>2016</v>
      </c>
      <c r="Q10" s="2" t="s">
        <v>146</v>
      </c>
      <c r="R10" s="10">
        <v>2014</v>
      </c>
      <c r="S10" s="2" t="s">
        <v>187</v>
      </c>
      <c r="T10" s="10">
        <v>2013</v>
      </c>
    </row>
    <row r="11" spans="1:20" x14ac:dyDescent="0.2">
      <c r="A11" s="169" t="s">
        <v>160</v>
      </c>
      <c r="B11" s="167">
        <v>2022</v>
      </c>
      <c r="C11" s="169" t="s">
        <v>158</v>
      </c>
      <c r="D11" s="127">
        <v>2021</v>
      </c>
      <c r="E11" s="50" t="s">
        <v>415</v>
      </c>
      <c r="F11" s="127">
        <v>2019</v>
      </c>
      <c r="G11" s="50" t="s">
        <v>154</v>
      </c>
      <c r="H11" s="127">
        <v>2019</v>
      </c>
      <c r="I11" s="2" t="s">
        <v>303</v>
      </c>
      <c r="J11" s="3">
        <v>2024</v>
      </c>
      <c r="K11" s="2" t="s">
        <v>170</v>
      </c>
      <c r="L11" s="3">
        <v>2022</v>
      </c>
      <c r="M11" s="46" t="s">
        <v>151</v>
      </c>
      <c r="N11" s="10">
        <v>2017</v>
      </c>
      <c r="O11" s="2" t="s">
        <v>151</v>
      </c>
      <c r="P11" s="10">
        <v>2017</v>
      </c>
      <c r="Q11" s="2" t="s">
        <v>149</v>
      </c>
      <c r="R11" s="10">
        <v>2015</v>
      </c>
      <c r="S11" s="2" t="s">
        <v>196</v>
      </c>
      <c r="T11" s="10">
        <v>2013</v>
      </c>
    </row>
    <row r="12" spans="1:20" x14ac:dyDescent="0.2">
      <c r="A12" s="169" t="s">
        <v>170</v>
      </c>
      <c r="B12" s="167">
        <v>2022</v>
      </c>
      <c r="C12" s="2" t="s">
        <v>420</v>
      </c>
      <c r="D12" s="127">
        <v>2021</v>
      </c>
      <c r="E12" s="50" t="s">
        <v>157</v>
      </c>
      <c r="F12" s="127">
        <v>2020</v>
      </c>
      <c r="G12" s="50" t="s">
        <v>156</v>
      </c>
      <c r="H12" s="127">
        <v>2020</v>
      </c>
      <c r="I12" s="2" t="s">
        <v>170</v>
      </c>
      <c r="J12" s="3">
        <v>2022</v>
      </c>
      <c r="K12" s="2" t="s">
        <v>281</v>
      </c>
      <c r="L12" s="3">
        <v>2018</v>
      </c>
      <c r="M12" s="46" t="s">
        <v>152</v>
      </c>
      <c r="N12" s="10">
        <v>2018</v>
      </c>
      <c r="O12" s="2" t="s">
        <v>152</v>
      </c>
      <c r="P12" s="10">
        <v>2018</v>
      </c>
      <c r="Q12" s="2" t="s">
        <v>150</v>
      </c>
      <c r="R12" s="10">
        <v>2016</v>
      </c>
      <c r="S12" s="2" t="s">
        <v>197</v>
      </c>
      <c r="T12" s="10">
        <v>2014</v>
      </c>
    </row>
    <row r="13" spans="1:20" x14ac:dyDescent="0.2">
      <c r="A13" s="169" t="s">
        <v>171</v>
      </c>
      <c r="B13" s="167">
        <v>2023</v>
      </c>
      <c r="C13" s="169" t="s">
        <v>160</v>
      </c>
      <c r="D13" s="127">
        <v>2022</v>
      </c>
      <c r="E13" s="50" t="s">
        <v>158</v>
      </c>
      <c r="F13" s="127">
        <v>2021</v>
      </c>
      <c r="G13" s="50" t="s">
        <v>159</v>
      </c>
      <c r="H13" s="127">
        <v>2021</v>
      </c>
      <c r="I13" s="2" t="s">
        <v>281</v>
      </c>
      <c r="J13" s="3">
        <v>2018</v>
      </c>
      <c r="K13" s="2" t="s">
        <v>155</v>
      </c>
      <c r="L13" s="3">
        <v>2019</v>
      </c>
      <c r="M13" s="46" t="s">
        <v>153</v>
      </c>
      <c r="N13" s="10">
        <v>2018</v>
      </c>
      <c r="O13" s="2" t="s">
        <v>153</v>
      </c>
      <c r="P13" s="10">
        <v>2018</v>
      </c>
      <c r="Q13" s="2" t="s">
        <v>151</v>
      </c>
      <c r="R13" s="10">
        <v>2017</v>
      </c>
      <c r="S13" s="2" t="s">
        <v>146</v>
      </c>
      <c r="T13" s="10">
        <v>2014</v>
      </c>
    </row>
    <row r="14" spans="1:20" x14ac:dyDescent="0.2">
      <c r="A14" s="169" t="s">
        <v>303</v>
      </c>
      <c r="B14" s="167">
        <v>2024</v>
      </c>
      <c r="C14" s="169" t="s">
        <v>170</v>
      </c>
      <c r="D14" s="127">
        <v>2022</v>
      </c>
      <c r="E14" s="50" t="s">
        <v>160</v>
      </c>
      <c r="F14" s="127">
        <v>2022</v>
      </c>
      <c r="G14" s="50" t="s">
        <v>158</v>
      </c>
      <c r="H14" s="127">
        <v>2021</v>
      </c>
      <c r="I14" s="2" t="s">
        <v>155</v>
      </c>
      <c r="J14" s="3">
        <v>2019</v>
      </c>
      <c r="K14" s="2" t="s">
        <v>158</v>
      </c>
      <c r="L14" s="3">
        <v>2021</v>
      </c>
      <c r="M14" s="46" t="s">
        <v>155</v>
      </c>
      <c r="N14" s="10">
        <v>2019</v>
      </c>
      <c r="O14" s="2" t="s">
        <v>154</v>
      </c>
      <c r="P14" s="10">
        <v>2019</v>
      </c>
      <c r="Q14" s="2" t="s">
        <v>152</v>
      </c>
      <c r="R14" s="10">
        <v>2018</v>
      </c>
      <c r="S14" s="2" t="s">
        <v>149</v>
      </c>
      <c r="T14" s="10">
        <v>2015</v>
      </c>
    </row>
    <row r="15" spans="1:20" x14ac:dyDescent="0.2">
      <c r="A15" s="169" t="s">
        <v>328</v>
      </c>
      <c r="B15" s="167">
        <v>2025</v>
      </c>
      <c r="C15" s="169" t="s">
        <v>171</v>
      </c>
      <c r="D15" s="127">
        <v>2023</v>
      </c>
      <c r="E15" s="50" t="s">
        <v>170</v>
      </c>
      <c r="F15" s="127">
        <v>2022</v>
      </c>
      <c r="G15" s="50" t="s">
        <v>170</v>
      </c>
      <c r="H15" s="127">
        <v>2022</v>
      </c>
      <c r="I15" s="2" t="s">
        <v>158</v>
      </c>
      <c r="J15" s="3">
        <v>2021</v>
      </c>
      <c r="K15" s="2" t="s">
        <v>160</v>
      </c>
      <c r="L15" s="3">
        <v>2022</v>
      </c>
      <c r="M15" s="46" t="s">
        <v>156</v>
      </c>
      <c r="N15" s="10">
        <v>2020</v>
      </c>
      <c r="O15" s="2" t="s">
        <v>155</v>
      </c>
      <c r="P15" s="10">
        <v>2019</v>
      </c>
      <c r="Q15" s="2" t="s">
        <v>153</v>
      </c>
      <c r="R15" s="10">
        <v>2018</v>
      </c>
      <c r="S15" s="2" t="s">
        <v>198</v>
      </c>
      <c r="T15" s="10">
        <v>2016</v>
      </c>
    </row>
    <row r="16" spans="1:20" x14ac:dyDescent="0.2">
      <c r="A16" s="169" t="s">
        <v>366</v>
      </c>
      <c r="B16" s="167">
        <v>2026</v>
      </c>
      <c r="C16" s="169" t="s">
        <v>303</v>
      </c>
      <c r="D16" s="127">
        <v>2024</v>
      </c>
      <c r="E16" s="50" t="s">
        <v>171</v>
      </c>
      <c r="F16" s="127">
        <v>2023</v>
      </c>
      <c r="G16" s="50" t="s">
        <v>160</v>
      </c>
      <c r="H16" s="127">
        <v>2022</v>
      </c>
      <c r="I16" s="2" t="s">
        <v>160</v>
      </c>
      <c r="J16" s="3">
        <v>2022</v>
      </c>
      <c r="K16" s="2" t="s">
        <v>152</v>
      </c>
      <c r="L16" s="3">
        <v>2018</v>
      </c>
      <c r="M16" s="46" t="s">
        <v>158</v>
      </c>
      <c r="N16" s="10">
        <v>2021</v>
      </c>
      <c r="O16" s="2" t="s">
        <v>156</v>
      </c>
      <c r="P16" s="10">
        <v>2020</v>
      </c>
      <c r="Q16" s="2" t="s">
        <v>154</v>
      </c>
      <c r="R16" s="10">
        <v>2019</v>
      </c>
      <c r="S16" s="2" t="s">
        <v>151</v>
      </c>
      <c r="T16" s="10">
        <v>2017</v>
      </c>
    </row>
    <row r="17" spans="1:20" x14ac:dyDescent="0.2">
      <c r="A17" s="170" t="s">
        <v>381</v>
      </c>
      <c r="B17" s="175">
        <v>2027</v>
      </c>
      <c r="C17" s="169" t="s">
        <v>328</v>
      </c>
      <c r="D17" s="127">
        <v>2025</v>
      </c>
      <c r="E17" s="50" t="s">
        <v>303</v>
      </c>
      <c r="F17" s="127">
        <v>2024</v>
      </c>
      <c r="G17" s="50" t="s">
        <v>171</v>
      </c>
      <c r="H17" s="127">
        <v>2023</v>
      </c>
      <c r="I17" s="2" t="s">
        <v>152</v>
      </c>
      <c r="J17" s="3">
        <v>2018</v>
      </c>
      <c r="K17" s="2" t="s">
        <v>156</v>
      </c>
      <c r="L17" s="3">
        <v>2020</v>
      </c>
      <c r="M17" s="46" t="s">
        <v>159</v>
      </c>
      <c r="N17" s="10">
        <v>2021</v>
      </c>
      <c r="O17" s="2" t="s">
        <v>157</v>
      </c>
      <c r="P17" s="10">
        <v>2020</v>
      </c>
      <c r="Q17" s="2" t="s">
        <v>155</v>
      </c>
      <c r="R17" s="10">
        <v>2019</v>
      </c>
      <c r="S17" s="2" t="s">
        <v>152</v>
      </c>
      <c r="T17" s="10">
        <v>2018</v>
      </c>
    </row>
    <row r="18" spans="1:20" x14ac:dyDescent="0.2">
      <c r="A18" s="2" t="s">
        <v>421</v>
      </c>
      <c r="B18" s="167">
        <v>2028</v>
      </c>
      <c r="C18" s="169" t="s">
        <v>366</v>
      </c>
      <c r="D18" s="127">
        <v>2026</v>
      </c>
      <c r="E18" s="50" t="s">
        <v>328</v>
      </c>
      <c r="F18" s="127">
        <v>2025</v>
      </c>
      <c r="G18" s="50" t="s">
        <v>172</v>
      </c>
      <c r="H18" s="127">
        <v>2023</v>
      </c>
      <c r="I18" s="2" t="s">
        <v>156</v>
      </c>
      <c r="J18" s="3">
        <v>2020</v>
      </c>
      <c r="K18" s="2" t="s">
        <v>282</v>
      </c>
      <c r="L18" s="3">
        <v>2019</v>
      </c>
      <c r="M18" s="46" t="s">
        <v>160</v>
      </c>
      <c r="N18" s="10">
        <v>2022</v>
      </c>
      <c r="O18" s="2" t="s">
        <v>158</v>
      </c>
      <c r="P18" s="10">
        <v>2021</v>
      </c>
      <c r="Q18" s="2" t="s">
        <v>156</v>
      </c>
      <c r="R18" s="10">
        <v>2020</v>
      </c>
      <c r="S18" s="2" t="s">
        <v>153</v>
      </c>
      <c r="T18" s="10">
        <v>2018</v>
      </c>
    </row>
    <row r="19" spans="1:20" x14ac:dyDescent="0.2">
      <c r="A19" s="2" t="s">
        <v>422</v>
      </c>
      <c r="B19" s="167">
        <v>2028</v>
      </c>
      <c r="C19" s="170" t="s">
        <v>381</v>
      </c>
      <c r="D19" s="151">
        <v>2027</v>
      </c>
      <c r="E19" s="50" t="s">
        <v>366</v>
      </c>
      <c r="F19" s="127">
        <v>2026</v>
      </c>
      <c r="G19" s="50" t="s">
        <v>303</v>
      </c>
      <c r="H19" s="127">
        <v>2024</v>
      </c>
      <c r="I19" s="2" t="s">
        <v>154</v>
      </c>
      <c r="J19" s="3">
        <v>2019</v>
      </c>
      <c r="K19" s="2" t="s">
        <v>172</v>
      </c>
      <c r="L19" s="3">
        <v>2023</v>
      </c>
      <c r="M19" s="46" t="s">
        <v>170</v>
      </c>
      <c r="N19" s="10">
        <v>2022</v>
      </c>
      <c r="O19" s="2" t="s">
        <v>159</v>
      </c>
      <c r="P19" s="10">
        <v>2021</v>
      </c>
      <c r="Q19" s="2" t="s">
        <v>157</v>
      </c>
      <c r="R19" s="10">
        <v>2020</v>
      </c>
      <c r="S19" s="2" t="s">
        <v>199</v>
      </c>
      <c r="T19" s="10">
        <v>2019</v>
      </c>
    </row>
    <row r="20" spans="1:20" x14ac:dyDescent="0.2">
      <c r="A20" s="2" t="s">
        <v>472</v>
      </c>
      <c r="B20" s="167">
        <v>2029</v>
      </c>
      <c r="C20" s="2" t="s">
        <v>421</v>
      </c>
      <c r="D20" s="127">
        <v>2028</v>
      </c>
      <c r="E20" s="50" t="s">
        <v>380</v>
      </c>
      <c r="F20" s="127">
        <v>2027</v>
      </c>
      <c r="G20" s="50" t="s">
        <v>328</v>
      </c>
      <c r="H20" s="127">
        <v>2025</v>
      </c>
      <c r="I20" s="2" t="s">
        <v>172</v>
      </c>
      <c r="J20" s="3">
        <v>2023</v>
      </c>
      <c r="K20" s="2" t="s">
        <v>283</v>
      </c>
      <c r="L20" s="3">
        <v>2018</v>
      </c>
      <c r="M20" s="46" t="s">
        <v>171</v>
      </c>
      <c r="N20" s="10">
        <v>2023</v>
      </c>
      <c r="O20" s="2" t="s">
        <v>160</v>
      </c>
      <c r="P20" s="10">
        <v>2022</v>
      </c>
      <c r="Q20" s="2" t="s">
        <v>158</v>
      </c>
      <c r="R20" s="10">
        <v>2021</v>
      </c>
      <c r="S20" s="2" t="s">
        <v>155</v>
      </c>
      <c r="T20" s="10">
        <v>2019</v>
      </c>
    </row>
    <row r="21" spans="1:20" x14ac:dyDescent="0.2">
      <c r="A21" s="2" t="s">
        <v>473</v>
      </c>
      <c r="B21" s="167">
        <v>2029</v>
      </c>
      <c r="C21" s="2" t="s">
        <v>422</v>
      </c>
      <c r="D21" s="127">
        <v>2028</v>
      </c>
      <c r="E21" s="153" t="s">
        <v>381</v>
      </c>
      <c r="F21" s="151">
        <v>2027</v>
      </c>
      <c r="G21" s="153" t="s">
        <v>366</v>
      </c>
      <c r="H21" s="151">
        <v>2026</v>
      </c>
      <c r="I21" s="2" t="s">
        <v>304</v>
      </c>
      <c r="J21" s="3">
        <v>2018</v>
      </c>
      <c r="K21" s="2" t="s">
        <v>284</v>
      </c>
      <c r="L21" s="3">
        <v>2017</v>
      </c>
      <c r="M21" s="46" t="s">
        <v>172</v>
      </c>
      <c r="N21" s="10">
        <v>2023</v>
      </c>
      <c r="O21" s="2" t="s">
        <v>161</v>
      </c>
      <c r="P21" s="10">
        <v>2015</v>
      </c>
      <c r="Q21" s="2" t="s">
        <v>159</v>
      </c>
      <c r="R21" s="10">
        <v>2021</v>
      </c>
      <c r="S21" s="2" t="s">
        <v>156</v>
      </c>
      <c r="T21" s="10">
        <v>2020</v>
      </c>
    </row>
    <row r="22" spans="1:20" x14ac:dyDescent="0.2">
      <c r="A22" s="169" t="s">
        <v>423</v>
      </c>
      <c r="B22" s="175">
        <v>2021</v>
      </c>
      <c r="C22" s="169" t="s">
        <v>423</v>
      </c>
      <c r="D22" s="151">
        <v>2021</v>
      </c>
      <c r="E22" s="50" t="s">
        <v>384</v>
      </c>
      <c r="F22" s="151">
        <v>2019</v>
      </c>
      <c r="G22" s="50" t="s">
        <v>304</v>
      </c>
      <c r="H22" s="151">
        <v>2018</v>
      </c>
      <c r="I22" s="2" t="s">
        <v>305</v>
      </c>
      <c r="J22" s="3">
        <v>2017</v>
      </c>
      <c r="K22" s="2" t="s">
        <v>285</v>
      </c>
      <c r="L22" s="3">
        <v>2017</v>
      </c>
      <c r="M22" s="46" t="s">
        <v>161</v>
      </c>
      <c r="N22" s="10">
        <v>2015</v>
      </c>
      <c r="O22" s="2" t="s">
        <v>162</v>
      </c>
      <c r="P22" s="10">
        <v>2014</v>
      </c>
      <c r="Q22" s="2" t="s">
        <v>161</v>
      </c>
      <c r="R22" s="10">
        <v>2012</v>
      </c>
      <c r="S22" s="2" t="s">
        <v>161</v>
      </c>
      <c r="T22" s="10">
        <v>2012</v>
      </c>
    </row>
    <row r="23" spans="1:20" x14ac:dyDescent="0.2">
      <c r="A23" s="169" t="s">
        <v>475</v>
      </c>
      <c r="B23" s="175">
        <v>2021</v>
      </c>
      <c r="C23" s="170" t="s">
        <v>382</v>
      </c>
      <c r="D23" s="151">
        <v>2020</v>
      </c>
      <c r="E23" s="153" t="s">
        <v>382</v>
      </c>
      <c r="F23" s="151">
        <v>2020</v>
      </c>
      <c r="G23" s="153" t="s">
        <v>367</v>
      </c>
      <c r="H23" s="151">
        <v>2020</v>
      </c>
      <c r="I23" s="2" t="s">
        <v>173</v>
      </c>
      <c r="J23" s="3">
        <v>2017</v>
      </c>
      <c r="K23" s="2" t="s">
        <v>174</v>
      </c>
      <c r="L23" s="3">
        <v>2016</v>
      </c>
      <c r="M23" s="46" t="s">
        <v>162</v>
      </c>
      <c r="N23" s="10">
        <v>2017</v>
      </c>
      <c r="O23" s="2" t="s">
        <v>163</v>
      </c>
      <c r="P23" s="10">
        <v>2014</v>
      </c>
      <c r="Q23" s="2" t="s">
        <v>162</v>
      </c>
      <c r="R23" s="10">
        <v>2014</v>
      </c>
      <c r="S23" s="2" t="s">
        <v>200</v>
      </c>
      <c r="T23" s="10">
        <v>2014</v>
      </c>
    </row>
    <row r="24" spans="1:20" x14ac:dyDescent="0.2">
      <c r="A24" s="171" t="s">
        <v>304</v>
      </c>
      <c r="B24" s="193">
        <v>2021</v>
      </c>
      <c r="C24" s="169" t="s">
        <v>173</v>
      </c>
      <c r="D24" s="127">
        <v>2020</v>
      </c>
      <c r="E24" s="50" t="s">
        <v>173</v>
      </c>
      <c r="F24" s="127">
        <v>2020</v>
      </c>
      <c r="G24" s="50" t="s">
        <v>173</v>
      </c>
      <c r="H24" s="127">
        <v>2020</v>
      </c>
      <c r="I24" s="2" t="s">
        <v>306</v>
      </c>
      <c r="J24" s="3">
        <v>2018</v>
      </c>
      <c r="K24" s="2" t="s">
        <v>345</v>
      </c>
      <c r="L24" s="3">
        <v>2017</v>
      </c>
      <c r="M24" s="46" t="s">
        <v>173</v>
      </c>
      <c r="N24" s="10">
        <v>2017</v>
      </c>
      <c r="O24" s="2" t="s">
        <v>164</v>
      </c>
      <c r="P24" s="10">
        <v>2015</v>
      </c>
      <c r="Q24" s="2" t="s">
        <v>189</v>
      </c>
      <c r="R24" s="10">
        <v>2013</v>
      </c>
      <c r="S24" s="2" t="s">
        <v>201</v>
      </c>
      <c r="T24" s="10">
        <v>2012</v>
      </c>
    </row>
    <row r="25" spans="1:20" x14ac:dyDescent="0.2">
      <c r="A25" s="169"/>
      <c r="B25" s="167"/>
      <c r="C25" s="170" t="s">
        <v>367</v>
      </c>
      <c r="D25" s="127">
        <v>2020</v>
      </c>
      <c r="E25" s="153" t="s">
        <v>367</v>
      </c>
      <c r="F25" s="127">
        <v>2020</v>
      </c>
      <c r="G25" s="153" t="s">
        <v>306</v>
      </c>
      <c r="H25" s="127">
        <v>2018</v>
      </c>
      <c r="I25" s="2" t="s">
        <v>307</v>
      </c>
      <c r="J25" s="3">
        <v>2017</v>
      </c>
      <c r="K25" s="93"/>
      <c r="L25" s="3"/>
      <c r="M25" s="46" t="s">
        <v>164</v>
      </c>
      <c r="N25" s="10">
        <v>2015</v>
      </c>
      <c r="O25" s="2"/>
      <c r="P25" s="10"/>
      <c r="Q25" s="2" t="s">
        <v>163</v>
      </c>
      <c r="R25" s="10">
        <v>2014</v>
      </c>
      <c r="S25" s="2" t="s">
        <v>202</v>
      </c>
      <c r="T25" s="10">
        <v>2013</v>
      </c>
    </row>
    <row r="26" spans="1:20" x14ac:dyDescent="0.2">
      <c r="A26" s="170"/>
      <c r="B26" s="167"/>
      <c r="C26" s="171" t="s">
        <v>304</v>
      </c>
      <c r="D26" s="128">
        <v>2021</v>
      </c>
      <c r="E26" s="154" t="s">
        <v>304</v>
      </c>
      <c r="F26" s="128">
        <v>2021</v>
      </c>
      <c r="G26" s="154" t="s">
        <v>329</v>
      </c>
      <c r="H26" s="128">
        <v>2019</v>
      </c>
      <c r="I26" s="4"/>
      <c r="J26" s="89"/>
      <c r="K26" s="94"/>
      <c r="L26" s="5"/>
      <c r="M26" s="75" t="s">
        <v>174</v>
      </c>
      <c r="N26" s="11">
        <v>2016</v>
      </c>
      <c r="O26" s="4"/>
      <c r="P26" s="11"/>
      <c r="Q26" s="4"/>
      <c r="R26" s="11"/>
      <c r="S26" s="4"/>
      <c r="T26" s="11"/>
    </row>
    <row r="27" spans="1:20" x14ac:dyDescent="0.2">
      <c r="A27" s="153"/>
      <c r="B27" s="167"/>
      <c r="K27" s="92"/>
    </row>
    <row r="28" spans="1:20" x14ac:dyDescent="0.2">
      <c r="A28" s="46"/>
      <c r="B28" s="46"/>
    </row>
    <row r="29" spans="1:20" x14ac:dyDescent="0.2">
      <c r="A29" s="48" t="s">
        <v>252</v>
      </c>
      <c r="D29" s="41"/>
    </row>
    <row r="30" spans="1:20" x14ac:dyDescent="0.2">
      <c r="A30" t="s">
        <v>427</v>
      </c>
      <c r="B30" s="41" t="s">
        <v>426</v>
      </c>
      <c r="D30" s="41"/>
      <c r="F30" s="41"/>
    </row>
    <row r="31" spans="1:20" x14ac:dyDescent="0.2">
      <c r="A31" t="s">
        <v>424</v>
      </c>
      <c r="B31" s="41" t="s">
        <v>425</v>
      </c>
      <c r="D31" s="41"/>
    </row>
    <row r="32" spans="1:20" x14ac:dyDescent="0.2">
      <c r="A32" t="s">
        <v>428</v>
      </c>
      <c r="B32" s="41" t="s">
        <v>429</v>
      </c>
    </row>
    <row r="33" spans="1:9" x14ac:dyDescent="0.2">
      <c r="C33" s="74"/>
      <c r="E33" s="74"/>
      <c r="I33" s="74"/>
    </row>
    <row r="34" spans="1:9" x14ac:dyDescent="0.2">
      <c r="A34" s="74" t="s">
        <v>474</v>
      </c>
    </row>
  </sheetData>
  <mergeCells count="10">
    <mergeCell ref="A2:B2"/>
    <mergeCell ref="C2:D2"/>
    <mergeCell ref="S2:T2"/>
    <mergeCell ref="I2:J2"/>
    <mergeCell ref="E2:F2"/>
    <mergeCell ref="G2:H2"/>
    <mergeCell ref="K2:L2"/>
    <mergeCell ref="M2:N2"/>
    <mergeCell ref="O2:P2"/>
    <mergeCell ref="Q2:R2"/>
  </mergeCells>
  <hyperlinks>
    <hyperlink ref="K23" r:id="rId1" display="http://trustees.osu.edu/about/student-trustees/steven-m-loborec-2016.html" xr:uid="{00000000-0004-0000-0A00-000000000000}"/>
    <hyperlink ref="K24" r:id="rId2" display="http://trustees.osu.edu/about/student-trustees/halie-m-vilagi-2017.html" xr:uid="{00000000-0004-0000-0A00-000001000000}"/>
    <hyperlink ref="B31" r:id="rId3" xr:uid="{00000000-0004-0000-0A00-000002000000}"/>
    <hyperlink ref="B30" r:id="rId4" xr:uid="{00000000-0004-0000-0A00-000003000000}"/>
    <hyperlink ref="B32" r:id="rId5" xr:uid="{00000000-0004-0000-0A00-000004000000}"/>
  </hyperlinks>
  <pageMargins left="0.7" right="0.7" top="0.75" bottom="0.75" header="0.3" footer="0.3"/>
  <pageSetup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"/>
  <sheetViews>
    <sheetView workbookViewId="0">
      <selection sqref="A1:B1"/>
    </sheetView>
  </sheetViews>
  <sheetFormatPr baseColWidth="10" defaultColWidth="9.5" defaultRowHeight="15" x14ac:dyDescent="0.2"/>
  <cols>
    <col min="1" max="1" width="38.5" style="135" bestFit="1" customWidth="1"/>
    <col min="2" max="2" width="13.5" style="135" customWidth="1"/>
    <col min="3" max="3" width="38.5" style="135" bestFit="1" customWidth="1"/>
    <col min="4" max="4" width="13.5" style="135" customWidth="1"/>
    <col min="5" max="5" width="38.5" style="135" bestFit="1" customWidth="1"/>
    <col min="6" max="6" width="13.5" style="135" customWidth="1"/>
    <col min="7" max="7" width="38.5" style="135" bestFit="1" customWidth="1"/>
    <col min="8" max="8" width="13.5" style="135" customWidth="1"/>
    <col min="9" max="9" width="36.5" style="135" bestFit="1" customWidth="1"/>
    <col min="10" max="10" width="11.5" style="135" customWidth="1"/>
    <col min="11" max="11" width="36.5" style="135" bestFit="1" customWidth="1"/>
    <col min="12" max="12" width="12.5" style="135" customWidth="1"/>
    <col min="13" max="13" width="40.5" style="135" bestFit="1" customWidth="1"/>
    <col min="14" max="14" width="13" style="135" customWidth="1"/>
    <col min="15" max="15" width="40.5" style="135" bestFit="1" customWidth="1"/>
    <col min="16" max="16" width="13.5" style="135" customWidth="1"/>
    <col min="17" max="16384" width="9.5" style="135"/>
  </cols>
  <sheetData>
    <row r="1" spans="1:18" s="129" customFormat="1" x14ac:dyDescent="0.2">
      <c r="A1" s="209" t="s">
        <v>493</v>
      </c>
      <c r="B1" s="210"/>
      <c r="C1" s="209" t="s">
        <v>441</v>
      </c>
      <c r="D1" s="210"/>
      <c r="E1" s="209" t="s">
        <v>385</v>
      </c>
      <c r="F1" s="210"/>
      <c r="G1" s="209" t="s">
        <v>368</v>
      </c>
      <c r="H1" s="210"/>
      <c r="I1" s="209" t="s">
        <v>369</v>
      </c>
      <c r="J1" s="210"/>
      <c r="K1" s="209" t="s">
        <v>102</v>
      </c>
      <c r="L1" s="210"/>
      <c r="M1" s="209" t="s">
        <v>103</v>
      </c>
      <c r="N1" s="210"/>
      <c r="O1" s="209" t="s">
        <v>104</v>
      </c>
      <c r="P1" s="210"/>
      <c r="Q1" s="209" t="s">
        <v>370</v>
      </c>
      <c r="R1" s="210"/>
    </row>
    <row r="2" spans="1:18" s="132" customFormat="1" ht="32" x14ac:dyDescent="0.2">
      <c r="A2" s="130" t="s">
        <v>100</v>
      </c>
      <c r="B2" s="180" t="s">
        <v>101</v>
      </c>
      <c r="C2" s="130" t="s">
        <v>100</v>
      </c>
      <c r="D2" s="180" t="s">
        <v>101</v>
      </c>
      <c r="E2" s="130" t="s">
        <v>100</v>
      </c>
      <c r="F2" s="131" t="s">
        <v>101</v>
      </c>
      <c r="G2" s="130" t="s">
        <v>100</v>
      </c>
      <c r="H2" s="131" t="s">
        <v>101</v>
      </c>
      <c r="I2" s="130" t="s">
        <v>100</v>
      </c>
      <c r="J2" s="131" t="s">
        <v>101</v>
      </c>
      <c r="K2" s="130" t="s">
        <v>100</v>
      </c>
      <c r="L2" s="131" t="s">
        <v>101</v>
      </c>
      <c r="M2" s="130" t="s">
        <v>100</v>
      </c>
      <c r="N2" s="131" t="s">
        <v>101</v>
      </c>
      <c r="O2" s="130" t="s">
        <v>100</v>
      </c>
      <c r="P2" s="131" t="s">
        <v>101</v>
      </c>
      <c r="Q2" s="130" t="s">
        <v>100</v>
      </c>
      <c r="R2" s="131" t="s">
        <v>101</v>
      </c>
    </row>
    <row r="3" spans="1:18" x14ac:dyDescent="0.2">
      <c r="A3" s="174" t="s">
        <v>350</v>
      </c>
      <c r="B3" s="134">
        <v>91427</v>
      </c>
      <c r="C3" s="174" t="s">
        <v>308</v>
      </c>
      <c r="D3" s="134">
        <v>68679</v>
      </c>
      <c r="E3" s="177" t="s">
        <v>308</v>
      </c>
      <c r="F3" s="134">
        <v>67929</v>
      </c>
      <c r="G3" s="133" t="s">
        <v>308</v>
      </c>
      <c r="H3" s="134">
        <v>65632</v>
      </c>
      <c r="I3" s="133" t="s">
        <v>308</v>
      </c>
      <c r="J3" s="134">
        <v>63813</v>
      </c>
      <c r="K3" s="133" t="s">
        <v>308</v>
      </c>
      <c r="L3" s="134">
        <v>61642</v>
      </c>
      <c r="M3" s="133" t="s">
        <v>105</v>
      </c>
      <c r="N3" s="134">
        <v>59589</v>
      </c>
      <c r="O3" s="133" t="s">
        <v>309</v>
      </c>
      <c r="P3" s="134">
        <v>73378</v>
      </c>
      <c r="Q3" s="133" t="s">
        <v>309</v>
      </c>
      <c r="R3" s="134">
        <v>72254</v>
      </c>
    </row>
    <row r="4" spans="1:18" x14ac:dyDescent="0.2">
      <c r="A4" s="172" t="s">
        <v>105</v>
      </c>
      <c r="B4" s="137">
        <v>69402</v>
      </c>
      <c r="C4" s="172" t="s">
        <v>105</v>
      </c>
      <c r="D4" s="137">
        <v>68475</v>
      </c>
      <c r="E4" s="178" t="s">
        <v>105</v>
      </c>
      <c r="F4" s="137">
        <v>66059</v>
      </c>
      <c r="G4" s="136" t="s">
        <v>105</v>
      </c>
      <c r="H4" s="137">
        <v>64088</v>
      </c>
      <c r="I4" s="136" t="s">
        <v>105</v>
      </c>
      <c r="J4" s="137">
        <v>62953</v>
      </c>
      <c r="K4" s="136" t="s">
        <v>105</v>
      </c>
      <c r="L4" s="137">
        <v>60767</v>
      </c>
      <c r="M4" s="136" t="s">
        <v>346</v>
      </c>
      <c r="N4" s="137">
        <v>57466</v>
      </c>
      <c r="O4" s="136" t="s">
        <v>105</v>
      </c>
      <c r="P4" s="137">
        <v>59601</v>
      </c>
      <c r="Q4" s="136" t="s">
        <v>105</v>
      </c>
      <c r="R4" s="137">
        <v>58465</v>
      </c>
    </row>
    <row r="5" spans="1:18" x14ac:dyDescent="0.2">
      <c r="A5" s="172" t="s">
        <v>308</v>
      </c>
      <c r="B5" s="137">
        <v>68726</v>
      </c>
      <c r="C5" s="172" t="s">
        <v>346</v>
      </c>
      <c r="D5" s="137">
        <v>61170</v>
      </c>
      <c r="E5" s="178" t="s">
        <v>346</v>
      </c>
      <c r="F5" s="137">
        <v>59837</v>
      </c>
      <c r="G5" s="136" t="s">
        <v>346</v>
      </c>
      <c r="H5" s="137">
        <v>59482</v>
      </c>
      <c r="I5" s="136" t="s">
        <v>346</v>
      </c>
      <c r="J5" s="137">
        <v>58663</v>
      </c>
      <c r="K5" s="136" t="s">
        <v>346</v>
      </c>
      <c r="L5" s="137">
        <v>58322</v>
      </c>
      <c r="M5" s="136" t="s">
        <v>308</v>
      </c>
      <c r="N5" s="137">
        <v>55697</v>
      </c>
      <c r="O5" s="136" t="s">
        <v>346</v>
      </c>
      <c r="P5" s="137">
        <v>56387</v>
      </c>
      <c r="Q5" s="136" t="s">
        <v>346</v>
      </c>
      <c r="R5" s="137">
        <v>56867</v>
      </c>
    </row>
    <row r="6" spans="1:18" x14ac:dyDescent="0.2">
      <c r="A6" s="172" t="s">
        <v>346</v>
      </c>
      <c r="B6" s="137">
        <v>61391</v>
      </c>
      <c r="C6" s="172" t="s">
        <v>348</v>
      </c>
      <c r="D6" s="137">
        <v>60603</v>
      </c>
      <c r="E6" s="178" t="s">
        <v>348</v>
      </c>
      <c r="F6" s="137">
        <v>59379</v>
      </c>
      <c r="G6" s="136" t="s">
        <v>348</v>
      </c>
      <c r="H6" s="137">
        <v>57529</v>
      </c>
      <c r="I6" s="136" t="s">
        <v>309</v>
      </c>
      <c r="J6" s="137">
        <v>51984</v>
      </c>
      <c r="K6" s="136" t="s">
        <v>106</v>
      </c>
      <c r="L6" s="137">
        <v>51313</v>
      </c>
      <c r="M6" s="136" t="s">
        <v>106</v>
      </c>
      <c r="N6" s="137">
        <v>52059</v>
      </c>
      <c r="O6" s="136" t="s">
        <v>106</v>
      </c>
      <c r="P6" s="137">
        <v>52186</v>
      </c>
      <c r="Q6" s="136" t="s">
        <v>347</v>
      </c>
      <c r="R6" s="137">
        <v>52557</v>
      </c>
    </row>
    <row r="7" spans="1:18" x14ac:dyDescent="0.2">
      <c r="A7" s="172" t="s">
        <v>127</v>
      </c>
      <c r="B7" s="137">
        <v>58711</v>
      </c>
      <c r="C7" s="172" t="s">
        <v>127</v>
      </c>
      <c r="D7" s="137">
        <v>57942</v>
      </c>
      <c r="E7" s="178" t="s">
        <v>127</v>
      </c>
      <c r="F7" s="137">
        <v>56718</v>
      </c>
      <c r="G7" s="136" t="s">
        <v>127</v>
      </c>
      <c r="H7" s="137">
        <v>55003</v>
      </c>
      <c r="I7" s="136" t="s">
        <v>106</v>
      </c>
      <c r="J7" s="137">
        <v>50950</v>
      </c>
      <c r="K7" s="136" t="s">
        <v>347</v>
      </c>
      <c r="L7" s="137">
        <v>51147</v>
      </c>
      <c r="M7" s="136" t="s">
        <v>347</v>
      </c>
      <c r="N7" s="137">
        <v>51526</v>
      </c>
      <c r="O7" s="136" t="s">
        <v>347</v>
      </c>
      <c r="P7" s="137">
        <v>51853</v>
      </c>
      <c r="Q7" s="136" t="s">
        <v>106</v>
      </c>
      <c r="R7" s="137">
        <v>51112</v>
      </c>
    </row>
    <row r="8" spans="1:18" x14ac:dyDescent="0.2">
      <c r="A8" s="172" t="s">
        <v>494</v>
      </c>
      <c r="B8" s="137">
        <v>58281</v>
      </c>
      <c r="C8" s="172" t="s">
        <v>108</v>
      </c>
      <c r="D8" s="137">
        <v>52218</v>
      </c>
      <c r="E8" s="178" t="s">
        <v>108</v>
      </c>
      <c r="F8" s="137">
        <v>52669</v>
      </c>
      <c r="G8" s="136" t="s">
        <v>108</v>
      </c>
      <c r="H8" s="137">
        <v>52367</v>
      </c>
      <c r="I8" s="136" t="s">
        <v>347</v>
      </c>
      <c r="J8" s="137">
        <v>50678</v>
      </c>
      <c r="K8" s="136" t="s">
        <v>309</v>
      </c>
      <c r="L8" s="137">
        <v>50320</v>
      </c>
      <c r="M8" s="136" t="s">
        <v>108</v>
      </c>
      <c r="N8" s="137">
        <v>49878</v>
      </c>
      <c r="O8" s="136" t="s">
        <v>308</v>
      </c>
      <c r="P8" s="137">
        <v>50627</v>
      </c>
      <c r="Q8" s="136" t="s">
        <v>308</v>
      </c>
      <c r="R8" s="137">
        <v>50230</v>
      </c>
    </row>
    <row r="9" spans="1:18" x14ac:dyDescent="0.2">
      <c r="A9" s="172" t="s">
        <v>309</v>
      </c>
      <c r="B9" s="137">
        <v>53286</v>
      </c>
      <c r="C9" s="172" t="s">
        <v>106</v>
      </c>
      <c r="D9" s="137">
        <v>51832</v>
      </c>
      <c r="E9" s="178" t="s">
        <v>347</v>
      </c>
      <c r="F9" s="137">
        <v>51848</v>
      </c>
      <c r="G9" s="136" t="s">
        <v>309</v>
      </c>
      <c r="H9" s="137">
        <v>51869</v>
      </c>
      <c r="I9" s="136" t="s">
        <v>108</v>
      </c>
      <c r="J9" s="137">
        <v>50645</v>
      </c>
      <c r="K9" s="136" t="s">
        <v>107</v>
      </c>
      <c r="L9" s="137">
        <v>50081</v>
      </c>
      <c r="M9" s="136" t="s">
        <v>107</v>
      </c>
      <c r="N9" s="137">
        <v>49317</v>
      </c>
      <c r="O9" s="136" t="s">
        <v>108</v>
      </c>
      <c r="P9" s="137">
        <v>49913</v>
      </c>
      <c r="Q9" s="136" t="s">
        <v>108</v>
      </c>
      <c r="R9" s="137">
        <v>49589</v>
      </c>
    </row>
    <row r="10" spans="1:18" x14ac:dyDescent="0.2">
      <c r="A10" s="172" t="s">
        <v>108</v>
      </c>
      <c r="B10" s="137">
        <v>52407</v>
      </c>
      <c r="C10" s="172" t="s">
        <v>309</v>
      </c>
      <c r="D10" s="137">
        <v>51585</v>
      </c>
      <c r="E10" s="178" t="s">
        <v>106</v>
      </c>
      <c r="F10" s="137">
        <v>51525</v>
      </c>
      <c r="G10" s="136" t="s">
        <v>347</v>
      </c>
      <c r="H10" s="137">
        <v>51579</v>
      </c>
      <c r="I10" s="136" t="s">
        <v>107</v>
      </c>
      <c r="J10" s="137">
        <v>50538</v>
      </c>
      <c r="K10" s="136" t="s">
        <v>127</v>
      </c>
      <c r="L10" s="137">
        <v>49610</v>
      </c>
      <c r="M10" s="136" t="s">
        <v>309</v>
      </c>
      <c r="N10" s="137">
        <v>48702</v>
      </c>
      <c r="O10" s="136" t="s">
        <v>107</v>
      </c>
      <c r="P10" s="137">
        <v>48783</v>
      </c>
      <c r="Q10" s="136" t="s">
        <v>107</v>
      </c>
      <c r="R10" s="137">
        <v>47825</v>
      </c>
    </row>
    <row r="11" spans="1:18" x14ac:dyDescent="0.2">
      <c r="A11" s="172" t="s">
        <v>495</v>
      </c>
      <c r="B11" s="137">
        <v>51605</v>
      </c>
      <c r="C11" s="172" t="s">
        <v>347</v>
      </c>
      <c r="D11" s="137">
        <v>50734</v>
      </c>
      <c r="E11" s="178" t="s">
        <v>309</v>
      </c>
      <c r="F11" s="137">
        <v>51164</v>
      </c>
      <c r="G11" s="136" t="s">
        <v>106</v>
      </c>
      <c r="H11" s="137">
        <v>51331</v>
      </c>
      <c r="I11" s="136" t="s">
        <v>348</v>
      </c>
      <c r="J11" s="137">
        <v>50248</v>
      </c>
      <c r="K11" s="136" t="s">
        <v>108</v>
      </c>
      <c r="L11" s="137">
        <v>49459</v>
      </c>
      <c r="M11" s="136" t="s">
        <v>349</v>
      </c>
      <c r="N11" s="137">
        <v>48036</v>
      </c>
      <c r="O11" s="136" t="s">
        <v>127</v>
      </c>
      <c r="P11" s="137">
        <v>46171</v>
      </c>
      <c r="Q11" s="136" t="s">
        <v>350</v>
      </c>
      <c r="R11" s="137">
        <v>45628</v>
      </c>
    </row>
    <row r="12" spans="1:18" x14ac:dyDescent="0.2">
      <c r="A12" s="173" t="s">
        <v>347</v>
      </c>
      <c r="B12" s="139">
        <v>51327</v>
      </c>
      <c r="C12" s="173" t="s">
        <v>107</v>
      </c>
      <c r="D12" s="139">
        <v>50351</v>
      </c>
      <c r="E12" s="179" t="s">
        <v>107</v>
      </c>
      <c r="F12" s="139">
        <v>50019</v>
      </c>
      <c r="G12" s="138" t="s">
        <v>107</v>
      </c>
      <c r="H12" s="139">
        <v>50340</v>
      </c>
      <c r="I12" s="138" t="s">
        <v>127</v>
      </c>
      <c r="J12" s="139">
        <v>49782</v>
      </c>
      <c r="K12" s="138" t="s">
        <v>349</v>
      </c>
      <c r="L12" s="139">
        <v>48378</v>
      </c>
      <c r="M12" s="138" t="s">
        <v>127</v>
      </c>
      <c r="N12" s="139">
        <v>47663</v>
      </c>
      <c r="O12" s="138" t="s">
        <v>350</v>
      </c>
      <c r="P12" s="139">
        <v>45783</v>
      </c>
      <c r="Q12" s="138" t="s">
        <v>127</v>
      </c>
      <c r="R12" s="139">
        <v>44616</v>
      </c>
    </row>
    <row r="14" spans="1:18" x14ac:dyDescent="0.2">
      <c r="A14" s="132" t="s">
        <v>252</v>
      </c>
      <c r="C14" s="132" t="s">
        <v>252</v>
      </c>
      <c r="E14" s="132"/>
      <c r="G14" s="132"/>
    </row>
    <row r="15" spans="1:18" x14ac:dyDescent="0.2">
      <c r="A15" s="135" t="s">
        <v>273</v>
      </c>
      <c r="C15" t="s">
        <v>272</v>
      </c>
    </row>
    <row r="16" spans="1:18" x14ac:dyDescent="0.2">
      <c r="A16" s="135" t="s">
        <v>403</v>
      </c>
    </row>
  </sheetData>
  <mergeCells count="9">
    <mergeCell ref="A1:B1"/>
    <mergeCell ref="C1:D1"/>
    <mergeCell ref="Q1:R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5"/>
  <sheetViews>
    <sheetView workbookViewId="0"/>
  </sheetViews>
  <sheetFormatPr baseColWidth="10" defaultColWidth="8.83203125" defaultRowHeight="15" x14ac:dyDescent="0.2"/>
  <cols>
    <col min="1" max="1" width="30.5" bestFit="1" customWidth="1"/>
    <col min="2" max="2" width="7.5" customWidth="1"/>
    <col min="3" max="3" width="9.5" bestFit="1" customWidth="1"/>
    <col min="4" max="4" width="6.5" bestFit="1" customWidth="1"/>
    <col min="5" max="5" width="9.5" bestFit="1" customWidth="1"/>
    <col min="6" max="6" width="7.5" customWidth="1"/>
    <col min="7" max="7" width="9.5" bestFit="1" customWidth="1"/>
    <col min="8" max="8" width="6.5" bestFit="1" customWidth="1"/>
    <col min="9" max="9" width="9.5" bestFit="1" customWidth="1"/>
    <col min="10" max="10" width="7.5" customWidth="1"/>
    <col min="11" max="11" width="9.5" bestFit="1" customWidth="1"/>
    <col min="12" max="12" width="6.5" bestFit="1" customWidth="1"/>
    <col min="13" max="13" width="9.5" bestFit="1" customWidth="1"/>
    <col min="14" max="14" width="7.5" customWidth="1"/>
    <col min="15" max="15" width="9.5" bestFit="1" customWidth="1"/>
    <col min="16" max="16" width="6.5" bestFit="1" customWidth="1"/>
    <col min="17" max="17" width="9.5" bestFit="1" customWidth="1"/>
    <col min="18" max="18" width="7.5" customWidth="1"/>
    <col min="19" max="19" width="9.5" bestFit="1" customWidth="1"/>
    <col min="20" max="20" width="6.5" bestFit="1" customWidth="1"/>
    <col min="21" max="21" width="9.5" bestFit="1" customWidth="1"/>
    <col min="22" max="22" width="8" bestFit="1" customWidth="1"/>
    <col min="23" max="23" width="9.5" bestFit="1" customWidth="1"/>
    <col min="24" max="24" width="8" bestFit="1" customWidth="1"/>
    <col min="25" max="25" width="9.5" bestFit="1" customWidth="1"/>
    <col min="26" max="26" width="8" bestFit="1" customWidth="1"/>
    <col min="27" max="27" width="9.5" bestFit="1" customWidth="1"/>
    <col min="28" max="28" width="8" bestFit="1" customWidth="1"/>
    <col min="29" max="29" width="9.5" bestFit="1" customWidth="1"/>
    <col min="30" max="30" width="8" bestFit="1" customWidth="1"/>
    <col min="31" max="31" width="9.5" bestFit="1" customWidth="1"/>
    <col min="32" max="32" width="8" bestFit="1" customWidth="1"/>
    <col min="33" max="33" width="9.5" bestFit="1" customWidth="1"/>
    <col min="34" max="34" width="8" bestFit="1" customWidth="1"/>
    <col min="35" max="35" width="9.5" bestFit="1" customWidth="1"/>
    <col min="36" max="36" width="8" bestFit="1" customWidth="1"/>
    <col min="37" max="37" width="9.5" bestFit="1" customWidth="1"/>
    <col min="38" max="38" width="8" bestFit="1" customWidth="1"/>
    <col min="39" max="39" width="9.5" bestFit="1" customWidth="1"/>
    <col min="40" max="40" width="7" bestFit="1" customWidth="1"/>
    <col min="41" max="41" width="9.5" bestFit="1" customWidth="1"/>
  </cols>
  <sheetData>
    <row r="1" spans="1:41" x14ac:dyDescent="0.2">
      <c r="A1" s="1" t="s">
        <v>310</v>
      </c>
      <c r="B1" s="200">
        <v>2020</v>
      </c>
      <c r="C1" s="200"/>
      <c r="D1" s="200"/>
      <c r="E1" s="201"/>
      <c r="F1" s="200">
        <v>2019</v>
      </c>
      <c r="G1" s="200"/>
      <c r="H1" s="200"/>
      <c r="I1" s="201"/>
      <c r="J1" s="200">
        <v>2018</v>
      </c>
      <c r="K1" s="200"/>
      <c r="L1" s="200"/>
      <c r="M1" s="201"/>
      <c r="N1" s="200">
        <v>2017</v>
      </c>
      <c r="O1" s="200"/>
      <c r="P1" s="200"/>
      <c r="Q1" s="201"/>
      <c r="R1" s="200">
        <v>2016</v>
      </c>
      <c r="S1" s="200"/>
      <c r="T1" s="200"/>
      <c r="U1" s="201"/>
      <c r="V1" s="202">
        <v>2015</v>
      </c>
      <c r="W1" s="204"/>
      <c r="X1" s="204"/>
      <c r="Y1" s="203"/>
      <c r="Z1" s="202">
        <v>2014</v>
      </c>
      <c r="AA1" s="204"/>
      <c r="AB1" s="204"/>
      <c r="AC1" s="203"/>
      <c r="AD1" s="202">
        <v>2013</v>
      </c>
      <c r="AE1" s="204"/>
      <c r="AF1" s="204"/>
      <c r="AG1" s="203"/>
      <c r="AH1" s="202">
        <v>2012</v>
      </c>
      <c r="AI1" s="204"/>
      <c r="AJ1" s="204"/>
      <c r="AK1" s="203"/>
      <c r="AL1" s="202">
        <v>2011</v>
      </c>
      <c r="AM1" s="204"/>
      <c r="AN1" s="204"/>
      <c r="AO1" s="203"/>
    </row>
    <row r="2" spans="1:41" x14ac:dyDescent="0.2">
      <c r="B2" s="202" t="s">
        <v>10</v>
      </c>
      <c r="C2" s="203"/>
      <c r="D2" s="202" t="s">
        <v>11</v>
      </c>
      <c r="E2" s="203"/>
      <c r="F2" s="202" t="s">
        <v>10</v>
      </c>
      <c r="G2" s="203"/>
      <c r="H2" s="202" t="s">
        <v>11</v>
      </c>
      <c r="I2" s="203"/>
      <c r="J2" s="202" t="s">
        <v>10</v>
      </c>
      <c r="K2" s="203"/>
      <c r="L2" s="202" t="s">
        <v>11</v>
      </c>
      <c r="M2" s="203"/>
      <c r="N2" s="202" t="s">
        <v>10</v>
      </c>
      <c r="O2" s="203"/>
      <c r="P2" s="202" t="s">
        <v>11</v>
      </c>
      <c r="Q2" s="203"/>
      <c r="R2" s="202" t="s">
        <v>10</v>
      </c>
      <c r="S2" s="203"/>
      <c r="T2" s="202" t="s">
        <v>11</v>
      </c>
      <c r="U2" s="203"/>
      <c r="V2" s="202" t="s">
        <v>10</v>
      </c>
      <c r="W2" s="203"/>
      <c r="X2" s="202" t="s">
        <v>11</v>
      </c>
      <c r="Y2" s="203"/>
      <c r="Z2" s="202" t="s">
        <v>10</v>
      </c>
      <c r="AA2" s="203"/>
      <c r="AB2" s="202" t="s">
        <v>11</v>
      </c>
      <c r="AC2" s="203"/>
      <c r="AD2" s="202" t="s">
        <v>10</v>
      </c>
      <c r="AE2" s="203"/>
      <c r="AF2" s="202" t="s">
        <v>11</v>
      </c>
      <c r="AG2" s="203"/>
      <c r="AH2" s="202" t="s">
        <v>10</v>
      </c>
      <c r="AI2" s="203"/>
      <c r="AJ2" s="202" t="s">
        <v>11</v>
      </c>
      <c r="AK2" s="203"/>
      <c r="AL2" s="202" t="s">
        <v>10</v>
      </c>
      <c r="AM2" s="203"/>
      <c r="AN2" s="202" t="s">
        <v>11</v>
      </c>
      <c r="AO2" s="203"/>
    </row>
    <row r="3" spans="1:41" x14ac:dyDescent="0.2">
      <c r="A3" s="18" t="s">
        <v>12</v>
      </c>
      <c r="B3" s="64">
        <v>61369</v>
      </c>
      <c r="C3" s="26" t="s">
        <v>20</v>
      </c>
      <c r="D3" s="64">
        <v>67957</v>
      </c>
      <c r="E3" s="26" t="s">
        <v>20</v>
      </c>
      <c r="F3" s="64">
        <v>61391</v>
      </c>
      <c r="G3" s="26" t="s">
        <v>20</v>
      </c>
      <c r="H3" s="64">
        <v>68262</v>
      </c>
      <c r="I3" s="26" t="s">
        <v>20</v>
      </c>
      <c r="J3" s="64">
        <v>61170</v>
      </c>
      <c r="K3" s="26" t="s">
        <v>20</v>
      </c>
      <c r="L3" s="64">
        <v>68100</v>
      </c>
      <c r="M3" s="26" t="s">
        <v>20</v>
      </c>
      <c r="N3" s="64">
        <v>59837</v>
      </c>
      <c r="O3" s="26" t="s">
        <v>20</v>
      </c>
      <c r="P3" s="64">
        <v>66444</v>
      </c>
      <c r="Q3" s="26" t="s">
        <v>20</v>
      </c>
      <c r="R3" s="64">
        <v>59482</v>
      </c>
      <c r="S3" s="26" t="s">
        <v>20</v>
      </c>
      <c r="T3" s="64">
        <v>66046</v>
      </c>
      <c r="U3" s="26" t="s">
        <v>20</v>
      </c>
      <c r="V3" s="21">
        <v>58663</v>
      </c>
      <c r="W3" s="31" t="s">
        <v>20</v>
      </c>
      <c r="X3" s="21">
        <v>65184</v>
      </c>
      <c r="Y3" s="31" t="s">
        <v>20</v>
      </c>
      <c r="Z3" s="21">
        <v>58322</v>
      </c>
      <c r="AA3" s="31" t="s">
        <v>20</v>
      </c>
      <c r="AB3" s="21">
        <v>64868</v>
      </c>
      <c r="AC3" s="31" t="s">
        <v>20</v>
      </c>
      <c r="AD3" s="21">
        <v>57466</v>
      </c>
      <c r="AE3" s="31" t="s">
        <v>20</v>
      </c>
      <c r="AF3" s="21">
        <v>63964</v>
      </c>
      <c r="AG3" s="31" t="s">
        <v>20</v>
      </c>
      <c r="AH3" s="21">
        <v>56387</v>
      </c>
      <c r="AI3" s="31" t="s">
        <v>20</v>
      </c>
      <c r="AJ3" s="21">
        <v>63058</v>
      </c>
      <c r="AK3" s="31" t="s">
        <v>20</v>
      </c>
      <c r="AL3" s="21">
        <v>56867</v>
      </c>
      <c r="AM3" s="31" t="s">
        <v>20</v>
      </c>
      <c r="AN3" s="2">
        <v>64429</v>
      </c>
      <c r="AO3" s="31" t="s">
        <v>20</v>
      </c>
    </row>
    <row r="4" spans="1:41" x14ac:dyDescent="0.2">
      <c r="A4" s="18" t="s">
        <v>13</v>
      </c>
      <c r="B4" s="65">
        <v>14643</v>
      </c>
      <c r="C4" s="156">
        <f>B4/B3</f>
        <v>0.23860581075135656</v>
      </c>
      <c r="D4" s="97">
        <v>16246</v>
      </c>
      <c r="E4" s="156">
        <f>D4/D3</f>
        <v>0.23906293685713023</v>
      </c>
      <c r="F4" s="65">
        <v>13744</v>
      </c>
      <c r="G4" s="156">
        <f>F4/F3</f>
        <v>0.22387646397680441</v>
      </c>
      <c r="H4" s="97">
        <v>15285</v>
      </c>
      <c r="I4" s="156">
        <f>H4/H3</f>
        <v>0.22391667399138612</v>
      </c>
      <c r="J4" s="65">
        <v>12873</v>
      </c>
      <c r="K4" s="156">
        <f>J4/J3</f>
        <v>0.21044629720451202</v>
      </c>
      <c r="L4" s="65">
        <v>14299</v>
      </c>
      <c r="M4" s="156">
        <f>L4/L3</f>
        <v>0.20997063142437591</v>
      </c>
      <c r="N4" s="65">
        <v>11821</v>
      </c>
      <c r="O4" s="156">
        <f>N4/N3</f>
        <v>0.19755335327640089</v>
      </c>
      <c r="P4" s="68">
        <v>13065</v>
      </c>
      <c r="Q4" s="156">
        <f>R4/R3</f>
        <v>0.1864093339161427</v>
      </c>
      <c r="R4" s="65">
        <v>11088</v>
      </c>
      <c r="S4" s="156">
        <v>0.189</v>
      </c>
      <c r="T4" s="68">
        <v>12314</v>
      </c>
      <c r="U4" s="156">
        <v>0.18890000000000001</v>
      </c>
      <c r="V4" s="21">
        <v>10666</v>
      </c>
      <c r="W4" s="158">
        <v>0.18179999999999999</v>
      </c>
      <c r="X4" s="21">
        <v>11805</v>
      </c>
      <c r="Y4" s="158">
        <v>0.18110000000000001</v>
      </c>
      <c r="Z4" s="21">
        <v>10113</v>
      </c>
      <c r="AA4" s="158">
        <v>0.1734</v>
      </c>
      <c r="AB4" s="21">
        <v>11216</v>
      </c>
      <c r="AC4" s="158">
        <v>0.1729</v>
      </c>
      <c r="AD4" s="21">
        <v>9862</v>
      </c>
      <c r="AE4" s="158">
        <v>0.1716</v>
      </c>
      <c r="AF4" s="21">
        <v>10882</v>
      </c>
      <c r="AG4" s="158">
        <v>0.17010000000000003</v>
      </c>
      <c r="AH4" s="21">
        <v>9267</v>
      </c>
      <c r="AI4" s="19">
        <v>0.16399999999999998</v>
      </c>
      <c r="AJ4" s="21">
        <v>10284</v>
      </c>
      <c r="AK4" s="158">
        <v>0.14400000000000002</v>
      </c>
      <c r="AL4" s="21">
        <v>8187</v>
      </c>
      <c r="AM4" s="158">
        <v>0.14400000000000002</v>
      </c>
      <c r="AN4" s="21">
        <v>9173</v>
      </c>
      <c r="AO4" s="158">
        <v>0.14199999999999999</v>
      </c>
    </row>
    <row r="5" spans="1:41" x14ac:dyDescent="0.2">
      <c r="A5" s="18" t="s">
        <v>14</v>
      </c>
      <c r="B5" s="65">
        <v>4251</v>
      </c>
      <c r="C5" s="156">
        <f>B5/B3</f>
        <v>6.9269500888070518E-2</v>
      </c>
      <c r="D5" s="65">
        <v>5013</v>
      </c>
      <c r="E5" s="156">
        <f>D5/D3</f>
        <v>7.3767235163412159E-2</v>
      </c>
      <c r="F5" s="65">
        <v>3953</v>
      </c>
      <c r="G5" s="156">
        <f>F5/F3</f>
        <v>6.4390545845482233E-2</v>
      </c>
      <c r="H5" s="65">
        <v>4637</v>
      </c>
      <c r="I5" s="156">
        <f>H5/H3</f>
        <v>6.7929448302130033E-2</v>
      </c>
      <c r="J5" s="65">
        <v>3713</v>
      </c>
      <c r="K5" s="156">
        <f>J5/J3</f>
        <v>6.0699689390223965E-2</v>
      </c>
      <c r="L5" s="65">
        <v>4327</v>
      </c>
      <c r="M5" s="156">
        <f>L5/L3</f>
        <v>6.3538913362701913E-2</v>
      </c>
      <c r="N5" s="65">
        <v>3401</v>
      </c>
      <c r="O5" s="156">
        <f>N5/N3</f>
        <v>5.6837742533883719E-2</v>
      </c>
      <c r="P5" s="65">
        <v>3979</v>
      </c>
      <c r="Q5" s="156">
        <f>R5/R3</f>
        <v>5.3259809690326489E-2</v>
      </c>
      <c r="R5" s="65">
        <v>3168</v>
      </c>
      <c r="S5" s="156">
        <v>5.4100000000000002E-2</v>
      </c>
      <c r="T5" s="68">
        <v>3745</v>
      </c>
      <c r="U5" s="156">
        <v>5.7500000000000002E-2</v>
      </c>
      <c r="V5" s="21">
        <v>3139</v>
      </c>
      <c r="W5" s="158">
        <v>5.3499999999999999E-2</v>
      </c>
      <c r="X5" s="21">
        <v>3672</v>
      </c>
      <c r="Y5" s="158">
        <v>5.6300000000000003E-2</v>
      </c>
      <c r="Z5" s="21">
        <v>3108</v>
      </c>
      <c r="AA5" s="158">
        <v>5.33E-2</v>
      </c>
      <c r="AB5" s="21">
        <v>3630</v>
      </c>
      <c r="AC5" s="158">
        <v>5.6000000000000001E-2</v>
      </c>
      <c r="AD5" s="21">
        <v>3242</v>
      </c>
      <c r="AE5" s="158">
        <v>5.6399999999999999E-2</v>
      </c>
      <c r="AF5" s="21">
        <v>3753</v>
      </c>
      <c r="AG5" s="158">
        <v>5.8700000000000002E-2</v>
      </c>
      <c r="AH5" s="21">
        <v>3261</v>
      </c>
      <c r="AI5" s="19">
        <v>5.7999999999999996E-2</v>
      </c>
      <c r="AJ5" s="21">
        <v>3814</v>
      </c>
      <c r="AK5" s="158">
        <v>0.06</v>
      </c>
      <c r="AL5" s="21">
        <v>3274</v>
      </c>
      <c r="AM5" s="158">
        <v>5.7999999999999996E-2</v>
      </c>
      <c r="AN5" s="21">
        <v>3922</v>
      </c>
      <c r="AO5" s="158">
        <v>6.0999999999999999E-2</v>
      </c>
    </row>
    <row r="6" spans="1:41" x14ac:dyDescent="0.2">
      <c r="A6" s="18" t="s">
        <v>15</v>
      </c>
      <c r="B6" s="65">
        <v>4616</v>
      </c>
      <c r="C6" s="156">
        <f>B6/B3</f>
        <v>7.5217129169450378E-2</v>
      </c>
      <c r="D6" s="65">
        <v>4853</v>
      </c>
      <c r="E6" s="156">
        <f>D6/D3</f>
        <v>7.1412805156201714E-2</v>
      </c>
      <c r="F6" s="65">
        <v>4409</v>
      </c>
      <c r="G6" s="156">
        <f>F6/F3</f>
        <v>7.1818344708507759E-2</v>
      </c>
      <c r="H6" s="65">
        <v>4666</v>
      </c>
      <c r="I6" s="156">
        <f>H6/H3</f>
        <v>6.8354282030998206E-2</v>
      </c>
      <c r="J6" s="65">
        <v>4161</v>
      </c>
      <c r="K6" s="156">
        <f>J6/J3</f>
        <v>6.802354095144679E-2</v>
      </c>
      <c r="L6" s="65">
        <v>4414</v>
      </c>
      <c r="M6" s="156">
        <f>L6/L3</f>
        <v>6.4816446402349487E-2</v>
      </c>
      <c r="N6" s="65">
        <v>3885</v>
      </c>
      <c r="O6" s="156">
        <f>N6/N3</f>
        <v>6.4926383341410834E-2</v>
      </c>
      <c r="P6" s="65">
        <v>4074</v>
      </c>
      <c r="Q6" s="156">
        <f>R6/R3</f>
        <v>6.2506304428230394E-2</v>
      </c>
      <c r="R6" s="65">
        <v>3718</v>
      </c>
      <c r="S6" s="156">
        <v>6.3399999999999998E-2</v>
      </c>
      <c r="T6" s="68">
        <v>3909</v>
      </c>
      <c r="U6" s="156">
        <v>0.06</v>
      </c>
      <c r="V6" s="21">
        <v>3533</v>
      </c>
      <c r="W6" s="158">
        <v>6.0199999999999997E-2</v>
      </c>
      <c r="X6" s="21">
        <v>3723</v>
      </c>
      <c r="Y6" s="158">
        <v>5.7099999999999998E-2</v>
      </c>
      <c r="Z6" s="21">
        <v>3339</v>
      </c>
      <c r="AA6" s="158">
        <v>5.7299999999999997E-2</v>
      </c>
      <c r="AB6" s="21">
        <v>3527</v>
      </c>
      <c r="AC6" s="158">
        <v>5.4399999999999997E-2</v>
      </c>
      <c r="AD6" s="21">
        <v>3192</v>
      </c>
      <c r="AE6" s="158">
        <v>5.5500000000000001E-2</v>
      </c>
      <c r="AF6" s="21">
        <v>3354</v>
      </c>
      <c r="AG6" s="158">
        <v>5.2400000000000002E-2</v>
      </c>
      <c r="AH6" s="21">
        <v>3041</v>
      </c>
      <c r="AI6" s="19">
        <v>5.4000000000000006E-2</v>
      </c>
      <c r="AJ6" s="21">
        <v>3188</v>
      </c>
      <c r="AK6" s="158">
        <v>5.0999999999999997E-2</v>
      </c>
      <c r="AL6" s="21">
        <v>3033</v>
      </c>
      <c r="AM6" s="158">
        <v>5.2999999999999999E-2</v>
      </c>
      <c r="AN6" s="21">
        <v>3186</v>
      </c>
      <c r="AO6" s="158">
        <v>4.9000000000000002E-2</v>
      </c>
    </row>
    <row r="7" spans="1:41" x14ac:dyDescent="0.2">
      <c r="A7" s="18" t="s">
        <v>16</v>
      </c>
      <c r="B7" s="97">
        <v>3250</v>
      </c>
      <c r="C7" s="156">
        <f>B7/B3</f>
        <v>5.2958334012286334E-2</v>
      </c>
      <c r="D7" s="97">
        <v>3550</v>
      </c>
      <c r="E7" s="156">
        <f>D7/D3</f>
        <v>5.2238915784981681E-2</v>
      </c>
      <c r="F7" s="97">
        <v>3025</v>
      </c>
      <c r="G7" s="156">
        <f>F7/F3</f>
        <v>4.927432359792152E-2</v>
      </c>
      <c r="H7" s="97">
        <v>3309</v>
      </c>
      <c r="I7" s="156">
        <f>H7/H3</f>
        <v>4.8474993407752485E-2</v>
      </c>
      <c r="J7" s="65">
        <v>2758</v>
      </c>
      <c r="K7" s="156">
        <f>J7/J3</f>
        <v>4.5087461173777994E-2</v>
      </c>
      <c r="L7" s="65">
        <v>3018</v>
      </c>
      <c r="M7" s="156">
        <f>L7/L3</f>
        <v>4.4317180616740087E-2</v>
      </c>
      <c r="N7" s="65">
        <v>2511</v>
      </c>
      <c r="O7" s="156">
        <f>N7/N3</f>
        <v>4.1964002205992945E-2</v>
      </c>
      <c r="P7" s="65">
        <v>2728</v>
      </c>
      <c r="Q7" s="156">
        <f>R7/R3</f>
        <v>3.9255573114555666E-2</v>
      </c>
      <c r="R7" s="65">
        <v>2335</v>
      </c>
      <c r="S7" s="156">
        <v>3.9800000000000002E-2</v>
      </c>
      <c r="T7" s="68">
        <v>2527</v>
      </c>
      <c r="U7" s="156">
        <v>3.8800000000000001E-2</v>
      </c>
      <c r="V7" s="21">
        <v>2221</v>
      </c>
      <c r="W7" s="158">
        <v>3.7900000000000003E-2</v>
      </c>
      <c r="X7" s="21">
        <v>2419</v>
      </c>
      <c r="Y7" s="158">
        <v>3.7100000000000001E-2</v>
      </c>
      <c r="Z7" s="21">
        <v>2049</v>
      </c>
      <c r="AA7" s="158">
        <v>3.5099999999999999E-2</v>
      </c>
      <c r="AB7" s="21">
        <v>2235</v>
      </c>
      <c r="AC7" s="158">
        <v>3.4500000000000003E-2</v>
      </c>
      <c r="AD7" s="21">
        <v>1949</v>
      </c>
      <c r="AE7" s="158">
        <v>3.39E-2</v>
      </c>
      <c r="AF7" s="21">
        <v>2108</v>
      </c>
      <c r="AG7" s="158">
        <v>3.3000000000000002E-2</v>
      </c>
      <c r="AH7" s="21">
        <v>1746</v>
      </c>
      <c r="AI7" s="19">
        <v>3.1E-2</v>
      </c>
      <c r="AJ7" s="21">
        <v>1885</v>
      </c>
      <c r="AK7" s="158">
        <v>0.03</v>
      </c>
      <c r="AL7" s="21">
        <v>1738</v>
      </c>
      <c r="AM7" s="158">
        <v>3.1E-2</v>
      </c>
      <c r="AN7" s="21">
        <v>1896</v>
      </c>
      <c r="AO7" s="158">
        <v>2.8999999999999998E-2</v>
      </c>
    </row>
    <row r="8" spans="1:41" x14ac:dyDescent="0.2">
      <c r="A8" s="18" t="s">
        <v>17</v>
      </c>
      <c r="B8" s="65">
        <v>2454</v>
      </c>
      <c r="C8" s="156">
        <f>B8/B3</f>
        <v>3.9987615897277125E-2</v>
      </c>
      <c r="D8" s="65">
        <v>2745</v>
      </c>
      <c r="E8" s="156">
        <f>D8/D3</f>
        <v>4.0393189811204142E-2</v>
      </c>
      <c r="F8" s="65">
        <v>2278</v>
      </c>
      <c r="G8" s="156">
        <f>F8/F3</f>
        <v>3.7106416249938913E-2</v>
      </c>
      <c r="H8" s="65">
        <v>2584</v>
      </c>
      <c r="I8" s="156">
        <f>H8/H3</f>
        <v>3.7854150186047875E-2</v>
      </c>
      <c r="J8" s="65">
        <v>2153</v>
      </c>
      <c r="K8" s="156">
        <f>J8/J3</f>
        <v>3.5196991989537352E-2</v>
      </c>
      <c r="L8" s="65">
        <v>2438</v>
      </c>
      <c r="M8" s="156">
        <f>L8/L3</f>
        <v>3.580029368575624E-2</v>
      </c>
      <c r="N8" s="65">
        <v>1928</v>
      </c>
      <c r="O8" s="156">
        <f>N8/N3</f>
        <v>3.2220866687835283E-2</v>
      </c>
      <c r="P8" s="65">
        <v>2172</v>
      </c>
      <c r="Q8" s="156">
        <f>R8/R3</f>
        <v>2.9571971352678122E-2</v>
      </c>
      <c r="R8" s="65">
        <v>1759</v>
      </c>
      <c r="S8" s="156">
        <v>0.03</v>
      </c>
      <c r="T8" s="68">
        <v>1998</v>
      </c>
      <c r="U8" s="156">
        <v>3.0700000000000002E-2</v>
      </c>
      <c r="V8" s="21">
        <v>1653</v>
      </c>
      <c r="W8" s="158">
        <v>2.8199999999999999E-2</v>
      </c>
      <c r="X8" s="21">
        <v>1849</v>
      </c>
      <c r="Y8" s="158">
        <v>2.8400000000000002E-2</v>
      </c>
      <c r="Z8" s="21">
        <v>1506</v>
      </c>
      <c r="AA8" s="158">
        <v>2.58E-2</v>
      </c>
      <c r="AB8" s="21">
        <v>1693</v>
      </c>
      <c r="AC8" s="158">
        <v>2.6100000000000002E-2</v>
      </c>
      <c r="AD8" s="21">
        <v>1347</v>
      </c>
      <c r="AE8" s="158">
        <v>2.3399999999999997E-2</v>
      </c>
      <c r="AF8" s="21">
        <v>1512</v>
      </c>
      <c r="AG8" s="158">
        <v>2.3599999999999999E-2</v>
      </c>
      <c r="AH8" s="21">
        <v>1066</v>
      </c>
      <c r="AI8" s="19">
        <v>1.9E-2</v>
      </c>
      <c r="AJ8" s="21">
        <v>1221</v>
      </c>
      <c r="AK8" s="158">
        <v>1.9E-2</v>
      </c>
      <c r="AL8" s="2"/>
      <c r="AM8" s="160"/>
      <c r="AN8" s="2"/>
      <c r="AO8" s="160"/>
    </row>
    <row r="9" spans="1:41" x14ac:dyDescent="0.2">
      <c r="A9" s="18" t="s">
        <v>18</v>
      </c>
      <c r="B9" s="65">
        <v>41</v>
      </c>
      <c r="C9" s="156">
        <f>B9/B3</f>
        <v>6.6808975215499678E-4</v>
      </c>
      <c r="D9" s="65">
        <v>50</v>
      </c>
      <c r="E9" s="156">
        <f>D9/D3</f>
        <v>7.3575937725326313E-4</v>
      </c>
      <c r="F9" s="65">
        <v>47</v>
      </c>
      <c r="G9" s="156">
        <f>F9/F3</f>
        <v>7.6558453193464838E-4</v>
      </c>
      <c r="H9" s="65">
        <v>53</v>
      </c>
      <c r="I9" s="156">
        <f>H9/H3</f>
        <v>7.7642026310392308E-4</v>
      </c>
      <c r="J9" s="65">
        <v>60</v>
      </c>
      <c r="K9" s="156">
        <f>J9/J3</f>
        <v>9.8087297694948511E-4</v>
      </c>
      <c r="L9" s="65">
        <v>73</v>
      </c>
      <c r="M9" s="156">
        <f>L9/L3</f>
        <v>1.0719530102790014E-3</v>
      </c>
      <c r="N9" s="65">
        <v>66</v>
      </c>
      <c r="O9" s="156">
        <f>N9/N3</f>
        <v>1.1029964737536975E-3</v>
      </c>
      <c r="P9" s="68">
        <v>79</v>
      </c>
      <c r="Q9" s="156">
        <f>R9/R3</f>
        <v>1.2945092633065466E-3</v>
      </c>
      <c r="R9" s="65">
        <v>77</v>
      </c>
      <c r="S9" s="156">
        <v>1.2999999999999999E-3</v>
      </c>
      <c r="T9" s="68">
        <v>97</v>
      </c>
      <c r="U9" s="156">
        <v>1.5E-3</v>
      </c>
      <c r="V9" s="21">
        <v>82</v>
      </c>
      <c r="W9" s="158">
        <v>1.4E-3</v>
      </c>
      <c r="X9" s="21">
        <v>98</v>
      </c>
      <c r="Y9" s="158">
        <v>1.5E-3</v>
      </c>
      <c r="Z9" s="21">
        <v>76</v>
      </c>
      <c r="AA9" s="158">
        <v>1.2999999999999999E-3</v>
      </c>
      <c r="AB9" s="21">
        <v>93</v>
      </c>
      <c r="AC9" s="158">
        <v>1.4E-3</v>
      </c>
      <c r="AD9" s="21">
        <v>99</v>
      </c>
      <c r="AE9" s="158">
        <v>1.6999999999999999E-3</v>
      </c>
      <c r="AF9" s="21">
        <v>119</v>
      </c>
      <c r="AG9" s="158">
        <v>1.9E-3</v>
      </c>
      <c r="AH9" s="21">
        <v>118</v>
      </c>
      <c r="AI9" s="19">
        <v>2E-3</v>
      </c>
      <c r="AJ9" s="21">
        <v>137</v>
      </c>
      <c r="AK9" s="158">
        <v>2E-3</v>
      </c>
      <c r="AL9" s="21">
        <v>142</v>
      </c>
      <c r="AM9" s="158">
        <v>2E-3</v>
      </c>
      <c r="AN9" s="21">
        <v>169</v>
      </c>
      <c r="AO9" s="158">
        <v>3.0000000000000001E-3</v>
      </c>
    </row>
    <row r="10" spans="1:41" x14ac:dyDescent="0.2">
      <c r="A10" s="53" t="s">
        <v>19</v>
      </c>
      <c r="B10" s="66">
        <v>31</v>
      </c>
      <c r="C10" s="67">
        <f>B10/B3</f>
        <v>5.0514103211719277E-4</v>
      </c>
      <c r="D10" s="66">
        <v>35</v>
      </c>
      <c r="E10" s="67">
        <f>D10/D3</f>
        <v>5.1503156407728412E-4</v>
      </c>
      <c r="F10" s="66">
        <v>32</v>
      </c>
      <c r="G10" s="67">
        <f>F10/F3</f>
        <v>5.2124904301933505E-4</v>
      </c>
      <c r="H10" s="66">
        <v>36</v>
      </c>
      <c r="I10" s="67">
        <f>H10/H3</f>
        <v>5.2737980135360817E-4</v>
      </c>
      <c r="J10" s="66">
        <v>28</v>
      </c>
      <c r="K10" s="67">
        <f>J10/J3</f>
        <v>4.5774072257642636E-4</v>
      </c>
      <c r="L10" s="66">
        <v>29</v>
      </c>
      <c r="M10" s="67">
        <f>L10/L3</f>
        <v>4.2584434654919238E-4</v>
      </c>
      <c r="N10" s="66">
        <v>30</v>
      </c>
      <c r="O10" s="157">
        <f>N10/N3</f>
        <v>5.0136203352440796E-4</v>
      </c>
      <c r="P10" s="69">
        <v>33</v>
      </c>
      <c r="Q10" s="157">
        <f>R10/R3</f>
        <v>5.2116606704549274E-4</v>
      </c>
      <c r="R10" s="66">
        <v>31</v>
      </c>
      <c r="S10" s="157">
        <v>5.0000000000000001E-4</v>
      </c>
      <c r="T10" s="69">
        <v>38</v>
      </c>
      <c r="U10" s="157">
        <v>5.9999999999999995E-4</v>
      </c>
      <c r="V10" s="17">
        <v>38</v>
      </c>
      <c r="W10" s="159">
        <v>5.9999999999999995E-4</v>
      </c>
      <c r="X10" s="17">
        <v>44</v>
      </c>
      <c r="Y10" s="159">
        <v>6.9999999999999999E-4</v>
      </c>
      <c r="Z10" s="17">
        <v>35</v>
      </c>
      <c r="AA10" s="159">
        <v>5.9999999999999995E-4</v>
      </c>
      <c r="AB10" s="17">
        <v>38</v>
      </c>
      <c r="AC10" s="159">
        <v>5.9999999999999995E-4</v>
      </c>
      <c r="AD10" s="17">
        <v>33</v>
      </c>
      <c r="AE10" s="159">
        <v>5.9999999999999995E-4</v>
      </c>
      <c r="AF10" s="17">
        <v>36</v>
      </c>
      <c r="AG10" s="159">
        <v>5.9999999999999995E-4</v>
      </c>
      <c r="AH10" s="17">
        <v>35</v>
      </c>
      <c r="AI10" s="20">
        <v>1E-3</v>
      </c>
      <c r="AJ10" s="17">
        <v>39</v>
      </c>
      <c r="AK10" s="159">
        <v>1E-3</v>
      </c>
      <c r="AL10" s="4"/>
      <c r="AM10" s="161"/>
      <c r="AN10" s="4"/>
      <c r="AO10" s="161"/>
    </row>
    <row r="12" spans="1:41" x14ac:dyDescent="0.2">
      <c r="A12" s="47" t="s">
        <v>252</v>
      </c>
    </row>
    <row r="13" spans="1:41" x14ac:dyDescent="0.2">
      <c r="A13" s="50" t="s">
        <v>253</v>
      </c>
      <c r="B13" s="41" t="s">
        <v>254</v>
      </c>
      <c r="F13" s="41" t="s">
        <v>254</v>
      </c>
      <c r="J13" s="41" t="s">
        <v>254</v>
      </c>
    </row>
    <row r="18" spans="2:17" x14ac:dyDescent="0.2">
      <c r="B18" s="97"/>
      <c r="D18" s="97"/>
      <c r="F18" s="97"/>
      <c r="H18" s="97"/>
      <c r="J18" s="97"/>
      <c r="L18" s="97"/>
      <c r="N18" s="97"/>
      <c r="P18" s="97"/>
    </row>
    <row r="19" spans="2:17" x14ac:dyDescent="0.2">
      <c r="B19" s="97"/>
      <c r="C19" s="98"/>
      <c r="E19" s="99"/>
      <c r="F19" s="97"/>
      <c r="G19" s="98"/>
      <c r="I19" s="99"/>
      <c r="J19" s="97"/>
      <c r="K19" s="98"/>
      <c r="M19" s="99"/>
      <c r="N19" s="97"/>
      <c r="O19" s="98"/>
      <c r="Q19" s="99"/>
    </row>
    <row r="20" spans="2:17" x14ac:dyDescent="0.2">
      <c r="B20" s="97"/>
      <c r="C20" s="98"/>
      <c r="D20" s="97"/>
      <c r="E20" s="99"/>
      <c r="F20" s="97"/>
      <c r="G20" s="98"/>
      <c r="H20" s="97"/>
      <c r="I20" s="99"/>
      <c r="J20" s="97"/>
      <c r="K20" s="98"/>
      <c r="L20" s="97"/>
      <c r="M20" s="99"/>
      <c r="N20" s="97"/>
      <c r="O20" s="98"/>
      <c r="P20" s="97"/>
      <c r="Q20" s="99"/>
    </row>
    <row r="21" spans="2:17" x14ac:dyDescent="0.2">
      <c r="B21" s="97"/>
      <c r="C21" s="98"/>
      <c r="D21" s="97"/>
      <c r="E21" s="99"/>
      <c r="F21" s="97"/>
      <c r="G21" s="98"/>
      <c r="H21" s="97"/>
      <c r="I21" s="99"/>
      <c r="J21" s="97"/>
      <c r="K21" s="98"/>
      <c r="L21" s="97"/>
      <c r="M21" s="99"/>
      <c r="N21" s="97"/>
      <c r="O21" s="98"/>
      <c r="P21" s="97"/>
      <c r="Q21" s="99"/>
    </row>
    <row r="22" spans="2:17" x14ac:dyDescent="0.2">
      <c r="B22" s="97"/>
      <c r="C22" s="98"/>
      <c r="D22" s="97"/>
      <c r="E22" s="99"/>
      <c r="F22" s="97"/>
      <c r="G22" s="98"/>
      <c r="H22" s="97"/>
      <c r="I22" s="99"/>
      <c r="J22" s="97"/>
      <c r="K22" s="98"/>
      <c r="L22" s="97"/>
      <c r="M22" s="99"/>
      <c r="N22" s="97"/>
      <c r="O22" s="98"/>
      <c r="P22" s="97"/>
      <c r="Q22" s="99"/>
    </row>
    <row r="23" spans="2:17" x14ac:dyDescent="0.2">
      <c r="B23" s="97"/>
      <c r="C23" s="98"/>
      <c r="D23" s="97"/>
      <c r="E23" s="99"/>
      <c r="F23" s="97"/>
      <c r="G23" s="98"/>
      <c r="H23" s="97"/>
      <c r="I23" s="99"/>
      <c r="J23" s="97"/>
      <c r="K23" s="98"/>
      <c r="L23" s="97"/>
      <c r="M23" s="99"/>
      <c r="N23" s="97"/>
      <c r="O23" s="98"/>
      <c r="P23" s="97"/>
      <c r="Q23" s="99"/>
    </row>
    <row r="24" spans="2:17" x14ac:dyDescent="0.2">
      <c r="B24" s="97"/>
      <c r="C24" s="98"/>
      <c r="E24" s="98"/>
      <c r="F24" s="97"/>
      <c r="G24" s="98"/>
      <c r="I24" s="98"/>
      <c r="J24" s="97"/>
      <c r="K24" s="98"/>
      <c r="M24" s="98"/>
      <c r="N24" s="97"/>
      <c r="O24" s="98"/>
      <c r="Q24" s="98"/>
    </row>
    <row r="25" spans="2:17" x14ac:dyDescent="0.2">
      <c r="B25" s="97"/>
      <c r="C25" s="98"/>
      <c r="E25" s="98"/>
      <c r="F25" s="97"/>
      <c r="G25" s="98"/>
      <c r="I25" s="98"/>
      <c r="J25" s="97"/>
      <c r="K25" s="98"/>
      <c r="M25" s="98"/>
      <c r="N25" s="97"/>
      <c r="O25" s="98"/>
      <c r="Q25" s="98"/>
    </row>
  </sheetData>
  <mergeCells count="30">
    <mergeCell ref="AN2:AO2"/>
    <mergeCell ref="AJ2:AK2"/>
    <mergeCell ref="AL1:AO1"/>
    <mergeCell ref="AB2:AC2"/>
    <mergeCell ref="AF2:AG2"/>
    <mergeCell ref="AH2:AI2"/>
    <mergeCell ref="AL2:AM2"/>
    <mergeCell ref="AD2:AE2"/>
    <mergeCell ref="AH1:AK1"/>
    <mergeCell ref="AD1:AG1"/>
    <mergeCell ref="R2:S2"/>
    <mergeCell ref="Z2:AA2"/>
    <mergeCell ref="V1:Y1"/>
    <mergeCell ref="T2:U2"/>
    <mergeCell ref="V2:W2"/>
    <mergeCell ref="Z1:AC1"/>
    <mergeCell ref="X2:Y2"/>
    <mergeCell ref="R1:U1"/>
    <mergeCell ref="J1:M1"/>
    <mergeCell ref="J2:K2"/>
    <mergeCell ref="L2:M2"/>
    <mergeCell ref="N1:Q1"/>
    <mergeCell ref="N2:O2"/>
    <mergeCell ref="P2:Q2"/>
    <mergeCell ref="B1:E1"/>
    <mergeCell ref="B2:C2"/>
    <mergeCell ref="D2:E2"/>
    <mergeCell ref="F1:I1"/>
    <mergeCell ref="F2:G2"/>
    <mergeCell ref="H2:I2"/>
  </mergeCells>
  <hyperlinks>
    <hyperlink ref="J13" r:id="rId1" xr:uid="{00000000-0004-0000-0100-000000000000}"/>
    <hyperlink ref="F13" r:id="rId2" xr:uid="{00000000-0004-0000-0100-000001000000}"/>
    <hyperlink ref="B1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"/>
  <sheetViews>
    <sheetView workbookViewId="0"/>
  </sheetViews>
  <sheetFormatPr baseColWidth="10" defaultColWidth="8.83203125" defaultRowHeight="15" x14ac:dyDescent="0.2"/>
  <cols>
    <col min="1" max="1" width="41" style="181" customWidth="1"/>
    <col min="2" max="5" width="12.5" bestFit="1" customWidth="1"/>
    <col min="6" max="6" width="12.5" customWidth="1"/>
    <col min="7" max="7" width="12.5" bestFit="1" customWidth="1"/>
    <col min="8" max="8" width="12.5" customWidth="1"/>
    <col min="9" max="17" width="11.5" bestFit="1" customWidth="1"/>
    <col min="18" max="18" width="10.5" bestFit="1" customWidth="1"/>
    <col min="19" max="19" width="11.5" bestFit="1" customWidth="1"/>
  </cols>
  <sheetData>
    <row r="1" spans="1:21" x14ac:dyDescent="0.2">
      <c r="A1" s="1" t="s">
        <v>29</v>
      </c>
      <c r="B1" s="202" t="s">
        <v>457</v>
      </c>
      <c r="C1" s="203"/>
      <c r="D1" s="202" t="s">
        <v>418</v>
      </c>
      <c r="E1" s="203"/>
      <c r="F1" s="202" t="s">
        <v>373</v>
      </c>
      <c r="G1" s="203"/>
      <c r="H1" s="202" t="s">
        <v>324</v>
      </c>
      <c r="I1" s="203"/>
      <c r="J1" s="202" t="s">
        <v>286</v>
      </c>
      <c r="K1" s="203"/>
      <c r="L1" s="205" t="s">
        <v>23</v>
      </c>
      <c r="M1" s="205"/>
      <c r="N1" s="205" t="s">
        <v>24</v>
      </c>
      <c r="O1" s="205"/>
      <c r="P1" s="205" t="s">
        <v>25</v>
      </c>
      <c r="Q1" s="205"/>
      <c r="R1" s="205" t="s">
        <v>26</v>
      </c>
      <c r="S1" s="205"/>
      <c r="T1" s="205" t="s">
        <v>27</v>
      </c>
      <c r="U1" s="205"/>
    </row>
    <row r="2" spans="1:21" x14ac:dyDescent="0.2">
      <c r="B2" s="186" t="s">
        <v>21</v>
      </c>
      <c r="C2" s="186" t="s">
        <v>22</v>
      </c>
      <c r="D2" s="162" t="s">
        <v>21</v>
      </c>
      <c r="E2" s="162" t="s">
        <v>22</v>
      </c>
      <c r="F2" s="141" t="s">
        <v>21</v>
      </c>
      <c r="G2" s="141" t="s">
        <v>22</v>
      </c>
      <c r="H2" s="82" t="s">
        <v>21</v>
      </c>
      <c r="I2" s="82" t="s">
        <v>22</v>
      </c>
      <c r="J2" s="56" t="s">
        <v>21</v>
      </c>
      <c r="K2" s="56" t="s">
        <v>22</v>
      </c>
      <c r="L2" s="13" t="s">
        <v>21</v>
      </c>
      <c r="M2" s="13" t="s">
        <v>22</v>
      </c>
      <c r="N2" s="13" t="s">
        <v>21</v>
      </c>
      <c r="O2" s="13" t="s">
        <v>22</v>
      </c>
      <c r="P2" s="13" t="s">
        <v>21</v>
      </c>
      <c r="Q2" s="13" t="s">
        <v>22</v>
      </c>
      <c r="R2" s="13" t="s">
        <v>21</v>
      </c>
      <c r="S2" s="13" t="s">
        <v>22</v>
      </c>
      <c r="T2" s="13" t="s">
        <v>190</v>
      </c>
      <c r="U2" s="13" t="s">
        <v>22</v>
      </c>
    </row>
    <row r="3" spans="1:21" x14ac:dyDescent="0.2">
      <c r="A3" s="119" t="s">
        <v>444</v>
      </c>
      <c r="B3" s="96">
        <f>C3/2</f>
        <v>5759</v>
      </c>
      <c r="C3" s="70">
        <v>11518</v>
      </c>
      <c r="D3" s="70">
        <v>5541.9</v>
      </c>
      <c r="E3" s="24">
        <f>D3*2</f>
        <v>11083.8</v>
      </c>
      <c r="F3" s="70">
        <v>5362.9</v>
      </c>
      <c r="G3" s="24">
        <f>F3*2</f>
        <v>10725.8</v>
      </c>
      <c r="H3" s="70">
        <v>5295.7</v>
      </c>
      <c r="I3" s="70">
        <f>H3*2</f>
        <v>10591.4</v>
      </c>
      <c r="J3" s="70">
        <v>5019</v>
      </c>
      <c r="K3" s="70">
        <v>10037</v>
      </c>
      <c r="L3" s="22">
        <v>5018.5</v>
      </c>
      <c r="M3" s="24">
        <v>10037</v>
      </c>
      <c r="N3" s="22">
        <v>5018.5</v>
      </c>
      <c r="O3" s="24">
        <v>10037</v>
      </c>
      <c r="P3" s="22">
        <v>4807.5</v>
      </c>
      <c r="Q3" s="24">
        <v>9615</v>
      </c>
      <c r="R3" s="22">
        <v>4807.5</v>
      </c>
      <c r="S3" s="24">
        <v>9615</v>
      </c>
      <c r="T3" s="24">
        <v>3103</v>
      </c>
      <c r="U3" s="24">
        <v>9309</v>
      </c>
    </row>
    <row r="4" spans="1:21" x14ac:dyDescent="0.2">
      <c r="A4" s="119" t="s">
        <v>443</v>
      </c>
      <c r="B4" s="96">
        <f>C4/2</f>
        <v>4118</v>
      </c>
      <c r="C4" s="70">
        <v>8236</v>
      </c>
      <c r="D4" s="70">
        <v>3956</v>
      </c>
      <c r="E4" s="24">
        <f t="shared" ref="E4:E7" si="0">D4*2</f>
        <v>7912</v>
      </c>
      <c r="F4" s="70">
        <v>3822</v>
      </c>
      <c r="G4" s="24">
        <f>F4*2</f>
        <v>7644</v>
      </c>
      <c r="H4" s="70">
        <v>3776.4</v>
      </c>
      <c r="I4" s="70">
        <f>H4*2</f>
        <v>7552.8</v>
      </c>
      <c r="J4" s="70">
        <v>3570</v>
      </c>
      <c r="K4" s="70">
        <v>7140</v>
      </c>
      <c r="L4" s="22">
        <v>3570</v>
      </c>
      <c r="M4" s="24">
        <v>7140</v>
      </c>
      <c r="N4" s="22">
        <v>3570</v>
      </c>
      <c r="O4" s="24">
        <v>7140</v>
      </c>
      <c r="P4" s="22">
        <v>3570</v>
      </c>
      <c r="Q4" s="24">
        <v>7140</v>
      </c>
      <c r="R4" s="22">
        <v>3282</v>
      </c>
      <c r="S4" s="24">
        <v>6564</v>
      </c>
      <c r="T4" s="24">
        <v>2109</v>
      </c>
      <c r="U4" s="24">
        <v>6237</v>
      </c>
    </row>
    <row r="5" spans="1:21" x14ac:dyDescent="0.2">
      <c r="A5" s="119" t="s">
        <v>445</v>
      </c>
      <c r="B5" s="70">
        <f>C5/2</f>
        <v>16751</v>
      </c>
      <c r="C5" s="24">
        <v>33502</v>
      </c>
      <c r="D5" s="70">
        <v>16030.4</v>
      </c>
      <c r="E5" s="24">
        <f t="shared" si="0"/>
        <v>32060.799999999999</v>
      </c>
      <c r="F5" s="70">
        <v>15370.9</v>
      </c>
      <c r="G5" s="24">
        <f>F5*2</f>
        <v>30741.8</v>
      </c>
      <c r="H5" s="70">
        <v>14847.7</v>
      </c>
      <c r="I5" s="70">
        <f>H5*2</f>
        <v>29695.4</v>
      </c>
      <c r="J5" s="70">
        <v>14144</v>
      </c>
      <c r="K5" s="70">
        <v>28289</v>
      </c>
      <c r="L5" s="22">
        <v>13262.4</v>
      </c>
      <c r="M5" s="24">
        <v>27365</v>
      </c>
      <c r="N5" s="22">
        <v>13057.5</v>
      </c>
      <c r="O5" s="24">
        <v>26115</v>
      </c>
      <c r="P5" s="22">
        <v>12667.5</v>
      </c>
      <c r="Q5" s="24">
        <v>25335</v>
      </c>
      <c r="R5" s="22">
        <v>12511.5</v>
      </c>
      <c r="S5" s="24">
        <v>25023</v>
      </c>
      <c r="T5" s="24">
        <v>8068</v>
      </c>
      <c r="U5" s="24">
        <v>24204</v>
      </c>
    </row>
    <row r="6" spans="1:21" x14ac:dyDescent="0.2">
      <c r="A6" s="119" t="s">
        <v>446</v>
      </c>
      <c r="B6" s="70">
        <v>6212.4</v>
      </c>
      <c r="C6" s="24">
        <f>B6*2</f>
        <v>12424.8</v>
      </c>
      <c r="D6" s="70">
        <v>6212.4</v>
      </c>
      <c r="E6" s="24">
        <f t="shared" si="0"/>
        <v>12424.8</v>
      </c>
      <c r="F6" s="70">
        <v>6212.4</v>
      </c>
      <c r="G6" s="24">
        <f>F6*2</f>
        <v>12424.8</v>
      </c>
      <c r="H6" s="70">
        <v>6212.4</v>
      </c>
      <c r="I6" s="70">
        <f>H6*2</f>
        <v>12424.8</v>
      </c>
      <c r="J6" s="70">
        <v>6212</v>
      </c>
      <c r="K6" s="70">
        <v>12425</v>
      </c>
      <c r="L6" s="22">
        <v>6212.4</v>
      </c>
      <c r="M6" s="24">
        <v>12425</v>
      </c>
      <c r="N6" s="22">
        <v>6001.5</v>
      </c>
      <c r="O6" s="24">
        <v>12003</v>
      </c>
      <c r="P6" s="22">
        <v>6001.5</v>
      </c>
      <c r="Q6" s="24">
        <v>12003</v>
      </c>
      <c r="R6" s="22">
        <v>5889.5</v>
      </c>
      <c r="S6" s="24">
        <v>11779</v>
      </c>
      <c r="T6" s="24">
        <v>3800</v>
      </c>
      <c r="U6" s="24">
        <v>11400</v>
      </c>
    </row>
    <row r="7" spans="1:21" x14ac:dyDescent="0.2">
      <c r="A7" s="119" t="s">
        <v>447</v>
      </c>
      <c r="B7" s="70">
        <v>18570.400000000001</v>
      </c>
      <c r="C7" s="24">
        <f>B7*2</f>
        <v>37140.800000000003</v>
      </c>
      <c r="D7" s="70">
        <v>18004.400000000001</v>
      </c>
      <c r="E7" s="24">
        <f t="shared" si="0"/>
        <v>36008.800000000003</v>
      </c>
      <c r="F7" s="70">
        <v>17464.400000000001</v>
      </c>
      <c r="G7" s="24">
        <f>F7*2</f>
        <v>34928.800000000003</v>
      </c>
      <c r="H7" s="70">
        <v>16948.400000000001</v>
      </c>
      <c r="I7" s="70">
        <f>H7*2</f>
        <v>33896.800000000003</v>
      </c>
      <c r="J7" s="70">
        <v>16436</v>
      </c>
      <c r="K7" s="70">
        <v>32873</v>
      </c>
      <c r="L7" s="22">
        <v>15984.4</v>
      </c>
      <c r="M7" s="24">
        <v>31897</v>
      </c>
      <c r="N7" s="22">
        <v>15273.5</v>
      </c>
      <c r="O7" s="24">
        <v>30547</v>
      </c>
      <c r="P7" s="22">
        <v>14833.5</v>
      </c>
      <c r="Q7" s="24">
        <v>29667</v>
      </c>
      <c r="R7" s="22">
        <v>14545.5</v>
      </c>
      <c r="S7" s="24">
        <v>29091</v>
      </c>
      <c r="T7" s="24">
        <v>9375</v>
      </c>
      <c r="U7" s="24">
        <v>28125</v>
      </c>
    </row>
    <row r="8" spans="1:21" x14ac:dyDescent="0.2">
      <c r="A8" s="119" t="s">
        <v>355</v>
      </c>
      <c r="B8" s="71"/>
      <c r="C8" s="147">
        <v>28664</v>
      </c>
      <c r="D8" s="71"/>
      <c r="E8" s="147">
        <v>27912</v>
      </c>
      <c r="F8" s="71"/>
      <c r="G8" s="147">
        <v>26753</v>
      </c>
      <c r="H8" s="103"/>
      <c r="I8" s="103">
        <v>26161</v>
      </c>
      <c r="J8" s="71"/>
      <c r="K8" s="103">
        <v>24674</v>
      </c>
      <c r="L8" s="23"/>
      <c r="M8" s="25">
        <v>24366</v>
      </c>
      <c r="N8" s="23"/>
      <c r="O8" s="25">
        <v>22411</v>
      </c>
      <c r="P8" s="23"/>
      <c r="Q8" s="25">
        <v>21863</v>
      </c>
      <c r="R8" s="23"/>
      <c r="S8" s="23">
        <v>21503.200000000001</v>
      </c>
      <c r="T8" s="25"/>
      <c r="U8" s="25">
        <v>20796</v>
      </c>
    </row>
    <row r="9" spans="1:21" x14ac:dyDescent="0.2">
      <c r="B9" s="85"/>
      <c r="C9" s="85"/>
      <c r="D9" s="85"/>
      <c r="E9" s="85"/>
      <c r="F9" s="85"/>
      <c r="G9" s="85"/>
    </row>
    <row r="10" spans="1:21" x14ac:dyDescent="0.2">
      <c r="A10" s="181" t="s">
        <v>353</v>
      </c>
    </row>
    <row r="11" spans="1:21" x14ac:dyDescent="0.2">
      <c r="A11" s="181" t="s">
        <v>354</v>
      </c>
    </row>
    <row r="12" spans="1:21" x14ac:dyDescent="0.2">
      <c r="A12" s="181" t="s">
        <v>356</v>
      </c>
    </row>
    <row r="13" spans="1:21" x14ac:dyDescent="0.2">
      <c r="A13" s="181" t="s">
        <v>502</v>
      </c>
    </row>
    <row r="15" spans="1:21" x14ac:dyDescent="0.2">
      <c r="A15" s="182" t="s">
        <v>252</v>
      </c>
      <c r="B15" s="85"/>
      <c r="C15" s="85"/>
      <c r="D15" s="85"/>
      <c r="E15" s="85"/>
      <c r="F15" s="85"/>
      <c r="G15" s="85"/>
    </row>
    <row r="16" spans="1:21" x14ac:dyDescent="0.2">
      <c r="A16" s="50" t="s">
        <v>255</v>
      </c>
      <c r="B16" s="85" t="s">
        <v>256</v>
      </c>
      <c r="C16" s="85"/>
      <c r="D16" s="85"/>
      <c r="E16" s="85"/>
      <c r="F16" s="85"/>
      <c r="G16" s="85"/>
    </row>
    <row r="17" spans="3:10" x14ac:dyDescent="0.2">
      <c r="H17" s="1"/>
    </row>
    <row r="18" spans="3:10" x14ac:dyDescent="0.2">
      <c r="C18" s="95"/>
      <c r="E18" s="95"/>
      <c r="G18" s="95"/>
      <c r="I18" s="87"/>
      <c r="J18" s="87"/>
    </row>
    <row r="19" spans="3:10" x14ac:dyDescent="0.2">
      <c r="C19" s="95"/>
      <c r="E19" s="95"/>
      <c r="G19" s="95"/>
      <c r="I19" s="87"/>
      <c r="J19" s="87"/>
    </row>
    <row r="20" spans="3:10" x14ac:dyDescent="0.2">
      <c r="C20" s="95"/>
      <c r="E20" s="95"/>
      <c r="G20" s="95"/>
      <c r="I20" s="87"/>
      <c r="J20" s="87"/>
    </row>
  </sheetData>
  <mergeCells count="10">
    <mergeCell ref="B1:C1"/>
    <mergeCell ref="D1:E1"/>
    <mergeCell ref="T1:U1"/>
    <mergeCell ref="J1:K1"/>
    <mergeCell ref="F1:G1"/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workbookViewId="0"/>
  </sheetViews>
  <sheetFormatPr baseColWidth="10" defaultColWidth="8.83203125" defaultRowHeight="15" x14ac:dyDescent="0.2"/>
  <cols>
    <col min="1" max="1" width="28.5" bestFit="1" customWidth="1"/>
    <col min="2" max="6" width="11.5" style="108" bestFit="1" customWidth="1"/>
    <col min="7" max="7" width="11.5" customWidth="1"/>
  </cols>
  <sheetData>
    <row r="1" spans="1:8" x14ac:dyDescent="0.2">
      <c r="A1" s="1" t="s">
        <v>311</v>
      </c>
      <c r="G1" s="108"/>
    </row>
    <row r="2" spans="1:8" x14ac:dyDescent="0.2">
      <c r="A2" s="8"/>
      <c r="B2" s="109" t="s">
        <v>487</v>
      </c>
      <c r="C2" s="109" t="s">
        <v>416</v>
      </c>
      <c r="D2" s="109" t="s">
        <v>406</v>
      </c>
      <c r="E2" s="109" t="s">
        <v>407</v>
      </c>
      <c r="F2" s="109" t="s">
        <v>408</v>
      </c>
      <c r="G2" s="109" t="s">
        <v>404</v>
      </c>
      <c r="H2" s="109" t="s">
        <v>405</v>
      </c>
    </row>
    <row r="3" spans="1:8" x14ac:dyDescent="0.2">
      <c r="A3" s="18" t="s">
        <v>28</v>
      </c>
      <c r="B3" s="174" t="s">
        <v>488</v>
      </c>
      <c r="C3" s="174" t="s">
        <v>392</v>
      </c>
      <c r="D3" s="106" t="s">
        <v>392</v>
      </c>
      <c r="E3" s="106" t="s">
        <v>333</v>
      </c>
      <c r="F3" s="106" t="s">
        <v>287</v>
      </c>
      <c r="G3" s="106" t="s">
        <v>38</v>
      </c>
      <c r="H3" s="106" t="s">
        <v>109</v>
      </c>
    </row>
    <row r="4" spans="1:8" x14ac:dyDescent="0.2">
      <c r="A4" s="8" t="s">
        <v>29</v>
      </c>
      <c r="B4" s="172" t="s">
        <v>339</v>
      </c>
      <c r="C4" s="172" t="s">
        <v>393</v>
      </c>
      <c r="D4" s="106" t="s">
        <v>393</v>
      </c>
      <c r="E4" s="106" t="s">
        <v>339</v>
      </c>
      <c r="F4" s="106" t="s">
        <v>288</v>
      </c>
      <c r="G4" s="106" t="s">
        <v>39</v>
      </c>
      <c r="H4" s="106" t="s">
        <v>110</v>
      </c>
    </row>
    <row r="5" spans="1:8" x14ac:dyDescent="0.2">
      <c r="A5" s="8" t="s">
        <v>30</v>
      </c>
      <c r="B5" s="172" t="s">
        <v>489</v>
      </c>
      <c r="C5" s="172" t="s">
        <v>430</v>
      </c>
      <c r="D5" s="106" t="s">
        <v>394</v>
      </c>
      <c r="E5" s="106" t="s">
        <v>330</v>
      </c>
      <c r="F5" s="106" t="s">
        <v>289</v>
      </c>
      <c r="G5" s="106" t="s">
        <v>40</v>
      </c>
      <c r="H5" s="106" t="s">
        <v>111</v>
      </c>
    </row>
    <row r="6" spans="1:8" x14ac:dyDescent="0.2">
      <c r="A6" s="8" t="s">
        <v>31</v>
      </c>
      <c r="B6" s="172" t="s">
        <v>490</v>
      </c>
      <c r="C6" s="172" t="s">
        <v>431</v>
      </c>
      <c r="D6" s="106" t="s">
        <v>395</v>
      </c>
      <c r="E6" s="106" t="s">
        <v>331</v>
      </c>
      <c r="F6" s="106" t="s">
        <v>232</v>
      </c>
      <c r="G6" s="106" t="s">
        <v>41</v>
      </c>
      <c r="H6" s="106" t="s">
        <v>112</v>
      </c>
    </row>
    <row r="7" spans="1:8" x14ac:dyDescent="0.2">
      <c r="A7" s="8" t="s">
        <v>32</v>
      </c>
      <c r="B7" s="172" t="s">
        <v>491</v>
      </c>
      <c r="C7" s="172" t="s">
        <v>332</v>
      </c>
      <c r="D7" s="106" t="s">
        <v>396</v>
      </c>
      <c r="E7" s="106" t="s">
        <v>332</v>
      </c>
      <c r="F7" s="106" t="s">
        <v>290</v>
      </c>
      <c r="G7" s="106" t="s">
        <v>42</v>
      </c>
      <c r="H7" s="106" t="s">
        <v>113</v>
      </c>
    </row>
    <row r="8" spans="1:8" x14ac:dyDescent="0.2">
      <c r="A8" s="8" t="s">
        <v>33</v>
      </c>
      <c r="B8" s="173" t="s">
        <v>397</v>
      </c>
      <c r="C8" s="173" t="s">
        <v>117</v>
      </c>
      <c r="D8" s="107" t="s">
        <v>397</v>
      </c>
      <c r="E8" s="107" t="s">
        <v>337</v>
      </c>
      <c r="F8" s="107" t="s">
        <v>45</v>
      </c>
      <c r="G8" s="107" t="s">
        <v>43</v>
      </c>
      <c r="H8" s="107" t="s">
        <v>49</v>
      </c>
    </row>
    <row r="9" spans="1:8" x14ac:dyDescent="0.2">
      <c r="A9" s="46"/>
      <c r="B9" s="175"/>
      <c r="C9" s="175"/>
      <c r="D9" s="110"/>
      <c r="E9" s="110"/>
      <c r="F9" s="110"/>
      <c r="G9" s="110"/>
      <c r="H9" s="110"/>
    </row>
    <row r="10" spans="1:8" x14ac:dyDescent="0.2">
      <c r="A10" s="18" t="s">
        <v>34</v>
      </c>
      <c r="B10" s="174" t="s">
        <v>492</v>
      </c>
      <c r="C10" s="174" t="s">
        <v>432</v>
      </c>
      <c r="D10" s="111" t="s">
        <v>398</v>
      </c>
      <c r="E10" s="111" t="s">
        <v>334</v>
      </c>
      <c r="F10" s="111" t="s">
        <v>291</v>
      </c>
      <c r="G10" s="111" t="s">
        <v>44</v>
      </c>
      <c r="H10" s="111" t="s">
        <v>114</v>
      </c>
    </row>
    <row r="11" spans="1:8" x14ac:dyDescent="0.2">
      <c r="A11" s="8" t="s">
        <v>35</v>
      </c>
      <c r="B11" s="172" t="s">
        <v>294</v>
      </c>
      <c r="C11" s="172" t="s">
        <v>399</v>
      </c>
      <c r="D11" s="106" t="s">
        <v>399</v>
      </c>
      <c r="E11" s="106" t="s">
        <v>294</v>
      </c>
      <c r="F11" s="106" t="s">
        <v>45</v>
      </c>
      <c r="G11" s="106" t="s">
        <v>45</v>
      </c>
      <c r="H11" s="106" t="s">
        <v>45</v>
      </c>
    </row>
    <row r="12" spans="1:8" x14ac:dyDescent="0.2">
      <c r="A12" s="8" t="s">
        <v>36</v>
      </c>
      <c r="B12" s="172" t="s">
        <v>402</v>
      </c>
      <c r="C12" s="172" t="s">
        <v>433</v>
      </c>
      <c r="D12" s="106" t="s">
        <v>402</v>
      </c>
      <c r="E12" s="106" t="s">
        <v>335</v>
      </c>
      <c r="F12" s="106" t="s">
        <v>292</v>
      </c>
      <c r="G12" s="106" t="s">
        <v>46</v>
      </c>
      <c r="H12" s="106" t="s">
        <v>115</v>
      </c>
    </row>
    <row r="13" spans="1:8" x14ac:dyDescent="0.2">
      <c r="A13" s="8" t="s">
        <v>37</v>
      </c>
      <c r="B13" s="172" t="s">
        <v>46</v>
      </c>
      <c r="C13" s="172" t="s">
        <v>434</v>
      </c>
      <c r="D13" s="106" t="s">
        <v>400</v>
      </c>
      <c r="E13" s="106" t="s">
        <v>338</v>
      </c>
      <c r="F13" s="106" t="s">
        <v>293</v>
      </c>
      <c r="G13" s="106" t="s">
        <v>47</v>
      </c>
      <c r="H13" s="106" t="s">
        <v>116</v>
      </c>
    </row>
    <row r="14" spans="1:8" x14ac:dyDescent="0.2">
      <c r="A14" s="8" t="s">
        <v>32</v>
      </c>
      <c r="B14" s="172" t="s">
        <v>332</v>
      </c>
      <c r="C14" s="172" t="s">
        <v>332</v>
      </c>
      <c r="D14" s="106" t="s">
        <v>401</v>
      </c>
      <c r="E14" s="106" t="s">
        <v>336</v>
      </c>
      <c r="F14" s="106" t="s">
        <v>48</v>
      </c>
      <c r="G14" s="106" t="s">
        <v>48</v>
      </c>
      <c r="H14" s="106" t="s">
        <v>117</v>
      </c>
    </row>
    <row r="15" spans="1:8" x14ac:dyDescent="0.2">
      <c r="A15" s="8" t="s">
        <v>33</v>
      </c>
      <c r="B15" s="173" t="s">
        <v>45</v>
      </c>
      <c r="C15" s="173" t="s">
        <v>339</v>
      </c>
      <c r="D15" s="107" t="s">
        <v>49</v>
      </c>
      <c r="E15" s="107" t="s">
        <v>49</v>
      </c>
      <c r="F15" s="107" t="s">
        <v>294</v>
      </c>
      <c r="G15" s="107" t="s">
        <v>49</v>
      </c>
      <c r="H15" s="107" t="s">
        <v>118</v>
      </c>
    </row>
    <row r="17" spans="1:6" x14ac:dyDescent="0.2">
      <c r="A17" s="1" t="s">
        <v>204</v>
      </c>
    </row>
    <row r="18" spans="1:6" x14ac:dyDescent="0.2">
      <c r="A18" s="8"/>
      <c r="B18" s="105">
        <v>2013</v>
      </c>
      <c r="C18" s="105">
        <v>2012</v>
      </c>
      <c r="D18" s="162">
        <v>2011</v>
      </c>
      <c r="E18" s="163"/>
      <c r="F18" s="163"/>
    </row>
    <row r="19" spans="1:6" x14ac:dyDescent="0.2">
      <c r="A19" s="18" t="s">
        <v>205</v>
      </c>
      <c r="B19" s="32" t="s">
        <v>128</v>
      </c>
      <c r="C19" s="32" t="s">
        <v>235</v>
      </c>
      <c r="D19" s="32" t="s">
        <v>217</v>
      </c>
      <c r="E19" s="167"/>
      <c r="F19" s="167"/>
    </row>
    <row r="20" spans="1:6" x14ac:dyDescent="0.2">
      <c r="A20" s="8" t="s">
        <v>206</v>
      </c>
      <c r="B20" s="32" t="s">
        <v>129</v>
      </c>
      <c r="C20" s="32" t="s">
        <v>111</v>
      </c>
      <c r="D20" s="32" t="s">
        <v>218</v>
      </c>
      <c r="E20" s="167"/>
      <c r="F20" s="167"/>
    </row>
    <row r="21" spans="1:6" x14ac:dyDescent="0.2">
      <c r="A21" s="8" t="s">
        <v>207</v>
      </c>
      <c r="B21" s="32" t="s">
        <v>228</v>
      </c>
      <c r="C21" s="32" t="s">
        <v>236</v>
      </c>
      <c r="D21" s="32" t="s">
        <v>219</v>
      </c>
      <c r="E21" s="167"/>
      <c r="F21" s="167"/>
    </row>
    <row r="22" spans="1:6" x14ac:dyDescent="0.2">
      <c r="A22" s="8" t="s">
        <v>208</v>
      </c>
      <c r="B22" s="32" t="s">
        <v>91</v>
      </c>
      <c r="C22" s="32" t="s">
        <v>237</v>
      </c>
      <c r="D22" s="32" t="s">
        <v>220</v>
      </c>
      <c r="E22" s="167"/>
      <c r="F22" s="167"/>
    </row>
    <row r="23" spans="1:6" x14ac:dyDescent="0.2">
      <c r="A23" s="8" t="s">
        <v>209</v>
      </c>
      <c r="B23" s="32" t="s">
        <v>131</v>
      </c>
      <c r="C23" s="32" t="s">
        <v>131</v>
      </c>
      <c r="D23" s="32" t="s">
        <v>342</v>
      </c>
      <c r="E23" s="167"/>
      <c r="F23" s="167"/>
    </row>
    <row r="24" spans="1:6" x14ac:dyDescent="0.2">
      <c r="A24" s="8" t="s">
        <v>210</v>
      </c>
      <c r="B24" s="32" t="s">
        <v>130</v>
      </c>
      <c r="C24" s="32" t="s">
        <v>238</v>
      </c>
      <c r="D24" s="32" t="s">
        <v>343</v>
      </c>
      <c r="E24" s="167"/>
      <c r="F24" s="167"/>
    </row>
    <row r="25" spans="1:6" x14ac:dyDescent="0.2">
      <c r="A25" s="8" t="s">
        <v>211</v>
      </c>
      <c r="B25" s="32" t="s">
        <v>132</v>
      </c>
      <c r="C25" s="32" t="s">
        <v>239</v>
      </c>
      <c r="D25" s="32" t="s">
        <v>344</v>
      </c>
      <c r="E25" s="167"/>
      <c r="F25" s="167"/>
    </row>
    <row r="26" spans="1:6" x14ac:dyDescent="0.2">
      <c r="A26" s="8"/>
      <c r="B26" s="101"/>
      <c r="C26" s="101"/>
      <c r="D26" s="101"/>
      <c r="E26" s="167"/>
      <c r="F26" s="167"/>
    </row>
    <row r="27" spans="1:6" x14ac:dyDescent="0.2">
      <c r="A27" s="18" t="s">
        <v>34</v>
      </c>
      <c r="B27" s="32" t="s">
        <v>133</v>
      </c>
      <c r="C27" s="32" t="s">
        <v>240</v>
      </c>
      <c r="D27" s="32"/>
      <c r="E27" s="167"/>
      <c r="F27" s="167"/>
    </row>
    <row r="28" spans="1:6" x14ac:dyDescent="0.2">
      <c r="A28" s="8" t="s">
        <v>212</v>
      </c>
      <c r="B28" s="32" t="s">
        <v>229</v>
      </c>
      <c r="C28" s="32" t="s">
        <v>241</v>
      </c>
      <c r="D28" s="32" t="s">
        <v>221</v>
      </c>
      <c r="E28" s="167"/>
      <c r="F28" s="167"/>
    </row>
    <row r="29" spans="1:6" x14ac:dyDescent="0.2">
      <c r="A29" s="8" t="s">
        <v>213</v>
      </c>
      <c r="B29" s="32" t="s">
        <v>230</v>
      </c>
      <c r="C29" s="32" t="s">
        <v>242</v>
      </c>
      <c r="D29" s="32" t="s">
        <v>222</v>
      </c>
      <c r="E29" s="167"/>
      <c r="F29" s="167"/>
    </row>
    <row r="30" spans="1:6" x14ac:dyDescent="0.2">
      <c r="A30" s="8" t="s">
        <v>214</v>
      </c>
      <c r="B30" s="32" t="s">
        <v>231</v>
      </c>
      <c r="C30" s="32" t="s">
        <v>243</v>
      </c>
      <c r="D30" s="32" t="s">
        <v>223</v>
      </c>
      <c r="E30" s="167"/>
      <c r="F30" s="167"/>
    </row>
    <row r="31" spans="1:6" x14ac:dyDescent="0.2">
      <c r="A31" s="8" t="s">
        <v>215</v>
      </c>
      <c r="B31" s="115" t="s">
        <v>232</v>
      </c>
      <c r="C31" s="32" t="s">
        <v>244</v>
      </c>
      <c r="D31" s="32" t="s">
        <v>224</v>
      </c>
      <c r="E31" s="167"/>
      <c r="F31" s="167"/>
    </row>
    <row r="32" spans="1:6" x14ac:dyDescent="0.2">
      <c r="A32" s="8" t="s">
        <v>210</v>
      </c>
      <c r="B32" s="32" t="s">
        <v>233</v>
      </c>
      <c r="C32" s="32" t="s">
        <v>245</v>
      </c>
      <c r="D32" s="32" t="s">
        <v>225</v>
      </c>
      <c r="E32" s="167"/>
      <c r="F32" s="167"/>
    </row>
    <row r="33" spans="1:6" x14ac:dyDescent="0.2">
      <c r="A33" s="8" t="s">
        <v>32</v>
      </c>
      <c r="B33" s="32" t="s">
        <v>234</v>
      </c>
      <c r="C33" s="32" t="s">
        <v>234</v>
      </c>
      <c r="D33" s="32"/>
      <c r="E33" s="167"/>
      <c r="F33" s="167"/>
    </row>
    <row r="34" spans="1:6" x14ac:dyDescent="0.2">
      <c r="A34" s="8" t="s">
        <v>209</v>
      </c>
      <c r="B34" s="32"/>
      <c r="C34" s="32"/>
      <c r="D34" s="32" t="s">
        <v>226</v>
      </c>
      <c r="E34" s="167"/>
      <c r="F34" s="167"/>
    </row>
    <row r="35" spans="1:6" x14ac:dyDescent="0.2">
      <c r="A35" s="8" t="s">
        <v>216</v>
      </c>
      <c r="B35" s="33"/>
      <c r="C35" s="33"/>
      <c r="D35" s="33" t="s">
        <v>227</v>
      </c>
      <c r="E35" s="167"/>
      <c r="F35" s="167"/>
    </row>
    <row r="37" spans="1:6" x14ac:dyDescent="0.2">
      <c r="A37" s="48" t="s">
        <v>252</v>
      </c>
    </row>
    <row r="38" spans="1:6" x14ac:dyDescent="0.2">
      <c r="A38" t="s">
        <v>364</v>
      </c>
      <c r="B38" s="41" t="s">
        <v>435</v>
      </c>
    </row>
    <row r="40" spans="1:6" x14ac:dyDescent="0.2">
      <c r="A40" s="74" t="s">
        <v>203</v>
      </c>
    </row>
  </sheetData>
  <hyperlinks>
    <hyperlink ref="B3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30.5" bestFit="1" customWidth="1"/>
    <col min="2" max="5" width="17.5" bestFit="1" customWidth="1"/>
  </cols>
  <sheetData>
    <row r="1" spans="1:2" x14ac:dyDescent="0.2">
      <c r="A1" s="1" t="s">
        <v>312</v>
      </c>
    </row>
    <row r="2" spans="1:2" x14ac:dyDescent="0.2">
      <c r="A2" s="18" t="s">
        <v>50</v>
      </c>
      <c r="B2" s="8">
        <v>1870</v>
      </c>
    </row>
    <row r="3" spans="1:2" x14ac:dyDescent="0.2">
      <c r="A3" s="18" t="s">
        <v>51</v>
      </c>
      <c r="B3" s="8">
        <v>1873</v>
      </c>
    </row>
    <row r="4" spans="1:2" x14ac:dyDescent="0.2">
      <c r="A4" s="18" t="s">
        <v>52</v>
      </c>
      <c r="B4" s="8">
        <v>1878</v>
      </c>
    </row>
    <row r="5" spans="1:2" x14ac:dyDescent="0.2">
      <c r="A5" s="18" t="s">
        <v>53</v>
      </c>
      <c r="B5" s="8">
        <v>1878</v>
      </c>
    </row>
    <row r="8" spans="1:2" x14ac:dyDescent="0.2">
      <c r="A8" s="48" t="s">
        <v>252</v>
      </c>
    </row>
    <row r="9" spans="1:2" x14ac:dyDescent="0.2">
      <c r="A9" t="s">
        <v>257</v>
      </c>
      <c r="B9" s="41" t="s">
        <v>372</v>
      </c>
    </row>
    <row r="23" spans="4:4" x14ac:dyDescent="0.2">
      <c r="D23" s="90"/>
    </row>
    <row r="24" spans="4:4" x14ac:dyDescent="0.2">
      <c r="D24" s="90"/>
    </row>
    <row r="25" spans="4:4" x14ac:dyDescent="0.2">
      <c r="D25" s="91"/>
    </row>
    <row r="26" spans="4:4" x14ac:dyDescent="0.2">
      <c r="D26" s="91"/>
    </row>
    <row r="27" spans="4:4" x14ac:dyDescent="0.2">
      <c r="D27" s="92"/>
    </row>
  </sheetData>
  <hyperlinks>
    <hyperlink ref="B9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/>
  </sheetViews>
  <sheetFormatPr baseColWidth="10" defaultColWidth="8.83203125" defaultRowHeight="15" x14ac:dyDescent="0.2"/>
  <cols>
    <col min="1" max="1" width="28.5" bestFit="1" customWidth="1"/>
    <col min="2" max="5" width="18.5" customWidth="1"/>
    <col min="6" max="6" width="23.5" customWidth="1"/>
    <col min="7" max="10" width="18.5" customWidth="1"/>
  </cols>
  <sheetData>
    <row r="1" spans="1:11" x14ac:dyDescent="0.2">
      <c r="A1" s="18" t="s">
        <v>313</v>
      </c>
      <c r="B1" s="26">
        <v>2020</v>
      </c>
      <c r="C1" s="26">
        <v>2019</v>
      </c>
      <c r="D1" s="26">
        <v>2018</v>
      </c>
      <c r="E1" s="26">
        <v>2017</v>
      </c>
      <c r="F1" s="26">
        <v>2016</v>
      </c>
      <c r="G1" s="26">
        <v>2015</v>
      </c>
      <c r="H1" s="26">
        <v>2014</v>
      </c>
      <c r="I1" s="26">
        <v>2013</v>
      </c>
      <c r="J1" s="26">
        <v>2012</v>
      </c>
      <c r="K1" s="26">
        <v>2011</v>
      </c>
    </row>
    <row r="2" spans="1:11" x14ac:dyDescent="0.2">
      <c r="A2" s="198" t="s">
        <v>275</v>
      </c>
      <c r="B2" s="86">
        <v>15</v>
      </c>
      <c r="C2" s="86">
        <v>15</v>
      </c>
      <c r="D2" s="86">
        <v>15</v>
      </c>
      <c r="E2" s="86">
        <v>15</v>
      </c>
      <c r="F2" s="51">
        <v>15</v>
      </c>
      <c r="G2" s="51">
        <v>15</v>
      </c>
      <c r="H2" s="26"/>
      <c r="I2" s="26"/>
      <c r="J2" s="26"/>
      <c r="K2" s="26"/>
    </row>
    <row r="3" spans="1:11" x14ac:dyDescent="0.2">
      <c r="A3" s="198" t="s">
        <v>55</v>
      </c>
      <c r="B3" s="102" t="s">
        <v>352</v>
      </c>
      <c r="C3" s="102" t="s">
        <v>352</v>
      </c>
      <c r="D3" s="102" t="s">
        <v>60</v>
      </c>
      <c r="E3" s="102" t="s">
        <v>352</v>
      </c>
      <c r="F3" s="54" t="s">
        <v>60</v>
      </c>
      <c r="G3" s="54" t="s">
        <v>60</v>
      </c>
      <c r="H3" s="54" t="s">
        <v>60</v>
      </c>
      <c r="I3" s="10">
        <v>175</v>
      </c>
      <c r="J3" s="10">
        <v>168</v>
      </c>
      <c r="K3" s="10">
        <v>170</v>
      </c>
    </row>
    <row r="4" spans="1:11" x14ac:dyDescent="0.2">
      <c r="A4" s="198" t="s">
        <v>56</v>
      </c>
      <c r="B4" s="61">
        <v>162</v>
      </c>
      <c r="C4" s="61">
        <v>171</v>
      </c>
      <c r="D4" s="61">
        <v>168</v>
      </c>
      <c r="E4" s="61">
        <v>166</v>
      </c>
      <c r="F4" s="14">
        <v>157</v>
      </c>
      <c r="G4" s="14">
        <v>157</v>
      </c>
      <c r="H4" s="14">
        <v>148</v>
      </c>
      <c r="I4" s="10">
        <v>133</v>
      </c>
      <c r="J4" s="10">
        <v>115</v>
      </c>
      <c r="K4" s="10">
        <v>145</v>
      </c>
    </row>
    <row r="5" spans="1:11" x14ac:dyDescent="0.2">
      <c r="A5" s="198" t="s">
        <v>57</v>
      </c>
      <c r="B5" s="61">
        <v>105</v>
      </c>
      <c r="C5" s="61">
        <v>113</v>
      </c>
      <c r="D5" s="61">
        <v>114</v>
      </c>
      <c r="E5" s="61">
        <v>120</v>
      </c>
      <c r="F5" s="14">
        <v>121</v>
      </c>
      <c r="G5" s="14">
        <v>121</v>
      </c>
      <c r="H5" s="14">
        <v>114</v>
      </c>
      <c r="I5" s="10">
        <v>112</v>
      </c>
      <c r="J5" s="10">
        <v>93</v>
      </c>
      <c r="K5" s="10">
        <v>113</v>
      </c>
    </row>
    <row r="6" spans="1:11" x14ac:dyDescent="0.2">
      <c r="A6" s="198" t="s">
        <v>58</v>
      </c>
      <c r="B6" s="61">
        <v>9</v>
      </c>
      <c r="C6" s="61">
        <v>9</v>
      </c>
      <c r="D6" s="61">
        <v>9</v>
      </c>
      <c r="E6" s="61">
        <v>9</v>
      </c>
      <c r="F6" s="14">
        <v>7</v>
      </c>
      <c r="G6" s="14">
        <v>7</v>
      </c>
      <c r="H6" s="14">
        <v>7</v>
      </c>
      <c r="I6" s="10">
        <v>7</v>
      </c>
      <c r="J6" s="10">
        <v>7</v>
      </c>
      <c r="K6" s="10">
        <v>7</v>
      </c>
    </row>
    <row r="7" spans="1:11" x14ac:dyDescent="0.2">
      <c r="A7" s="198" t="s">
        <v>59</v>
      </c>
      <c r="B7" s="63">
        <v>12000</v>
      </c>
      <c r="C7" s="63">
        <v>12000</v>
      </c>
      <c r="D7" s="63">
        <v>12000</v>
      </c>
      <c r="E7" s="63">
        <v>12000</v>
      </c>
      <c r="F7" s="15">
        <v>12000</v>
      </c>
      <c r="G7" s="15">
        <v>12000</v>
      </c>
      <c r="H7" s="15">
        <v>12000</v>
      </c>
      <c r="I7" s="15">
        <v>12000</v>
      </c>
      <c r="J7" s="15">
        <v>12000</v>
      </c>
      <c r="K7" s="15">
        <v>12000</v>
      </c>
    </row>
    <row r="9" spans="1:11" x14ac:dyDescent="0.2">
      <c r="A9" s="8"/>
      <c r="B9" s="49" t="s">
        <v>477</v>
      </c>
      <c r="C9" s="18" t="s">
        <v>478</v>
      </c>
      <c r="D9" s="18" t="s">
        <v>479</v>
      </c>
      <c r="E9" s="18" t="s">
        <v>480</v>
      </c>
      <c r="F9" s="18" t="s">
        <v>481</v>
      </c>
      <c r="G9" s="18" t="s">
        <v>482</v>
      </c>
      <c r="H9" s="18" t="s">
        <v>483</v>
      </c>
      <c r="I9" s="18" t="s">
        <v>484</v>
      </c>
      <c r="J9" s="18" t="s">
        <v>485</v>
      </c>
      <c r="K9" s="18" t="s">
        <v>486</v>
      </c>
    </row>
    <row r="10" spans="1:11" x14ac:dyDescent="0.2">
      <c r="A10" s="18" t="s">
        <v>54</v>
      </c>
      <c r="B10" s="143">
        <v>799256</v>
      </c>
      <c r="C10" s="143">
        <v>781159</v>
      </c>
      <c r="D10" s="143">
        <v>764014</v>
      </c>
      <c r="E10" s="84">
        <v>747216</v>
      </c>
      <c r="F10" s="27">
        <v>730464</v>
      </c>
      <c r="G10" s="27">
        <v>714512</v>
      </c>
      <c r="H10" s="27">
        <v>698482</v>
      </c>
      <c r="I10" s="27">
        <v>681223</v>
      </c>
      <c r="J10" s="27">
        <v>669552</v>
      </c>
      <c r="K10" s="27">
        <v>652780</v>
      </c>
    </row>
    <row r="11" spans="1:11" x14ac:dyDescent="0.2">
      <c r="A11" s="43"/>
      <c r="B11" s="43"/>
      <c r="C11" s="43"/>
      <c r="D11" s="43"/>
      <c r="E11" s="83"/>
      <c r="F11" s="44"/>
      <c r="G11" s="44"/>
      <c r="H11" s="44"/>
      <c r="I11" s="44"/>
      <c r="J11" s="44"/>
    </row>
    <row r="12" spans="1:11" x14ac:dyDescent="0.2">
      <c r="A12" s="48" t="s">
        <v>252</v>
      </c>
      <c r="B12" s="48"/>
      <c r="C12" s="48"/>
      <c r="D12" s="48"/>
    </row>
    <row r="13" spans="1:11" x14ac:dyDescent="0.2">
      <c r="A13" s="52" t="s">
        <v>276</v>
      </c>
      <c r="B13" s="52"/>
      <c r="C13" s="41" t="s">
        <v>277</v>
      </c>
      <c r="D13" s="52"/>
    </row>
    <row r="14" spans="1:11" x14ac:dyDescent="0.2">
      <c r="A14" s="45" t="s">
        <v>260</v>
      </c>
      <c r="B14" s="45"/>
      <c r="C14" s="41" t="s">
        <v>261</v>
      </c>
      <c r="D14" s="45"/>
    </row>
    <row r="15" spans="1:11" x14ac:dyDescent="0.2">
      <c r="A15" s="42" t="s">
        <v>258</v>
      </c>
      <c r="B15" s="42"/>
      <c r="C15" s="41" t="s">
        <v>259</v>
      </c>
      <c r="D15" s="42"/>
    </row>
  </sheetData>
  <hyperlinks>
    <hyperlink ref="C13" r:id="rId1" xr:uid="{00000000-0004-0000-0500-000000000000}"/>
    <hyperlink ref="C14" r:id="rId2" xr:uid="{00000000-0004-0000-0500-000001000000}"/>
    <hyperlink ref="C15" r:id="rId3" xr:uid="{00000000-0004-0000-05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4"/>
  <sheetViews>
    <sheetView workbookViewId="0"/>
  </sheetViews>
  <sheetFormatPr baseColWidth="10" defaultColWidth="8.83203125" defaultRowHeight="15" x14ac:dyDescent="0.2"/>
  <cols>
    <col min="1" max="1" width="32.5" bestFit="1" customWidth="1"/>
    <col min="2" max="2" width="12.5" customWidth="1"/>
    <col min="3" max="3" width="13.5" customWidth="1"/>
    <col min="4" max="4" width="12.5" customWidth="1"/>
    <col min="5" max="5" width="13.5" customWidth="1"/>
    <col min="6" max="6" width="12.5" customWidth="1"/>
    <col min="7" max="13" width="13.5" customWidth="1"/>
    <col min="14" max="19" width="10.5" bestFit="1" customWidth="1"/>
  </cols>
  <sheetData>
    <row r="1" spans="1:21" x14ac:dyDescent="0.2">
      <c r="A1" s="1" t="s">
        <v>314</v>
      </c>
      <c r="B1" s="206">
        <v>2020</v>
      </c>
      <c r="C1" s="207"/>
      <c r="D1" s="206">
        <v>2019</v>
      </c>
      <c r="E1" s="207"/>
      <c r="F1" s="206">
        <v>2018</v>
      </c>
      <c r="G1" s="207"/>
      <c r="H1" s="206">
        <v>2017</v>
      </c>
      <c r="I1" s="207"/>
      <c r="J1" s="200">
        <v>2016</v>
      </c>
      <c r="K1" s="201"/>
      <c r="L1" s="202">
        <v>2015</v>
      </c>
      <c r="M1" s="203"/>
      <c r="N1" s="202">
        <v>2014</v>
      </c>
      <c r="O1" s="203"/>
      <c r="P1" s="202">
        <v>2013</v>
      </c>
      <c r="Q1" s="203"/>
      <c r="R1" s="202">
        <v>2012</v>
      </c>
      <c r="S1" s="203"/>
      <c r="T1" s="202">
        <v>2011</v>
      </c>
      <c r="U1" s="203"/>
    </row>
    <row r="2" spans="1:21" x14ac:dyDescent="0.2">
      <c r="B2" s="189" t="s">
        <v>63</v>
      </c>
      <c r="C2" s="190" t="s">
        <v>64</v>
      </c>
      <c r="D2" s="164" t="s">
        <v>63</v>
      </c>
      <c r="E2" s="165" t="s">
        <v>64</v>
      </c>
      <c r="F2" s="140" t="s">
        <v>63</v>
      </c>
      <c r="G2" s="141" t="s">
        <v>64</v>
      </c>
      <c r="H2" s="104" t="s">
        <v>63</v>
      </c>
      <c r="I2" s="105" t="s">
        <v>64</v>
      </c>
      <c r="J2" s="55" t="s">
        <v>63</v>
      </c>
      <c r="K2" s="56" t="s">
        <v>64</v>
      </c>
      <c r="L2" s="12" t="s">
        <v>63</v>
      </c>
      <c r="M2" s="13" t="s">
        <v>64</v>
      </c>
      <c r="N2" s="12" t="s">
        <v>63</v>
      </c>
      <c r="O2" s="13" t="s">
        <v>64</v>
      </c>
      <c r="P2" s="12" t="s">
        <v>63</v>
      </c>
      <c r="Q2" s="13" t="s">
        <v>64</v>
      </c>
      <c r="R2" s="12" t="s">
        <v>63</v>
      </c>
      <c r="S2" s="13" t="s">
        <v>64</v>
      </c>
      <c r="T2" s="12" t="s">
        <v>63</v>
      </c>
      <c r="U2" s="13" t="s">
        <v>64</v>
      </c>
    </row>
    <row r="3" spans="1:21" x14ac:dyDescent="0.2">
      <c r="A3" s="53" t="s">
        <v>0</v>
      </c>
      <c r="B3" s="155">
        <v>37339.9</v>
      </c>
      <c r="C3" s="64">
        <v>45407</v>
      </c>
      <c r="D3" s="155">
        <v>38211.360000000001</v>
      </c>
      <c r="E3" s="64">
        <v>49030</v>
      </c>
      <c r="F3" s="155">
        <v>36956.18</v>
      </c>
      <c r="G3" s="64">
        <v>47686</v>
      </c>
      <c r="H3" s="117">
        <v>35821.07</v>
      </c>
      <c r="I3" s="65">
        <v>46242</v>
      </c>
      <c r="J3" s="72">
        <v>34625.440000000002</v>
      </c>
      <c r="K3" s="60">
        <v>45063</v>
      </c>
      <c r="L3" s="28">
        <v>33673.21</v>
      </c>
      <c r="M3" s="14">
        <v>44023</v>
      </c>
      <c r="N3" s="28">
        <v>33175.629999999997</v>
      </c>
      <c r="O3" s="14">
        <v>44434</v>
      </c>
      <c r="P3" s="28">
        <v>32983.81</v>
      </c>
      <c r="Q3" s="14">
        <v>43630</v>
      </c>
      <c r="R3" s="28">
        <v>32091.17</v>
      </c>
      <c r="S3" s="14">
        <v>42505</v>
      </c>
      <c r="T3" s="28">
        <v>31518.19</v>
      </c>
      <c r="U3" s="14">
        <v>41921</v>
      </c>
    </row>
    <row r="4" spans="1:21" x14ac:dyDescent="0.2">
      <c r="A4" s="53" t="s">
        <v>387</v>
      </c>
      <c r="B4" s="117">
        <v>2814.55</v>
      </c>
      <c r="C4" s="65">
        <v>2827</v>
      </c>
      <c r="D4" s="117">
        <v>2825.38</v>
      </c>
      <c r="E4" s="65">
        <v>2839</v>
      </c>
      <c r="F4" s="117">
        <v>2782.52</v>
      </c>
      <c r="G4" s="65">
        <v>2798</v>
      </c>
      <c r="H4" s="117">
        <v>2788.2645000000002</v>
      </c>
      <c r="I4" s="65">
        <v>2803</v>
      </c>
      <c r="J4" s="72">
        <v>2773.28</v>
      </c>
      <c r="K4" s="60">
        <v>2788</v>
      </c>
      <c r="L4" s="28">
        <v>2723.81</v>
      </c>
      <c r="M4" s="14">
        <v>2738</v>
      </c>
      <c r="N4" s="28">
        <v>2831.83</v>
      </c>
      <c r="O4" s="14">
        <v>2844</v>
      </c>
      <c r="P4" s="28">
        <v>2835.37</v>
      </c>
      <c r="Q4" s="14">
        <v>2848</v>
      </c>
      <c r="R4" s="28">
        <v>2887.73</v>
      </c>
      <c r="S4" s="14">
        <v>2903</v>
      </c>
      <c r="T4" s="28">
        <v>2915.87</v>
      </c>
      <c r="U4" s="14">
        <v>2930</v>
      </c>
    </row>
    <row r="5" spans="1:21" x14ac:dyDescent="0.2">
      <c r="A5" s="53" t="s">
        <v>388</v>
      </c>
      <c r="B5" s="117">
        <v>1937.75</v>
      </c>
      <c r="C5" s="65">
        <v>2009</v>
      </c>
      <c r="D5" s="117">
        <v>1775.83</v>
      </c>
      <c r="E5" s="65">
        <v>1836</v>
      </c>
      <c r="F5" s="117">
        <v>1550.81</v>
      </c>
      <c r="G5" s="65">
        <v>1591</v>
      </c>
      <c r="H5" s="117">
        <v>1441.5374999999999</v>
      </c>
      <c r="I5" s="65">
        <v>1481</v>
      </c>
      <c r="J5" s="72">
        <v>1310.0899999999999</v>
      </c>
      <c r="K5" s="60">
        <v>1343</v>
      </c>
      <c r="L5" s="28">
        <v>1212.25</v>
      </c>
      <c r="M5" s="14">
        <v>1239</v>
      </c>
      <c r="N5" s="28">
        <v>1109.46</v>
      </c>
      <c r="O5" s="14">
        <v>1137</v>
      </c>
      <c r="P5" s="28">
        <v>1007.92</v>
      </c>
      <c r="Q5" s="14">
        <v>1035</v>
      </c>
      <c r="R5" s="28">
        <v>858.64</v>
      </c>
      <c r="S5" s="14">
        <v>881</v>
      </c>
      <c r="T5" s="28">
        <v>775.26</v>
      </c>
      <c r="U5" s="14">
        <v>800</v>
      </c>
    </row>
    <row r="6" spans="1:21" x14ac:dyDescent="0.2">
      <c r="A6" s="53" t="s">
        <v>389</v>
      </c>
      <c r="B6" s="117">
        <v>100.99</v>
      </c>
      <c r="C6" s="65">
        <v>105</v>
      </c>
      <c r="D6" s="117">
        <v>106.46</v>
      </c>
      <c r="E6" s="65">
        <v>113</v>
      </c>
      <c r="F6" s="117">
        <v>103.6</v>
      </c>
      <c r="G6" s="65">
        <v>108</v>
      </c>
      <c r="H6" s="117">
        <v>97.8</v>
      </c>
      <c r="I6" s="65">
        <v>103</v>
      </c>
      <c r="J6" s="72">
        <v>101.85</v>
      </c>
      <c r="K6" s="60">
        <v>106</v>
      </c>
      <c r="L6" s="28">
        <v>99.27</v>
      </c>
      <c r="M6" s="14">
        <v>105</v>
      </c>
      <c r="N6" s="28">
        <v>99.9</v>
      </c>
      <c r="O6" s="14">
        <v>104</v>
      </c>
      <c r="P6" s="28">
        <v>96.9</v>
      </c>
      <c r="Q6" s="14">
        <v>99</v>
      </c>
      <c r="R6" s="28">
        <v>93.78</v>
      </c>
      <c r="S6" s="14">
        <v>97</v>
      </c>
      <c r="T6" s="28">
        <v>88.15</v>
      </c>
      <c r="U6" s="14">
        <v>91</v>
      </c>
    </row>
    <row r="7" spans="1:21" x14ac:dyDescent="0.2">
      <c r="A7" s="53" t="s">
        <v>61</v>
      </c>
      <c r="B7" s="117">
        <v>2108.42</v>
      </c>
      <c r="C7" s="65">
        <v>2655</v>
      </c>
      <c r="D7" s="117">
        <v>2172.12</v>
      </c>
      <c r="E7" s="65">
        <v>2795</v>
      </c>
      <c r="F7" s="117">
        <v>2192.9</v>
      </c>
      <c r="G7" s="65">
        <v>2813</v>
      </c>
      <c r="H7" s="117">
        <v>2162.8674999999998</v>
      </c>
      <c r="I7" s="65">
        <v>2809</v>
      </c>
      <c r="J7" s="72">
        <v>2135.4299999999998</v>
      </c>
      <c r="K7" s="60">
        <v>2835</v>
      </c>
      <c r="L7" s="28">
        <v>2083.7199999999998</v>
      </c>
      <c r="M7" s="14">
        <v>2754</v>
      </c>
      <c r="N7" s="28">
        <v>2056.83</v>
      </c>
      <c r="O7" s="14">
        <v>2722</v>
      </c>
      <c r="P7" s="28">
        <v>2040.54</v>
      </c>
      <c r="Q7" s="14">
        <v>2676</v>
      </c>
      <c r="R7" s="28">
        <v>2024.99</v>
      </c>
      <c r="S7" s="14">
        <v>2628</v>
      </c>
      <c r="T7" s="28">
        <v>1903.33</v>
      </c>
      <c r="U7" s="14">
        <v>2433</v>
      </c>
    </row>
    <row r="8" spans="1:21" x14ac:dyDescent="0.2">
      <c r="A8" s="53" t="s">
        <v>371</v>
      </c>
      <c r="B8" s="117">
        <v>21940.13</v>
      </c>
      <c r="C8" s="65">
        <v>23134</v>
      </c>
      <c r="D8" s="117">
        <v>21687.45</v>
      </c>
      <c r="E8" s="65">
        <v>22897</v>
      </c>
      <c r="F8" s="117">
        <v>20715.41</v>
      </c>
      <c r="G8" s="65">
        <v>21937</v>
      </c>
      <c r="H8" s="117">
        <v>19845.201570000001</v>
      </c>
      <c r="I8" s="65">
        <v>20982</v>
      </c>
      <c r="J8" s="72">
        <v>18920.310000000001</v>
      </c>
      <c r="K8" s="60">
        <v>20027</v>
      </c>
      <c r="L8" s="28">
        <v>18077.419999999998</v>
      </c>
      <c r="M8" s="14">
        <v>19171</v>
      </c>
      <c r="N8" s="28">
        <v>17129.03</v>
      </c>
      <c r="O8" s="14">
        <v>18182</v>
      </c>
      <c r="P8" s="28">
        <v>17008.95</v>
      </c>
      <c r="Q8" s="14">
        <v>18090</v>
      </c>
      <c r="R8" s="28">
        <v>16129.19</v>
      </c>
      <c r="S8" s="14">
        <v>17161</v>
      </c>
      <c r="T8" s="28">
        <v>15668.37</v>
      </c>
      <c r="U8" s="14">
        <v>16710</v>
      </c>
    </row>
    <row r="9" spans="1:21" x14ac:dyDescent="0.2">
      <c r="A9" s="53" t="s">
        <v>390</v>
      </c>
      <c r="B9" s="194">
        <v>4987.7</v>
      </c>
      <c r="C9" s="97">
        <v>5110</v>
      </c>
      <c r="D9" s="117">
        <v>5109.96</v>
      </c>
      <c r="E9" s="65">
        <v>5240</v>
      </c>
      <c r="F9" s="117">
        <v>5084.26</v>
      </c>
      <c r="G9" s="65">
        <v>5221</v>
      </c>
      <c r="H9" s="117">
        <v>5005.0465379999996</v>
      </c>
      <c r="I9" s="65">
        <v>5144</v>
      </c>
      <c r="J9" s="72">
        <v>4870.6400000000003</v>
      </c>
      <c r="K9" s="60">
        <v>5010</v>
      </c>
      <c r="L9" s="28">
        <v>4869.55</v>
      </c>
      <c r="M9" s="14">
        <v>5003</v>
      </c>
      <c r="N9" s="28">
        <v>4811.58</v>
      </c>
      <c r="O9" s="14">
        <v>4954</v>
      </c>
      <c r="P9" s="28">
        <v>4996.6400000000003</v>
      </c>
      <c r="Q9" s="14">
        <v>5150</v>
      </c>
      <c r="R9" s="28">
        <v>5064.9799999999996</v>
      </c>
      <c r="S9" s="14">
        <v>5211</v>
      </c>
      <c r="T9" s="28">
        <v>5116.34</v>
      </c>
      <c r="U9" s="14">
        <v>5277</v>
      </c>
    </row>
    <row r="10" spans="1:21" x14ac:dyDescent="0.2">
      <c r="A10" s="53" t="s">
        <v>62</v>
      </c>
      <c r="B10" s="117">
        <v>3450.36</v>
      </c>
      <c r="C10" s="65">
        <v>9567</v>
      </c>
      <c r="D10" s="118">
        <v>4534.16</v>
      </c>
      <c r="E10" s="66">
        <v>13310</v>
      </c>
      <c r="F10" s="118">
        <v>4526.67</v>
      </c>
      <c r="G10" s="66">
        <v>13218</v>
      </c>
      <c r="H10" s="118">
        <v>4480.3512499999997</v>
      </c>
      <c r="I10" s="66">
        <v>12920</v>
      </c>
      <c r="J10" s="73">
        <v>4513.84</v>
      </c>
      <c r="K10" s="63">
        <v>12954</v>
      </c>
      <c r="L10" s="29">
        <v>4607.1899999999996</v>
      </c>
      <c r="M10" s="15">
        <v>13013</v>
      </c>
      <c r="N10" s="29">
        <v>5137.01</v>
      </c>
      <c r="O10" s="15">
        <v>14491</v>
      </c>
      <c r="P10" s="29">
        <v>4997.4799999999996</v>
      </c>
      <c r="Q10" s="15">
        <v>13732</v>
      </c>
      <c r="R10" s="29">
        <v>5031.8599999999997</v>
      </c>
      <c r="S10" s="15">
        <v>13624</v>
      </c>
      <c r="T10" s="29">
        <v>5050.87</v>
      </c>
      <c r="U10" s="15">
        <v>13680</v>
      </c>
    </row>
    <row r="12" spans="1:21" x14ac:dyDescent="0.2">
      <c r="A12" s="49" t="s">
        <v>262</v>
      </c>
      <c r="B12" s="77">
        <v>2020</v>
      </c>
      <c r="C12" s="77">
        <v>2019</v>
      </c>
      <c r="D12" s="77">
        <v>2018</v>
      </c>
      <c r="E12" s="77">
        <v>2017</v>
      </c>
      <c r="F12" s="100">
        <v>2016</v>
      </c>
      <c r="G12" s="77">
        <v>2015</v>
      </c>
      <c r="H12" s="77">
        <v>2014</v>
      </c>
      <c r="I12" s="77">
        <v>2013</v>
      </c>
      <c r="J12" s="77">
        <v>2012</v>
      </c>
      <c r="K12" s="77">
        <v>2011</v>
      </c>
    </row>
    <row r="13" spans="1:21" x14ac:dyDescent="0.2">
      <c r="A13" s="18" t="s">
        <v>65</v>
      </c>
      <c r="B13" s="101" t="s">
        <v>462</v>
      </c>
      <c r="C13" s="101" t="s">
        <v>437</v>
      </c>
      <c r="D13" s="101" t="s">
        <v>391</v>
      </c>
      <c r="E13" s="101" t="s">
        <v>351</v>
      </c>
      <c r="F13" s="101" t="s">
        <v>297</v>
      </c>
      <c r="G13" s="101" t="s">
        <v>67</v>
      </c>
      <c r="H13" s="101" t="s">
        <v>66</v>
      </c>
      <c r="I13" s="101" t="s">
        <v>134</v>
      </c>
      <c r="J13" s="101" t="s">
        <v>176</v>
      </c>
      <c r="K13" s="101" t="s">
        <v>191</v>
      </c>
    </row>
    <row r="14" spans="1:2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6"/>
      <c r="K14" s="46"/>
      <c r="L14" s="46"/>
      <c r="M14" s="46"/>
      <c r="N14" s="46"/>
    </row>
    <row r="15" spans="1:21" x14ac:dyDescent="0.2">
      <c r="A15" s="48" t="s">
        <v>252</v>
      </c>
    </row>
    <row r="16" spans="1:21" x14ac:dyDescent="0.2">
      <c r="A16" s="50" t="s">
        <v>263</v>
      </c>
      <c r="B16" s="41" t="s">
        <v>436</v>
      </c>
      <c r="D16" s="41" t="s">
        <v>436</v>
      </c>
      <c r="F16" s="41"/>
      <c r="H16" s="41"/>
    </row>
    <row r="18" spans="1:9" x14ac:dyDescent="0.2">
      <c r="A18" s="74" t="s">
        <v>315</v>
      </c>
    </row>
    <row r="19" spans="1:9" x14ac:dyDescent="0.2">
      <c r="A19" t="s">
        <v>316</v>
      </c>
    </row>
    <row r="21" spans="1:9" x14ac:dyDescent="0.2">
      <c r="I21" s="90"/>
    </row>
    <row r="22" spans="1:9" x14ac:dyDescent="0.2">
      <c r="H22" s="88"/>
      <c r="I22" s="91"/>
    </row>
    <row r="23" spans="1:9" x14ac:dyDescent="0.2">
      <c r="H23" s="88"/>
      <c r="I23" s="91"/>
    </row>
    <row r="24" spans="1:9" x14ac:dyDescent="0.2">
      <c r="I24" s="92"/>
    </row>
  </sheetData>
  <mergeCells count="10">
    <mergeCell ref="B1:C1"/>
    <mergeCell ref="D1:E1"/>
    <mergeCell ref="T1:U1"/>
    <mergeCell ref="J1:K1"/>
    <mergeCell ref="F1:G1"/>
    <mergeCell ref="H1:I1"/>
    <mergeCell ref="L1:M1"/>
    <mergeCell ref="N1:O1"/>
    <mergeCell ref="P1:Q1"/>
    <mergeCell ref="R1:S1"/>
  </mergeCells>
  <hyperlinks>
    <hyperlink ref="D16" r:id="rId1" xr:uid="{00000000-0004-0000-0600-000000000000}"/>
    <hyperlink ref="B16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/>
  </sheetViews>
  <sheetFormatPr baseColWidth="10" defaultColWidth="8.83203125" defaultRowHeight="15" x14ac:dyDescent="0.2"/>
  <cols>
    <col min="1" max="1" width="47.5" bestFit="1" customWidth="1"/>
    <col min="2" max="4" width="10" customWidth="1"/>
    <col min="5" max="6" width="10.5" bestFit="1" customWidth="1"/>
  </cols>
  <sheetData>
    <row r="1" spans="1:11" x14ac:dyDescent="0.2">
      <c r="A1" s="18" t="s">
        <v>264</v>
      </c>
      <c r="B1" s="18">
        <v>2020</v>
      </c>
      <c r="C1" s="18">
        <v>2019</v>
      </c>
      <c r="D1" s="18">
        <v>2018</v>
      </c>
      <c r="E1" s="18">
        <v>2017</v>
      </c>
      <c r="F1" s="18">
        <v>2016</v>
      </c>
      <c r="G1" s="18">
        <v>2015</v>
      </c>
      <c r="H1" s="18">
        <v>2014</v>
      </c>
      <c r="I1" s="18">
        <v>2013</v>
      </c>
      <c r="J1" s="18">
        <v>2012</v>
      </c>
      <c r="K1" s="18">
        <v>2011</v>
      </c>
    </row>
    <row r="2" spans="1:11" x14ac:dyDescent="0.2">
      <c r="A2" s="119" t="s">
        <v>0</v>
      </c>
      <c r="B2" s="27" t="s">
        <v>497</v>
      </c>
      <c r="C2" s="27">
        <v>1297</v>
      </c>
      <c r="D2" s="27">
        <f>SUM(D3:D6)</f>
        <v>1247</v>
      </c>
      <c r="E2" s="27">
        <f>SUM(E3:E6)</f>
        <v>1288</v>
      </c>
      <c r="F2" s="27">
        <v>1293</v>
      </c>
      <c r="G2" s="27">
        <v>1337</v>
      </c>
      <c r="H2" s="27">
        <v>1217</v>
      </c>
      <c r="I2" s="27">
        <v>1245</v>
      </c>
      <c r="J2" s="27">
        <v>891</v>
      </c>
      <c r="K2" s="27">
        <v>900</v>
      </c>
    </row>
    <row r="3" spans="1:11" x14ac:dyDescent="0.2">
      <c r="A3" s="119" t="s">
        <v>70</v>
      </c>
      <c r="B3" s="27" t="s">
        <v>498</v>
      </c>
      <c r="C3" s="27">
        <v>631</v>
      </c>
      <c r="D3" s="27">
        <v>571</v>
      </c>
      <c r="E3" s="27">
        <v>593</v>
      </c>
      <c r="F3" s="27">
        <v>598</v>
      </c>
      <c r="G3" s="27">
        <v>610</v>
      </c>
      <c r="H3" s="27">
        <v>571</v>
      </c>
      <c r="I3" s="27">
        <v>594</v>
      </c>
      <c r="J3" s="27">
        <v>451</v>
      </c>
      <c r="K3" s="27">
        <v>454</v>
      </c>
    </row>
    <row r="4" spans="1:11" x14ac:dyDescent="0.2">
      <c r="A4" s="119" t="s">
        <v>68</v>
      </c>
      <c r="B4" s="27" t="s">
        <v>499</v>
      </c>
      <c r="C4" s="27">
        <v>83</v>
      </c>
      <c r="D4" s="27">
        <v>81</v>
      </c>
      <c r="E4" s="27">
        <v>80</v>
      </c>
      <c r="F4" s="27">
        <v>76</v>
      </c>
      <c r="G4" s="27">
        <v>71</v>
      </c>
      <c r="H4" s="27">
        <v>76</v>
      </c>
      <c r="I4" s="27">
        <v>76</v>
      </c>
      <c r="J4" s="27">
        <v>37</v>
      </c>
      <c r="K4" s="27">
        <v>45</v>
      </c>
    </row>
    <row r="5" spans="1:11" x14ac:dyDescent="0.2">
      <c r="A5" s="119" t="s">
        <v>386</v>
      </c>
      <c r="B5" s="27" t="s">
        <v>500</v>
      </c>
      <c r="C5" s="27">
        <v>291</v>
      </c>
      <c r="D5" s="27">
        <v>416</v>
      </c>
      <c r="E5" s="27">
        <v>429</v>
      </c>
      <c r="F5" s="27">
        <v>434</v>
      </c>
      <c r="G5" s="27">
        <v>442</v>
      </c>
      <c r="H5" s="27">
        <v>444</v>
      </c>
      <c r="I5" s="27">
        <v>458</v>
      </c>
      <c r="J5" s="27">
        <v>340</v>
      </c>
      <c r="K5" s="27">
        <v>339</v>
      </c>
    </row>
    <row r="6" spans="1:11" x14ac:dyDescent="0.2">
      <c r="A6" s="119" t="s">
        <v>69</v>
      </c>
      <c r="B6" s="27" t="s">
        <v>501</v>
      </c>
      <c r="C6" s="27">
        <v>292</v>
      </c>
      <c r="D6" s="27">
        <v>179</v>
      </c>
      <c r="E6" s="27">
        <v>186</v>
      </c>
      <c r="F6" s="27">
        <v>185</v>
      </c>
      <c r="G6" s="27">
        <v>214</v>
      </c>
      <c r="H6" s="27">
        <v>126</v>
      </c>
      <c r="I6" s="27">
        <v>117</v>
      </c>
      <c r="J6" s="27">
        <v>63</v>
      </c>
      <c r="K6" s="27">
        <v>62</v>
      </c>
    </row>
    <row r="8" spans="1:11" x14ac:dyDescent="0.2">
      <c r="A8" s="49" t="s">
        <v>265</v>
      </c>
      <c r="B8" s="18">
        <v>2020</v>
      </c>
      <c r="C8" s="18">
        <v>2019</v>
      </c>
      <c r="D8" s="18">
        <v>2018</v>
      </c>
      <c r="E8" s="18">
        <v>2017</v>
      </c>
      <c r="F8" s="18">
        <v>2016</v>
      </c>
      <c r="G8" s="18">
        <v>2015</v>
      </c>
      <c r="H8" s="18">
        <v>2014</v>
      </c>
      <c r="I8" s="18">
        <v>2013</v>
      </c>
      <c r="J8" s="18">
        <v>2012</v>
      </c>
      <c r="K8" s="18">
        <v>2011</v>
      </c>
    </row>
    <row r="9" spans="1:11" x14ac:dyDescent="0.2">
      <c r="A9" s="119" t="s">
        <v>0</v>
      </c>
      <c r="B9" s="176">
        <v>16094.762135000001</v>
      </c>
      <c r="C9" s="176">
        <v>16162.948404999999</v>
      </c>
      <c r="D9" s="176">
        <v>16196.172630999999</v>
      </c>
      <c r="E9" s="27">
        <v>16145</v>
      </c>
      <c r="F9" s="27">
        <v>16477</v>
      </c>
      <c r="G9" s="27">
        <v>16154</v>
      </c>
      <c r="H9" s="27">
        <v>16477</v>
      </c>
      <c r="I9" s="27">
        <v>16123</v>
      </c>
      <c r="J9" s="27">
        <v>16117</v>
      </c>
      <c r="K9" s="27">
        <v>16132</v>
      </c>
    </row>
    <row r="10" spans="1:11" x14ac:dyDescent="0.2">
      <c r="A10" s="119" t="s">
        <v>10</v>
      </c>
      <c r="B10" s="27">
        <v>1674.443156</v>
      </c>
      <c r="C10" s="27">
        <v>1665.6743759999999</v>
      </c>
      <c r="D10" s="27">
        <v>1664.8427380000001</v>
      </c>
      <c r="E10" s="27">
        <v>1665</v>
      </c>
      <c r="F10" s="27">
        <v>1904</v>
      </c>
      <c r="G10" s="27">
        <v>1592</v>
      </c>
      <c r="H10" s="27">
        <v>1904</v>
      </c>
      <c r="I10" s="27">
        <v>1777</v>
      </c>
      <c r="J10" s="27">
        <v>1765</v>
      </c>
      <c r="K10" s="27">
        <v>1765</v>
      </c>
    </row>
    <row r="11" spans="1:11" x14ac:dyDescent="0.2">
      <c r="A11" s="119" t="s">
        <v>71</v>
      </c>
      <c r="B11" s="27">
        <v>1481.5777880000001</v>
      </c>
      <c r="C11" s="27">
        <v>1481.5777880000001</v>
      </c>
      <c r="D11" s="27">
        <v>1482</v>
      </c>
      <c r="E11" s="27">
        <v>1482</v>
      </c>
      <c r="F11" s="27">
        <v>1482</v>
      </c>
      <c r="G11" s="27">
        <v>1482</v>
      </c>
      <c r="H11" s="27">
        <v>1482</v>
      </c>
      <c r="I11" s="27">
        <v>1482</v>
      </c>
      <c r="J11" s="27">
        <v>1498</v>
      </c>
      <c r="K11" s="27">
        <v>1498</v>
      </c>
    </row>
    <row r="12" spans="1:11" x14ac:dyDescent="0.2">
      <c r="A12" s="119" t="s">
        <v>496</v>
      </c>
      <c r="B12" s="27">
        <v>8651.7893330000006</v>
      </c>
      <c r="C12" s="27">
        <v>8676.7893320000003</v>
      </c>
      <c r="D12" s="27">
        <v>8683</v>
      </c>
      <c r="E12" s="27">
        <v>8670</v>
      </c>
      <c r="F12" s="27">
        <v>8630</v>
      </c>
      <c r="G12" s="27">
        <v>8631</v>
      </c>
      <c r="H12" s="27">
        <v>8632</v>
      </c>
      <c r="I12" s="27">
        <v>8552</v>
      </c>
      <c r="J12" s="27">
        <v>8158</v>
      </c>
      <c r="K12" s="27">
        <v>8158</v>
      </c>
    </row>
    <row r="13" spans="1:11" x14ac:dyDescent="0.2">
      <c r="A13" s="119" t="s">
        <v>72</v>
      </c>
      <c r="B13" s="27">
        <v>2092.3481649999999</v>
      </c>
      <c r="C13" s="27">
        <v>2092.3481649999999</v>
      </c>
      <c r="D13" s="27">
        <v>2092</v>
      </c>
      <c r="E13" s="27">
        <v>2092</v>
      </c>
      <c r="F13" s="27">
        <v>2092</v>
      </c>
      <c r="G13" s="27">
        <v>2092</v>
      </c>
      <c r="H13" s="27">
        <v>2092</v>
      </c>
      <c r="I13" s="27">
        <v>2089</v>
      </c>
      <c r="J13" s="27">
        <v>2095</v>
      </c>
      <c r="K13" s="27">
        <v>2095</v>
      </c>
    </row>
    <row r="14" spans="1:11" x14ac:dyDescent="0.2">
      <c r="A14" s="119" t="s">
        <v>73</v>
      </c>
      <c r="B14" s="27">
        <v>1338.4030459999999</v>
      </c>
      <c r="C14" s="27">
        <v>1338.4030459999999</v>
      </c>
      <c r="D14" s="27">
        <v>1396</v>
      </c>
      <c r="E14" s="27">
        <v>1396</v>
      </c>
      <c r="F14" s="27">
        <v>1396</v>
      </c>
      <c r="G14" s="27">
        <v>1396</v>
      </c>
      <c r="H14" s="27">
        <v>1396</v>
      </c>
      <c r="I14" s="27">
        <v>1388</v>
      </c>
      <c r="J14" s="27">
        <v>1412</v>
      </c>
      <c r="K14" s="27">
        <v>1412</v>
      </c>
    </row>
    <row r="15" spans="1:11" x14ac:dyDescent="0.2">
      <c r="A15" s="119" t="s">
        <v>74</v>
      </c>
      <c r="B15" s="27">
        <v>485.37948299999999</v>
      </c>
      <c r="C15" s="27">
        <v>485.37948300000005</v>
      </c>
      <c r="D15" s="27">
        <v>486</v>
      </c>
      <c r="E15" s="27">
        <v>486</v>
      </c>
      <c r="F15" s="27">
        <v>486</v>
      </c>
      <c r="G15" s="27">
        <v>486</v>
      </c>
      <c r="H15" s="27">
        <v>486</v>
      </c>
      <c r="I15" s="27">
        <v>486</v>
      </c>
      <c r="J15" s="27">
        <v>295</v>
      </c>
      <c r="K15" s="27">
        <v>295</v>
      </c>
    </row>
    <row r="16" spans="1:11" x14ac:dyDescent="0.2">
      <c r="A16" s="119" t="s">
        <v>75</v>
      </c>
      <c r="B16" s="27">
        <v>370.82116400000001</v>
      </c>
      <c r="C16" s="27">
        <v>422.77621499999998</v>
      </c>
      <c r="D16" s="27">
        <v>405.32989300000003</v>
      </c>
      <c r="E16" s="27">
        <v>354</v>
      </c>
      <c r="F16" s="27">
        <v>487</v>
      </c>
      <c r="G16" s="27">
        <v>475</v>
      </c>
      <c r="H16" s="27">
        <v>487</v>
      </c>
      <c r="I16" s="27">
        <v>349</v>
      </c>
      <c r="J16" s="27">
        <v>894</v>
      </c>
      <c r="K16" s="27">
        <v>909</v>
      </c>
    </row>
    <row r="18" spans="1:4" x14ac:dyDescent="0.2">
      <c r="A18" s="48" t="s">
        <v>252</v>
      </c>
    </row>
    <row r="19" spans="1:4" x14ac:dyDescent="0.2">
      <c r="A19" t="s">
        <v>438</v>
      </c>
      <c r="B19" s="41" t="s">
        <v>439</v>
      </c>
      <c r="D19" s="41"/>
    </row>
  </sheetData>
  <hyperlinks>
    <hyperlink ref="B19" r:id="rId1" xr:uid="{00000000-0004-0000-07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17.5" customWidth="1"/>
    <col min="3" max="10" width="15.5" customWidth="1"/>
  </cols>
  <sheetData>
    <row r="1" spans="1:11" x14ac:dyDescent="0.2">
      <c r="A1" s="8"/>
      <c r="B1" s="150" t="s">
        <v>418</v>
      </c>
      <c r="C1" s="150" t="s">
        <v>373</v>
      </c>
      <c r="D1" s="150" t="s">
        <v>324</v>
      </c>
      <c r="E1" s="150" t="s">
        <v>286</v>
      </c>
      <c r="F1" s="150" t="s">
        <v>23</v>
      </c>
      <c r="G1" s="150" t="s">
        <v>24</v>
      </c>
      <c r="H1" s="150" t="s">
        <v>25</v>
      </c>
      <c r="I1" s="150" t="s">
        <v>26</v>
      </c>
      <c r="J1" s="150" t="s">
        <v>27</v>
      </c>
      <c r="K1" s="150" t="s">
        <v>85</v>
      </c>
    </row>
    <row r="2" spans="1:11" x14ac:dyDescent="0.2">
      <c r="A2" s="18" t="s">
        <v>83</v>
      </c>
      <c r="B2" s="148">
        <v>237338</v>
      </c>
      <c r="C2" s="148">
        <v>272635</v>
      </c>
      <c r="D2" s="148">
        <v>269420</v>
      </c>
      <c r="E2" s="148">
        <v>267354</v>
      </c>
      <c r="F2" s="148">
        <v>245653</v>
      </c>
      <c r="G2" s="148">
        <v>237340</v>
      </c>
      <c r="H2" s="148">
        <v>233185</v>
      </c>
      <c r="I2" s="148">
        <v>228297</v>
      </c>
      <c r="J2" s="148">
        <v>211800</v>
      </c>
      <c r="K2" s="148">
        <v>177322</v>
      </c>
    </row>
    <row r="3" spans="1:11" x14ac:dyDescent="0.2">
      <c r="A3" s="18" t="s">
        <v>84</v>
      </c>
      <c r="B3" s="149" t="s">
        <v>463</v>
      </c>
      <c r="C3" s="149" t="s">
        <v>442</v>
      </c>
      <c r="D3" s="149" t="s">
        <v>376</v>
      </c>
      <c r="E3" s="149" t="s">
        <v>340</v>
      </c>
      <c r="F3" s="149" t="s">
        <v>298</v>
      </c>
      <c r="G3" s="149" t="s">
        <v>86</v>
      </c>
      <c r="H3" s="149" t="s">
        <v>120</v>
      </c>
      <c r="I3" s="149" t="s">
        <v>136</v>
      </c>
      <c r="J3" s="149" t="s">
        <v>178</v>
      </c>
      <c r="K3" s="149" t="s">
        <v>193</v>
      </c>
    </row>
    <row r="6" spans="1:11" x14ac:dyDescent="0.2">
      <c r="A6" s="18" t="s">
        <v>266</v>
      </c>
      <c r="B6" s="150" t="s">
        <v>458</v>
      </c>
      <c r="C6" s="150" t="s">
        <v>417</v>
      </c>
      <c r="D6" s="150" t="s">
        <v>374</v>
      </c>
      <c r="E6" s="150" t="s">
        <v>325</v>
      </c>
      <c r="F6" s="150" t="s">
        <v>295</v>
      </c>
      <c r="G6" s="150" t="s">
        <v>77</v>
      </c>
      <c r="H6" s="150" t="s">
        <v>78</v>
      </c>
      <c r="I6" s="150" t="s">
        <v>79</v>
      </c>
      <c r="J6" s="150" t="s">
        <v>80</v>
      </c>
      <c r="K6" s="150" t="s">
        <v>81</v>
      </c>
    </row>
    <row r="7" spans="1:11" x14ac:dyDescent="0.2">
      <c r="A7" s="18" t="s">
        <v>76</v>
      </c>
      <c r="B7" s="149" t="s">
        <v>459</v>
      </c>
      <c r="C7" s="149" t="s">
        <v>440</v>
      </c>
      <c r="D7" s="149" t="s">
        <v>375</v>
      </c>
      <c r="E7" s="149" t="s">
        <v>341</v>
      </c>
      <c r="F7" s="149" t="s">
        <v>296</v>
      </c>
      <c r="G7" s="149" t="s">
        <v>82</v>
      </c>
      <c r="H7" s="149" t="s">
        <v>119</v>
      </c>
      <c r="I7" s="149" t="s">
        <v>135</v>
      </c>
      <c r="J7" s="149" t="s">
        <v>177</v>
      </c>
      <c r="K7" s="149" t="s">
        <v>192</v>
      </c>
    </row>
    <row r="9" spans="1:11" x14ac:dyDescent="0.2">
      <c r="A9" s="48" t="s">
        <v>252</v>
      </c>
      <c r="B9" s="48"/>
    </row>
    <row r="10" spans="1:11" x14ac:dyDescent="0.2">
      <c r="A10" t="s">
        <v>267</v>
      </c>
      <c r="B10" s="41" t="s">
        <v>268</v>
      </c>
    </row>
    <row r="11" spans="1:11" x14ac:dyDescent="0.2">
      <c r="A11" t="s">
        <v>269</v>
      </c>
      <c r="B11" s="41" t="s">
        <v>270</v>
      </c>
    </row>
    <row r="12" spans="1:11" x14ac:dyDescent="0.2">
      <c r="C12" s="41"/>
    </row>
    <row r="18" spans="2:6" x14ac:dyDescent="0.2">
      <c r="B18" s="191"/>
    </row>
    <row r="20" spans="2:6" x14ac:dyDescent="0.2">
      <c r="E20" s="90"/>
      <c r="F20" s="90"/>
    </row>
    <row r="21" spans="2:6" x14ac:dyDescent="0.2">
      <c r="E21" s="90"/>
      <c r="F21" s="90"/>
    </row>
    <row r="22" spans="2:6" x14ac:dyDescent="0.2">
      <c r="E22" s="91"/>
      <c r="F22" s="91"/>
    </row>
    <row r="23" spans="2:6" x14ac:dyDescent="0.2">
      <c r="E23" s="91"/>
      <c r="F23" s="91"/>
    </row>
    <row r="24" spans="2:6" x14ac:dyDescent="0.2">
      <c r="E24" s="92"/>
      <c r="F24" s="92"/>
    </row>
  </sheetData>
  <hyperlinks>
    <hyperlink ref="B10" r:id="rId1" xr:uid="{00000000-0004-0000-0800-000000000000}"/>
    <hyperlink ref="B11" r:id="rId2" xr:uid="{00000000-0004-0000-08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Enrollment</vt:lpstr>
      <vt:lpstr>Enrollment, Minority</vt:lpstr>
      <vt:lpstr>Tuition &amp; Fees</vt:lpstr>
      <vt:lpstr>Budget</vt:lpstr>
      <vt:lpstr>Historical Information</vt:lpstr>
      <vt:lpstr>Academic Structure</vt:lpstr>
      <vt:lpstr>Employees</vt:lpstr>
      <vt:lpstr>Buildings</vt:lpstr>
      <vt:lpstr>Fundraising</vt:lpstr>
      <vt:lpstr>Research Expenditures</vt:lpstr>
      <vt:lpstr>Administration</vt:lpstr>
      <vt:lpstr>Largest Public Universities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Mullowney, Abby</dc:creator>
  <cp:lastModifiedBy>Microsoft Office User</cp:lastModifiedBy>
  <cp:lastPrinted>2019-12-02T15:39:21Z</cp:lastPrinted>
  <dcterms:created xsi:type="dcterms:W3CDTF">2015-12-01T13:52:47Z</dcterms:created>
  <dcterms:modified xsi:type="dcterms:W3CDTF">2021-02-03T19:57:30Z</dcterms:modified>
</cp:coreProperties>
</file>