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ng\XiangmuMy\Y202404ImgFog_dmr\Alg01Visibity\Exp10EsitFogDen2Github\FogDensityEsitUsingImg\"/>
    </mc:Choice>
  </mc:AlternateContent>
  <bookViews>
    <workbookView xWindow="0" yWindow="0" windowWidth="14380" windowHeight="6280" tabRatio="612" firstSheet="1" activeTab="6"/>
  </bookViews>
  <sheets>
    <sheet name="Scene1" sheetId="1" r:id="rId1"/>
    <sheet name="Scene2" sheetId="2" r:id="rId2"/>
    <sheet name="Sce1RateConsist" sheetId="4" r:id="rId3"/>
    <sheet name="Sce2RateConsist" sheetId="5" r:id="rId4"/>
    <sheet name="timeCMP" sheetId="3" r:id="rId5"/>
    <sheet name="Sce1SeqConsist" sheetId="6" r:id="rId6"/>
    <sheet name="Sce2Consist" sheetId="7" r:id="rId7"/>
  </sheets>
  <calcPr calcId="162913"/>
</workbook>
</file>

<file path=xl/calcChain.xml><?xml version="1.0" encoding="utf-8"?>
<calcChain xmlns="http://schemas.openxmlformats.org/spreadsheetml/2006/main">
  <c r="AA2" i="7" l="1"/>
  <c r="AA12" i="7" s="1"/>
  <c r="AA13" i="7" s="1"/>
  <c r="AA3" i="7"/>
  <c r="AA4" i="7"/>
  <c r="AA5" i="7"/>
  <c r="AA6" i="7"/>
  <c r="AA7" i="7"/>
  <c r="AA8" i="7"/>
  <c r="AA9" i="7"/>
  <c r="AA10" i="7"/>
  <c r="AA11" i="7"/>
  <c r="AB2" i="6"/>
  <c r="AB12" i="6" s="1"/>
  <c r="AB13" i="6" s="1"/>
  <c r="AB3" i="6"/>
  <c r="AB4" i="6"/>
  <c r="AB5" i="6"/>
  <c r="AB6" i="6"/>
  <c r="AB7" i="6"/>
  <c r="AB8" i="6"/>
  <c r="AB9" i="6"/>
  <c r="AB10" i="6"/>
  <c r="AB11" i="6"/>
  <c r="T2" i="7" l="1"/>
  <c r="U2" i="7"/>
  <c r="V2" i="7"/>
  <c r="W2" i="7"/>
  <c r="X2" i="7"/>
  <c r="T3" i="7"/>
  <c r="U3" i="7"/>
  <c r="V3" i="7"/>
  <c r="W3" i="7"/>
  <c r="X3" i="7"/>
  <c r="T4" i="7"/>
  <c r="U4" i="7"/>
  <c r="V4" i="7"/>
  <c r="W4" i="7"/>
  <c r="X4" i="7"/>
  <c r="T5" i="7"/>
  <c r="U5" i="7"/>
  <c r="V5" i="7"/>
  <c r="W5" i="7"/>
  <c r="X5" i="7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1" i="7"/>
  <c r="U11" i="7"/>
  <c r="V11" i="7"/>
  <c r="W11" i="7"/>
  <c r="X11" i="7"/>
  <c r="Z2" i="7"/>
  <c r="Z3" i="7"/>
  <c r="Z4" i="7"/>
  <c r="Z5" i="7"/>
  <c r="Z6" i="7"/>
  <c r="Z7" i="7"/>
  <c r="Z8" i="7"/>
  <c r="Z9" i="7"/>
  <c r="Z10" i="7"/>
  <c r="Z11" i="7"/>
  <c r="AA2" i="6"/>
  <c r="AA3" i="6"/>
  <c r="AA4" i="6"/>
  <c r="AA5" i="6"/>
  <c r="AA6" i="6"/>
  <c r="AA7" i="6"/>
  <c r="AA8" i="6"/>
  <c r="AA9" i="6"/>
  <c r="AA10" i="6"/>
  <c r="AA11" i="6"/>
  <c r="Y12" i="6"/>
  <c r="Y13" i="6"/>
  <c r="U3" i="6"/>
  <c r="V3" i="6"/>
  <c r="W3" i="6"/>
  <c r="X3" i="6"/>
  <c r="U4" i="6"/>
  <c r="V4" i="6"/>
  <c r="W4" i="6"/>
  <c r="X4" i="6"/>
  <c r="U5" i="6"/>
  <c r="V5" i="6"/>
  <c r="V12" i="6" s="1"/>
  <c r="V13" i="6" s="1"/>
  <c r="W5" i="6"/>
  <c r="W12" i="6" s="1"/>
  <c r="W13" i="6" s="1"/>
  <c r="X5" i="6"/>
  <c r="U6" i="6"/>
  <c r="V6" i="6"/>
  <c r="W6" i="6"/>
  <c r="X6" i="6"/>
  <c r="U7" i="6"/>
  <c r="V7" i="6"/>
  <c r="W7" i="6"/>
  <c r="X7" i="6"/>
  <c r="U8" i="6"/>
  <c r="V8" i="6"/>
  <c r="W8" i="6"/>
  <c r="X8" i="6"/>
  <c r="U9" i="6"/>
  <c r="V9" i="6"/>
  <c r="W9" i="6"/>
  <c r="X9" i="6"/>
  <c r="X12" i="6" s="1"/>
  <c r="X13" i="6" s="1"/>
  <c r="U10" i="6"/>
  <c r="V10" i="6"/>
  <c r="W10" i="6"/>
  <c r="X10" i="6"/>
  <c r="U11" i="6"/>
  <c r="V11" i="6"/>
  <c r="W11" i="6"/>
  <c r="X11" i="6"/>
  <c r="U2" i="6"/>
  <c r="U12" i="6" s="1"/>
  <c r="U13" i="6" s="1"/>
  <c r="V2" i="6"/>
  <c r="W2" i="6"/>
  <c r="X2" i="6"/>
  <c r="V12" i="7" l="1"/>
  <c r="V13" i="7" s="1"/>
  <c r="U12" i="7"/>
  <c r="U13" i="7" s="1"/>
  <c r="X12" i="7"/>
  <c r="X13" i="7" s="1"/>
  <c r="Z12" i="7"/>
  <c r="Z13" i="7" s="1"/>
  <c r="W12" i="7"/>
  <c r="W13" i="7" s="1"/>
  <c r="T12" i="7"/>
  <c r="T13" i="7" s="1"/>
  <c r="AA12" i="6"/>
  <c r="AA13" i="6" s="1"/>
  <c r="AF11" i="5"/>
  <c r="AF2" i="5"/>
  <c r="AF13" i="5" s="1"/>
  <c r="AG2" i="5"/>
  <c r="AG13" i="5" s="1"/>
  <c r="AF3" i="5"/>
  <c r="AG3" i="5"/>
  <c r="AF4" i="5"/>
  <c r="AG4" i="5"/>
  <c r="AF5" i="5"/>
  <c r="AG5" i="5"/>
  <c r="AF6" i="5"/>
  <c r="AG6" i="5"/>
  <c r="AF7" i="5"/>
  <c r="AG7" i="5"/>
  <c r="AF8" i="5"/>
  <c r="AG8" i="5"/>
  <c r="AF9" i="5"/>
  <c r="AG9" i="5"/>
  <c r="AF10" i="5"/>
  <c r="AG10" i="5"/>
  <c r="AG11" i="5"/>
  <c r="Z2" i="5"/>
  <c r="AG2" i="4"/>
  <c r="AF2" i="4"/>
  <c r="Y3" i="6"/>
  <c r="Z3" i="6"/>
  <c r="Y4" i="6"/>
  <c r="Z4" i="6"/>
  <c r="Y5" i="6"/>
  <c r="Z5" i="6"/>
  <c r="Y6" i="6"/>
  <c r="Z6" i="6"/>
  <c r="Y7" i="6"/>
  <c r="Z7" i="6"/>
  <c r="Y8" i="6"/>
  <c r="Z8" i="6"/>
  <c r="Y9" i="6"/>
  <c r="Z9" i="6"/>
  <c r="Y10" i="6"/>
  <c r="Z10" i="6"/>
  <c r="Y11" i="6"/>
  <c r="Z11" i="6"/>
  <c r="Z2" i="6"/>
  <c r="Y2" i="6"/>
  <c r="Y2" i="7"/>
  <c r="Y3" i="7"/>
  <c r="Y12" i="7" s="1"/>
  <c r="Y13" i="7" s="1"/>
  <c r="Y4" i="7"/>
  <c r="Y5" i="7"/>
  <c r="Y6" i="7"/>
  <c r="Y7" i="7"/>
  <c r="Y8" i="7"/>
  <c r="Y9" i="7"/>
  <c r="Y10" i="7"/>
  <c r="Y11" i="7"/>
  <c r="AG14" i="5" l="1"/>
  <c r="AF14" i="5"/>
  <c r="Z12" i="6"/>
  <c r="Z13" i="6" s="1"/>
  <c r="I13" i="2"/>
  <c r="I15" i="2" s="1"/>
  <c r="J13" i="2"/>
  <c r="J15" i="2" s="1"/>
  <c r="I14" i="2"/>
  <c r="J14" i="2"/>
  <c r="I13" i="1"/>
  <c r="J13" i="1"/>
  <c r="I14" i="1"/>
  <c r="J14" i="1"/>
  <c r="I15" i="1"/>
  <c r="J15" i="1"/>
  <c r="AE3" i="5" l="1"/>
  <c r="AE4" i="5"/>
  <c r="AE5" i="5"/>
  <c r="AE6" i="5"/>
  <c r="AE7" i="5"/>
  <c r="AE8" i="5"/>
  <c r="AE9" i="5"/>
  <c r="AE10" i="5"/>
  <c r="AE11" i="5"/>
  <c r="AE2" i="5"/>
  <c r="AE2" i="4"/>
  <c r="AC2" i="4"/>
  <c r="T2" i="5"/>
  <c r="U2" i="5"/>
  <c r="AE14" i="5" l="1"/>
  <c r="AE13" i="5"/>
  <c r="Y3" i="5"/>
  <c r="Y4" i="5"/>
  <c r="Y5" i="5"/>
  <c r="Y6" i="5"/>
  <c r="Y7" i="5"/>
  <c r="Y8" i="5"/>
  <c r="Y9" i="5"/>
  <c r="Y10" i="5"/>
  <c r="Y11" i="5"/>
  <c r="Y2" i="5"/>
  <c r="R13" i="5" s="1"/>
  <c r="R14" i="5" s="1"/>
  <c r="Y3" i="4" l="1"/>
  <c r="Y4" i="4"/>
  <c r="Y5" i="4"/>
  <c r="Y6" i="4"/>
  <c r="Y7" i="4"/>
  <c r="Y8" i="4"/>
  <c r="Y9" i="4"/>
  <c r="Y10" i="4"/>
  <c r="Y11" i="4"/>
  <c r="Y2" i="4"/>
  <c r="R13" i="4" l="1"/>
  <c r="R14" i="4" s="1"/>
  <c r="H13" i="2"/>
  <c r="H15" i="2" s="1"/>
  <c r="H14" i="2"/>
  <c r="H13" i="1"/>
  <c r="H15" i="1" s="1"/>
  <c r="H14" i="1"/>
  <c r="Z3" i="5" l="1"/>
  <c r="AA3" i="5"/>
  <c r="AB3" i="5"/>
  <c r="AC3" i="5"/>
  <c r="AD3" i="5"/>
  <c r="Z4" i="5"/>
  <c r="AA4" i="5"/>
  <c r="AB4" i="5"/>
  <c r="AC4" i="5"/>
  <c r="AD4" i="5"/>
  <c r="Z5" i="5"/>
  <c r="Z14" i="5" s="1"/>
  <c r="AA5" i="5"/>
  <c r="AB5" i="5"/>
  <c r="AC5" i="5"/>
  <c r="AD5" i="5"/>
  <c r="Z6" i="5"/>
  <c r="AA6" i="5"/>
  <c r="AB6" i="5"/>
  <c r="AC6" i="5"/>
  <c r="AD6" i="5"/>
  <c r="Z7" i="5"/>
  <c r="AA7" i="5"/>
  <c r="AB7" i="5"/>
  <c r="AC7" i="5"/>
  <c r="AD7" i="5"/>
  <c r="Z8" i="5"/>
  <c r="AA8" i="5"/>
  <c r="AB8" i="5"/>
  <c r="AC8" i="5"/>
  <c r="AD8" i="5"/>
  <c r="Z9" i="5"/>
  <c r="AA9" i="5"/>
  <c r="AB9" i="5"/>
  <c r="AC9" i="5"/>
  <c r="AD9" i="5"/>
  <c r="Z10" i="5"/>
  <c r="AA10" i="5"/>
  <c r="AB10" i="5"/>
  <c r="AC10" i="5"/>
  <c r="AD10" i="5"/>
  <c r="Z11" i="5"/>
  <c r="AA11" i="5"/>
  <c r="AB11" i="5"/>
  <c r="AC11" i="5"/>
  <c r="AD11" i="5"/>
  <c r="AD2" i="5"/>
  <c r="AA2" i="5"/>
  <c r="AB2" i="5"/>
  <c r="AC2" i="5"/>
  <c r="AA2" i="4"/>
  <c r="AB2" i="4"/>
  <c r="AD2" i="4"/>
  <c r="Z2" i="4"/>
  <c r="Z13" i="5" l="1"/>
  <c r="AD14" i="5"/>
  <c r="AA14" i="5"/>
  <c r="AB13" i="5"/>
  <c r="AC13" i="5"/>
  <c r="AB14" i="5"/>
  <c r="AA13" i="5"/>
  <c r="AD13" i="5"/>
  <c r="AC14" i="5"/>
  <c r="U2" i="4"/>
  <c r="V2" i="4"/>
  <c r="W2" i="4"/>
  <c r="X2" i="4"/>
  <c r="U3" i="4"/>
  <c r="V3" i="4"/>
  <c r="W3" i="4"/>
  <c r="X3" i="4"/>
  <c r="U4" i="4"/>
  <c r="V4" i="4"/>
  <c r="W4" i="4"/>
  <c r="X4" i="4"/>
  <c r="U5" i="4"/>
  <c r="V5" i="4"/>
  <c r="W5" i="4"/>
  <c r="X5" i="4"/>
  <c r="U6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T3" i="4"/>
  <c r="T4" i="4"/>
  <c r="T5" i="4"/>
  <c r="T6" i="4"/>
  <c r="T7" i="4"/>
  <c r="T8" i="4"/>
  <c r="T9" i="4"/>
  <c r="T10" i="4"/>
  <c r="T11" i="4"/>
  <c r="T2" i="4"/>
  <c r="V2" i="5"/>
  <c r="O13" i="5" s="1"/>
  <c r="O14" i="5" s="1"/>
  <c r="W2" i="5"/>
  <c r="P13" i="5" s="1"/>
  <c r="P14" i="5" s="1"/>
  <c r="X2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T3" i="5"/>
  <c r="T4" i="5"/>
  <c r="T5" i="5"/>
  <c r="T6" i="5"/>
  <c r="T7" i="5"/>
  <c r="T8" i="5"/>
  <c r="T9" i="5"/>
  <c r="T10" i="5"/>
  <c r="T11" i="5"/>
  <c r="M13" i="5" s="1"/>
  <c r="M14" i="5" s="1"/>
  <c r="C3" i="4"/>
  <c r="Q13" i="5" l="1"/>
  <c r="Q14" i="5" s="1"/>
  <c r="N13" i="5"/>
  <c r="N14" i="5" s="1"/>
  <c r="P13" i="4"/>
  <c r="P14" i="4" s="1"/>
  <c r="C4" i="4"/>
  <c r="AG3" i="4"/>
  <c r="AF3" i="4"/>
  <c r="AE3" i="4"/>
  <c r="C5" i="4"/>
  <c r="AA4" i="4"/>
  <c r="AD4" i="4"/>
  <c r="Z4" i="4"/>
  <c r="AB4" i="4"/>
  <c r="AC4" i="4"/>
  <c r="Q13" i="4"/>
  <c r="Q14" i="4" s="1"/>
  <c r="Z3" i="4"/>
  <c r="AA3" i="4"/>
  <c r="AB3" i="4"/>
  <c r="AC3" i="4"/>
  <c r="AD3" i="4"/>
  <c r="N13" i="4"/>
  <c r="N14" i="4" s="1"/>
  <c r="O13" i="4"/>
  <c r="O14" i="4" s="1"/>
  <c r="M13" i="4"/>
  <c r="M14" i="4" s="1"/>
  <c r="G14" i="2"/>
  <c r="F14" i="2"/>
  <c r="E14" i="2"/>
  <c r="D14" i="2"/>
  <c r="C14" i="2"/>
  <c r="G13" i="2"/>
  <c r="G15" i="2" s="1"/>
  <c r="F13" i="2"/>
  <c r="F15" i="2" s="1"/>
  <c r="E13" i="2"/>
  <c r="E15" i="2" s="1"/>
  <c r="D13" i="2"/>
  <c r="D15" i="2" s="1"/>
  <c r="C13" i="2"/>
  <c r="C15" i="2" s="1"/>
  <c r="D13" i="1"/>
  <c r="E13" i="1"/>
  <c r="F13" i="1"/>
  <c r="G13" i="1"/>
  <c r="D14" i="1"/>
  <c r="E14" i="1"/>
  <c r="E15" i="1" s="1"/>
  <c r="F14" i="1"/>
  <c r="G14" i="1"/>
  <c r="D15" i="1"/>
  <c r="F15" i="1"/>
  <c r="G15" i="1"/>
  <c r="C15" i="1"/>
  <c r="C14" i="1"/>
  <c r="C13" i="1"/>
  <c r="AF4" i="4" l="1"/>
  <c r="AG4" i="4"/>
  <c r="AE4" i="4"/>
  <c r="AF5" i="4"/>
  <c r="AG5" i="4"/>
  <c r="AE5" i="4"/>
  <c r="C6" i="4"/>
  <c r="Z5" i="4"/>
  <c r="AA5" i="4"/>
  <c r="AC5" i="4"/>
  <c r="AB5" i="4"/>
  <c r="AD5" i="4"/>
  <c r="AF6" i="4" l="1"/>
  <c r="AG6" i="4"/>
  <c r="AE6" i="4"/>
  <c r="C7" i="4"/>
  <c r="AA6" i="4"/>
  <c r="AB6" i="4"/>
  <c r="AC6" i="4"/>
  <c r="AD6" i="4"/>
  <c r="Z6" i="4"/>
  <c r="AF7" i="4" l="1"/>
  <c r="AG7" i="4"/>
  <c r="AE7" i="4"/>
  <c r="C8" i="4"/>
  <c r="AC7" i="4"/>
  <c r="Z7" i="4"/>
  <c r="AA7" i="4"/>
  <c r="AB7" i="4"/>
  <c r="AD7" i="4"/>
  <c r="AF8" i="4" l="1"/>
  <c r="AG8" i="4"/>
  <c r="AE8" i="4"/>
  <c r="C9" i="4"/>
  <c r="AC8" i="4"/>
  <c r="AB8" i="4"/>
  <c r="AA8" i="4"/>
  <c r="Z8" i="4"/>
  <c r="AD8" i="4"/>
  <c r="AF9" i="4" l="1"/>
  <c r="AG9" i="4"/>
  <c r="AE9" i="4"/>
  <c r="C10" i="4"/>
  <c r="AB9" i="4"/>
  <c r="AC9" i="4"/>
  <c r="AD9" i="4"/>
  <c r="Z9" i="4"/>
  <c r="AA9" i="4"/>
  <c r="AG10" i="4" l="1"/>
  <c r="AF10" i="4"/>
  <c r="AE10" i="4"/>
  <c r="C11" i="4"/>
  <c r="Z10" i="4"/>
  <c r="AA10" i="4"/>
  <c r="AB10" i="4"/>
  <c r="AC10" i="4"/>
  <c r="AD10" i="4"/>
  <c r="AG11" i="4" l="1"/>
  <c r="AF11" i="4"/>
  <c r="AE11" i="4"/>
  <c r="AA11" i="4"/>
  <c r="AA13" i="4" s="1"/>
  <c r="AD11" i="4"/>
  <c r="Z11" i="4"/>
  <c r="AB11" i="4"/>
  <c r="AC11" i="4"/>
  <c r="AE14" i="4" l="1"/>
  <c r="AE13" i="4"/>
  <c r="AF14" i="4"/>
  <c r="AF13" i="4"/>
  <c r="AG13" i="4"/>
  <c r="AG14" i="4"/>
  <c r="AC14" i="4"/>
  <c r="AC13" i="4"/>
  <c r="Z14" i="4"/>
  <c r="Z13" i="4"/>
  <c r="AB13" i="4"/>
  <c r="AB14" i="4"/>
  <c r="AD13" i="4"/>
  <c r="AD14" i="4"/>
  <c r="AA14" i="4"/>
</calcChain>
</file>

<file path=xl/sharedStrings.xml><?xml version="1.0" encoding="utf-8"?>
<sst xmlns="http://schemas.openxmlformats.org/spreadsheetml/2006/main" count="259" uniqueCount="89">
  <si>
    <t>image</t>
  </si>
  <si>
    <t>Scene1_IM_Level01.jpg</t>
  </si>
  <si>
    <t>Scene1_IM_Level02.jpg</t>
  </si>
  <si>
    <t>Scene1_IM_Level03.jpg</t>
  </si>
  <si>
    <t>Scene1_IM_Level04.jpg</t>
  </si>
  <si>
    <t>Scene1_IM_Level05.jpg</t>
  </si>
  <si>
    <t>Scene1_IM_Level06.jpg</t>
  </si>
  <si>
    <t>Scene1_IM_Level07.jpg</t>
  </si>
  <si>
    <t>Scene1_IM_Level08.jpg</t>
  </si>
  <si>
    <t>Scene1_IM_Level09.jpg</t>
  </si>
  <si>
    <t>Scene1_IM_Level10(without_fog).jpg</t>
  </si>
  <si>
    <t>Ours</t>
    <phoneticPr fontId="2" type="noConversion"/>
  </si>
  <si>
    <t>FADE</t>
    <phoneticPr fontId="2" type="noConversion"/>
  </si>
  <si>
    <t>SFDE</t>
    <phoneticPr fontId="2" type="noConversion"/>
  </si>
  <si>
    <t>Img.#</t>
    <phoneticPr fontId="2" type="noConversion"/>
  </si>
  <si>
    <t>Lev.01</t>
    <phoneticPr fontId="2" type="noConversion"/>
  </si>
  <si>
    <t>Lev.02</t>
  </si>
  <si>
    <t>Lev.03</t>
  </si>
  <si>
    <t>Lev.04</t>
  </si>
  <si>
    <t>Lev.05</t>
  </si>
  <si>
    <t>Lev.06</t>
  </si>
  <si>
    <t>Lev.07</t>
  </si>
  <si>
    <t>Lev.08</t>
  </si>
  <si>
    <t>Lev.09</t>
  </si>
  <si>
    <t>Lev.10</t>
  </si>
  <si>
    <t>Scene2_IM_Level01.jpg</t>
  </si>
  <si>
    <t>Scene2_IM_Level02.jpg</t>
  </si>
  <si>
    <t>Scene2_IM_Level03.jpg</t>
  </si>
  <si>
    <t>Scene2_IM_Level04.jpg</t>
  </si>
  <si>
    <t>Scene2_IM_Level05.jpg</t>
  </si>
  <si>
    <t>Scene2_IM_Level06.jpg</t>
  </si>
  <si>
    <t>Scene2_IM_Level07.jpg</t>
  </si>
  <si>
    <t>Scene2_IM_Level08.jpg</t>
  </si>
  <si>
    <t>Scene2_IM_Level09.jpg</t>
  </si>
  <si>
    <t>Scene2_IM_Level10_without_fog.jpg</t>
  </si>
  <si>
    <r>
      <t>S</t>
    </r>
    <r>
      <rPr>
        <sz val="11"/>
        <color theme="1"/>
        <rFont val="等线"/>
        <family val="3"/>
        <charset val="134"/>
        <scheme val="minor"/>
      </rPr>
      <t>cene1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</si>
  <si>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cene2</t>
    </r>
    <r>
      <rPr>
        <sz val="11"/>
        <color indexed="8"/>
        <rFont val="等线"/>
        <family val="3"/>
        <charset val="134"/>
      </rPr>
      <t/>
    </r>
  </si>
  <si>
    <r>
      <t>J</t>
    </r>
    <r>
      <rPr>
        <sz val="11"/>
        <color theme="1"/>
        <rFont val="等线"/>
        <family val="3"/>
        <charset val="134"/>
        <scheme val="minor"/>
      </rPr>
      <t>SVC</t>
    </r>
    <phoneticPr fontId="2" type="noConversion"/>
  </si>
  <si>
    <r>
      <t>J</t>
    </r>
    <r>
      <rPr>
        <sz val="11"/>
        <color theme="1"/>
        <rFont val="等线"/>
        <family val="3"/>
        <charset val="134"/>
        <scheme val="minor"/>
      </rPr>
      <t>dEg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</si>
  <si>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2" type="noConversion"/>
  </si>
  <si>
    <t>ave</t>
    <phoneticPr fontId="2" type="noConversion"/>
  </si>
  <si>
    <t>CV</t>
    <phoneticPr fontId="2" type="noConversion"/>
  </si>
  <si>
    <t>std</t>
  </si>
  <si>
    <t>ave</t>
  </si>
  <si>
    <t>CV</t>
  </si>
  <si>
    <t>leftImg8Val_lindau1</t>
    <phoneticPr fontId="5" type="noConversion"/>
  </si>
  <si>
    <r>
      <t>D</t>
    </r>
    <r>
      <rPr>
        <sz val="11"/>
        <color theme="1"/>
        <rFont val="等线"/>
        <family val="3"/>
        <charset val="134"/>
        <scheme val="minor"/>
      </rPr>
      <t>ataset</t>
    </r>
    <phoneticPr fontId="5" type="noConversion"/>
  </si>
  <si>
    <t>GroundTruth</t>
    <phoneticPr fontId="3" type="noConversion"/>
  </si>
  <si>
    <t>rJSVC</t>
    <phoneticPr fontId="2" type="noConversion"/>
  </si>
  <si>
    <t>rFADE</t>
    <phoneticPr fontId="2" type="noConversion"/>
  </si>
  <si>
    <t>rJdEg</t>
    <phoneticPr fontId="2" type="noConversion"/>
  </si>
  <si>
    <t>rSFDE</t>
    <phoneticPr fontId="2" type="noConversion"/>
  </si>
  <si>
    <t>rOurs</t>
    <phoneticPr fontId="2" type="noConversion"/>
  </si>
  <si>
    <t>cJSVC</t>
    <phoneticPr fontId="2" type="noConversion"/>
  </si>
  <si>
    <t>cFADE</t>
    <phoneticPr fontId="2" type="noConversion"/>
  </si>
  <si>
    <t>cJdEg</t>
    <phoneticPr fontId="2" type="noConversion"/>
  </si>
  <si>
    <t>cSFDE</t>
    <phoneticPr fontId="2" type="noConversion"/>
  </si>
  <si>
    <t>cOurs</t>
    <phoneticPr fontId="2" type="noConversion"/>
  </si>
  <si>
    <t>Sce1.Gt序</t>
    <phoneticPr fontId="3" type="noConversion"/>
  </si>
  <si>
    <t>Sce.2gt序</t>
    <phoneticPr fontId="3" type="noConversion"/>
  </si>
  <si>
    <t>gt序号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</si>
  <si>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dx</t>
    </r>
    <phoneticPr fontId="3" type="noConversion"/>
  </si>
  <si>
    <t>Square sum</t>
    <phoneticPr fontId="3" type="noConversion"/>
  </si>
  <si>
    <t>Err^2</t>
    <phoneticPr fontId="3" type="noConversion"/>
  </si>
  <si>
    <t>Err^2</t>
    <phoneticPr fontId="3" type="noConversion"/>
  </si>
  <si>
    <t>GDEn</t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</si>
  <si>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cene1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</si>
  <si>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cene2</t>
    </r>
    <phoneticPr fontId="2" type="noConversion"/>
  </si>
  <si>
    <r>
      <t>G</t>
    </r>
    <r>
      <rPr>
        <sz val="11"/>
        <color theme="1"/>
        <rFont val="等线"/>
        <family val="3"/>
        <charset val="134"/>
        <scheme val="minor"/>
      </rPr>
      <t>DEn</t>
    </r>
    <phoneticPr fontId="5" type="noConversion"/>
  </si>
  <si>
    <r>
      <t>Highway</t>
    </r>
    <r>
      <rPr>
        <sz val="11"/>
        <color theme="1"/>
        <rFont val="等线"/>
        <family val="3"/>
        <charset val="134"/>
        <scheme val="minor"/>
      </rPr>
      <t xml:space="preserve"> Frames</t>
    </r>
    <phoneticPr fontId="5" type="noConversion"/>
  </si>
  <si>
    <t>Airport Video</t>
    <phoneticPr fontId="5" type="noConversion"/>
  </si>
  <si>
    <t>GDEn</t>
  </si>
  <si>
    <t>GDEn</t>
    <phoneticPr fontId="3" type="noConversion"/>
  </si>
  <si>
    <t>cGDEn</t>
    <phoneticPr fontId="3" type="noConversion"/>
  </si>
  <si>
    <t>rGDEn</t>
    <phoneticPr fontId="3" type="noConversion"/>
  </si>
  <si>
    <t>rGDEn</t>
    <phoneticPr fontId="3" type="noConversion"/>
  </si>
  <si>
    <t>HDE</t>
    <phoneticPr fontId="2" type="noConversion"/>
  </si>
  <si>
    <t>AEA-RDCP</t>
  </si>
  <si>
    <t>HDE</t>
    <phoneticPr fontId="3" type="noConversion"/>
  </si>
  <si>
    <t>HDE</t>
  </si>
  <si>
    <t>JSVC</t>
    <phoneticPr fontId="2" type="noConversion"/>
  </si>
  <si>
    <t>JdEg</t>
    <phoneticPr fontId="2" type="noConversion"/>
  </si>
  <si>
    <t>Ave</t>
    <phoneticPr fontId="3" type="noConversion"/>
  </si>
  <si>
    <t>Sum</t>
    <phoneticPr fontId="3" type="noConversion"/>
  </si>
  <si>
    <t>gtOrd</t>
    <phoneticPr fontId="3" type="noConversion"/>
  </si>
  <si>
    <t>rGDEn</t>
  </si>
  <si>
    <t>rGDEn</t>
    <phoneticPr fontId="3" type="noConversion"/>
  </si>
  <si>
    <t>GDEn</t>
    <phoneticPr fontId="2" type="noConversion"/>
  </si>
  <si>
    <t>rGDEn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</si>
</sst>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00_);[Red]\(0.0000\)"/>
    <numFmt numFmtId="178" formatCode="0.00_ "/>
    <numFmt numFmtId="179" formatCode="0_ "/>
    <numFmt numFmtId="180" formatCode="0_);[Red]\(0\)"/>
    <numFmt numFmtId="181" formatCode="0.000_);[Red]\(0.000\)"/>
  </numFmts>
  <fonts count="17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  <font>
      <sz val="11"/>
      <color rgb="FFC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/>
    </xf>
    <xf numFmtId="181" fontId="11" fillId="0" borderId="0" xfId="0" applyNumberFormat="1" applyFont="1" applyAlignment="1">
      <alignment horizontal="center" vertical="center"/>
    </xf>
    <xf numFmtId="176" fontId="11" fillId="0" borderId="0" xfId="0" applyNumberFormat="1" applyFont="1">
      <alignment vertical="center"/>
    </xf>
    <xf numFmtId="176" fontId="10" fillId="0" borderId="0" xfId="0" applyNumberFormat="1" applyFont="1" applyAlignment="1">
      <alignment horizontal="center" vertical="center"/>
    </xf>
    <xf numFmtId="0" fontId="4" fillId="0" borderId="2" xfId="0" applyFont="1" applyFill="1" applyBorder="1">
      <alignment vertical="center"/>
    </xf>
    <xf numFmtId="176" fontId="12" fillId="0" borderId="0" xfId="0" applyNumberFormat="1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1" xfId="0" applyNumberForma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3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176" fontId="13" fillId="0" borderId="0" xfId="0" applyNumberFormat="1" applyFont="1" applyFill="1" applyBorder="1">
      <alignment vertical="center"/>
    </xf>
    <xf numFmtId="177" fontId="14" fillId="0" borderId="1" xfId="0" applyNumberFormat="1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15" fillId="0" borderId="0" xfId="0" applyFont="1" applyAlignment="1">
      <alignment horizontal="center" vertical="center"/>
    </xf>
    <xf numFmtId="176" fontId="16" fillId="0" borderId="0" xfId="0" applyNumberFormat="1" applyFont="1" applyFill="1" applyBorder="1">
      <alignment vertical="center"/>
    </xf>
    <xf numFmtId="177" fontId="14" fillId="0" borderId="0" xfId="0" applyNumberFormat="1" applyFont="1">
      <alignment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>
      <alignment vertical="center"/>
    </xf>
    <xf numFmtId="180" fontId="1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71281944111941E-2"/>
          <c:y val="0.14927650254974248"/>
          <c:w val="0.90996195438907657"/>
          <c:h val="0.7790627034792007"/>
        </c:manualLayout>
      </c:layout>
      <c:lineChart>
        <c:grouping val="standard"/>
        <c:varyColors val="0"/>
        <c:ser>
          <c:idx val="0"/>
          <c:order val="0"/>
          <c:tx>
            <c:v>JSVC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dLbls>
            <c:dLbl>
              <c:idx val="0"/>
              <c:layout>
                <c:manualLayout>
                  <c:x val="-4.0629761300152362E-2"/>
                  <c:y val="3.0769230769230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11A7-4509-B692-A95B28D98220}"/>
                </c:ext>
              </c:extLst>
            </c:dLbl>
            <c:dLbl>
              <c:idx val="1"/>
              <c:layout>
                <c:manualLayout>
                  <c:x val="-4.0629761300152362E-2"/>
                  <c:y val="3.956043956043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11A7-4509-B692-A95B28D98220}"/>
                </c:ext>
              </c:extLst>
            </c:dLbl>
            <c:dLbl>
              <c:idx val="2"/>
              <c:layout>
                <c:manualLayout>
                  <c:x val="-2.6409344845099034E-2"/>
                  <c:y val="3.5164835164835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1A7-4509-B692-A95B28D98220}"/>
                </c:ext>
              </c:extLst>
            </c:dLbl>
            <c:dLbl>
              <c:idx val="3"/>
              <c:layout>
                <c:manualLayout>
                  <c:x val="-3.0472320975114271E-2"/>
                  <c:y val="4.3956043956043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11A7-4509-B692-A95B28D98220}"/>
                </c:ext>
              </c:extLst>
            </c:dLbl>
            <c:dLbl>
              <c:idx val="4"/>
              <c:layout>
                <c:manualLayout>
                  <c:x val="-1.6251904520060943E-2"/>
                  <c:y val="2.6373626373626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11A7-4509-B692-A95B28D98220}"/>
                </c:ext>
              </c:extLst>
            </c:dLbl>
            <c:dLbl>
              <c:idx val="5"/>
              <c:layout>
                <c:manualLayout>
                  <c:x val="-2.0314880650076108E-2"/>
                  <c:y val="3.9560439560439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1A7-4509-B692-A95B28D98220}"/>
                </c:ext>
              </c:extLst>
            </c:dLbl>
            <c:dLbl>
              <c:idx val="6"/>
              <c:layout>
                <c:manualLayout>
                  <c:x val="-4.4692737430167599E-2"/>
                  <c:y val="4.835164835164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1A7-4509-B692-A95B28D98220}"/>
                </c:ext>
              </c:extLst>
            </c:dLbl>
            <c:dLbl>
              <c:idx val="7"/>
              <c:layout>
                <c:manualLayout>
                  <c:x val="-1.8283392585068562E-2"/>
                  <c:y val="1.7582417582417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1A7-4509-B692-A95B28D98220}"/>
                </c:ext>
              </c:extLst>
            </c:dLbl>
            <c:dLbl>
              <c:idx val="8"/>
              <c:layout>
                <c:manualLayout>
                  <c:x val="-4.0629761300152362E-2"/>
                  <c:y val="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1A7-4509-B692-A95B28D98220}"/>
                </c:ext>
              </c:extLst>
            </c:dLbl>
            <c:dLbl>
              <c:idx val="9"/>
              <c:layout>
                <c:manualLayout>
                  <c:x val="-1.6251904520060943E-2"/>
                  <c:y val="-3.0769230769230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11A7-4509-B692-A95B28D98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Scene1!$B$2:$B$11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Scene1!$C$2:$C$11</c:f>
              <c:numCache>
                <c:formatCode>0.000_ </c:formatCode>
                <c:ptCount val="10"/>
                <c:pt idx="0">
                  <c:v>0.42657243828843494</c:v>
                </c:pt>
                <c:pt idx="1">
                  <c:v>0.39008570985022978</c:v>
                </c:pt>
                <c:pt idx="2">
                  <c:v>0.38555988819869358</c:v>
                </c:pt>
                <c:pt idx="3">
                  <c:v>0.40408251077000873</c:v>
                </c:pt>
                <c:pt idx="4">
                  <c:v>0.37872794846319396</c:v>
                </c:pt>
                <c:pt idx="5">
                  <c:v>0.37013198355284171</c:v>
                </c:pt>
                <c:pt idx="6">
                  <c:v>0.38484401788990785</c:v>
                </c:pt>
                <c:pt idx="7">
                  <c:v>0.37485164466781257</c:v>
                </c:pt>
                <c:pt idx="8">
                  <c:v>0.35697817666235909</c:v>
                </c:pt>
                <c:pt idx="9">
                  <c:v>0.32725446198886798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7-4509-B692-A95B28D98220}"/>
            </c:ext>
          </c:extLst>
        </c:ser>
        <c:ser>
          <c:idx val="2"/>
          <c:order val="2"/>
          <c:tx>
            <c:v>JdEg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220416455053326E-2"/>
                  <c:y val="-3.0769230769230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1A7-4509-B692-A95B28D98220}"/>
                </c:ext>
              </c:extLst>
            </c:dLbl>
            <c:dLbl>
              <c:idx val="1"/>
              <c:layout>
                <c:manualLayout>
                  <c:x val="-1.8283392585068562E-2"/>
                  <c:y val="-2.1978021978022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1A7-4509-B692-A95B28D98220}"/>
                </c:ext>
              </c:extLst>
            </c:dLbl>
            <c:dLbl>
              <c:idx val="2"/>
              <c:layout>
                <c:manualLayout>
                  <c:x val="-2.0314880650076181E-2"/>
                  <c:y val="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1A7-4509-B692-A95B28D98220}"/>
                </c:ext>
              </c:extLst>
            </c:dLbl>
            <c:dLbl>
              <c:idx val="3"/>
              <c:layout>
                <c:manualLayout>
                  <c:x val="-5.0432049859334145E-2"/>
                  <c:y val="-2.71020924586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1A7-4509-B692-A95B28D98220}"/>
                </c:ext>
              </c:extLst>
            </c:dLbl>
            <c:dLbl>
              <c:idx val="4"/>
              <c:layout>
                <c:manualLayout>
                  <c:x val="-6.5007618080243856E-2"/>
                  <c:y val="8.7912087912086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1A7-4509-B692-A95B28D98220}"/>
                </c:ext>
              </c:extLst>
            </c:dLbl>
            <c:dLbl>
              <c:idx val="5"/>
              <c:layout>
                <c:manualLayout>
                  <c:x val="-2.6409344845099034E-2"/>
                  <c:y val="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11A7-4509-B692-A95B28D98220}"/>
                </c:ext>
              </c:extLst>
            </c:dLbl>
            <c:dLbl>
              <c:idx val="6"/>
              <c:layout>
                <c:manualLayout>
                  <c:x val="-2.2346368715083872E-2"/>
                  <c:y val="3.5164835164835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1A7-4509-B692-A95B28D98220}"/>
                </c:ext>
              </c:extLst>
            </c:dLbl>
            <c:dLbl>
              <c:idx val="7"/>
              <c:layout>
                <c:manualLayout>
                  <c:x val="-2.4555503470668455E-2"/>
                  <c:y val="3.1351154635082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1A7-4509-B692-A95B28D98220}"/>
                </c:ext>
              </c:extLst>
            </c:dLbl>
            <c:dLbl>
              <c:idx val="8"/>
              <c:layout>
                <c:manualLayout>
                  <c:x val="0"/>
                  <c:y val="-8.40336134453781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C3F-4EE9-A823-7B3947547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C00FF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Scene1!$B$2:$B$11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Scene1!$E$2:$E$11</c:f>
              <c:numCache>
                <c:formatCode>0.000_ </c:formatCode>
                <c:ptCount val="10"/>
                <c:pt idx="0">
                  <c:v>0.89194788236488776</c:v>
                </c:pt>
                <c:pt idx="1">
                  <c:v>0.85364804939816918</c:v>
                </c:pt>
                <c:pt idx="2">
                  <c:v>0.84244622737119212</c:v>
                </c:pt>
                <c:pt idx="3">
                  <c:v>0.86742249913960612</c:v>
                </c:pt>
                <c:pt idx="4">
                  <c:v>0.14432674881216065</c:v>
                </c:pt>
                <c:pt idx="5">
                  <c:v>0.14461829928667497</c:v>
                </c:pt>
                <c:pt idx="6">
                  <c:v>0.18196846657227642</c:v>
                </c:pt>
                <c:pt idx="7">
                  <c:v>0.20741022575367468</c:v>
                </c:pt>
                <c:pt idx="8">
                  <c:v>0.21173447400491624</c:v>
                </c:pt>
                <c:pt idx="9">
                  <c:v>0.13163575304376471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7-4509-B692-A95B28D98220}"/>
            </c:ext>
          </c:extLst>
        </c:ser>
        <c:ser>
          <c:idx val="3"/>
          <c:order val="3"/>
          <c:tx>
            <c:v>SFDE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157440325038109E-2"/>
                  <c:y val="-3.5164835164835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1A7-4509-B692-A95B28D98220}"/>
                </c:ext>
              </c:extLst>
            </c:dLbl>
            <c:dLbl>
              <c:idx val="1"/>
              <c:layout>
                <c:manualLayout>
                  <c:x val="-1.8283392585068562E-2"/>
                  <c:y val="-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1A7-4509-B692-A95B28D98220}"/>
                </c:ext>
              </c:extLst>
            </c:dLbl>
            <c:dLbl>
              <c:idx val="2"/>
              <c:layout>
                <c:manualLayout>
                  <c:x val="-1.4220416455053326E-2"/>
                  <c:y val="-3.0769230769230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1A7-4509-B692-A95B28D98220}"/>
                </c:ext>
              </c:extLst>
            </c:dLbl>
            <c:dLbl>
              <c:idx val="4"/>
              <c:layout>
                <c:manualLayout>
                  <c:x val="-8.1259522600305462E-3"/>
                  <c:y val="-8.7912087912087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1A7-4509-B692-A95B28D98220}"/>
                </c:ext>
              </c:extLst>
            </c:dLbl>
            <c:dLbl>
              <c:idx val="5"/>
              <c:layout>
                <c:manualLayout>
                  <c:x val="-1.2188928390045709E-2"/>
                  <c:y val="-1.7582417582417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1A7-4509-B692-A95B28D98220}"/>
                </c:ext>
              </c:extLst>
            </c:dLbl>
            <c:dLbl>
              <c:idx val="9"/>
              <c:layout>
                <c:manualLayout>
                  <c:x val="-1.8897634670860409E-2"/>
                  <c:y val="2.4469820554649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04E-4413-8DE0-7547A18F6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Scene1!$B$2:$B$11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Scene1!$F$2:$F$11</c:f>
              <c:numCache>
                <c:formatCode>0.000_ </c:formatCode>
                <c:ptCount val="10"/>
                <c:pt idx="0">
                  <c:v>1.1330266461444198</c:v>
                </c:pt>
                <c:pt idx="1">
                  <c:v>1.1181282482771455</c:v>
                </c:pt>
                <c:pt idx="2">
                  <c:v>1.0878579635979149</c:v>
                </c:pt>
                <c:pt idx="3">
                  <c:v>1.0884782026307871</c:v>
                </c:pt>
                <c:pt idx="4">
                  <c:v>0.99051696550345414</c:v>
                </c:pt>
                <c:pt idx="5">
                  <c:v>0.93152768143834808</c:v>
                </c:pt>
                <c:pt idx="6">
                  <c:v>0.89677179661996154</c:v>
                </c:pt>
                <c:pt idx="7">
                  <c:v>0.80420453558548022</c:v>
                </c:pt>
                <c:pt idx="8">
                  <c:v>0.74011867285281474</c:v>
                </c:pt>
                <c:pt idx="9">
                  <c:v>0.62742325725258641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7-4509-B692-A95B28D98220}"/>
            </c:ext>
          </c:extLst>
        </c:ser>
        <c:ser>
          <c:idx val="4"/>
          <c:order val="4"/>
          <c:tx>
            <c:v>Ours</c:v>
          </c:tx>
          <c:spPr>
            <a:ln w="28575" cap="sq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487678516778181E-2"/>
                  <c:y val="-6.27009859061734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1A7-4509-B692-A95B28D98220}"/>
                </c:ext>
              </c:extLst>
            </c:dLbl>
            <c:dLbl>
              <c:idx val="1"/>
              <c:layout>
                <c:manualLayout>
                  <c:x val="-6.5007618080243801E-2"/>
                  <c:y val="4.8351648351648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1A7-4509-B692-A95B28D98220}"/>
                </c:ext>
              </c:extLst>
            </c:dLbl>
            <c:dLbl>
              <c:idx val="2"/>
              <c:layout>
                <c:manualLayout>
                  <c:x val="-5.4850177755205724E-2"/>
                  <c:y val="4.3956043956043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1A7-4509-B692-A95B28D98220}"/>
                </c:ext>
              </c:extLst>
            </c:dLbl>
            <c:dLbl>
              <c:idx val="3"/>
              <c:layout>
                <c:manualLayout>
                  <c:x val="-6.2976130015236192E-2"/>
                  <c:y val="5.2747252747252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1A7-4509-B692-A95B28D98220}"/>
                </c:ext>
              </c:extLst>
            </c:dLbl>
            <c:dLbl>
              <c:idx val="4"/>
              <c:layout>
                <c:manualLayout>
                  <c:x val="-3.4535297105129585E-2"/>
                  <c:y val="4.3956043956043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1A7-4509-B692-A95B28D98220}"/>
                </c:ext>
              </c:extLst>
            </c:dLbl>
            <c:dLbl>
              <c:idx val="5"/>
              <c:layout>
                <c:manualLayout>
                  <c:x val="-8.1259522600305462E-3"/>
                  <c:y val="-1.7582417582417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1A7-4509-B692-A95B28D98220}"/>
                </c:ext>
              </c:extLst>
            </c:dLbl>
            <c:dLbl>
              <c:idx val="7"/>
              <c:layout>
                <c:manualLayout>
                  <c:x val="-3.9741672867827961E-3"/>
                  <c:y val="-4.20168067226890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C3F-4EE9-A823-7B3947547775}"/>
                </c:ext>
              </c:extLst>
            </c:dLbl>
            <c:dLbl>
              <c:idx val="8"/>
              <c:layout>
                <c:manualLayout>
                  <c:x val="-5.9001989587055853E-2"/>
                  <c:y val="3.57467081320717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1A7-4509-B692-A95B28D98220}"/>
                </c:ext>
              </c:extLst>
            </c:dLbl>
            <c:dLbl>
              <c:idx val="9"/>
              <c:layout>
                <c:manualLayout>
                  <c:x val="-1.7883752790522581E-2"/>
                  <c:y val="1.260504201680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C3F-4EE9-A823-7B3947547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Scene1!$B$2:$B$11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Scene1!$G$2:$G$11</c:f>
              <c:numCache>
                <c:formatCode>0.000_ </c:formatCode>
                <c:ptCount val="10"/>
                <c:pt idx="0">
                  <c:v>0.86866414893343102</c:v>
                </c:pt>
                <c:pt idx="1">
                  <c:v>0.79188123451401626</c:v>
                </c:pt>
                <c:pt idx="2">
                  <c:v>0.69139071500040838</c:v>
                </c:pt>
                <c:pt idx="3">
                  <c:v>0.66580863049322425</c:v>
                </c:pt>
                <c:pt idx="4">
                  <c:v>0.54458790929078282</c:v>
                </c:pt>
                <c:pt idx="5">
                  <c:v>0.45933091135725157</c:v>
                </c:pt>
                <c:pt idx="6">
                  <c:v>0.4112385078554045</c:v>
                </c:pt>
                <c:pt idx="7">
                  <c:v>0.27078616484966678</c:v>
                </c:pt>
                <c:pt idx="8">
                  <c:v>0.19120384475570254</c:v>
                </c:pt>
                <c:pt idx="9">
                  <c:v>4.4575542115791386E-2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7-4509-B692-A95B28D98220}"/>
            </c:ext>
          </c:extLst>
        </c:ser>
        <c:ser>
          <c:idx val="5"/>
          <c:order val="5"/>
          <c:tx>
            <c:strRef>
              <c:f>Scene1!$H$1</c:f>
              <c:strCache>
                <c:ptCount val="1"/>
                <c:pt idx="0">
                  <c:v>GDEn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793338294262369E-2"/>
                  <c:y val="2.10084033613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C3F-4EE9-A823-7B3947547775}"/>
                </c:ext>
              </c:extLst>
            </c:dLbl>
            <c:dLbl>
              <c:idx val="2"/>
              <c:layout>
                <c:manualLayout>
                  <c:x val="-2.1857920077305377E-2"/>
                  <c:y val="2.10084033613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C3F-4EE9-A823-7B3947547775}"/>
                </c:ext>
              </c:extLst>
            </c:dLbl>
            <c:dLbl>
              <c:idx val="3"/>
              <c:layout>
                <c:manualLayout>
                  <c:x val="-1.1922501860348387E-2"/>
                  <c:y val="-8.40336134453781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C3F-4EE9-A823-7B3947547775}"/>
                </c:ext>
              </c:extLst>
            </c:dLbl>
            <c:dLbl>
              <c:idx val="4"/>
              <c:layout>
                <c:manualLayout>
                  <c:x val="-1.7883752790522581E-2"/>
                  <c:y val="3.3613445378151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C3F-4EE9-A823-7B3947547775}"/>
                </c:ext>
              </c:extLst>
            </c:dLbl>
            <c:dLbl>
              <c:idx val="5"/>
              <c:layout>
                <c:manualLayout>
                  <c:x val="-1.9870836433914709E-3"/>
                  <c:y val="-2.5210084033613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C3F-4EE9-A823-7B3947547775}"/>
                </c:ext>
              </c:extLst>
            </c:dLbl>
            <c:dLbl>
              <c:idx val="6"/>
              <c:layout>
                <c:manualLayout>
                  <c:x val="-5.9612509301742661E-3"/>
                  <c:y val="-2.10084033613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C3F-4EE9-A823-7B3947547775}"/>
                </c:ext>
              </c:extLst>
            </c:dLbl>
            <c:dLbl>
              <c:idx val="7"/>
              <c:layout>
                <c:manualLayout>
                  <c:x val="-2.3845003720696773E-2"/>
                  <c:y val="3.7815126050420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C3F-4EE9-A823-7B3947547775}"/>
                </c:ext>
              </c:extLst>
            </c:dLbl>
            <c:dLbl>
              <c:idx val="8"/>
              <c:layout>
                <c:manualLayout>
                  <c:x val="-2.5832087364088173E-2"/>
                  <c:y val="2.10084033613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C3F-4EE9-A823-7B3947547775}"/>
                </c:ext>
              </c:extLst>
            </c:dLbl>
            <c:dLbl>
              <c:idx val="9"/>
              <c:layout>
                <c:manualLayout>
                  <c:x val="0"/>
                  <c:y val="-2.10084033613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C3F-4EE9-A823-7B3947547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Scene1!$H$2:$H$11</c:f>
              <c:numCache>
                <c:formatCode>0.000_ </c:formatCode>
                <c:ptCount val="10"/>
                <c:pt idx="0">
                  <c:v>0.82542218962864156</c:v>
                </c:pt>
                <c:pt idx="1">
                  <c:v>0.79847247691622425</c:v>
                </c:pt>
                <c:pt idx="2">
                  <c:v>0.76852634050110846</c:v>
                </c:pt>
                <c:pt idx="3">
                  <c:v>0.71195421906825829</c:v>
                </c:pt>
                <c:pt idx="4">
                  <c:v>0.31025394476032497</c:v>
                </c:pt>
                <c:pt idx="5">
                  <c:v>0.21355180028932508</c:v>
                </c:pt>
                <c:pt idx="6">
                  <c:v>0.1992192654841316</c:v>
                </c:pt>
                <c:pt idx="7">
                  <c:v>0.12959793782491036</c:v>
                </c:pt>
                <c:pt idx="8">
                  <c:v>8.2938482934954205E-2</c:v>
                </c:pt>
                <c:pt idx="9">
                  <c:v>5.0171481907249849E-2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F-4EE9-A823-7B3947547775}"/>
            </c:ext>
          </c:extLst>
        </c:ser>
        <c:ser>
          <c:idx val="7"/>
          <c:order val="6"/>
          <c:tx>
            <c:strRef>
              <c:f>Scene1!$I$1</c:f>
              <c:strCache>
                <c:ptCount val="1"/>
                <c:pt idx="0">
                  <c:v>HDE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792641198232388E-2"/>
                  <c:y val="-3.262642740619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04E-4413-8DE0-7547A18F62C2}"/>
                </c:ext>
              </c:extLst>
            </c:dLbl>
            <c:dLbl>
              <c:idx val="1"/>
              <c:layout>
                <c:manualLayout>
                  <c:x val="-6.2992115569534702E-3"/>
                  <c:y val="-1.6313213703099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04E-4413-8DE0-7547A18F62C2}"/>
                </c:ext>
              </c:extLst>
            </c:dLbl>
            <c:dLbl>
              <c:idx val="7"/>
              <c:layout>
                <c:manualLayout>
                  <c:x val="-1.2598423113907093E-2"/>
                  <c:y val="-1.6313213703099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04E-4413-8DE0-7547A18F62C2}"/>
                </c:ext>
              </c:extLst>
            </c:dLbl>
            <c:dLbl>
              <c:idx val="8"/>
              <c:layout>
                <c:manualLayout>
                  <c:x val="-2.0997371856511411E-2"/>
                  <c:y val="2.8548123980424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04E-4413-8DE0-7547A18F62C2}"/>
                </c:ext>
              </c:extLst>
            </c:dLbl>
            <c:dLbl>
              <c:idx val="9"/>
              <c:layout>
                <c:manualLayout>
                  <c:x val="-1.0498685928255936E-2"/>
                  <c:y val="-2.8548123980424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04E-4413-8DE0-7547A18F6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Scene1!$I$2:$I$11</c:f>
              <c:numCache>
                <c:formatCode>0.000_ </c:formatCode>
                <c:ptCount val="10"/>
                <c:pt idx="0">
                  <c:v>0.89873902191498523</c:v>
                </c:pt>
                <c:pt idx="1">
                  <c:v>0.89207502657296867</c:v>
                </c:pt>
                <c:pt idx="2">
                  <c:v>0.88803210289267853</c:v>
                </c:pt>
                <c:pt idx="3">
                  <c:v>0.8792383548629904</c:v>
                </c:pt>
                <c:pt idx="4">
                  <c:v>0.83554960758437846</c:v>
                </c:pt>
                <c:pt idx="5">
                  <c:v>0.79481988676478854</c:v>
                </c:pt>
                <c:pt idx="6">
                  <c:v>0.76273322202209282</c:v>
                </c:pt>
                <c:pt idx="7">
                  <c:v>0.70684969277185161</c:v>
                </c:pt>
                <c:pt idx="8">
                  <c:v>0.7030029329065467</c:v>
                </c:pt>
                <c:pt idx="9">
                  <c:v>0.64715586368550237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E-4413-8DE0-7547A18F62C2}"/>
            </c:ext>
          </c:extLst>
        </c:ser>
        <c:ser>
          <c:idx val="6"/>
          <c:order val="7"/>
          <c:tx>
            <c:strRef>
              <c:f>Scene1!$J$1</c:f>
              <c:strCache>
                <c:ptCount val="1"/>
                <c:pt idx="0">
                  <c:v>AEA-RDCP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1.4698160299558097E-2"/>
                  <c:y val="-1.6313213703099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04E-4413-8DE0-7547A18F62C2}"/>
                </c:ext>
              </c:extLst>
            </c:dLbl>
            <c:dLbl>
              <c:idx val="9"/>
              <c:layout>
                <c:manualLayout>
                  <c:x val="-1.6797897485209407E-2"/>
                  <c:y val="1.6313213703099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04E-4413-8DE0-7547A18F6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Scene1!$J$2:$J$11</c:f>
              <c:numCache>
                <c:formatCode>0.000_ </c:formatCode>
                <c:ptCount val="10"/>
                <c:pt idx="0">
                  <c:v>0.80301574074074078</c:v>
                </c:pt>
                <c:pt idx="1">
                  <c:v>0.73697592592592587</c:v>
                </c:pt>
                <c:pt idx="2">
                  <c:v>0.76026620370370368</c:v>
                </c:pt>
                <c:pt idx="3">
                  <c:v>0.83923935185185183</c:v>
                </c:pt>
                <c:pt idx="4">
                  <c:v>0.73383472222222224</c:v>
                </c:pt>
                <c:pt idx="5">
                  <c:v>0.66632638888888884</c:v>
                </c:pt>
                <c:pt idx="6">
                  <c:v>0.68307361111111109</c:v>
                </c:pt>
                <c:pt idx="7">
                  <c:v>0.63792962962962962</c:v>
                </c:pt>
                <c:pt idx="8">
                  <c:v>0.5793314814814815</c:v>
                </c:pt>
                <c:pt idx="9">
                  <c:v>0.50138796296296295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4E-4413-8DE0-7547A18F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62112"/>
        <c:axId val="878464608"/>
      </c:lineChart>
      <c:lineChart>
        <c:grouping val="standard"/>
        <c:varyColors val="0"/>
        <c:ser>
          <c:idx val="1"/>
          <c:order val="1"/>
          <c:tx>
            <c:v>FADE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03809040121887E-2"/>
                  <c:y val="3.5164835164835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11A7-4509-B692-A95B28D98220}"/>
                </c:ext>
              </c:extLst>
            </c:dLbl>
            <c:dLbl>
              <c:idx val="1"/>
              <c:layout>
                <c:manualLayout>
                  <c:x val="-4.0629761300152362E-2"/>
                  <c:y val="3.0769230769230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11A7-4509-B692-A95B28D98220}"/>
                </c:ext>
              </c:extLst>
            </c:dLbl>
            <c:dLbl>
              <c:idx val="2"/>
              <c:layout>
                <c:manualLayout>
                  <c:x val="-3.4535297105129509E-2"/>
                  <c:y val="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11A7-4509-B692-A95B28D98220}"/>
                </c:ext>
              </c:extLst>
            </c:dLbl>
            <c:dLbl>
              <c:idx val="4"/>
              <c:layout>
                <c:manualLayout>
                  <c:x val="-3.1496057784767426E-2"/>
                  <c:y val="2.854812398042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04E-4413-8DE0-7547A18F62C2}"/>
                </c:ext>
              </c:extLst>
            </c:dLbl>
            <c:dLbl>
              <c:idx val="5"/>
              <c:layout>
                <c:manualLayout>
                  <c:x val="-1.8283392585068489E-2"/>
                  <c:y val="-3.0769230769230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11A7-4509-B692-A95B28D98220}"/>
                </c:ext>
              </c:extLst>
            </c:dLbl>
            <c:dLbl>
              <c:idx val="6"/>
              <c:layout>
                <c:manualLayout>
                  <c:x val="-1.0157440325038016E-2"/>
                  <c:y val="-3.0769230769230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11A7-4509-B692-A95B28D98220}"/>
                </c:ext>
              </c:extLst>
            </c:dLbl>
            <c:dLbl>
              <c:idx val="7"/>
              <c:layout>
                <c:manualLayout>
                  <c:x val="-8.1259522600304716E-3"/>
                  <c:y val="-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11A7-4509-B692-A95B28D98220}"/>
                </c:ext>
              </c:extLst>
            </c:dLbl>
            <c:dLbl>
              <c:idx val="8"/>
              <c:layout>
                <c:manualLayout>
                  <c:x val="-1.4220416455053326E-2"/>
                  <c:y val="-2.637362637362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11A7-4509-B692-A95B28D98220}"/>
                </c:ext>
              </c:extLst>
            </c:dLbl>
            <c:dLbl>
              <c:idx val="9"/>
              <c:layout>
                <c:manualLayout>
                  <c:x val="-1.2188928390045857E-2"/>
                  <c:y val="2.637362637362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11A7-4509-B692-A95B28D98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Scene1!$B$2:$B$11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Scene1!$D$2:$D$11</c:f>
              <c:numCache>
                <c:formatCode>0.000_ </c:formatCode>
                <c:ptCount val="10"/>
                <c:pt idx="0">
                  <c:v>8.1718161479827369</c:v>
                </c:pt>
                <c:pt idx="1">
                  <c:v>7.7519778747510619</c:v>
                </c:pt>
                <c:pt idx="2">
                  <c:v>7.4338998479701655</c:v>
                </c:pt>
                <c:pt idx="3">
                  <c:v>7.1416315543308224</c:v>
                </c:pt>
                <c:pt idx="4">
                  <c:v>5.3731615904907546</c:v>
                </c:pt>
                <c:pt idx="5">
                  <c:v>4.2828956750705069</c:v>
                </c:pt>
                <c:pt idx="6">
                  <c:v>4.0763847373066184</c:v>
                </c:pt>
                <c:pt idx="7">
                  <c:v>3.2300825579319477</c:v>
                </c:pt>
                <c:pt idx="8">
                  <c:v>2.718273088662583</c:v>
                </c:pt>
                <c:pt idx="9">
                  <c:v>2.1714016802590188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7-4509-B692-A95B28D9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70016"/>
        <c:axId val="878467104"/>
      </c:lineChart>
      <c:catAx>
        <c:axId val="8784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8464608"/>
        <c:crosses val="autoZero"/>
        <c:auto val="1"/>
        <c:lblAlgn val="ctr"/>
        <c:lblOffset val="100"/>
        <c:noMultiLvlLbl val="0"/>
      </c:catAx>
      <c:valAx>
        <c:axId val="878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8462112"/>
        <c:crosses val="autoZero"/>
        <c:crossBetween val="between"/>
      </c:valAx>
      <c:valAx>
        <c:axId val="878467104"/>
        <c:scaling>
          <c:orientation val="minMax"/>
        </c:scaling>
        <c:delete val="0"/>
        <c:axPos val="r"/>
        <c:numFmt formatCode="0.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8470016"/>
        <c:crosses val="max"/>
        <c:crossBetween val="between"/>
      </c:valAx>
      <c:catAx>
        <c:axId val="87847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46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30361111734348"/>
          <c:y val="1.9543401064636742E-2"/>
          <c:w val="0.64190308256828343"/>
          <c:h val="0.19124191956823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19022805461696E-2"/>
          <c:y val="0.11091312115397341"/>
          <c:w val="0.90996195438907657"/>
          <c:h val="0.78428968437768809"/>
        </c:manualLayout>
      </c:layout>
      <c:lineChart>
        <c:grouping val="standard"/>
        <c:varyColors val="0"/>
        <c:ser>
          <c:idx val="0"/>
          <c:order val="0"/>
          <c:tx>
            <c:v>JSVC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bevel/>
              </a:ln>
              <a:effectLst/>
            </c:spPr>
          </c:marker>
          <c:dLbls>
            <c:dLbl>
              <c:idx val="0"/>
              <c:layout>
                <c:manualLayout>
                  <c:x val="-4.0629761300152362E-2"/>
                  <c:y val="3.0769230769230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787-4923-BFE7-3BECAE337720}"/>
                </c:ext>
              </c:extLst>
            </c:dLbl>
            <c:dLbl>
              <c:idx val="1"/>
              <c:layout>
                <c:manualLayout>
                  <c:x val="-4.0629761300152362E-2"/>
                  <c:y val="3.956043956043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87-4923-BFE7-3BECAE337720}"/>
                </c:ext>
              </c:extLst>
            </c:dLbl>
            <c:dLbl>
              <c:idx val="2"/>
              <c:layout>
                <c:manualLayout>
                  <c:x val="-3.4357614973911314E-2"/>
                  <c:y val="-2.7860451267121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87-4923-BFE7-3BECAE337720}"/>
                </c:ext>
              </c:extLst>
            </c:dLbl>
            <c:dLbl>
              <c:idx val="3"/>
              <c:layout>
                <c:manualLayout>
                  <c:x val="-3.0472320975114271E-2"/>
                  <c:y val="4.3956043956043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87-4923-BFE7-3BECAE337720}"/>
                </c:ext>
              </c:extLst>
            </c:dLbl>
            <c:dLbl>
              <c:idx val="4"/>
              <c:layout>
                <c:manualLayout>
                  <c:x val="-1.625184079047752E-2"/>
                  <c:y val="-1.984483557202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787-4923-BFE7-3BECAE337720}"/>
                </c:ext>
              </c:extLst>
            </c:dLbl>
            <c:dLbl>
              <c:idx val="5"/>
              <c:layout>
                <c:manualLayout>
                  <c:x val="-4.6146966583824577E-2"/>
                  <c:y val="-2.7666578442400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787-4923-BFE7-3BECAE337720}"/>
                </c:ext>
              </c:extLst>
            </c:dLbl>
            <c:dLbl>
              <c:idx val="6"/>
              <c:layout>
                <c:manualLayout>
                  <c:x val="-2.8796127721600506E-2"/>
                  <c:y val="2.3141666115264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787-4923-BFE7-3BECAE337720}"/>
                </c:ext>
              </c:extLst>
            </c:dLbl>
            <c:dLbl>
              <c:idx val="7"/>
              <c:layout>
                <c:manualLayout>
                  <c:x val="-1.8283392585068562E-2"/>
                  <c:y val="1.7582417582417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787-4923-BFE7-3BECAE337720}"/>
                </c:ext>
              </c:extLst>
            </c:dLbl>
            <c:dLbl>
              <c:idx val="8"/>
              <c:layout>
                <c:manualLayout>
                  <c:x val="-4.0629761300152362E-2"/>
                  <c:y val="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787-4923-BFE7-3BECAE337720}"/>
                </c:ext>
              </c:extLst>
            </c:dLbl>
            <c:dLbl>
              <c:idx val="9"/>
              <c:layout>
                <c:manualLayout>
                  <c:x val="-1.6251904520060943E-2"/>
                  <c:y val="-3.0769230769230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787-4923-BFE7-3BECAE337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Scene2!$B$2:$B$11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Scene2!$C$2:$C$11</c:f>
              <c:numCache>
                <c:formatCode>0.000_ </c:formatCode>
                <c:ptCount val="10"/>
                <c:pt idx="0">
                  <c:v>0.39491551608176501</c:v>
                </c:pt>
                <c:pt idx="1">
                  <c:v>0.37607076895026725</c:v>
                </c:pt>
                <c:pt idx="2">
                  <c:v>0.33926254611135104</c:v>
                </c:pt>
                <c:pt idx="3">
                  <c:v>0.35100889391795403</c:v>
                </c:pt>
                <c:pt idx="4">
                  <c:v>0.31694520955451511</c:v>
                </c:pt>
                <c:pt idx="5">
                  <c:v>0.29850506319404607</c:v>
                </c:pt>
                <c:pt idx="6">
                  <c:v>0.30743668613973424</c:v>
                </c:pt>
                <c:pt idx="7">
                  <c:v>0.30329946188493789</c:v>
                </c:pt>
                <c:pt idx="8">
                  <c:v>0.31139862441688271</c:v>
                </c:pt>
                <c:pt idx="9">
                  <c:v>0.29420278236945197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87-4923-BFE7-3BECAE337720}"/>
            </c:ext>
          </c:extLst>
        </c:ser>
        <c:ser>
          <c:idx val="2"/>
          <c:order val="2"/>
          <c:tx>
            <c:v>JdEg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26025432089199E-2"/>
                  <c:y val="3.645776694792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787-4923-BFE7-3BECAE337720}"/>
                </c:ext>
              </c:extLst>
            </c:dLbl>
            <c:dLbl>
              <c:idx val="1"/>
              <c:layout>
                <c:manualLayout>
                  <c:x val="-6.0012116516326319E-2"/>
                  <c:y val="-9.3730563091378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787-4923-BFE7-3BECAE337720}"/>
                </c:ext>
              </c:extLst>
            </c:dLbl>
            <c:dLbl>
              <c:idx val="2"/>
              <c:layout>
                <c:manualLayout>
                  <c:x val="-2.0314880650076181E-2"/>
                  <c:y val="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787-4923-BFE7-3BECAE337720}"/>
                </c:ext>
              </c:extLst>
            </c:dLbl>
            <c:dLbl>
              <c:idx val="3"/>
              <c:layout>
                <c:manualLayout>
                  <c:x val="-2.3642270054983011E-2"/>
                  <c:y val="-1.5293580629787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E787-4923-BFE7-3BECAE337720}"/>
                </c:ext>
              </c:extLst>
            </c:dLbl>
            <c:dLbl>
              <c:idx val="4"/>
              <c:layout>
                <c:manualLayout>
                  <c:x val="-6.5007618080243856E-2"/>
                  <c:y val="8.7912087912086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E787-4923-BFE7-3BECAE337720}"/>
                </c:ext>
              </c:extLst>
            </c:dLbl>
            <c:dLbl>
              <c:idx val="5"/>
              <c:layout>
                <c:manualLayout>
                  <c:x val="-2.6409344845099034E-2"/>
                  <c:y val="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E787-4923-BFE7-3BECAE337720}"/>
                </c:ext>
              </c:extLst>
            </c:dLbl>
            <c:dLbl>
              <c:idx val="6"/>
              <c:layout>
                <c:manualLayout>
                  <c:x val="-2.2346368715083872E-2"/>
                  <c:y val="3.5164835164835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E787-4923-BFE7-3BECAE337720}"/>
                </c:ext>
              </c:extLst>
            </c:dLbl>
            <c:dLbl>
              <c:idx val="7"/>
              <c:layout>
                <c:manualLayout>
                  <c:x val="-2.2568419827277059E-2"/>
                  <c:y val="-2.327069410441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E787-4923-BFE7-3BECAE337720}"/>
                </c:ext>
              </c:extLst>
            </c:dLbl>
            <c:dLbl>
              <c:idx val="8"/>
              <c:layout>
                <c:manualLayout>
                  <c:x val="-2.7819171007479569E-2"/>
                  <c:y val="3.3613445378151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E787-4923-BFE7-3BECAE337720}"/>
                </c:ext>
              </c:extLst>
            </c:dLbl>
            <c:dLbl>
              <c:idx val="9"/>
              <c:layout>
                <c:manualLayout>
                  <c:x val="-2.5832087364088173E-2"/>
                  <c:y val="2.10084033613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E787-4923-BFE7-3BECAE337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C00FF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Scene2!$B$2:$B$11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Scene2!$E$2:$E$11</c:f>
              <c:numCache>
                <c:formatCode>0.000_ </c:formatCode>
                <c:ptCount val="10"/>
                <c:pt idx="0">
                  <c:v>0.75155738456890431</c:v>
                </c:pt>
                <c:pt idx="1">
                  <c:v>0.89287062775516723</c:v>
                </c:pt>
                <c:pt idx="2">
                  <c:v>0.15403666634876331</c:v>
                </c:pt>
                <c:pt idx="3">
                  <c:v>0.9008533252237203</c:v>
                </c:pt>
                <c:pt idx="4">
                  <c:v>0.25895727337297014</c:v>
                </c:pt>
                <c:pt idx="5">
                  <c:v>0.20072588051996662</c:v>
                </c:pt>
                <c:pt idx="6">
                  <c:v>0.23759761653051206</c:v>
                </c:pt>
                <c:pt idx="7">
                  <c:v>0.11695109679378674</c:v>
                </c:pt>
                <c:pt idx="8">
                  <c:v>0.14629566229119184</c:v>
                </c:pt>
                <c:pt idx="9">
                  <c:v>0.11941540372981549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87-4923-BFE7-3BECAE337720}"/>
            </c:ext>
          </c:extLst>
        </c:ser>
        <c:ser>
          <c:idx val="3"/>
          <c:order val="3"/>
          <c:tx>
            <c:v>SFDE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157440325038109E-2"/>
                  <c:y val="-3.5164835164835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E787-4923-BFE7-3BECAE337720}"/>
                </c:ext>
              </c:extLst>
            </c:dLbl>
            <c:dLbl>
              <c:idx val="1"/>
              <c:layout>
                <c:manualLayout>
                  <c:x val="-1.8283392585068562E-2"/>
                  <c:y val="-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E787-4923-BFE7-3BECAE337720}"/>
                </c:ext>
              </c:extLst>
            </c:dLbl>
            <c:dLbl>
              <c:idx val="2"/>
              <c:layout>
                <c:manualLayout>
                  <c:x val="-1.4220416455053326E-2"/>
                  <c:y val="-3.0769230769230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E787-4923-BFE7-3BECAE337720}"/>
                </c:ext>
              </c:extLst>
            </c:dLbl>
            <c:dLbl>
              <c:idx val="4"/>
              <c:layout>
                <c:manualLayout>
                  <c:x val="-8.1259522600305462E-3"/>
                  <c:y val="-8.7912087912087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E787-4923-BFE7-3BECAE337720}"/>
                </c:ext>
              </c:extLst>
            </c:dLbl>
            <c:dLbl>
              <c:idx val="5"/>
              <c:layout>
                <c:manualLayout>
                  <c:x val="-1.2188928390045709E-2"/>
                  <c:y val="-1.7582417582417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E787-4923-BFE7-3BECAE337720}"/>
                </c:ext>
              </c:extLst>
            </c:dLbl>
            <c:dLbl>
              <c:idx val="6"/>
              <c:layout>
                <c:manualLayout>
                  <c:x val="-3.9741672867827961E-3"/>
                  <c:y val="-1.260504201680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E787-4923-BFE7-3BECAE337720}"/>
                </c:ext>
              </c:extLst>
            </c:dLbl>
            <c:dLbl>
              <c:idx val="7"/>
              <c:layout>
                <c:manualLayout>
                  <c:x val="-1.9870836433915438E-3"/>
                  <c:y val="-1.68067226890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E787-4923-BFE7-3BECAE337720}"/>
                </c:ext>
              </c:extLst>
            </c:dLbl>
            <c:dLbl>
              <c:idx val="8"/>
              <c:layout>
                <c:manualLayout>
                  <c:x val="-2.7376244119772884E-2"/>
                  <c:y val="2.6001705029838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E787-4923-BFE7-3BECAE337720}"/>
                </c:ext>
              </c:extLst>
            </c:dLbl>
            <c:dLbl>
              <c:idx val="9"/>
              <c:layout>
                <c:manualLayout>
                  <c:x val="-3.5767505581045161E-2"/>
                  <c:y val="4.6218487394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E787-4923-BFE7-3BECAE337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Scene2!$B$2:$B$11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Scene2!$F$2:$F$11</c:f>
              <c:numCache>
                <c:formatCode>0.000_ </c:formatCode>
                <c:ptCount val="10"/>
                <c:pt idx="0">
                  <c:v>1.1364899826791621</c:v>
                </c:pt>
                <c:pt idx="1">
                  <c:v>1.1202042700599686</c:v>
                </c:pt>
                <c:pt idx="2">
                  <c:v>1.0429313003052807</c:v>
                </c:pt>
                <c:pt idx="3">
                  <c:v>0.99570710230463755</c:v>
                </c:pt>
                <c:pt idx="4">
                  <c:v>0.91521691956518625</c:v>
                </c:pt>
                <c:pt idx="5">
                  <c:v>0.84929230158127889</c:v>
                </c:pt>
                <c:pt idx="6">
                  <c:v>0.80017103049881588</c:v>
                </c:pt>
                <c:pt idx="7">
                  <c:v>0.71094215382037873</c:v>
                </c:pt>
                <c:pt idx="8">
                  <c:v>0.65931646757783136</c:v>
                </c:pt>
                <c:pt idx="9">
                  <c:v>0.61565123736801375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87-4923-BFE7-3BECAE337720}"/>
            </c:ext>
          </c:extLst>
        </c:ser>
        <c:ser>
          <c:idx val="4"/>
          <c:order val="4"/>
          <c:tx>
            <c:v>Ours</c:v>
          </c:tx>
          <c:spPr>
            <a:ln w="28575" cap="sq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225693984100016E-2"/>
                  <c:y val="1.7070436527914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E787-4923-BFE7-3BECAE337720}"/>
                </c:ext>
              </c:extLst>
            </c:dLbl>
            <c:dLbl>
              <c:idx val="1"/>
              <c:layout>
                <c:manualLayout>
                  <c:x val="-6.5007618080243801E-2"/>
                  <c:y val="4.8351648351648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E787-4923-BFE7-3BECAE337720}"/>
                </c:ext>
              </c:extLst>
            </c:dLbl>
            <c:dLbl>
              <c:idx val="2"/>
              <c:layout>
                <c:manualLayout>
                  <c:x val="-1.5108563610771933E-2"/>
                  <c:y val="-1.90690134321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E787-4923-BFE7-3BECAE337720}"/>
                </c:ext>
              </c:extLst>
            </c:dLbl>
            <c:dLbl>
              <c:idx val="3"/>
              <c:layout>
                <c:manualLayout>
                  <c:x val="-2.1247400362619295E-2"/>
                  <c:y val="-1.8681267782703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E787-4923-BFE7-3BECAE337720}"/>
                </c:ext>
              </c:extLst>
            </c:dLbl>
            <c:dLbl>
              <c:idx val="4"/>
              <c:layout>
                <c:manualLayout>
                  <c:x val="-3.2548273615472162E-2"/>
                  <c:y val="2.7149473962813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E787-4923-BFE7-3BECAE337720}"/>
                </c:ext>
              </c:extLst>
            </c:dLbl>
            <c:dLbl>
              <c:idx val="5"/>
              <c:layout>
                <c:manualLayout>
                  <c:x val="-8.1259522600305462E-3"/>
                  <c:y val="-1.7582417582417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E787-4923-BFE7-3BECAE337720}"/>
                </c:ext>
              </c:extLst>
            </c:dLbl>
            <c:dLbl>
              <c:idx val="6"/>
              <c:layout>
                <c:manualLayout>
                  <c:x val="-7.9483345735655922E-3"/>
                  <c:y val="-1.2605042016806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E787-4923-BFE7-3BECAE337720}"/>
                </c:ext>
              </c:extLst>
            </c:dLbl>
            <c:dLbl>
              <c:idx val="7"/>
              <c:layout>
                <c:manualLayout>
                  <c:x val="-3.5767505581045161E-2"/>
                  <c:y val="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E787-4923-BFE7-3BECAE337720}"/>
                </c:ext>
              </c:extLst>
            </c:dLbl>
            <c:dLbl>
              <c:idx val="8"/>
              <c:layout>
                <c:manualLayout>
                  <c:x val="-1.3765639287053163E-3"/>
                  <c:y val="-2.7278501951961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E787-4923-BFE7-3BECAE337720}"/>
                </c:ext>
              </c:extLst>
            </c:dLbl>
            <c:dLbl>
              <c:idx val="9"/>
              <c:layout>
                <c:manualLayout>
                  <c:x val="-7.9483345735655922E-3"/>
                  <c:y val="-8.4033613445379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E787-4923-BFE7-3BECAE337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Scene2!$B$2:$B$11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Scene2!$G$2:$G$11</c:f>
              <c:numCache>
                <c:formatCode>0.000_ </c:formatCode>
                <c:ptCount val="10"/>
                <c:pt idx="0">
                  <c:v>0.92215003517644589</c:v>
                </c:pt>
                <c:pt idx="1">
                  <c:v>0.70647504594474464</c:v>
                </c:pt>
                <c:pt idx="2">
                  <c:v>0.60242482281644061</c:v>
                </c:pt>
                <c:pt idx="3">
                  <c:v>0.54026153290002743</c:v>
                </c:pt>
                <c:pt idx="4">
                  <c:v>0.49011544708751065</c:v>
                </c:pt>
                <c:pt idx="5">
                  <c:v>0.41023435049583185</c:v>
                </c:pt>
                <c:pt idx="6">
                  <c:v>0.33029732901003728</c:v>
                </c:pt>
                <c:pt idx="7">
                  <c:v>0.25200619197543006</c:v>
                </c:pt>
                <c:pt idx="8">
                  <c:v>0.18571502203621562</c:v>
                </c:pt>
                <c:pt idx="9">
                  <c:v>0.1535892108645544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87-4923-BFE7-3BECAE337720}"/>
            </c:ext>
          </c:extLst>
        </c:ser>
        <c:ser>
          <c:idx val="5"/>
          <c:order val="5"/>
          <c:tx>
            <c:strRef>
              <c:f>Scene2!$H$1</c:f>
              <c:strCache>
                <c:ptCount val="1"/>
                <c:pt idx="0">
                  <c:v>GDEn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127214837447721E-2"/>
                  <c:y val="-7.814629815664445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09-4A32-9465-BB8240B1B2C2}"/>
                </c:ext>
              </c:extLst>
            </c:dLbl>
            <c:dLbl>
              <c:idx val="1"/>
              <c:layout>
                <c:manualLayout>
                  <c:x val="-3.0321032023654867E-2"/>
                  <c:y val="-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09-4A32-9465-BB8240B1B2C2}"/>
                </c:ext>
              </c:extLst>
            </c:dLbl>
            <c:dLbl>
              <c:idx val="2"/>
              <c:layout>
                <c:manualLayout>
                  <c:x val="-1.5896669147131219E-2"/>
                  <c:y val="-2.941176470588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09-4A32-9465-BB8240B1B2C2}"/>
                </c:ext>
              </c:extLst>
            </c:dLbl>
            <c:dLbl>
              <c:idx val="3"/>
              <c:layout>
                <c:manualLayout>
                  <c:x val="-2.9806254650870969E-2"/>
                  <c:y val="2.521008403361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709-4A32-9465-BB8240B1B2C2}"/>
                </c:ext>
              </c:extLst>
            </c:dLbl>
            <c:dLbl>
              <c:idx val="4"/>
              <c:layout>
                <c:manualLayout>
                  <c:x val="-7.9483345735656651E-3"/>
                  <c:y val="-8.40336134453781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709-4A32-9465-BB8240B1B2C2}"/>
                </c:ext>
              </c:extLst>
            </c:dLbl>
            <c:dLbl>
              <c:idx val="5"/>
              <c:layout>
                <c:manualLayout>
                  <c:x val="-2.3845003720696846E-2"/>
                  <c:y val="-2.100840336134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709-4A32-9465-BB8240B1B2C2}"/>
                </c:ext>
              </c:extLst>
            </c:dLbl>
            <c:dLbl>
              <c:idx val="6"/>
              <c:layout>
                <c:manualLayout>
                  <c:x val="-2.7819171007479642E-2"/>
                  <c:y val="2.100840336134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709-4A32-9465-BB8240B1B2C2}"/>
                </c:ext>
              </c:extLst>
            </c:dLbl>
            <c:dLbl>
              <c:idx val="7"/>
              <c:layout>
                <c:manualLayout>
                  <c:x val="-3.1793338294262369E-2"/>
                  <c:y val="2.5210084033613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709-4A32-9465-BB8240B1B2C2}"/>
                </c:ext>
              </c:extLst>
            </c:dLbl>
            <c:dLbl>
              <c:idx val="8"/>
              <c:layout>
                <c:manualLayout>
                  <c:x val="-2.1857920077305377E-2"/>
                  <c:y val="1.2605042016806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709-4A32-9465-BB8240B1B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Scene2!$H$2:$H$11</c:f>
              <c:numCache>
                <c:formatCode>0.000_ </c:formatCode>
                <c:ptCount val="10"/>
                <c:pt idx="0">
                  <c:v>0.80603199302460982</c:v>
                </c:pt>
                <c:pt idx="1">
                  <c:v>0.7142163964908278</c:v>
                </c:pt>
                <c:pt idx="2">
                  <c:v>0.41510299772822168</c:v>
                </c:pt>
                <c:pt idx="3">
                  <c:v>0.54055051569738966</c:v>
                </c:pt>
                <c:pt idx="4">
                  <c:v>0.27375721427600452</c:v>
                </c:pt>
                <c:pt idx="5">
                  <c:v>0.20497153210855479</c:v>
                </c:pt>
                <c:pt idx="6">
                  <c:v>0.16437314068122433</c:v>
                </c:pt>
                <c:pt idx="7">
                  <c:v>9.771421289696347E-2</c:v>
                </c:pt>
                <c:pt idx="8">
                  <c:v>5.5586105165244426E-2</c:v>
                </c:pt>
                <c:pt idx="9">
                  <c:v>3.3737295947937618E-2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9-4A32-9465-BB8240B1B2C2}"/>
            </c:ext>
          </c:extLst>
        </c:ser>
        <c:ser>
          <c:idx val="6"/>
          <c:order val="6"/>
          <c:tx>
            <c:strRef>
              <c:f>Scene2!$I$1</c:f>
              <c:strCache>
                <c:ptCount val="1"/>
                <c:pt idx="0">
                  <c:v>HDE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586612628746296E-2"/>
                  <c:y val="-2.9838022165387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D4F-44E7-8872-E549EA7DE26B}"/>
                </c:ext>
              </c:extLst>
            </c:dLbl>
            <c:dLbl>
              <c:idx val="1"/>
              <c:layout>
                <c:manualLayout>
                  <c:x val="-3.8855902731743337E-2"/>
                  <c:y val="-1.7050298380221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D4F-44E7-8872-E549EA7DE26B}"/>
                </c:ext>
              </c:extLst>
            </c:dLbl>
            <c:dLbl>
              <c:idx val="2"/>
              <c:layout>
                <c:manualLayout>
                  <c:x val="-1.0793306314373148E-2"/>
                  <c:y val="-1.278772378516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D4F-44E7-8872-E549EA7DE26B}"/>
                </c:ext>
              </c:extLst>
            </c:dLbl>
            <c:dLbl>
              <c:idx val="3"/>
              <c:layout>
                <c:manualLayout>
                  <c:x val="-6.47598378862396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D4F-44E7-8872-E549EA7DE26B}"/>
                </c:ext>
              </c:extLst>
            </c:dLbl>
            <c:dLbl>
              <c:idx val="4"/>
              <c:layout>
                <c:manualLayout>
                  <c:x val="-1.9427951365871669E-2"/>
                  <c:y val="2.557544757033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D4F-44E7-8872-E549EA7DE26B}"/>
                </c:ext>
              </c:extLst>
            </c:dLbl>
            <c:dLbl>
              <c:idx val="5"/>
              <c:layout>
                <c:manualLayout>
                  <c:x val="-1.9427951365871745E-2"/>
                  <c:y val="2.557544757033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D4F-44E7-8872-E549EA7DE26B}"/>
                </c:ext>
              </c:extLst>
            </c:dLbl>
            <c:dLbl>
              <c:idx val="6"/>
              <c:layout>
                <c:manualLayout>
                  <c:x val="-3.0221257680244817E-2"/>
                  <c:y val="3.4100596760443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D4F-44E7-8872-E549EA7DE26B}"/>
                </c:ext>
              </c:extLst>
            </c:dLbl>
            <c:dLbl>
              <c:idx val="7"/>
              <c:layout>
                <c:manualLayout>
                  <c:x val="-2.3745273891620927E-2"/>
                  <c:y val="2.9838022165387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D4F-44E7-8872-E549EA7DE26B}"/>
                </c:ext>
              </c:extLst>
            </c:dLbl>
            <c:dLbl>
              <c:idx val="8"/>
              <c:layout>
                <c:manualLayout>
                  <c:x val="-1.9427951365871669E-2"/>
                  <c:y val="-2.557544757033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D4F-44E7-8872-E549EA7DE26B}"/>
                </c:ext>
              </c:extLst>
            </c:dLbl>
            <c:dLbl>
              <c:idx val="9"/>
              <c:layout>
                <c:manualLayout>
                  <c:x val="-2.1586612628746456E-2"/>
                  <c:y val="-2.557544757033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D4F-44E7-8872-E549EA7DE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Scene2!$I$2:$I$11</c:f>
              <c:numCache>
                <c:formatCode>0.000_ </c:formatCode>
                <c:ptCount val="10"/>
                <c:pt idx="0">
                  <c:v>0.93107766983646789</c:v>
                </c:pt>
                <c:pt idx="1">
                  <c:v>0.91658617295775158</c:v>
                </c:pt>
                <c:pt idx="2">
                  <c:v>0.88689437351499767</c:v>
                </c:pt>
                <c:pt idx="3">
                  <c:v>0.8773404591060634</c:v>
                </c:pt>
                <c:pt idx="4">
                  <c:v>0.82154341381146367</c:v>
                </c:pt>
                <c:pt idx="5">
                  <c:v>0.77935723303704485</c:v>
                </c:pt>
                <c:pt idx="6">
                  <c:v>0.75539592160662217</c:v>
                </c:pt>
                <c:pt idx="7">
                  <c:v>0.71478492987609843</c:v>
                </c:pt>
                <c:pt idx="8">
                  <c:v>0.68218129239650294</c:v>
                </c:pt>
                <c:pt idx="9">
                  <c:v>0.64334914346074612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F-44E7-8872-E549EA7DE26B}"/>
            </c:ext>
          </c:extLst>
        </c:ser>
        <c:ser>
          <c:idx val="7"/>
          <c:order val="7"/>
          <c:tx>
            <c:strRef>
              <c:f>Scene2!$J$1</c:f>
              <c:strCache>
                <c:ptCount val="1"/>
                <c:pt idx="0">
                  <c:v>AEA-RDCP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601176623364257E-2"/>
                  <c:y val="4.2625745950554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D4F-44E7-8872-E549EA7DE26B}"/>
                </c:ext>
              </c:extLst>
            </c:dLbl>
            <c:dLbl>
              <c:idx val="2"/>
              <c:layout>
                <c:manualLayout>
                  <c:x val="-1.2951967577247779E-2"/>
                  <c:y val="-2.1312872975277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2D4F-44E7-8872-E549EA7DE26B}"/>
                </c:ext>
              </c:extLst>
            </c:dLbl>
            <c:dLbl>
              <c:idx val="3"/>
              <c:layout>
                <c:manualLayout>
                  <c:x val="-2.3745273891620927E-2"/>
                  <c:y val="-1.278772378516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D4F-44E7-8872-E549EA7DE26B}"/>
                </c:ext>
              </c:extLst>
            </c:dLbl>
            <c:dLbl>
              <c:idx val="5"/>
              <c:layout>
                <c:manualLayout>
                  <c:x val="-1.9427951365871745E-2"/>
                  <c:y val="-2.131287297527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D4F-44E7-8872-E549EA7DE26B}"/>
                </c:ext>
              </c:extLst>
            </c:dLbl>
            <c:dLbl>
              <c:idx val="6"/>
              <c:layout>
                <c:manualLayout>
                  <c:x val="-1.7269290102997117E-2"/>
                  <c:y val="-1.7050298380221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D4F-44E7-8872-E549EA7DE26B}"/>
                </c:ext>
              </c:extLst>
            </c:dLbl>
            <c:dLbl>
              <c:idx val="7"/>
              <c:layout>
                <c:manualLayout>
                  <c:x val="-1.2951967577247779E-2"/>
                  <c:y val="-1.7050298380221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D4F-44E7-8872-E549EA7DE26B}"/>
                </c:ext>
              </c:extLst>
            </c:dLbl>
            <c:dLbl>
              <c:idx val="8"/>
              <c:layout>
                <c:manualLayout>
                  <c:x val="-1.5110628840122408E-2"/>
                  <c:y val="-1.7050298380221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D4F-44E7-8872-E549EA7DE26B}"/>
                </c:ext>
              </c:extLst>
            </c:dLbl>
            <c:dLbl>
              <c:idx val="9"/>
              <c:layout>
                <c:manualLayout>
                  <c:x val="-2.1586612628746456E-2"/>
                  <c:y val="1.7050298380221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D4F-44E7-8872-E549EA7DE2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Scene2!$J$2:$J$11</c:f>
              <c:numCache>
                <c:formatCode>0.000_ </c:formatCode>
                <c:ptCount val="10"/>
                <c:pt idx="0">
                  <c:v>0.85859398148148147</c:v>
                </c:pt>
                <c:pt idx="1">
                  <c:v>0.82921250000000002</c:v>
                </c:pt>
                <c:pt idx="2">
                  <c:v>0.64975277777777785</c:v>
                </c:pt>
                <c:pt idx="3">
                  <c:v>0.67711203703703704</c:v>
                </c:pt>
                <c:pt idx="4">
                  <c:v>0.53328935185185178</c:v>
                </c:pt>
                <c:pt idx="5">
                  <c:v>0.49201388888888886</c:v>
                </c:pt>
                <c:pt idx="6">
                  <c:v>0.49785277777777781</c:v>
                </c:pt>
                <c:pt idx="7">
                  <c:v>0.49582222222222228</c:v>
                </c:pt>
                <c:pt idx="8">
                  <c:v>0.50134305555555558</c:v>
                </c:pt>
                <c:pt idx="9">
                  <c:v>0.48785092592592594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F-44E7-8872-E549EA7D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62112"/>
        <c:axId val="878464608"/>
      </c:lineChart>
      <c:lineChart>
        <c:grouping val="standard"/>
        <c:varyColors val="0"/>
        <c:ser>
          <c:idx val="1"/>
          <c:order val="1"/>
          <c:tx>
            <c:v>FADE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69184447576505E-2"/>
                  <c:y val="-2.024857186969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E787-4923-BFE7-3BECAE337720}"/>
                </c:ext>
              </c:extLst>
            </c:dLbl>
            <c:dLbl>
              <c:idx val="1"/>
              <c:layout>
                <c:manualLayout>
                  <c:x val="-6.8493365018190422E-3"/>
                  <c:y val="-1.1247601402765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E787-4923-BFE7-3BECAE337720}"/>
                </c:ext>
              </c:extLst>
            </c:dLbl>
            <c:dLbl>
              <c:idx val="2"/>
              <c:layout>
                <c:manualLayout>
                  <c:x val="-1.9424721872643744E-2"/>
                  <c:y val="-2.477730565009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E787-4923-BFE7-3BECAE337720}"/>
                </c:ext>
              </c:extLst>
            </c:dLbl>
            <c:dLbl>
              <c:idx val="3"/>
              <c:layout>
                <c:manualLayout>
                  <c:x val="-1.8841373411684237E-2"/>
                  <c:y val="-2.6062455108712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E787-4923-BFE7-3BECAE337720}"/>
                </c:ext>
              </c:extLst>
            </c:dLbl>
            <c:dLbl>
              <c:idx val="4"/>
              <c:layout>
                <c:manualLayout>
                  <c:x val="-9.9354182169570631E-3"/>
                  <c:y val="-2.1008403361344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E787-4923-BFE7-3BECAE337720}"/>
                </c:ext>
              </c:extLst>
            </c:dLbl>
            <c:dLbl>
              <c:idx val="5"/>
              <c:layout>
                <c:manualLayout>
                  <c:x val="-3.7711302342436422E-2"/>
                  <c:y val="1.1856670090151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E787-4923-BFE7-3BECAE337720}"/>
                </c:ext>
              </c:extLst>
            </c:dLbl>
            <c:dLbl>
              <c:idx val="6"/>
              <c:layout>
                <c:manualLayout>
                  <c:x val="-1.0157436095128031E-2"/>
                  <c:y val="-1.3718777480180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E787-4923-BFE7-3BECAE337720}"/>
                </c:ext>
              </c:extLst>
            </c:dLbl>
            <c:dLbl>
              <c:idx val="7"/>
              <c:layout>
                <c:manualLayout>
                  <c:x val="-8.1259522600304716E-3"/>
                  <c:y val="-2.6373626373626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E787-4923-BFE7-3BECAE337720}"/>
                </c:ext>
              </c:extLst>
            </c:dLbl>
            <c:dLbl>
              <c:idx val="8"/>
              <c:layout>
                <c:manualLayout>
                  <c:x val="-1.4220416455053326E-2"/>
                  <c:y val="-2.637362637362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E787-4923-BFE7-3BECAE337720}"/>
                </c:ext>
              </c:extLst>
            </c:dLbl>
            <c:dLbl>
              <c:idx val="9"/>
              <c:layout>
                <c:manualLayout>
                  <c:x val="-1.2188928390045857E-2"/>
                  <c:y val="2.637362637362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E787-4923-BFE7-3BECAE337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Scene2!$B$2:$B$11</c:f>
              <c:strCache>
                <c:ptCount val="10"/>
                <c:pt idx="0">
                  <c:v>Lev.01</c:v>
                </c:pt>
                <c:pt idx="1">
                  <c:v>Lev.02</c:v>
                </c:pt>
                <c:pt idx="2">
                  <c:v>Lev.03</c:v>
                </c:pt>
                <c:pt idx="3">
                  <c:v>Lev.04</c:v>
                </c:pt>
                <c:pt idx="4">
                  <c:v>Lev.05</c:v>
                </c:pt>
                <c:pt idx="5">
                  <c:v>Lev.06</c:v>
                </c:pt>
                <c:pt idx="6">
                  <c:v>Lev.07</c:v>
                </c:pt>
                <c:pt idx="7">
                  <c:v>Lev.08</c:v>
                </c:pt>
                <c:pt idx="8">
                  <c:v>Lev.09</c:v>
                </c:pt>
                <c:pt idx="9">
                  <c:v>Lev.10</c:v>
                </c:pt>
              </c:strCache>
            </c:strRef>
          </c:cat>
          <c:val>
            <c:numRef>
              <c:f>Scene2!$D$2:$D$11</c:f>
              <c:numCache>
                <c:formatCode>0.000_ </c:formatCode>
                <c:ptCount val="10"/>
                <c:pt idx="0">
                  <c:v>7.8099298838545801</c:v>
                </c:pt>
                <c:pt idx="1">
                  <c:v>7.3205180415012325</c:v>
                </c:pt>
                <c:pt idx="2">
                  <c:v>5.7730803110741249</c:v>
                </c:pt>
                <c:pt idx="3">
                  <c:v>5.6719173358605577</c:v>
                </c:pt>
                <c:pt idx="4">
                  <c:v>4.2713469915980742</c:v>
                </c:pt>
                <c:pt idx="5">
                  <c:v>3.6102453645764121</c:v>
                </c:pt>
                <c:pt idx="6">
                  <c:v>3.3142806548466752</c:v>
                </c:pt>
                <c:pt idx="7">
                  <c:v>2.7290761906868926</c:v>
                </c:pt>
                <c:pt idx="8">
                  <c:v>2.4297840690996382</c:v>
                </c:pt>
                <c:pt idx="9">
                  <c:v>2.1356014891510608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87-4923-BFE7-3BECAE33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470016"/>
        <c:axId val="878467104"/>
      </c:lineChart>
      <c:catAx>
        <c:axId val="8784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8464608"/>
        <c:crosses val="autoZero"/>
        <c:auto val="1"/>
        <c:lblAlgn val="ctr"/>
        <c:lblOffset val="100"/>
        <c:noMultiLvlLbl val="0"/>
      </c:catAx>
      <c:valAx>
        <c:axId val="878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8462112"/>
        <c:crosses val="autoZero"/>
        <c:crossBetween val="between"/>
      </c:valAx>
      <c:valAx>
        <c:axId val="878467104"/>
        <c:scaling>
          <c:orientation val="minMax"/>
        </c:scaling>
        <c:delete val="0"/>
        <c:axPos val="r"/>
        <c:numFmt formatCode="0.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8470016"/>
        <c:crosses val="max"/>
        <c:crossBetween val="between"/>
      </c:valAx>
      <c:catAx>
        <c:axId val="87847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46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49011333141603"/>
          <c:y val="2.1886810184532559E-3"/>
          <c:w val="0.62401933888534211"/>
          <c:h val="0.1784541957830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537844</xdr:colOff>
      <xdr:row>2</xdr:row>
      <xdr:rowOff>57150</xdr:rowOff>
    </xdr:from>
    <xdr:to>
      <xdr:col>20</xdr:col>
      <xdr:colOff>490220</xdr:colOff>
      <xdr:row>20</xdr:row>
      <xdr:rowOff>13970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0.00795</cdr:x>
      <cdr:y>0.01681</cdr:y>
    </cdr:from>
    <cdr:to>
      <cdr:x>0.08544</cdr:x>
      <cdr:y>0.10504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0800" y="50800"/>
          <a:ext cx="495260" cy="266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i="1">
              <a:latin typeface="Palatino Linotype" panose="02040502050505030304" pitchFamily="18" charset="0"/>
            </a:rPr>
            <a:t>Fden</a:t>
          </a:r>
          <a:endParaRPr lang="zh-CN" altLang="en-US" sz="1100" i="1">
            <a:latin typeface="Palatino Linotype" panose="02040502050505030304" pitchFamily="18" charset="0"/>
          </a:endParaRPr>
        </a:p>
      </cdr:txBody>
    </cdr:sp>
  </cdr:relSizeAnchor>
  <cdr:relSizeAnchor xmlns:cdr="http://schemas.openxmlformats.org/drawingml/2006/chartDrawing">
    <cdr:from>
      <cdr:x>0.92251</cdr:x>
      <cdr:y>0</cdr:y>
    </cdr:from>
    <cdr:to>
      <cdr:x>1</cdr:x>
      <cdr:y>0.08823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5896016" y="0"/>
          <a:ext cx="495260" cy="266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i="1">
              <a:latin typeface="Palatino Linotype" panose="02040502050505030304" pitchFamily="18" charset="0"/>
            </a:rPr>
            <a:t>Fden</a:t>
          </a:r>
          <a:endParaRPr lang="zh-CN" altLang="en-US" sz="1100" i="1">
            <a:latin typeface="Palatino Linotype" panose="0204050205050503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158750</xdr:rowOff>
    </xdr:from>
    <xdr:to>
      <xdr:col>20</xdr:col>
      <xdr:colOff>541656</xdr:colOff>
      <xdr:row>18</xdr:row>
      <xdr:rowOff>158750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0.01888</cdr:x>
      <cdr:y>0.01471</cdr:y>
    </cdr:from>
    <cdr:to>
      <cdr:x>0.09637</cdr:x>
      <cdr:y>0.10294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20650" y="44450"/>
          <a:ext cx="4953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i="1">
              <a:latin typeface="Palatino Linotype" panose="02040502050505030304" pitchFamily="18" charset="0"/>
            </a:rPr>
            <a:t>Fden</a:t>
          </a:r>
          <a:endParaRPr lang="zh-CN" altLang="en-US" sz="1100" i="1">
            <a:latin typeface="Palatino Linotype" panose="02040502050505030304" pitchFamily="18" charset="0"/>
          </a:endParaRPr>
        </a:p>
      </cdr:txBody>
    </cdr:sp>
  </cdr:relSizeAnchor>
  <cdr:relSizeAnchor xmlns:cdr="http://schemas.openxmlformats.org/drawingml/2006/chartDrawing">
    <cdr:from>
      <cdr:x>0.923</cdr:x>
      <cdr:y>0.0021</cdr:y>
    </cdr:from>
    <cdr:to>
      <cdr:x>0.99155</cdr:x>
      <cdr:y>0.09034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899150" y="635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 i="1">
              <a:latin typeface="Palatino Linotype" panose="02040502050505030304" pitchFamily="18" charset="0"/>
            </a:rPr>
            <a:t>Fden</a:t>
          </a:r>
          <a:endParaRPr lang="zh-CN" altLang="en-US" sz="1100" i="1">
            <a:latin typeface="Palatino Linotype" panose="0204050205050503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" sqref="H1:H11"/>
    </sheetView>
  </sheetViews>
  <sheetFormatPr defaultRowHeight="14" x14ac:dyDescent="0.3"/>
  <cols>
    <col min="1" max="1" width="20" customWidth="1"/>
    <col min="2" max="2" width="7.75" customWidth="1"/>
  </cols>
  <sheetData>
    <row r="1" spans="1:10" x14ac:dyDescent="0.3">
      <c r="A1" t="s">
        <v>0</v>
      </c>
      <c r="B1" t="s">
        <v>14</v>
      </c>
      <c r="C1" s="2" t="s">
        <v>37</v>
      </c>
      <c r="D1" s="3" t="s">
        <v>12</v>
      </c>
      <c r="E1" s="2" t="s">
        <v>38</v>
      </c>
      <c r="F1" s="3" t="s">
        <v>13</v>
      </c>
      <c r="G1" s="3" t="s">
        <v>11</v>
      </c>
      <c r="H1" s="3" t="s">
        <v>65</v>
      </c>
      <c r="I1" s="37" t="s">
        <v>76</v>
      </c>
      <c r="J1" s="38" t="s">
        <v>77</v>
      </c>
    </row>
    <row r="2" spans="1:10" x14ac:dyDescent="0.3">
      <c r="A2" t="s">
        <v>1</v>
      </c>
      <c r="B2" t="s">
        <v>15</v>
      </c>
      <c r="C2" s="4">
        <v>0.42657243828843494</v>
      </c>
      <c r="D2" s="4">
        <v>8.1718161479827369</v>
      </c>
      <c r="E2" s="4">
        <v>0.89194788236488776</v>
      </c>
      <c r="F2" s="4">
        <v>1.1330266461444198</v>
      </c>
      <c r="G2" s="4">
        <v>0.86866414893343102</v>
      </c>
      <c r="H2" s="32">
        <v>0.82542218962864156</v>
      </c>
      <c r="I2" s="39">
        <v>0.89873902191498523</v>
      </c>
      <c r="J2" s="32">
        <v>0.80301574074074078</v>
      </c>
    </row>
    <row r="3" spans="1:10" x14ac:dyDescent="0.3">
      <c r="A3" t="s">
        <v>2</v>
      </c>
      <c r="B3" t="s">
        <v>16</v>
      </c>
      <c r="C3" s="4">
        <v>0.39008570985022978</v>
      </c>
      <c r="D3" s="4">
        <v>7.7519778747510619</v>
      </c>
      <c r="E3" s="4">
        <v>0.85364804939816918</v>
      </c>
      <c r="F3" s="4">
        <v>1.1181282482771455</v>
      </c>
      <c r="G3" s="4">
        <v>0.79188123451401626</v>
      </c>
      <c r="H3" s="32">
        <v>0.79847247691622425</v>
      </c>
      <c r="I3" s="39">
        <v>0.89207502657296867</v>
      </c>
      <c r="J3" s="32">
        <v>0.73697592592592587</v>
      </c>
    </row>
    <row r="4" spans="1:10" x14ac:dyDescent="0.3">
      <c r="A4" t="s">
        <v>3</v>
      </c>
      <c r="B4" t="s">
        <v>17</v>
      </c>
      <c r="C4" s="4">
        <v>0.38555988819869358</v>
      </c>
      <c r="D4" s="4">
        <v>7.4338998479701655</v>
      </c>
      <c r="E4" s="4">
        <v>0.84244622737119212</v>
      </c>
      <c r="F4" s="4">
        <v>1.0878579635979149</v>
      </c>
      <c r="G4" s="4">
        <v>0.69139071500040838</v>
      </c>
      <c r="H4" s="32">
        <v>0.76852634050110846</v>
      </c>
      <c r="I4" s="39">
        <v>0.88803210289267853</v>
      </c>
      <c r="J4" s="32">
        <v>0.76026620370370368</v>
      </c>
    </row>
    <row r="5" spans="1:10" x14ac:dyDescent="0.3">
      <c r="A5" t="s">
        <v>4</v>
      </c>
      <c r="B5" t="s">
        <v>18</v>
      </c>
      <c r="C5" s="4">
        <v>0.40408251077000873</v>
      </c>
      <c r="D5" s="4">
        <v>7.1416315543308224</v>
      </c>
      <c r="E5" s="4">
        <v>0.86742249913960612</v>
      </c>
      <c r="F5" s="4">
        <v>1.0884782026307871</v>
      </c>
      <c r="G5" s="4">
        <v>0.66580863049322425</v>
      </c>
      <c r="H5" s="32">
        <v>0.71195421906825829</v>
      </c>
      <c r="I5" s="39">
        <v>0.8792383548629904</v>
      </c>
      <c r="J5" s="32">
        <v>0.83923935185185183</v>
      </c>
    </row>
    <row r="6" spans="1:10" x14ac:dyDescent="0.3">
      <c r="A6" t="s">
        <v>5</v>
      </c>
      <c r="B6" t="s">
        <v>19</v>
      </c>
      <c r="C6" s="4">
        <v>0.37872794846319396</v>
      </c>
      <c r="D6" s="4">
        <v>5.3731615904907546</v>
      </c>
      <c r="E6" s="4">
        <v>0.14432674881216065</v>
      </c>
      <c r="F6" s="4">
        <v>0.99051696550345414</v>
      </c>
      <c r="G6" s="4">
        <v>0.54458790929078282</v>
      </c>
      <c r="H6" s="32">
        <v>0.31025394476032497</v>
      </c>
      <c r="I6" s="39">
        <v>0.83554960758437846</v>
      </c>
      <c r="J6" s="32">
        <v>0.73383472222222224</v>
      </c>
    </row>
    <row r="7" spans="1:10" x14ac:dyDescent="0.3">
      <c r="A7" t="s">
        <v>6</v>
      </c>
      <c r="B7" t="s">
        <v>20</v>
      </c>
      <c r="C7" s="4">
        <v>0.37013198355284171</v>
      </c>
      <c r="D7" s="4">
        <v>4.2828956750705069</v>
      </c>
      <c r="E7" s="4">
        <v>0.14461829928667497</v>
      </c>
      <c r="F7" s="4">
        <v>0.93152768143834808</v>
      </c>
      <c r="G7" s="4">
        <v>0.45933091135725157</v>
      </c>
      <c r="H7" s="32">
        <v>0.21355180028932508</v>
      </c>
      <c r="I7" s="39">
        <v>0.79481988676478854</v>
      </c>
      <c r="J7" s="32">
        <v>0.66632638888888884</v>
      </c>
    </row>
    <row r="8" spans="1:10" x14ac:dyDescent="0.3">
      <c r="A8" t="s">
        <v>7</v>
      </c>
      <c r="B8" t="s">
        <v>21</v>
      </c>
      <c r="C8" s="4">
        <v>0.38484401788990785</v>
      </c>
      <c r="D8" s="4">
        <v>4.0763847373066184</v>
      </c>
      <c r="E8" s="4">
        <v>0.18196846657227642</v>
      </c>
      <c r="F8" s="4">
        <v>0.89677179661996154</v>
      </c>
      <c r="G8" s="4">
        <v>0.4112385078554045</v>
      </c>
      <c r="H8" s="32">
        <v>0.1992192654841316</v>
      </c>
      <c r="I8" s="39">
        <v>0.76273322202209282</v>
      </c>
      <c r="J8" s="32">
        <v>0.68307361111111109</v>
      </c>
    </row>
    <row r="9" spans="1:10" x14ac:dyDescent="0.3">
      <c r="A9" t="s">
        <v>8</v>
      </c>
      <c r="B9" t="s">
        <v>22</v>
      </c>
      <c r="C9" s="4">
        <v>0.37485164466781257</v>
      </c>
      <c r="D9" s="4">
        <v>3.2300825579319477</v>
      </c>
      <c r="E9" s="4">
        <v>0.20741022575367468</v>
      </c>
      <c r="F9" s="4">
        <v>0.80420453558548022</v>
      </c>
      <c r="G9" s="4">
        <v>0.27078616484966678</v>
      </c>
      <c r="H9" s="32">
        <v>0.12959793782491036</v>
      </c>
      <c r="I9" s="39">
        <v>0.70684969277185161</v>
      </c>
      <c r="J9" s="32">
        <v>0.63792962962962962</v>
      </c>
    </row>
    <row r="10" spans="1:10" x14ac:dyDescent="0.3">
      <c r="A10" t="s">
        <v>9</v>
      </c>
      <c r="B10" t="s">
        <v>23</v>
      </c>
      <c r="C10" s="4">
        <v>0.35697817666235909</v>
      </c>
      <c r="D10" s="4">
        <v>2.718273088662583</v>
      </c>
      <c r="E10" s="4">
        <v>0.21173447400491624</v>
      </c>
      <c r="F10" s="4">
        <v>0.74011867285281474</v>
      </c>
      <c r="G10" s="4">
        <v>0.19120384475570254</v>
      </c>
      <c r="H10" s="32">
        <v>8.2938482934954205E-2</v>
      </c>
      <c r="I10" s="39">
        <v>0.7030029329065467</v>
      </c>
      <c r="J10" s="32">
        <v>0.5793314814814815</v>
      </c>
    </row>
    <row r="11" spans="1:10" x14ac:dyDescent="0.3">
      <c r="A11" t="s">
        <v>10</v>
      </c>
      <c r="B11" t="s">
        <v>24</v>
      </c>
      <c r="C11" s="4">
        <v>0.32725446198886798</v>
      </c>
      <c r="D11" s="4">
        <v>2.1714016802590188</v>
      </c>
      <c r="E11" s="4">
        <v>0.13163575304376471</v>
      </c>
      <c r="F11" s="4">
        <v>0.62742325725258641</v>
      </c>
      <c r="G11" s="4">
        <v>4.4575542115791386E-2</v>
      </c>
      <c r="H11" s="32">
        <v>5.0171481907249849E-2</v>
      </c>
      <c r="I11" s="39">
        <v>0.64715586368550237</v>
      </c>
      <c r="J11" s="32">
        <v>0.50138796296296295</v>
      </c>
    </row>
    <row r="12" spans="1:10" x14ac:dyDescent="0.3">
      <c r="B12" s="6"/>
      <c r="C12" s="6"/>
      <c r="D12" s="6"/>
      <c r="E12" s="6"/>
      <c r="F12" s="6"/>
      <c r="G12" s="6"/>
    </row>
    <row r="13" spans="1:10" x14ac:dyDescent="0.3">
      <c r="A13" s="1" t="s">
        <v>66</v>
      </c>
      <c r="B13" s="7" t="s">
        <v>39</v>
      </c>
      <c r="C13" s="8">
        <f>STDEV(C2:C11)</f>
        <v>2.6546755956834596E-2</v>
      </c>
      <c r="D13" s="8">
        <f t="shared" ref="D13:G13" si="0">STDEV(D2:D11)</f>
        <v>2.2469162685280692</v>
      </c>
      <c r="E13" s="8">
        <f t="shared" si="0"/>
        <v>0.3593148055765073</v>
      </c>
      <c r="F13" s="8">
        <f t="shared" si="0"/>
        <v>0.17430933970837498</v>
      </c>
      <c r="G13" s="40">
        <f t="shared" si="0"/>
        <v>0.26909117495365176</v>
      </c>
      <c r="H13" s="8">
        <f t="shared" ref="H13:J13" si="1">STDEV(H2:H11)</f>
        <v>0.32510425112757407</v>
      </c>
      <c r="I13" s="8">
        <f t="shared" si="1"/>
        <v>9.2120101376953201E-2</v>
      </c>
      <c r="J13" s="8">
        <f t="shared" si="1"/>
        <v>0.10278403599659065</v>
      </c>
    </row>
    <row r="14" spans="1:10" x14ac:dyDescent="0.3">
      <c r="B14" s="7" t="s">
        <v>40</v>
      </c>
      <c r="C14" s="8">
        <f>AVERAGE(C2:C11)</f>
        <v>0.37990887803323503</v>
      </c>
      <c r="D14" s="8">
        <f t="shared" ref="D14:G14" si="2">AVERAGE(D2:D11)</f>
        <v>5.2351524754756209</v>
      </c>
      <c r="E14" s="8">
        <f t="shared" si="2"/>
        <v>0.44771586257473217</v>
      </c>
      <c r="F14" s="8">
        <f t="shared" si="2"/>
        <v>0.94180539699029109</v>
      </c>
      <c r="G14" s="40">
        <f t="shared" si="2"/>
        <v>0.49394676091656792</v>
      </c>
      <c r="H14" s="8">
        <f t="shared" ref="H14:J14" si="3">AVERAGE(H2:H11)</f>
        <v>0.40901081393151284</v>
      </c>
      <c r="I14" s="8">
        <f t="shared" si="3"/>
        <v>0.80081957119787828</v>
      </c>
      <c r="J14" s="8">
        <f t="shared" si="3"/>
        <v>0.69413810185185187</v>
      </c>
    </row>
    <row r="15" spans="1:10" x14ac:dyDescent="0.3">
      <c r="B15" s="7" t="s">
        <v>41</v>
      </c>
      <c r="C15" s="8">
        <f>C13/C14</f>
        <v>6.9876640141355806E-2</v>
      </c>
      <c r="D15" s="8">
        <f t="shared" ref="D15:G15" si="4">D13/D14</f>
        <v>0.42919786559300427</v>
      </c>
      <c r="E15" s="8">
        <f t="shared" si="4"/>
        <v>0.80255098291615912</v>
      </c>
      <c r="F15" s="8">
        <f t="shared" si="4"/>
        <v>0.18507999663774691</v>
      </c>
      <c r="G15" s="40">
        <f t="shared" si="4"/>
        <v>0.54477768910626323</v>
      </c>
      <c r="H15" s="8">
        <f t="shared" ref="H15:J15" si="5">H13/H14</f>
        <v>0.79485490371902834</v>
      </c>
      <c r="I15" s="8">
        <f t="shared" si="5"/>
        <v>0.11503228029150003</v>
      </c>
      <c r="J15" s="8">
        <f t="shared" si="5"/>
        <v>0.14807433235890513</v>
      </c>
    </row>
    <row r="16" spans="1:10" x14ac:dyDescent="0.3">
      <c r="A16" s="1" t="s">
        <v>67</v>
      </c>
      <c r="B16" s="7" t="s">
        <v>42</v>
      </c>
      <c r="C16" s="8">
        <v>3.4754223340108054E-2</v>
      </c>
      <c r="D16" s="8">
        <v>2.0321545819871325</v>
      </c>
      <c r="E16" s="8">
        <v>0.33035024169270144</v>
      </c>
      <c r="F16" s="8">
        <v>0.18824539491222522</v>
      </c>
      <c r="G16" s="40">
        <v>0.24350277305072027</v>
      </c>
      <c r="H16" s="8">
        <v>0.27669838681208109</v>
      </c>
      <c r="I16" s="8">
        <v>0.10157686754283601</v>
      </c>
      <c r="J16" s="8">
        <v>0.14433280315373589</v>
      </c>
    </row>
    <row r="17" spans="2:10" x14ac:dyDescent="0.3">
      <c r="B17" s="7" t="s">
        <v>43</v>
      </c>
      <c r="C17" s="8">
        <v>0.32930455526209057</v>
      </c>
      <c r="D17" s="8">
        <v>4.5065780332249252</v>
      </c>
      <c r="E17" s="8">
        <v>0.37792609371347974</v>
      </c>
      <c r="F17" s="8">
        <v>0.88459227657605521</v>
      </c>
      <c r="G17" s="40">
        <v>0.45932689883072381</v>
      </c>
      <c r="H17" s="8">
        <v>0.33060414040169783</v>
      </c>
      <c r="I17" s="8">
        <v>0.80085106096037584</v>
      </c>
      <c r="J17" s="8">
        <v>0.60228435185185192</v>
      </c>
    </row>
    <row r="18" spans="2:10" x14ac:dyDescent="0.3">
      <c r="B18" s="7" t="s">
        <v>44</v>
      </c>
      <c r="C18" s="8">
        <v>0.10553824046693638</v>
      </c>
      <c r="D18" s="8">
        <v>0.45093074323910343</v>
      </c>
      <c r="E18" s="8">
        <v>0.87411334434915366</v>
      </c>
      <c r="F18" s="8">
        <v>0.21280470098705448</v>
      </c>
      <c r="G18" s="40">
        <v>0.53012957366657198</v>
      </c>
      <c r="H18" s="8">
        <v>0.83694773597173044</v>
      </c>
      <c r="I18" s="8">
        <v>0.12683615280602317</v>
      </c>
      <c r="J18" s="8">
        <v>0.23964229306299234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" sqref="H1:H11"/>
    </sheetView>
  </sheetViews>
  <sheetFormatPr defaultRowHeight="14" x14ac:dyDescent="0.3"/>
  <cols>
    <col min="2" max="2" width="7.75" customWidth="1"/>
  </cols>
  <sheetData>
    <row r="1" spans="1:10" x14ac:dyDescent="0.3">
      <c r="A1" t="s">
        <v>0</v>
      </c>
      <c r="B1" t="s">
        <v>14</v>
      </c>
      <c r="C1" s="2" t="s">
        <v>37</v>
      </c>
      <c r="D1" s="3" t="s">
        <v>12</v>
      </c>
      <c r="E1" s="2" t="s">
        <v>38</v>
      </c>
      <c r="F1" s="3" t="s">
        <v>13</v>
      </c>
      <c r="G1" s="3" t="s">
        <v>11</v>
      </c>
      <c r="H1" s="3" t="s">
        <v>65</v>
      </c>
      <c r="I1" s="1" t="s">
        <v>78</v>
      </c>
      <c r="J1" s="38" t="s">
        <v>77</v>
      </c>
    </row>
    <row r="2" spans="1:10" x14ac:dyDescent="0.3">
      <c r="A2" t="s">
        <v>25</v>
      </c>
      <c r="B2" t="s">
        <v>15</v>
      </c>
      <c r="C2" s="4">
        <v>0.39491551608176501</v>
      </c>
      <c r="D2" s="4">
        <v>7.8099298838545801</v>
      </c>
      <c r="E2" s="4">
        <v>0.75155738456890431</v>
      </c>
      <c r="F2" s="4">
        <v>1.1364899826791621</v>
      </c>
      <c r="G2" s="4">
        <v>0.92215003517644589</v>
      </c>
      <c r="H2" s="32">
        <v>0.80603199302460982</v>
      </c>
      <c r="I2" s="4">
        <v>0.93107766983646789</v>
      </c>
      <c r="J2" s="32">
        <v>0.85859398148148147</v>
      </c>
    </row>
    <row r="3" spans="1:10" x14ac:dyDescent="0.3">
      <c r="A3" t="s">
        <v>26</v>
      </c>
      <c r="B3" t="s">
        <v>16</v>
      </c>
      <c r="C3" s="4">
        <v>0.37607076895026725</v>
      </c>
      <c r="D3" s="4">
        <v>7.3205180415012325</v>
      </c>
      <c r="E3" s="4">
        <v>0.89287062775516723</v>
      </c>
      <c r="F3" s="4">
        <v>1.1202042700599686</v>
      </c>
      <c r="G3" s="4">
        <v>0.70647504594474464</v>
      </c>
      <c r="H3" s="32">
        <v>0.7142163964908278</v>
      </c>
      <c r="I3" s="4">
        <v>0.91658617295775158</v>
      </c>
      <c r="J3" s="32">
        <v>0.82921250000000002</v>
      </c>
    </row>
    <row r="4" spans="1:10" x14ac:dyDescent="0.3">
      <c r="A4" t="s">
        <v>27</v>
      </c>
      <c r="B4" t="s">
        <v>17</v>
      </c>
      <c r="C4" s="4">
        <v>0.33926254611135104</v>
      </c>
      <c r="D4" s="4">
        <v>5.7730803110741249</v>
      </c>
      <c r="E4" s="4">
        <v>0.15403666634876331</v>
      </c>
      <c r="F4" s="4">
        <v>1.0429313003052807</v>
      </c>
      <c r="G4" s="4">
        <v>0.60242482281644061</v>
      </c>
      <c r="H4" s="32">
        <v>0.41510299772822168</v>
      </c>
      <c r="I4" s="4">
        <v>0.88689437351499767</v>
      </c>
      <c r="J4" s="32">
        <v>0.64975277777777785</v>
      </c>
    </row>
    <row r="5" spans="1:10" x14ac:dyDescent="0.3">
      <c r="A5" t="s">
        <v>28</v>
      </c>
      <c r="B5" t="s">
        <v>18</v>
      </c>
      <c r="C5" s="4">
        <v>0.35100889391795403</v>
      </c>
      <c r="D5" s="4">
        <v>5.6719173358605577</v>
      </c>
      <c r="E5" s="4">
        <v>0.9008533252237203</v>
      </c>
      <c r="F5" s="4">
        <v>0.99570710230463755</v>
      </c>
      <c r="G5" s="4">
        <v>0.54026153290002743</v>
      </c>
      <c r="H5" s="32">
        <v>0.54055051569738966</v>
      </c>
      <c r="I5" s="4">
        <v>0.8773404591060634</v>
      </c>
      <c r="J5" s="32">
        <v>0.67711203703703704</v>
      </c>
    </row>
    <row r="6" spans="1:10" x14ac:dyDescent="0.3">
      <c r="A6" t="s">
        <v>29</v>
      </c>
      <c r="B6" t="s">
        <v>19</v>
      </c>
      <c r="C6" s="4">
        <v>0.31694520955451511</v>
      </c>
      <c r="D6" s="4">
        <v>4.2713469915980742</v>
      </c>
      <c r="E6" s="4">
        <v>0.25895727337297014</v>
      </c>
      <c r="F6" s="4">
        <v>0.91521691956518625</v>
      </c>
      <c r="G6" s="4">
        <v>0.49011544708751065</v>
      </c>
      <c r="H6" s="32">
        <v>0.27375721427600452</v>
      </c>
      <c r="I6" s="4">
        <v>0.82154341381146367</v>
      </c>
      <c r="J6" s="32">
        <v>0.53328935185185178</v>
      </c>
    </row>
    <row r="7" spans="1:10" x14ac:dyDescent="0.3">
      <c r="A7" t="s">
        <v>30</v>
      </c>
      <c r="B7" t="s">
        <v>20</v>
      </c>
      <c r="C7" s="4">
        <v>0.29850506319404607</v>
      </c>
      <c r="D7" s="4">
        <v>3.6102453645764121</v>
      </c>
      <c r="E7" s="4">
        <v>0.20072588051996662</v>
      </c>
      <c r="F7" s="4">
        <v>0.84929230158127889</v>
      </c>
      <c r="G7" s="4">
        <v>0.41023435049583185</v>
      </c>
      <c r="H7" s="32">
        <v>0.20497153210855479</v>
      </c>
      <c r="I7" s="4">
        <v>0.77935723303704485</v>
      </c>
      <c r="J7" s="32">
        <v>0.49201388888888886</v>
      </c>
    </row>
    <row r="8" spans="1:10" x14ac:dyDescent="0.3">
      <c r="A8" t="s">
        <v>31</v>
      </c>
      <c r="B8" t="s">
        <v>21</v>
      </c>
      <c r="C8" s="4">
        <v>0.30743668613973424</v>
      </c>
      <c r="D8" s="4">
        <v>3.3142806548466752</v>
      </c>
      <c r="E8" s="4">
        <v>0.23759761653051206</v>
      </c>
      <c r="F8" s="4">
        <v>0.80017103049881588</v>
      </c>
      <c r="G8" s="4">
        <v>0.33029732901003728</v>
      </c>
      <c r="H8" s="32">
        <v>0.16437314068122433</v>
      </c>
      <c r="I8" s="4">
        <v>0.75539592160662217</v>
      </c>
      <c r="J8" s="32">
        <v>0.49785277777777781</v>
      </c>
    </row>
    <row r="9" spans="1:10" x14ac:dyDescent="0.3">
      <c r="A9" t="s">
        <v>32</v>
      </c>
      <c r="B9" t="s">
        <v>22</v>
      </c>
      <c r="C9" s="4">
        <v>0.30329946188493789</v>
      </c>
      <c r="D9" s="4">
        <v>2.7290761906868926</v>
      </c>
      <c r="E9" s="4">
        <v>0.11695109679378674</v>
      </c>
      <c r="F9" s="4">
        <v>0.71094215382037873</v>
      </c>
      <c r="G9" s="4">
        <v>0.25200619197543006</v>
      </c>
      <c r="H9" s="32">
        <v>9.771421289696347E-2</v>
      </c>
      <c r="I9" s="4">
        <v>0.71478492987609843</v>
      </c>
      <c r="J9" s="32">
        <v>0.49582222222222228</v>
      </c>
    </row>
    <row r="10" spans="1:10" x14ac:dyDescent="0.3">
      <c r="A10" t="s">
        <v>33</v>
      </c>
      <c r="B10" t="s">
        <v>23</v>
      </c>
      <c r="C10" s="4">
        <v>0.31139862441688271</v>
      </c>
      <c r="D10" s="4">
        <v>2.4297840690996382</v>
      </c>
      <c r="E10" s="4">
        <v>0.14629566229119184</v>
      </c>
      <c r="F10" s="4">
        <v>0.65931646757783136</v>
      </c>
      <c r="G10" s="4">
        <v>0.18571502203621562</v>
      </c>
      <c r="H10" s="32">
        <v>5.5586105165244426E-2</v>
      </c>
      <c r="I10" s="4">
        <v>0.68218129239650294</v>
      </c>
      <c r="J10" s="32">
        <v>0.50134305555555558</v>
      </c>
    </row>
    <row r="11" spans="1:10" x14ac:dyDescent="0.3">
      <c r="A11" t="s">
        <v>34</v>
      </c>
      <c r="B11" t="s">
        <v>24</v>
      </c>
      <c r="C11" s="4">
        <v>0.29420278236945197</v>
      </c>
      <c r="D11" s="4">
        <v>2.1356014891510608</v>
      </c>
      <c r="E11" s="4">
        <v>0.11941540372981549</v>
      </c>
      <c r="F11" s="4">
        <v>0.61565123736801375</v>
      </c>
      <c r="G11" s="4">
        <v>0.1535892108645544</v>
      </c>
      <c r="H11" s="32">
        <v>3.3737295947937618E-2</v>
      </c>
      <c r="I11" s="4">
        <v>0.64334914346074612</v>
      </c>
      <c r="J11" s="32">
        <v>0.48785092592592594</v>
      </c>
    </row>
    <row r="13" spans="1:10" x14ac:dyDescent="0.3">
      <c r="B13" s="1" t="s">
        <v>39</v>
      </c>
      <c r="C13" s="5">
        <f>STDEV(C2:C11)</f>
        <v>3.4754223340108054E-2</v>
      </c>
      <c r="D13" s="5">
        <f t="shared" ref="D13:G13" si="0">STDEV(D2:D11)</f>
        <v>2.0321545819871325</v>
      </c>
      <c r="E13" s="5">
        <f t="shared" si="0"/>
        <v>0.33035024169270144</v>
      </c>
      <c r="F13" s="5">
        <f t="shared" si="0"/>
        <v>0.18824539491222522</v>
      </c>
      <c r="G13" s="48">
        <f t="shared" si="0"/>
        <v>0.24350277305072027</v>
      </c>
      <c r="H13" s="5">
        <f t="shared" ref="H13:J13" si="1">STDEV(H2:H11)</f>
        <v>0.27669838681208109</v>
      </c>
      <c r="I13" s="5">
        <f t="shared" si="1"/>
        <v>0.10157686754283601</v>
      </c>
      <c r="J13" s="5">
        <f t="shared" si="1"/>
        <v>0.14433280315373589</v>
      </c>
    </row>
    <row r="14" spans="1:10" x14ac:dyDescent="0.3">
      <c r="B14" s="1" t="s">
        <v>40</v>
      </c>
      <c r="C14" s="5">
        <f>AVERAGE(C2:C11)</f>
        <v>0.32930455526209057</v>
      </c>
      <c r="D14" s="5">
        <f t="shared" ref="D14:G14" si="2">AVERAGE(D2:D11)</f>
        <v>4.5065780332249252</v>
      </c>
      <c r="E14" s="5">
        <f t="shared" si="2"/>
        <v>0.37792609371347974</v>
      </c>
      <c r="F14" s="5">
        <f t="shared" si="2"/>
        <v>0.88459227657605521</v>
      </c>
      <c r="G14" s="48">
        <f t="shared" si="2"/>
        <v>0.45932689883072381</v>
      </c>
      <c r="H14" s="5">
        <f t="shared" ref="H14:J14" si="3">AVERAGE(H2:H11)</f>
        <v>0.33060414040169783</v>
      </c>
      <c r="I14" s="5">
        <f t="shared" si="3"/>
        <v>0.80085106096037584</v>
      </c>
      <c r="J14" s="5">
        <f t="shared" si="3"/>
        <v>0.60228435185185192</v>
      </c>
    </row>
    <row r="15" spans="1:10" x14ac:dyDescent="0.3">
      <c r="B15" s="1" t="s">
        <v>41</v>
      </c>
      <c r="C15" s="5">
        <f>C13/C14</f>
        <v>0.10553824046693638</v>
      </c>
      <c r="D15" s="5">
        <f t="shared" ref="D15:G15" si="4">D13/D14</f>
        <v>0.45093074323910343</v>
      </c>
      <c r="E15" s="5">
        <f t="shared" si="4"/>
        <v>0.87411334434915366</v>
      </c>
      <c r="F15" s="5">
        <f t="shared" si="4"/>
        <v>0.21280470098705448</v>
      </c>
      <c r="G15" s="48">
        <f t="shared" si="4"/>
        <v>0.53012957366657198</v>
      </c>
      <c r="H15" s="5">
        <f t="shared" ref="H15:J15" si="5">H13/H14</f>
        <v>0.83694773597173044</v>
      </c>
      <c r="I15" s="5">
        <f t="shared" si="5"/>
        <v>0.12683615280602317</v>
      </c>
      <c r="J15" s="5">
        <f t="shared" si="5"/>
        <v>0.23964229306299234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opLeftCell="V1" workbookViewId="0">
      <selection activeCell="N18" sqref="N18"/>
    </sheetView>
  </sheetViews>
  <sheetFormatPr defaultRowHeight="14" x14ac:dyDescent="0.3"/>
  <cols>
    <col min="1" max="1" width="8.75" customWidth="1"/>
    <col min="2" max="2" width="6.75" customWidth="1"/>
    <col min="3" max="3" width="6.6640625" customWidth="1"/>
    <col min="4" max="11" width="6.58203125" customWidth="1"/>
    <col min="12" max="12" width="1.58203125" customWidth="1"/>
    <col min="13" max="18" width="6.58203125" customWidth="1"/>
    <col min="20" max="26" width="5.58203125" customWidth="1"/>
    <col min="27" max="27" width="9.08203125" bestFit="1" customWidth="1"/>
    <col min="28" max="30" width="8.75" bestFit="1" customWidth="1"/>
    <col min="32" max="32" width="8.4140625" customWidth="1"/>
  </cols>
  <sheetData>
    <row r="1" spans="1:34" x14ac:dyDescent="0.3">
      <c r="A1" t="s">
        <v>0</v>
      </c>
      <c r="B1" t="s">
        <v>14</v>
      </c>
      <c r="C1" s="3" t="s">
        <v>47</v>
      </c>
      <c r="D1" s="2" t="s">
        <v>37</v>
      </c>
      <c r="E1" s="3" t="s">
        <v>12</v>
      </c>
      <c r="F1" s="2" t="s">
        <v>38</v>
      </c>
      <c r="G1" s="3" t="s">
        <v>13</v>
      </c>
      <c r="H1" s="3" t="s">
        <v>11</v>
      </c>
      <c r="I1" s="2" t="s">
        <v>72</v>
      </c>
      <c r="J1" t="s">
        <v>79</v>
      </c>
      <c r="K1" t="s">
        <v>77</v>
      </c>
      <c r="L1" s="2"/>
      <c r="M1" s="17" t="s">
        <v>53</v>
      </c>
      <c r="N1" s="17" t="s">
        <v>54</v>
      </c>
      <c r="O1" s="17" t="s">
        <v>55</v>
      </c>
      <c r="P1" s="17" t="s">
        <v>56</v>
      </c>
      <c r="Q1" s="17" t="s">
        <v>57</v>
      </c>
      <c r="R1" s="17" t="s">
        <v>73</v>
      </c>
      <c r="S1" s="17" t="s">
        <v>60</v>
      </c>
      <c r="T1" s="17" t="s">
        <v>64</v>
      </c>
      <c r="Z1" s="24" t="s">
        <v>48</v>
      </c>
      <c r="AA1" s="24" t="s">
        <v>49</v>
      </c>
      <c r="AB1" s="24" t="s">
        <v>50</v>
      </c>
      <c r="AC1" s="24" t="s">
        <v>51</v>
      </c>
      <c r="AD1" s="24" t="s">
        <v>52</v>
      </c>
      <c r="AE1" s="24" t="s">
        <v>74</v>
      </c>
      <c r="AF1" s="14" t="s">
        <v>79</v>
      </c>
      <c r="AG1" s="14" t="s">
        <v>77</v>
      </c>
      <c r="AH1" s="13"/>
    </row>
    <row r="2" spans="1:34" x14ac:dyDescent="0.3">
      <c r="A2" t="s">
        <v>1</v>
      </c>
      <c r="B2" t="s">
        <v>15</v>
      </c>
      <c r="C2" s="4">
        <v>1</v>
      </c>
      <c r="D2" s="4">
        <v>0.42657243828843494</v>
      </c>
      <c r="E2" s="4">
        <v>8.1718161479827369</v>
      </c>
      <c r="F2" s="4">
        <v>0.89194788236488776</v>
      </c>
      <c r="G2" s="4">
        <v>1.1330266461444198</v>
      </c>
      <c r="H2" s="4">
        <v>0.86866414893343102</v>
      </c>
      <c r="I2" s="32">
        <v>0.82542218962864156</v>
      </c>
      <c r="J2" s="39">
        <v>0.89873902191498523</v>
      </c>
      <c r="K2" s="32">
        <v>0.80301574074074078</v>
      </c>
      <c r="L2" s="32"/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1</v>
      </c>
      <c r="T2" s="3">
        <f t="shared" ref="T2:Y2" si="0">(M2-$S2)^2</f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0">
        <f>EXP(ABS(D2-$C2))</f>
        <v>1.7743382947117154</v>
      </c>
      <c r="AA2" s="30">
        <f>EXP(ABS(E2-$C2))</f>
        <v>1302.2074579551202</v>
      </c>
      <c r="AB2" s="30">
        <f>EXP(ABS(F2-$C2))</f>
        <v>1.1141058084334006</v>
      </c>
      <c r="AC2" s="30">
        <f>EXP(ABS(G2-$C2))</f>
        <v>1.1422804352948255</v>
      </c>
      <c r="AD2" s="30">
        <f>EXP(ABS(H2-$C2))</f>
        <v>1.1403507050062645</v>
      </c>
      <c r="AE2" s="30">
        <f>EXP(ABS(I2-$C2))</f>
        <v>1.1907433909659011</v>
      </c>
      <c r="AF2" s="30">
        <f>EXP(ABS(J2-$C2))</f>
        <v>1.1065653934001731</v>
      </c>
      <c r="AG2" s="30">
        <f>EXP(ABS(K2-$C2))</f>
        <v>1.217724872663535</v>
      </c>
    </row>
    <row r="3" spans="1:34" x14ac:dyDescent="0.3">
      <c r="A3" t="s">
        <v>2</v>
      </c>
      <c r="B3" t="s">
        <v>16</v>
      </c>
      <c r="C3" s="4">
        <f>C2-0.1</f>
        <v>0.9</v>
      </c>
      <c r="D3" s="4">
        <v>0.39008570985022978</v>
      </c>
      <c r="E3" s="4">
        <v>7.7519778747510619</v>
      </c>
      <c r="F3" s="4">
        <v>0.85364804939816918</v>
      </c>
      <c r="G3" s="4">
        <v>1.1181282482771455</v>
      </c>
      <c r="H3" s="4">
        <v>0.79188123451401626</v>
      </c>
      <c r="I3" s="32">
        <v>0.79847247691622425</v>
      </c>
      <c r="J3" s="39">
        <v>0.89207502657296867</v>
      </c>
      <c r="K3" s="32">
        <v>0.73697592592592587</v>
      </c>
      <c r="L3" s="32"/>
      <c r="M3" s="18">
        <v>3</v>
      </c>
      <c r="N3" s="18">
        <v>2</v>
      </c>
      <c r="O3" s="18">
        <v>3</v>
      </c>
      <c r="P3" s="18">
        <v>2</v>
      </c>
      <c r="Q3" s="18">
        <v>2</v>
      </c>
      <c r="R3" s="18">
        <v>2</v>
      </c>
      <c r="S3" s="18">
        <v>2</v>
      </c>
      <c r="T3" s="3">
        <f t="shared" ref="T3:T11" si="1">(M3-$S3)^2</f>
        <v>1</v>
      </c>
      <c r="U3" s="3">
        <f t="shared" ref="U3:U11" si="2">(N3-$S3)^2</f>
        <v>0</v>
      </c>
      <c r="V3" s="3">
        <f t="shared" ref="V3:V11" si="3">(O3-$S3)^2</f>
        <v>1</v>
      </c>
      <c r="W3" s="3">
        <f t="shared" ref="W3:W11" si="4">(P3-$S3)^2</f>
        <v>0</v>
      </c>
      <c r="X3" s="3">
        <f t="shared" ref="X3:X11" si="5">(Q3-$S3)^2</f>
        <v>0</v>
      </c>
      <c r="Y3" s="3">
        <f t="shared" ref="Y3:Y11" si="6">(R3-$S3)^2</f>
        <v>0</v>
      </c>
      <c r="Z3" s="30">
        <f>EXP(ABS(D3-$C3))</f>
        <v>1.6651484692035667</v>
      </c>
      <c r="AA3" s="30">
        <f>EXP(ABS(E3-$C3))</f>
        <v>945.74963232833704</v>
      </c>
      <c r="AB3" s="30">
        <f>EXP(ABS(F3-$C3))</f>
        <v>1.0474429942837924</v>
      </c>
      <c r="AC3" s="30">
        <f>EXP(ABS(G3-$C3))</f>
        <v>1.2437465657454259</v>
      </c>
      <c r="AD3" s="30">
        <f>EXP(ABS(H3-$C3))</f>
        <v>1.1141800636656243</v>
      </c>
      <c r="AE3" s="30">
        <f>EXP(ABS(I3-$C3))</f>
        <v>1.106860382183732</v>
      </c>
      <c r="AF3" s="30">
        <f>EXP(ABS(J3-$C3))</f>
        <v>1.0079564591484842</v>
      </c>
      <c r="AG3" s="30">
        <f>EXP(ABS(K3-$C3))</f>
        <v>1.1770650260980076</v>
      </c>
    </row>
    <row r="4" spans="1:34" x14ac:dyDescent="0.3">
      <c r="A4" t="s">
        <v>3</v>
      </c>
      <c r="B4" t="s">
        <v>17</v>
      </c>
      <c r="C4" s="4">
        <f t="shared" ref="C4:C11" si="7">C3-0.1</f>
        <v>0.8</v>
      </c>
      <c r="D4" s="4">
        <v>0.38555988819869358</v>
      </c>
      <c r="E4" s="4">
        <v>7.4338998479701655</v>
      </c>
      <c r="F4" s="4">
        <v>0.84244622737119212</v>
      </c>
      <c r="G4" s="4">
        <v>1.0878579635979149</v>
      </c>
      <c r="H4" s="4">
        <v>0.69139071500040838</v>
      </c>
      <c r="I4" s="32">
        <v>0.76852634050110846</v>
      </c>
      <c r="J4" s="39">
        <v>0.88803210289267853</v>
      </c>
      <c r="K4" s="32">
        <v>0.76026620370370368</v>
      </c>
      <c r="L4" s="32"/>
      <c r="M4" s="18">
        <v>4</v>
      </c>
      <c r="N4" s="18">
        <v>3</v>
      </c>
      <c r="O4" s="18">
        <v>4</v>
      </c>
      <c r="P4" s="18">
        <v>3</v>
      </c>
      <c r="Q4" s="18">
        <v>3</v>
      </c>
      <c r="R4" s="18">
        <v>3</v>
      </c>
      <c r="S4" s="18">
        <v>3</v>
      </c>
      <c r="T4" s="3">
        <f t="shared" si="1"/>
        <v>1</v>
      </c>
      <c r="U4" s="3">
        <f t="shared" si="2"/>
        <v>0</v>
      </c>
      <c r="V4" s="3">
        <f t="shared" si="3"/>
        <v>1</v>
      </c>
      <c r="W4" s="3">
        <f t="shared" si="4"/>
        <v>0</v>
      </c>
      <c r="X4" s="3">
        <f t="shared" si="5"/>
        <v>0</v>
      </c>
      <c r="Y4" s="3">
        <f t="shared" si="6"/>
        <v>0</v>
      </c>
      <c r="Z4" s="30">
        <f>EXP(ABS(D4-$C4))</f>
        <v>1.513523099700125</v>
      </c>
      <c r="AA4" s="30">
        <f>EXP(ABS(E4-$C4))</f>
        <v>760.44200364549442</v>
      </c>
      <c r="AB4" s="30">
        <f>EXP(ABS(F4-$C4))</f>
        <v>1.0433599506578759</v>
      </c>
      <c r="AC4" s="30">
        <f>EXP(ABS(G4-$C4))</f>
        <v>1.3335678754878513</v>
      </c>
      <c r="AD4" s="30">
        <f>EXP(ABS(H4-$C4))</f>
        <v>1.1147267247915391</v>
      </c>
      <c r="AE4" s="30">
        <f>EXP(ABS(I4-$C4))</f>
        <v>1.0319741925202777</v>
      </c>
      <c r="AF4" s="30">
        <f>EXP(ABS(J4-$C4))</f>
        <v>1.0920231785683903</v>
      </c>
      <c r="AG4" s="30">
        <f>EXP(ABS(K4-$C4))</f>
        <v>1.0405337433843931</v>
      </c>
    </row>
    <row r="5" spans="1:34" x14ac:dyDescent="0.3">
      <c r="A5" t="s">
        <v>4</v>
      </c>
      <c r="B5" t="s">
        <v>18</v>
      </c>
      <c r="C5" s="4">
        <f t="shared" si="7"/>
        <v>0.70000000000000007</v>
      </c>
      <c r="D5" s="4">
        <v>0.40408251077000873</v>
      </c>
      <c r="E5" s="4">
        <v>7.1416315543308224</v>
      </c>
      <c r="F5" s="4">
        <v>0.86742249913960612</v>
      </c>
      <c r="G5" s="4">
        <v>1.0884782026307871</v>
      </c>
      <c r="H5" s="4">
        <v>0.66580863049322425</v>
      </c>
      <c r="I5" s="32">
        <v>0.71195421906825829</v>
      </c>
      <c r="J5" s="39">
        <v>0.8792383548629904</v>
      </c>
      <c r="K5" s="32">
        <v>0.83923935185185183</v>
      </c>
      <c r="L5" s="32"/>
      <c r="M5" s="18">
        <v>2</v>
      </c>
      <c r="N5" s="18">
        <v>4</v>
      </c>
      <c r="O5" s="18">
        <v>2</v>
      </c>
      <c r="P5" s="18">
        <v>4</v>
      </c>
      <c r="Q5" s="18">
        <v>4</v>
      </c>
      <c r="R5" s="18">
        <v>4</v>
      </c>
      <c r="S5" s="18">
        <v>4</v>
      </c>
      <c r="T5" s="3">
        <f t="shared" si="1"/>
        <v>4</v>
      </c>
      <c r="U5" s="3">
        <f t="shared" si="2"/>
        <v>0</v>
      </c>
      <c r="V5" s="3">
        <f t="shared" si="3"/>
        <v>4</v>
      </c>
      <c r="W5" s="3">
        <f t="shared" si="4"/>
        <v>0</v>
      </c>
      <c r="X5" s="3">
        <f t="shared" si="5"/>
        <v>0</v>
      </c>
      <c r="Y5" s="3">
        <f t="shared" si="6"/>
        <v>0</v>
      </c>
      <c r="Z5" s="30">
        <f>EXP(ABS(D5-$C5))</f>
        <v>1.3443592281406276</v>
      </c>
      <c r="AA5" s="30">
        <f>EXP(ABS(E5-$C5))</f>
        <v>627.42965073010112</v>
      </c>
      <c r="AB5" s="30">
        <f>EXP(ABS(F5-$C5))</f>
        <v>1.1822536609583676</v>
      </c>
      <c r="AC5" s="30">
        <f>EXP(ABS(G5-$C5))</f>
        <v>1.4747348377746268</v>
      </c>
      <c r="AD5" s="30">
        <f>EXP(ABS(H5-$C5))</f>
        <v>1.0347826136196616</v>
      </c>
      <c r="AE5" s="30">
        <f>EXP(ABS(I5-$C5))</f>
        <v>1.0120259563142853</v>
      </c>
      <c r="AF5" s="30">
        <f>EXP(ABS(J5-$C5))</f>
        <v>1.1963058555059805</v>
      </c>
      <c r="AG5" s="30">
        <f>EXP(ABS(K5-$C5))</f>
        <v>1.1493991779038375</v>
      </c>
    </row>
    <row r="6" spans="1:34" x14ac:dyDescent="0.3">
      <c r="A6" t="s">
        <v>5</v>
      </c>
      <c r="B6" t="s">
        <v>19</v>
      </c>
      <c r="C6" s="4">
        <f t="shared" si="7"/>
        <v>0.60000000000000009</v>
      </c>
      <c r="D6" s="4">
        <v>0.37872794846319396</v>
      </c>
      <c r="E6" s="4">
        <v>5.3731615904907546</v>
      </c>
      <c r="F6" s="4">
        <v>0.14432674881216065</v>
      </c>
      <c r="G6" s="4">
        <v>0.99051696550345414</v>
      </c>
      <c r="H6" s="4">
        <v>0.54458790929078282</v>
      </c>
      <c r="I6" s="32">
        <v>0.31025394476032497</v>
      </c>
      <c r="J6" s="39">
        <v>0.83554960758437846</v>
      </c>
      <c r="K6" s="32">
        <v>0.73383472222222224</v>
      </c>
      <c r="L6" s="32"/>
      <c r="M6" s="18">
        <v>6</v>
      </c>
      <c r="N6" s="18">
        <v>5</v>
      </c>
      <c r="O6" s="18">
        <v>9</v>
      </c>
      <c r="P6" s="18">
        <v>5</v>
      </c>
      <c r="Q6" s="18">
        <v>5</v>
      </c>
      <c r="R6" s="18">
        <v>5</v>
      </c>
      <c r="S6" s="18">
        <v>5</v>
      </c>
      <c r="T6" s="3">
        <f t="shared" si="1"/>
        <v>1</v>
      </c>
      <c r="U6" s="3">
        <f t="shared" si="2"/>
        <v>0</v>
      </c>
      <c r="V6" s="3">
        <f t="shared" si="3"/>
        <v>16</v>
      </c>
      <c r="W6" s="3">
        <f t="shared" si="4"/>
        <v>0</v>
      </c>
      <c r="X6" s="3">
        <f t="shared" si="5"/>
        <v>0</v>
      </c>
      <c r="Y6" s="3">
        <f t="shared" si="6"/>
        <v>0</v>
      </c>
      <c r="Z6" s="30">
        <f>EXP(ABS(D6-$C6))</f>
        <v>1.2476628129829053</v>
      </c>
      <c r="AA6" s="30">
        <f>EXP(ABS(E6-$C6))</f>
        <v>118.2926442763024</v>
      </c>
      <c r="AB6" s="30">
        <f>EXP(ABS(F6-$C6))</f>
        <v>1.5772349009303561</v>
      </c>
      <c r="AC6" s="30">
        <f>EXP(ABS(G6-$C6))</f>
        <v>1.4777445394003776</v>
      </c>
      <c r="AD6" s="30">
        <f>EXP(ABS(H6-$C6))</f>
        <v>1.0569760949692415</v>
      </c>
      <c r="AE6" s="30">
        <f>EXP(ABS(I6-$C6))</f>
        <v>1.3360881523554151</v>
      </c>
      <c r="AF6" s="30">
        <f>EXP(ABS(J6-$C6))</f>
        <v>1.2656041632652839</v>
      </c>
      <c r="AG6" s="30">
        <f>EXP(ABS(K6-$C6))</f>
        <v>1.1432038578363128</v>
      </c>
    </row>
    <row r="7" spans="1:34" x14ac:dyDescent="0.3">
      <c r="A7" t="s">
        <v>6</v>
      </c>
      <c r="B7" t="s">
        <v>20</v>
      </c>
      <c r="C7" s="4">
        <f t="shared" si="7"/>
        <v>0.50000000000000011</v>
      </c>
      <c r="D7" s="4">
        <v>0.37013198355284171</v>
      </c>
      <c r="E7" s="4">
        <v>4.2828956750705069</v>
      </c>
      <c r="F7" s="4">
        <v>0.14461829928667497</v>
      </c>
      <c r="G7" s="4">
        <v>0.93152768143834808</v>
      </c>
      <c r="H7" s="4">
        <v>0.45933091135725157</v>
      </c>
      <c r="I7" s="32">
        <v>0.21355180028932508</v>
      </c>
      <c r="J7" s="39">
        <v>0.79481988676478854</v>
      </c>
      <c r="K7" s="32">
        <v>0.66632638888888884</v>
      </c>
      <c r="L7" s="32"/>
      <c r="M7" s="18">
        <v>8</v>
      </c>
      <c r="N7" s="18">
        <v>6</v>
      </c>
      <c r="O7" s="18">
        <v>8</v>
      </c>
      <c r="P7" s="18">
        <v>6</v>
      </c>
      <c r="Q7" s="18">
        <v>6</v>
      </c>
      <c r="R7" s="18">
        <v>6</v>
      </c>
      <c r="S7" s="18">
        <v>6</v>
      </c>
      <c r="T7" s="3">
        <f t="shared" si="1"/>
        <v>4</v>
      </c>
      <c r="U7" s="3">
        <f t="shared" si="2"/>
        <v>0</v>
      </c>
      <c r="V7" s="3">
        <f t="shared" si="3"/>
        <v>4</v>
      </c>
      <c r="W7" s="3">
        <f t="shared" si="4"/>
        <v>0</v>
      </c>
      <c r="X7" s="3">
        <f t="shared" si="5"/>
        <v>0</v>
      </c>
      <c r="Y7" s="3">
        <f t="shared" si="6"/>
        <v>0</v>
      </c>
      <c r="Z7" s="30">
        <f>EXP(ABS(D7-$C7))</f>
        <v>1.138678086627078</v>
      </c>
      <c r="AA7" s="30">
        <f>EXP(ABS(E7-$C7))</f>
        <v>43.943102630065184</v>
      </c>
      <c r="AB7" s="30">
        <f>EXP(ABS(F7-$C7))</f>
        <v>1.4267251323617749</v>
      </c>
      <c r="AC7" s="30">
        <f>EXP(ABS(G7-$C7))</f>
        <v>1.5396077580807188</v>
      </c>
      <c r="AD7" s="30">
        <f>EXP(ABS(H7-$C7))</f>
        <v>1.0415074018875012</v>
      </c>
      <c r="AE7" s="30">
        <f>EXP(ABS(I7-$C7))</f>
        <v>1.331689184222504</v>
      </c>
      <c r="AF7" s="30">
        <f>EXP(ABS(J7-$C7))</f>
        <v>1.3428844656372396</v>
      </c>
      <c r="AG7" s="30">
        <f>EXP(ABS(K7-$C7))</f>
        <v>1.1809584905560946</v>
      </c>
    </row>
    <row r="8" spans="1:34" x14ac:dyDescent="0.3">
      <c r="A8" t="s">
        <v>7</v>
      </c>
      <c r="B8" t="s">
        <v>21</v>
      </c>
      <c r="C8" s="4">
        <f t="shared" si="7"/>
        <v>0.40000000000000013</v>
      </c>
      <c r="D8" s="4">
        <v>0.38484401788990785</v>
      </c>
      <c r="E8" s="4">
        <v>4.0763847373066184</v>
      </c>
      <c r="F8" s="4">
        <v>0.18196846657227642</v>
      </c>
      <c r="G8" s="4">
        <v>0.89677179661996154</v>
      </c>
      <c r="H8" s="4">
        <v>0.4112385078554045</v>
      </c>
      <c r="I8" s="32">
        <v>0.1992192654841316</v>
      </c>
      <c r="J8" s="39">
        <v>0.76273322202209282</v>
      </c>
      <c r="K8" s="32">
        <v>0.68307361111111109</v>
      </c>
      <c r="L8" s="32"/>
      <c r="M8" s="18">
        <v>5</v>
      </c>
      <c r="N8" s="18">
        <v>7</v>
      </c>
      <c r="O8" s="18">
        <v>7</v>
      </c>
      <c r="P8" s="18">
        <v>7</v>
      </c>
      <c r="Q8" s="18">
        <v>7</v>
      </c>
      <c r="R8" s="18">
        <v>7</v>
      </c>
      <c r="S8" s="18">
        <v>7</v>
      </c>
      <c r="T8" s="3">
        <f t="shared" si="1"/>
        <v>4</v>
      </c>
      <c r="U8" s="3">
        <f t="shared" si="2"/>
        <v>0</v>
      </c>
      <c r="V8" s="3">
        <f t="shared" si="3"/>
        <v>0</v>
      </c>
      <c r="W8" s="3">
        <f t="shared" si="4"/>
        <v>0</v>
      </c>
      <c r="X8" s="3">
        <f t="shared" si="5"/>
        <v>0</v>
      </c>
      <c r="Y8" s="3">
        <f t="shared" si="6"/>
        <v>0</v>
      </c>
      <c r="Z8" s="30">
        <f>EXP(ABS(D8-$C8))</f>
        <v>1.015271416443225</v>
      </c>
      <c r="AA8" s="30">
        <f>EXP(ABS(E8-$C8))</f>
        <v>39.503320722858895</v>
      </c>
      <c r="AB8" s="30">
        <f>EXP(ABS(F8-$C8))</f>
        <v>1.2436262828002682</v>
      </c>
      <c r="AC8" s="30">
        <f>EXP(ABS(G8-$C8))</f>
        <v>1.643407444791438</v>
      </c>
      <c r="AD8" s="30">
        <f>EXP(ABS(H8-$C8))</f>
        <v>1.0113018971291985</v>
      </c>
      <c r="AE8" s="30">
        <f>EXP(ABS(I8-$C8))</f>
        <v>1.2223567217989553</v>
      </c>
      <c r="AF8" s="30">
        <f>EXP(ABS(J8-$C8))</f>
        <v>1.4372523808077891</v>
      </c>
      <c r="AG8" s="30">
        <f>EXP(ABS(K8-$C8))</f>
        <v>1.3272028550982911</v>
      </c>
    </row>
    <row r="9" spans="1:34" x14ac:dyDescent="0.3">
      <c r="A9" t="s">
        <v>8</v>
      </c>
      <c r="B9" t="s">
        <v>22</v>
      </c>
      <c r="C9" s="4">
        <f t="shared" si="7"/>
        <v>0.30000000000000016</v>
      </c>
      <c r="D9" s="4">
        <v>0.37485164466781257</v>
      </c>
      <c r="E9" s="4">
        <v>3.2300825579319477</v>
      </c>
      <c r="F9" s="4">
        <v>0.20741022575367468</v>
      </c>
      <c r="G9" s="4">
        <v>0.80420453558548022</v>
      </c>
      <c r="H9" s="4">
        <v>0.27078616484966678</v>
      </c>
      <c r="I9" s="32">
        <v>0.12959793782491036</v>
      </c>
      <c r="J9" s="39">
        <v>0.70684969277185161</v>
      </c>
      <c r="K9" s="32">
        <v>0.63792962962962962</v>
      </c>
      <c r="L9" s="32"/>
      <c r="M9" s="18">
        <v>7</v>
      </c>
      <c r="N9" s="18">
        <v>8</v>
      </c>
      <c r="O9" s="18">
        <v>6</v>
      </c>
      <c r="P9" s="18">
        <v>8</v>
      </c>
      <c r="Q9" s="18">
        <v>8</v>
      </c>
      <c r="R9" s="18">
        <v>8</v>
      </c>
      <c r="S9" s="18">
        <v>8</v>
      </c>
      <c r="T9" s="3">
        <f t="shared" si="1"/>
        <v>1</v>
      </c>
      <c r="U9" s="3">
        <f t="shared" si="2"/>
        <v>0</v>
      </c>
      <c r="V9" s="3">
        <f t="shared" si="3"/>
        <v>4</v>
      </c>
      <c r="W9" s="3">
        <f t="shared" si="4"/>
        <v>0</v>
      </c>
      <c r="X9" s="3">
        <f t="shared" si="5"/>
        <v>0</v>
      </c>
      <c r="Y9" s="3">
        <f t="shared" si="6"/>
        <v>0</v>
      </c>
      <c r="Z9" s="30">
        <f>EXP(ABS(D9-$C9))</f>
        <v>1.077724252884521</v>
      </c>
      <c r="AA9" s="30">
        <f>EXP(ABS(E9-$C9))</f>
        <v>18.729176674940756</v>
      </c>
      <c r="AB9" s="30">
        <f>EXP(ABS(F9-$C9))</f>
        <v>1.0970116205312437</v>
      </c>
      <c r="AC9" s="30">
        <f>EXP(ABS(G9-$C9))</f>
        <v>1.6556679715450626</v>
      </c>
      <c r="AD9" s="30">
        <f>EXP(ABS(H9-$C9))</f>
        <v>1.0296447451751873</v>
      </c>
      <c r="AE9" s="30">
        <f>EXP(ABS(I9-$C9))</f>
        <v>1.1857815133845038</v>
      </c>
      <c r="AF9" s="30">
        <f>EXP(ABS(J9-$C9))</f>
        <v>1.5020783154653665</v>
      </c>
      <c r="AG9" s="30">
        <f>EXP(ABS(K9-$C9))</f>
        <v>1.4020418377303951</v>
      </c>
    </row>
    <row r="10" spans="1:34" x14ac:dyDescent="0.3">
      <c r="A10" t="s">
        <v>9</v>
      </c>
      <c r="B10" t="s">
        <v>23</v>
      </c>
      <c r="C10" s="4">
        <f t="shared" si="7"/>
        <v>0.20000000000000015</v>
      </c>
      <c r="D10" s="4">
        <v>0.35697817666235909</v>
      </c>
      <c r="E10" s="4">
        <v>2.718273088662583</v>
      </c>
      <c r="F10" s="4">
        <v>0.21173447400491624</v>
      </c>
      <c r="G10" s="4">
        <v>0.74011867285281474</v>
      </c>
      <c r="H10" s="4">
        <v>0.19120384475570254</v>
      </c>
      <c r="I10" s="32">
        <v>8.2938482934954205E-2</v>
      </c>
      <c r="J10" s="39">
        <v>0.7030029329065467</v>
      </c>
      <c r="K10" s="32">
        <v>0.5793314814814815</v>
      </c>
      <c r="L10" s="32"/>
      <c r="M10" s="18">
        <v>9</v>
      </c>
      <c r="N10" s="18">
        <v>9</v>
      </c>
      <c r="O10" s="18">
        <v>5</v>
      </c>
      <c r="P10" s="18">
        <v>9</v>
      </c>
      <c r="Q10" s="18">
        <v>9</v>
      </c>
      <c r="R10" s="18">
        <v>9</v>
      </c>
      <c r="S10" s="18">
        <v>9</v>
      </c>
      <c r="T10" s="3">
        <f t="shared" si="1"/>
        <v>0</v>
      </c>
      <c r="U10" s="3">
        <f t="shared" si="2"/>
        <v>0</v>
      </c>
      <c r="V10" s="3">
        <f t="shared" si="3"/>
        <v>16</v>
      </c>
      <c r="W10" s="3">
        <f t="shared" si="4"/>
        <v>0</v>
      </c>
      <c r="X10" s="3">
        <f t="shared" si="5"/>
        <v>0</v>
      </c>
      <c r="Y10" s="3">
        <f t="shared" si="6"/>
        <v>0</v>
      </c>
      <c r="Z10" s="30">
        <f>EXP(ABS(D10-$C10))</f>
        <v>1.1699700809702007</v>
      </c>
      <c r="AA10" s="30">
        <f>EXP(ABS(E10-$C10))</f>
        <v>12.407152100849649</v>
      </c>
      <c r="AB10" s="30">
        <f>EXP(ABS(F10-$C10))</f>
        <v>1.0118035930389218</v>
      </c>
      <c r="AC10" s="30">
        <f>EXP(ABS(G10-$C10))</f>
        <v>1.7162105176985947</v>
      </c>
      <c r="AD10" s="30">
        <f>EXP(ABS(H10-$C10))</f>
        <v>1.0088349550975775</v>
      </c>
      <c r="AE10" s="30">
        <f>EXP(ABS(I10-$C10))</f>
        <v>1.1241885843456865</v>
      </c>
      <c r="AF10" s="30">
        <f>EXP(ABS(J10-$C10))</f>
        <v>1.6536797112636987</v>
      </c>
      <c r="AG10" s="30">
        <f>EXP(ABS(K10-$C10))</f>
        <v>1.4613073517939683</v>
      </c>
    </row>
    <row r="11" spans="1:34" x14ac:dyDescent="0.3">
      <c r="A11" t="s">
        <v>10</v>
      </c>
      <c r="B11" t="s">
        <v>24</v>
      </c>
      <c r="C11" s="4">
        <f t="shared" si="7"/>
        <v>0.10000000000000014</v>
      </c>
      <c r="D11" s="4">
        <v>0.32725446198886798</v>
      </c>
      <c r="E11" s="4">
        <v>2.1714016802590188</v>
      </c>
      <c r="F11" s="4">
        <v>0.13163575304376471</v>
      </c>
      <c r="G11" s="4">
        <v>0.62742325725258641</v>
      </c>
      <c r="H11" s="4">
        <v>4.4575542115791386E-2</v>
      </c>
      <c r="I11" s="32">
        <v>5.0171481907249849E-2</v>
      </c>
      <c r="J11" s="39">
        <v>0.64715586368550237</v>
      </c>
      <c r="K11" s="32">
        <v>0.50138796296296295</v>
      </c>
      <c r="L11" s="32"/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>
        <v>10</v>
      </c>
      <c r="S11" s="18">
        <v>10</v>
      </c>
      <c r="T11" s="3">
        <f t="shared" si="1"/>
        <v>0</v>
      </c>
      <c r="U11" s="3">
        <f t="shared" si="2"/>
        <v>0</v>
      </c>
      <c r="V11" s="3">
        <f t="shared" si="3"/>
        <v>0</v>
      </c>
      <c r="W11" s="3">
        <f t="shared" si="4"/>
        <v>0</v>
      </c>
      <c r="X11" s="3">
        <f t="shared" si="5"/>
        <v>0</v>
      </c>
      <c r="Y11" s="3">
        <f t="shared" si="6"/>
        <v>0</v>
      </c>
      <c r="Z11" s="30">
        <f>EXP(ABS(D11-$C11))</f>
        <v>1.2551492150732964</v>
      </c>
      <c r="AA11" s="30">
        <f>EXP(ABS(E11-$C11))</f>
        <v>7.9359389745885185</v>
      </c>
      <c r="AB11" s="30">
        <f>EXP(ABS(F11-$C11))</f>
        <v>1.0321414824333019</v>
      </c>
      <c r="AC11" s="30">
        <f>EXP(ABS(G11-$C11))</f>
        <v>1.694560232390897</v>
      </c>
      <c r="AD11" s="30">
        <f>EXP(ABS(H11-$C11))</f>
        <v>1.0569891668584008</v>
      </c>
      <c r="AE11" s="30">
        <f>EXP(ABS(I11-$C11))</f>
        <v>1.0510908378593598</v>
      </c>
      <c r="AF11" s="30">
        <f>EXP(ABS(J11-$C11))</f>
        <v>1.7283304136141158</v>
      </c>
      <c r="AG11" s="30">
        <f>EXP(ABS(K11-$C11))</f>
        <v>1.4938967326901447</v>
      </c>
    </row>
    <row r="12" spans="1:34" x14ac:dyDescent="0.3">
      <c r="Z12" s="25"/>
      <c r="AA12" s="25"/>
      <c r="AB12" s="25"/>
      <c r="AC12" s="25"/>
      <c r="AD12" s="25"/>
    </row>
    <row r="13" spans="1:34" x14ac:dyDescent="0.3">
      <c r="I13" s="1"/>
      <c r="J13" s="1"/>
      <c r="K13" s="1"/>
      <c r="L13" s="1"/>
      <c r="M13" s="21">
        <f>SUM(T2:T11)</f>
        <v>16</v>
      </c>
      <c r="N13" s="21">
        <f t="shared" ref="N13:R13" si="8">SUM(U2:U11)</f>
        <v>0</v>
      </c>
      <c r="O13" s="21">
        <f t="shared" si="8"/>
        <v>46</v>
      </c>
      <c r="P13" s="21">
        <f t="shared" si="8"/>
        <v>0</v>
      </c>
      <c r="Q13" s="21">
        <f t="shared" si="8"/>
        <v>0</v>
      </c>
      <c r="R13" s="21">
        <f t="shared" si="8"/>
        <v>0</v>
      </c>
      <c r="T13" s="1" t="s">
        <v>62</v>
      </c>
      <c r="Z13" s="26">
        <f t="shared" ref="Z13:AD13" si="9">AVERAGE(Z2:Z11)</f>
        <v>1.3201824956737263</v>
      </c>
      <c r="AA13" s="26">
        <f t="shared" si="9"/>
        <v>387.66400800386583</v>
      </c>
      <c r="AB13" s="26">
        <f t="shared" si="9"/>
        <v>1.1775705426429304</v>
      </c>
      <c r="AC13" s="26">
        <f t="shared" si="9"/>
        <v>1.4921528178209817</v>
      </c>
      <c r="AD13" s="26">
        <f t="shared" si="9"/>
        <v>1.0609294368200195</v>
      </c>
      <c r="AE13" s="26">
        <f t="shared" ref="AE13:AG13" si="10">AVERAGE(AE2:AE11)</f>
        <v>1.159279891595062</v>
      </c>
      <c r="AF13" s="26">
        <f t="shared" si="10"/>
        <v>1.3332680336676521</v>
      </c>
      <c r="AG13" s="26">
        <f t="shared" si="10"/>
        <v>1.2593333945754979</v>
      </c>
    </row>
    <row r="14" spans="1:34" x14ac:dyDescent="0.3">
      <c r="I14" s="1"/>
      <c r="J14" s="1"/>
      <c r="K14" s="1"/>
      <c r="L14" s="1"/>
      <c r="M14" s="22">
        <f>M13/10</f>
        <v>1.6</v>
      </c>
      <c r="N14" s="22">
        <f t="shared" ref="N14:Q14" si="11">N13/10</f>
        <v>0</v>
      </c>
      <c r="O14" s="22">
        <f t="shared" si="11"/>
        <v>4.5999999999999996</v>
      </c>
      <c r="P14" s="22">
        <f t="shared" si="11"/>
        <v>0</v>
      </c>
      <c r="Q14" s="22">
        <f t="shared" si="11"/>
        <v>0</v>
      </c>
      <c r="R14" s="22">
        <f t="shared" ref="R14" si="12">R13/10</f>
        <v>0</v>
      </c>
      <c r="T14" s="1" t="s">
        <v>61</v>
      </c>
      <c r="Z14" s="26">
        <f t="shared" ref="Z14:AD14" si="13">_xlfn.STDEV.P(Z2:Z11)</f>
        <v>0.24082710270708671</v>
      </c>
      <c r="AA14" s="26">
        <f t="shared" si="13"/>
        <v>455.77902145962469</v>
      </c>
      <c r="AB14" s="26">
        <f t="shared" si="13"/>
        <v>0.17896546277582562</v>
      </c>
      <c r="AC14" s="26">
        <f t="shared" si="13"/>
        <v>0.1878335092456232</v>
      </c>
      <c r="AD14" s="29">
        <f t="shared" si="13"/>
        <v>4.3914691607033145E-2</v>
      </c>
      <c r="AE14" s="26">
        <f t="shared" ref="AE14:AG14" si="14">_xlfn.STDEV.P(AE2:AE11)</f>
        <v>0.10965018839396135</v>
      </c>
      <c r="AF14" s="26">
        <f t="shared" si="14"/>
        <v>0.231710570320035</v>
      </c>
      <c r="AG14" s="26">
        <f t="shared" si="14"/>
        <v>0.14452413991746846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opLeftCell="M1" workbookViewId="0">
      <selection activeCell="AA18" sqref="AA18"/>
    </sheetView>
  </sheetViews>
  <sheetFormatPr defaultRowHeight="14" x14ac:dyDescent="0.3"/>
  <cols>
    <col min="2" max="2" width="7.75" customWidth="1"/>
    <col min="3" max="11" width="6.58203125" customWidth="1"/>
    <col min="12" max="12" width="3.08203125" customWidth="1"/>
    <col min="13" max="18" width="6.58203125" customWidth="1"/>
    <col min="20" max="25" width="5.58203125" customWidth="1"/>
    <col min="26" max="26" width="6.08203125" customWidth="1"/>
    <col min="27" max="27" width="8.9140625" customWidth="1"/>
    <col min="28" max="28" width="6.75" customWidth="1"/>
    <col min="29" max="29" width="6.6640625" customWidth="1"/>
    <col min="31" max="31" width="6.4140625" customWidth="1"/>
  </cols>
  <sheetData>
    <row r="1" spans="1:33" x14ac:dyDescent="0.3">
      <c r="A1" t="s">
        <v>0</v>
      </c>
      <c r="B1" t="s">
        <v>14</v>
      </c>
      <c r="C1" s="35" t="s">
        <v>47</v>
      </c>
      <c r="D1" s="2" t="s">
        <v>37</v>
      </c>
      <c r="E1" s="3" t="s">
        <v>12</v>
      </c>
      <c r="F1" s="2" t="s">
        <v>38</v>
      </c>
      <c r="G1" s="3" t="s">
        <v>13</v>
      </c>
      <c r="H1" s="3" t="s">
        <v>11</v>
      </c>
      <c r="I1" s="3" t="s">
        <v>71</v>
      </c>
      <c r="J1" s="14" t="s">
        <v>79</v>
      </c>
      <c r="K1" s="14" t="s">
        <v>77</v>
      </c>
      <c r="L1" s="3"/>
      <c r="M1" s="17" t="s">
        <v>53</v>
      </c>
      <c r="N1" s="17" t="s">
        <v>54</v>
      </c>
      <c r="O1" s="17" t="s">
        <v>55</v>
      </c>
      <c r="P1" s="17" t="s">
        <v>56</v>
      </c>
      <c r="Q1" s="17" t="s">
        <v>57</v>
      </c>
      <c r="R1" s="17" t="s">
        <v>73</v>
      </c>
      <c r="S1" s="17" t="s">
        <v>84</v>
      </c>
      <c r="T1" s="17" t="s">
        <v>63</v>
      </c>
      <c r="Z1" s="24" t="s">
        <v>48</v>
      </c>
      <c r="AA1" s="24" t="s">
        <v>49</v>
      </c>
      <c r="AB1" s="24" t="s">
        <v>50</v>
      </c>
      <c r="AC1" s="24" t="s">
        <v>51</v>
      </c>
      <c r="AD1" s="24" t="s">
        <v>52</v>
      </c>
      <c r="AE1" s="24" t="s">
        <v>75</v>
      </c>
      <c r="AF1" s="14" t="s">
        <v>79</v>
      </c>
      <c r="AG1" s="14" t="s">
        <v>77</v>
      </c>
    </row>
    <row r="2" spans="1:33" x14ac:dyDescent="0.3">
      <c r="A2" t="s">
        <v>25</v>
      </c>
      <c r="B2" t="s">
        <v>15</v>
      </c>
      <c r="C2" s="36">
        <v>1</v>
      </c>
      <c r="D2" s="4">
        <v>0.39491551608176501</v>
      </c>
      <c r="E2" s="4">
        <v>7.8099298838545801</v>
      </c>
      <c r="F2" s="4">
        <v>0.75155738456890431</v>
      </c>
      <c r="G2" s="4">
        <v>1.1364899826791621</v>
      </c>
      <c r="H2" s="4">
        <v>0.92215003517644589</v>
      </c>
      <c r="I2" s="32">
        <v>0.80603199302460982</v>
      </c>
      <c r="J2" s="4">
        <v>0.93107766983646789</v>
      </c>
      <c r="K2" s="32">
        <v>0.85859398148148147</v>
      </c>
      <c r="L2" s="32"/>
      <c r="M2" s="19">
        <v>1</v>
      </c>
      <c r="N2" s="17">
        <v>1</v>
      </c>
      <c r="O2" s="19">
        <v>3</v>
      </c>
      <c r="P2" s="20">
        <v>1</v>
      </c>
      <c r="Q2" s="20">
        <v>1</v>
      </c>
      <c r="R2" s="20">
        <v>1</v>
      </c>
      <c r="S2" s="18">
        <v>1</v>
      </c>
      <c r="T2">
        <f t="shared" ref="T2:Y2" si="0">(M2-$S2)^2</f>
        <v>0</v>
      </c>
      <c r="U2">
        <f t="shared" si="0"/>
        <v>0</v>
      </c>
      <c r="V2">
        <f t="shared" si="0"/>
        <v>4</v>
      </c>
      <c r="W2">
        <f t="shared" si="0"/>
        <v>0</v>
      </c>
      <c r="X2">
        <f t="shared" si="0"/>
        <v>0</v>
      </c>
      <c r="Y2" s="3">
        <f t="shared" si="0"/>
        <v>0</v>
      </c>
      <c r="Z2" s="27">
        <f>EXP(ABS(D2-$C2))</f>
        <v>1.8314069267831514</v>
      </c>
      <c r="AA2" s="27">
        <f>EXP(ABS(E2-$C2))</f>
        <v>906.80722289135565</v>
      </c>
      <c r="AB2" s="27">
        <f>EXP(ABS(F2-$C2))</f>
        <v>1.282027251677258</v>
      </c>
      <c r="AC2" s="27">
        <f>EXP(ABS(G2-$C2))</f>
        <v>1.1462433954304059</v>
      </c>
      <c r="AD2" s="27">
        <f>EXP(ABS(H2-$C2))</f>
        <v>1.0809604644089565</v>
      </c>
      <c r="AE2" s="27">
        <f>EXP(ABS(I2-$C2))</f>
        <v>1.2140574409653135</v>
      </c>
      <c r="AF2" s="27">
        <f>EXP(ABS(J2-$C2))</f>
        <v>1.0713529941048872</v>
      </c>
      <c r="AG2" s="27">
        <f>EXP(ABS(K2-$C2))</f>
        <v>1.1518922426341245</v>
      </c>
    </row>
    <row r="3" spans="1:33" x14ac:dyDescent="0.3">
      <c r="A3" t="s">
        <v>26</v>
      </c>
      <c r="B3" t="s">
        <v>16</v>
      </c>
      <c r="C3" s="36">
        <v>0.9</v>
      </c>
      <c r="D3" s="4">
        <v>0.37607076895026725</v>
      </c>
      <c r="E3" s="4">
        <v>7.3205180415012325</v>
      </c>
      <c r="F3" s="4">
        <v>0.89287062775516723</v>
      </c>
      <c r="G3" s="4">
        <v>1.1202042700599686</v>
      </c>
      <c r="H3" s="4">
        <v>0.70647504594474464</v>
      </c>
      <c r="I3" s="32">
        <v>0.7142163964908278</v>
      </c>
      <c r="J3" s="4">
        <v>0.91658617295775158</v>
      </c>
      <c r="K3" s="32">
        <v>0.82921250000000002</v>
      </c>
      <c r="L3" s="32"/>
      <c r="M3" s="19">
        <v>2</v>
      </c>
      <c r="N3" s="17">
        <v>2</v>
      </c>
      <c r="O3" s="19">
        <v>2</v>
      </c>
      <c r="P3" s="20">
        <v>2</v>
      </c>
      <c r="Q3" s="20">
        <v>2</v>
      </c>
      <c r="R3" s="20">
        <v>2</v>
      </c>
      <c r="S3" s="18">
        <v>2</v>
      </c>
      <c r="T3">
        <f t="shared" ref="T3:T11" si="1">(M3-$S3)^2</f>
        <v>0</v>
      </c>
      <c r="U3">
        <f t="shared" ref="U3:U11" si="2">(N3-$S3)^2</f>
        <v>0</v>
      </c>
      <c r="V3">
        <f t="shared" ref="V3:V11" si="3">(O3-$S3)^2</f>
        <v>0</v>
      </c>
      <c r="W3">
        <f t="shared" ref="W3:W11" si="4">(P3-$S3)^2</f>
        <v>0</v>
      </c>
      <c r="X3">
        <f t="shared" ref="X3:X11" si="5">(Q3-$S3)^2</f>
        <v>0</v>
      </c>
      <c r="Y3" s="3">
        <f t="shared" ref="Y3:Y11" si="6">(R3-$S3)^2</f>
        <v>0</v>
      </c>
      <c r="Z3" s="27">
        <f>EXP(ABS(D3-$C3))</f>
        <v>1.6886497262812807</v>
      </c>
      <c r="AA3" s="27">
        <f>EXP(ABS(E3-$C3))</f>
        <v>614.32127562386927</v>
      </c>
      <c r="AB3" s="27">
        <f>EXP(ABS(F3-$C3))</f>
        <v>1.0071548467221618</v>
      </c>
      <c r="AC3" s="27">
        <f>EXP(ABS(G3-$C3))</f>
        <v>1.2463312927546928</v>
      </c>
      <c r="AD3" s="27">
        <f>EXP(ABS(H3-$C3))</f>
        <v>1.2135196684105296</v>
      </c>
      <c r="AE3" s="27">
        <f>EXP(ABS(I3-$C3))</f>
        <v>1.2041616558249815</v>
      </c>
      <c r="AF3" s="27">
        <f>EXP(ABS(J3-$C3))</f>
        <v>1.0167244871674561</v>
      </c>
      <c r="AG3" s="27">
        <f>EXP(ABS(K3-$C3))</f>
        <v>1.0733531140955945</v>
      </c>
    </row>
    <row r="4" spans="1:33" x14ac:dyDescent="0.3">
      <c r="A4" t="s">
        <v>27</v>
      </c>
      <c r="B4" t="s">
        <v>17</v>
      </c>
      <c r="C4" s="36">
        <v>0.8</v>
      </c>
      <c r="D4" s="4">
        <v>0.33926254611135104</v>
      </c>
      <c r="E4" s="4">
        <v>5.7730803110741249</v>
      </c>
      <c r="F4" s="4">
        <v>0.15403666634876331</v>
      </c>
      <c r="G4" s="4">
        <v>1.0429313003052807</v>
      </c>
      <c r="H4" s="4">
        <v>0.60242482281644061</v>
      </c>
      <c r="I4" s="32">
        <v>0.41510299772822168</v>
      </c>
      <c r="J4" s="4">
        <v>0.88689437351499767</v>
      </c>
      <c r="K4" s="32">
        <v>0.64975277777777785</v>
      </c>
      <c r="L4" s="32"/>
      <c r="M4" s="19">
        <v>4</v>
      </c>
      <c r="N4" s="17">
        <v>3</v>
      </c>
      <c r="O4" s="19">
        <v>7</v>
      </c>
      <c r="P4" s="20">
        <v>3</v>
      </c>
      <c r="Q4" s="20">
        <v>3</v>
      </c>
      <c r="R4" s="20">
        <v>4</v>
      </c>
      <c r="S4" s="18">
        <v>3</v>
      </c>
      <c r="T4">
        <f t="shared" si="1"/>
        <v>1</v>
      </c>
      <c r="U4">
        <f t="shared" si="2"/>
        <v>0</v>
      </c>
      <c r="V4">
        <f t="shared" si="3"/>
        <v>16</v>
      </c>
      <c r="W4">
        <f t="shared" si="4"/>
        <v>0</v>
      </c>
      <c r="X4">
        <f t="shared" si="5"/>
        <v>0</v>
      </c>
      <c r="Y4" s="3">
        <f t="shared" si="6"/>
        <v>1</v>
      </c>
      <c r="Z4" s="27">
        <f>EXP(ABS(D4-$C4))</f>
        <v>1.5852425973605291</v>
      </c>
      <c r="AA4" s="27">
        <f>EXP(ABS(E4-$C4))</f>
        <v>144.47121897551125</v>
      </c>
      <c r="AB4" s="27">
        <f>EXP(ABS(F4-$C4))</f>
        <v>1.9078240153892507</v>
      </c>
      <c r="AC4" s="27">
        <f>EXP(ABS(G4-$C4))</f>
        <v>1.2749810303021052</v>
      </c>
      <c r="AD4" s="27">
        <f>EXP(ABS(H4-$C4))</f>
        <v>1.2184446607645585</v>
      </c>
      <c r="AE4" s="27">
        <f>EXP(ABS(I4-$C4))</f>
        <v>1.4694629622996316</v>
      </c>
      <c r="AF4" s="27">
        <f>EXP(ABS(J4-$C4))</f>
        <v>1.0907814582218263</v>
      </c>
      <c r="AG4" s="27">
        <f>EXP(ABS(K4-$C4))</f>
        <v>1.1621215094795234</v>
      </c>
    </row>
    <row r="5" spans="1:33" x14ac:dyDescent="0.3">
      <c r="A5" t="s">
        <v>28</v>
      </c>
      <c r="B5" t="s">
        <v>18</v>
      </c>
      <c r="C5" s="36">
        <v>0.7</v>
      </c>
      <c r="D5" s="4">
        <v>0.35100889391795403</v>
      </c>
      <c r="E5" s="4">
        <v>5.6719173358605577</v>
      </c>
      <c r="F5" s="4">
        <v>0.9008533252237203</v>
      </c>
      <c r="G5" s="4">
        <v>0.99570710230463755</v>
      </c>
      <c r="H5" s="4">
        <v>0.54026153290002743</v>
      </c>
      <c r="I5" s="32">
        <v>0.54055051569738966</v>
      </c>
      <c r="J5" s="4">
        <v>0.8773404591060634</v>
      </c>
      <c r="K5" s="32">
        <v>0.67711203703703704</v>
      </c>
      <c r="L5" s="32"/>
      <c r="M5" s="19">
        <v>3</v>
      </c>
      <c r="N5" s="17">
        <v>4</v>
      </c>
      <c r="O5" s="19">
        <v>1</v>
      </c>
      <c r="P5" s="20">
        <v>4</v>
      </c>
      <c r="Q5" s="20">
        <v>4</v>
      </c>
      <c r="R5" s="20">
        <v>3</v>
      </c>
      <c r="S5" s="18">
        <v>4</v>
      </c>
      <c r="T5">
        <f t="shared" si="1"/>
        <v>1</v>
      </c>
      <c r="U5">
        <f t="shared" si="2"/>
        <v>0</v>
      </c>
      <c r="V5">
        <f t="shared" si="3"/>
        <v>9</v>
      </c>
      <c r="W5">
        <f t="shared" si="4"/>
        <v>0</v>
      </c>
      <c r="X5">
        <f t="shared" si="5"/>
        <v>0</v>
      </c>
      <c r="Y5" s="3">
        <f t="shared" si="6"/>
        <v>1</v>
      </c>
      <c r="Z5" s="27">
        <f>EXP(ABS(D5-$C5))</f>
        <v>1.4176365819424688</v>
      </c>
      <c r="AA5" s="27">
        <f>EXP(ABS(E5-$C5))</f>
        <v>144.30330019038735</v>
      </c>
      <c r="AB5" s="27">
        <f>EXP(ABS(F5-$C5))</f>
        <v>1.222445456759266</v>
      </c>
      <c r="AC5" s="27">
        <f>EXP(ABS(G5-$C5))</f>
        <v>1.3440764222864183</v>
      </c>
      <c r="AD5" s="27">
        <f>EXP(ABS(H5-$C5))</f>
        <v>1.173203999420761</v>
      </c>
      <c r="AE5" s="27">
        <f>EXP(ABS(I5-$C5))</f>
        <v>1.1728650126301665</v>
      </c>
      <c r="AF5" s="27">
        <f>EXP(ABS(J5-$C5))</f>
        <v>1.1940375448882501</v>
      </c>
      <c r="AG5" s="27">
        <f>EXP(ABS(K5-$C5))</f>
        <v>1.0231519022179607</v>
      </c>
    </row>
    <row r="6" spans="1:33" x14ac:dyDescent="0.3">
      <c r="A6" t="s">
        <v>29</v>
      </c>
      <c r="B6" t="s">
        <v>19</v>
      </c>
      <c r="C6" s="36">
        <v>0.6</v>
      </c>
      <c r="D6" s="4">
        <v>0.31694520955451511</v>
      </c>
      <c r="E6" s="4">
        <v>4.2713469915980742</v>
      </c>
      <c r="F6" s="4">
        <v>0.25895727337297014</v>
      </c>
      <c r="G6" s="4">
        <v>0.91521691956518625</v>
      </c>
      <c r="H6" s="4">
        <v>0.49011544708751065</v>
      </c>
      <c r="I6" s="32">
        <v>0.27375721427600452</v>
      </c>
      <c r="J6" s="4">
        <v>0.82154341381146367</v>
      </c>
      <c r="K6" s="32">
        <v>0.53328935185185178</v>
      </c>
      <c r="L6" s="32"/>
      <c r="M6" s="19">
        <v>5</v>
      </c>
      <c r="N6" s="17">
        <v>5</v>
      </c>
      <c r="O6" s="19">
        <v>4</v>
      </c>
      <c r="P6" s="20">
        <v>5</v>
      </c>
      <c r="Q6" s="20">
        <v>5</v>
      </c>
      <c r="R6" s="20">
        <v>5</v>
      </c>
      <c r="S6" s="18">
        <v>5</v>
      </c>
      <c r="T6">
        <f t="shared" si="1"/>
        <v>0</v>
      </c>
      <c r="U6">
        <f t="shared" si="2"/>
        <v>0</v>
      </c>
      <c r="V6">
        <f t="shared" si="3"/>
        <v>1</v>
      </c>
      <c r="W6">
        <f t="shared" si="4"/>
        <v>0</v>
      </c>
      <c r="X6">
        <f t="shared" si="5"/>
        <v>0</v>
      </c>
      <c r="Y6" s="3">
        <f t="shared" si="6"/>
        <v>0</v>
      </c>
      <c r="Z6" s="27">
        <f>EXP(ABS(D6-$C6))</f>
        <v>1.3271778764921949</v>
      </c>
      <c r="AA6" s="27">
        <f>EXP(ABS(E6-$C6))</f>
        <v>39.304813472761879</v>
      </c>
      <c r="AB6" s="27">
        <f>EXP(ABS(F6-$C6))</f>
        <v>1.4064133308762763</v>
      </c>
      <c r="AC6" s="27">
        <f>EXP(ABS(G6-$C6))</f>
        <v>1.3705565792514107</v>
      </c>
      <c r="AD6" s="27">
        <f>EXP(ABS(H6-$C6))</f>
        <v>1.1161492068453924</v>
      </c>
      <c r="AE6" s="27">
        <f>EXP(ABS(I6-$C6))</f>
        <v>1.3857517687810461</v>
      </c>
      <c r="AF6" s="27">
        <f>EXP(ABS(J6-$C6))</f>
        <v>1.2480014275433726</v>
      </c>
      <c r="AG6" s="27">
        <f>EXP(ABS(K6-$C6))</f>
        <v>1.068986120306608</v>
      </c>
    </row>
    <row r="7" spans="1:33" x14ac:dyDescent="0.3">
      <c r="A7" t="s">
        <v>30</v>
      </c>
      <c r="B7" t="s">
        <v>20</v>
      </c>
      <c r="C7" s="36">
        <v>0.5</v>
      </c>
      <c r="D7" s="4">
        <v>0.29850506319404607</v>
      </c>
      <c r="E7" s="4">
        <v>3.6102453645764121</v>
      </c>
      <c r="F7" s="4">
        <v>0.20072588051996662</v>
      </c>
      <c r="G7" s="4">
        <v>0.84929230158127889</v>
      </c>
      <c r="H7" s="4">
        <v>0.41023435049583185</v>
      </c>
      <c r="I7" s="32">
        <v>0.20497153210855479</v>
      </c>
      <c r="J7" s="4">
        <v>0.77935723303704485</v>
      </c>
      <c r="K7" s="32">
        <v>0.49201388888888886</v>
      </c>
      <c r="L7" s="32"/>
      <c r="M7" s="19">
        <v>9</v>
      </c>
      <c r="N7" s="17">
        <v>6</v>
      </c>
      <c r="O7" s="19">
        <v>6</v>
      </c>
      <c r="P7" s="20">
        <v>6</v>
      </c>
      <c r="Q7" s="20">
        <v>6</v>
      </c>
      <c r="R7" s="20">
        <v>6</v>
      </c>
      <c r="S7" s="18">
        <v>6</v>
      </c>
      <c r="T7">
        <f t="shared" si="1"/>
        <v>9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  <c r="Y7" s="3">
        <f t="shared" si="6"/>
        <v>0</v>
      </c>
      <c r="Z7" s="27">
        <f>EXP(ABS(D7-$C7))</f>
        <v>1.2232300435960568</v>
      </c>
      <c r="AA7" s="27">
        <f>EXP(ABS(E7-$C7))</f>
        <v>22.426546405779415</v>
      </c>
      <c r="AB7" s="27">
        <f>EXP(ABS(F7-$C7))</f>
        <v>1.3488793268988575</v>
      </c>
      <c r="AC7" s="27">
        <f>EXP(ABS(G7-$C7))</f>
        <v>1.4180636320100484</v>
      </c>
      <c r="AD7" s="27">
        <f>EXP(ABS(H7-$C7))</f>
        <v>1.0939178934630611</v>
      </c>
      <c r="AE7" s="27">
        <f>EXP(ABS(I7-$C7))</f>
        <v>1.343164595205907</v>
      </c>
      <c r="AF7" s="27">
        <f>EXP(ABS(J7-$C7))</f>
        <v>1.3222796214729367</v>
      </c>
      <c r="AG7" s="27">
        <f>EXP(ABS(K7-$C7))</f>
        <v>1.0080180851558662</v>
      </c>
    </row>
    <row r="8" spans="1:33" x14ac:dyDescent="0.3">
      <c r="A8" t="s">
        <v>31</v>
      </c>
      <c r="B8" t="s">
        <v>21</v>
      </c>
      <c r="C8" s="36">
        <v>0.4</v>
      </c>
      <c r="D8" s="4">
        <v>0.30743668613973424</v>
      </c>
      <c r="E8" s="4">
        <v>3.3142806548466752</v>
      </c>
      <c r="F8" s="4">
        <v>0.23759761653051206</v>
      </c>
      <c r="G8" s="4">
        <v>0.80017103049881588</v>
      </c>
      <c r="H8" s="4">
        <v>0.33029732901003728</v>
      </c>
      <c r="I8" s="32">
        <v>0.16437314068122433</v>
      </c>
      <c r="J8" s="4">
        <v>0.75539592160662217</v>
      </c>
      <c r="K8" s="32">
        <v>0.49785277777777781</v>
      </c>
      <c r="L8" s="32"/>
      <c r="M8" s="19">
        <v>7</v>
      </c>
      <c r="N8" s="17">
        <v>7</v>
      </c>
      <c r="O8" s="19">
        <v>5</v>
      </c>
      <c r="P8" s="20">
        <v>7</v>
      </c>
      <c r="Q8" s="20">
        <v>7</v>
      </c>
      <c r="R8" s="20">
        <v>7</v>
      </c>
      <c r="S8" s="18">
        <v>7</v>
      </c>
      <c r="T8">
        <f t="shared" si="1"/>
        <v>0</v>
      </c>
      <c r="U8">
        <f t="shared" si="2"/>
        <v>0</v>
      </c>
      <c r="V8">
        <f t="shared" si="3"/>
        <v>4</v>
      </c>
      <c r="W8">
        <f t="shared" si="4"/>
        <v>0</v>
      </c>
      <c r="X8">
        <f t="shared" si="5"/>
        <v>0</v>
      </c>
      <c r="Y8" s="3">
        <f t="shared" si="6"/>
        <v>0</v>
      </c>
      <c r="Z8" s="27">
        <f>EXP(ABS(D8-$C8))</f>
        <v>1.0969825935642865</v>
      </c>
      <c r="AA8" s="27">
        <f>EXP(ABS(E8-$C8))</f>
        <v>18.435546111053789</v>
      </c>
      <c r="AB8" s="27">
        <f>EXP(ABS(F8-$C8))</f>
        <v>1.1763334832505148</v>
      </c>
      <c r="AC8" s="27">
        <f>EXP(ABS(G8-$C8))</f>
        <v>1.4920798669837017</v>
      </c>
      <c r="AD8" s="27">
        <f>EXP(ABS(H8-$C8))</f>
        <v>1.0721893408610255</v>
      </c>
      <c r="AE8" s="27">
        <f>EXP(ABS(I8-$C8))</f>
        <v>1.2657019371585094</v>
      </c>
      <c r="AF8" s="27">
        <f>EXP(ABS(J8-$C8))</f>
        <v>1.4267454218119131</v>
      </c>
      <c r="AG8" s="27">
        <f>EXP(ABS(K8-$C8))</f>
        <v>1.102800416428688</v>
      </c>
    </row>
    <row r="9" spans="1:33" x14ac:dyDescent="0.3">
      <c r="A9" t="s">
        <v>32</v>
      </c>
      <c r="B9" t="s">
        <v>22</v>
      </c>
      <c r="C9" s="36">
        <v>0.3</v>
      </c>
      <c r="D9" s="4">
        <v>0.30329946188493789</v>
      </c>
      <c r="E9" s="4">
        <v>2.7290761906868926</v>
      </c>
      <c r="F9" s="4">
        <v>0.11695109679378674</v>
      </c>
      <c r="G9" s="4">
        <v>0.71094215382037873</v>
      </c>
      <c r="H9" s="4">
        <v>0.25200619197543006</v>
      </c>
      <c r="I9" s="32">
        <v>9.771421289696347E-2</v>
      </c>
      <c r="J9" s="4">
        <v>0.71478492987609843</v>
      </c>
      <c r="K9" s="32">
        <v>0.49582222222222228</v>
      </c>
      <c r="L9" s="32"/>
      <c r="M9" s="19">
        <v>8</v>
      </c>
      <c r="N9" s="17">
        <v>8</v>
      </c>
      <c r="O9" s="19">
        <v>10</v>
      </c>
      <c r="P9" s="20">
        <v>8</v>
      </c>
      <c r="Q9" s="20">
        <v>8</v>
      </c>
      <c r="R9" s="20">
        <v>8</v>
      </c>
      <c r="S9" s="18">
        <v>8</v>
      </c>
      <c r="T9">
        <f t="shared" si="1"/>
        <v>0</v>
      </c>
      <c r="U9">
        <f t="shared" si="2"/>
        <v>0</v>
      </c>
      <c r="V9">
        <f t="shared" si="3"/>
        <v>4</v>
      </c>
      <c r="W9">
        <f t="shared" si="4"/>
        <v>0</v>
      </c>
      <c r="X9">
        <f t="shared" si="5"/>
        <v>0</v>
      </c>
      <c r="Y9" s="3">
        <f t="shared" si="6"/>
        <v>0</v>
      </c>
      <c r="Z9" s="27">
        <f>EXP(ABS(D9-$C9))</f>
        <v>1.0033049111008148</v>
      </c>
      <c r="AA9" s="27">
        <f>EXP(ABS(E9-$C9))</f>
        <v>11.348393484426536</v>
      </c>
      <c r="AB9" s="27">
        <f>EXP(ABS(F9-$C9))</f>
        <v>1.2008731331913645</v>
      </c>
      <c r="AC9" s="27">
        <f>EXP(ABS(G9-$C9))</f>
        <v>1.508238108222071</v>
      </c>
      <c r="AD9" s="27">
        <f>EXP(ABS(H9-$C9))</f>
        <v>1.0491641589056637</v>
      </c>
      <c r="AE9" s="27">
        <f>EXP(ABS(I9-$C9))</f>
        <v>1.22419781807136</v>
      </c>
      <c r="AF9" s="27">
        <f>EXP(ABS(J9-$C9))</f>
        <v>1.514045079810433</v>
      </c>
      <c r="AG9" s="27">
        <f>EXP(ABS(K9-$C9))</f>
        <v>1.2163106531074688</v>
      </c>
    </row>
    <row r="10" spans="1:33" x14ac:dyDescent="0.3">
      <c r="A10" t="s">
        <v>33</v>
      </c>
      <c r="B10" t="s">
        <v>23</v>
      </c>
      <c r="C10" s="36">
        <v>0.2</v>
      </c>
      <c r="D10" s="4">
        <v>0.31139862441688271</v>
      </c>
      <c r="E10" s="4">
        <v>2.4297840690996382</v>
      </c>
      <c r="F10" s="4">
        <v>0.14629566229119184</v>
      </c>
      <c r="G10" s="4">
        <v>0.65931646757783136</v>
      </c>
      <c r="H10" s="4">
        <v>0.18571502203621562</v>
      </c>
      <c r="I10" s="32">
        <v>5.5586105165244426E-2</v>
      </c>
      <c r="J10" s="4">
        <v>0.68218129239650294</v>
      </c>
      <c r="K10" s="32">
        <v>0.50134305555555558</v>
      </c>
      <c r="L10" s="32"/>
      <c r="M10" s="19">
        <v>6</v>
      </c>
      <c r="N10" s="17">
        <v>9</v>
      </c>
      <c r="O10" s="19">
        <v>8</v>
      </c>
      <c r="P10" s="20">
        <v>9</v>
      </c>
      <c r="Q10" s="20">
        <v>9</v>
      </c>
      <c r="R10" s="20">
        <v>9</v>
      </c>
      <c r="S10" s="18">
        <v>9</v>
      </c>
      <c r="T10">
        <f t="shared" si="1"/>
        <v>9</v>
      </c>
      <c r="U10">
        <f t="shared" si="2"/>
        <v>0</v>
      </c>
      <c r="V10">
        <f t="shared" si="3"/>
        <v>1</v>
      </c>
      <c r="W10">
        <f t="shared" si="4"/>
        <v>0</v>
      </c>
      <c r="X10">
        <f t="shared" si="5"/>
        <v>0</v>
      </c>
      <c r="Y10" s="3">
        <f t="shared" si="6"/>
        <v>0</v>
      </c>
      <c r="Z10" s="27">
        <f>EXP(ABS(D10-$C10))</f>
        <v>1.1178404165372502</v>
      </c>
      <c r="AA10" s="27">
        <f>EXP(ABS(E10-$C10))</f>
        <v>9.2978581678206851</v>
      </c>
      <c r="AB10" s="27">
        <f>EXP(ABS(F10-$C10))</f>
        <v>1.0551725812879644</v>
      </c>
      <c r="AC10" s="27">
        <f>EXP(ABS(G10-$C10))</f>
        <v>1.5829915890351329</v>
      </c>
      <c r="AD10" s="27">
        <f>EXP(ABS(H10-$C10))</f>
        <v>1.0143874958350145</v>
      </c>
      <c r="AE10" s="27">
        <f>EXP(ABS(I10-$C10))</f>
        <v>1.1553622080268053</v>
      </c>
      <c r="AF10" s="27">
        <f>EXP(ABS(J10-$C10))</f>
        <v>1.6196033804660666</v>
      </c>
      <c r="AG10" s="27">
        <f>EXP(ABS(K10-$C10))</f>
        <v>1.3516729609284057</v>
      </c>
    </row>
    <row r="11" spans="1:33" x14ac:dyDescent="0.3">
      <c r="A11" t="s">
        <v>34</v>
      </c>
      <c r="B11" t="s">
        <v>24</v>
      </c>
      <c r="C11" s="36">
        <v>0.1</v>
      </c>
      <c r="D11" s="4">
        <v>0.29420278236945197</v>
      </c>
      <c r="E11" s="4">
        <v>2.1356014891510608</v>
      </c>
      <c r="F11" s="4">
        <v>0.11941540372981549</v>
      </c>
      <c r="G11" s="4">
        <v>0.61565123736801375</v>
      </c>
      <c r="H11" s="4">
        <v>0.1535892108645544</v>
      </c>
      <c r="I11" s="32">
        <v>3.3737295947937618E-2</v>
      </c>
      <c r="J11" s="4">
        <v>0.64334914346074612</v>
      </c>
      <c r="K11" s="32">
        <v>0.48785092592592594</v>
      </c>
      <c r="L11" s="32"/>
      <c r="M11" s="19">
        <v>10</v>
      </c>
      <c r="N11" s="17">
        <v>10</v>
      </c>
      <c r="O11" s="19">
        <v>9</v>
      </c>
      <c r="P11" s="20">
        <v>10</v>
      </c>
      <c r="Q11" s="20">
        <v>10</v>
      </c>
      <c r="R11" s="20">
        <v>10</v>
      </c>
      <c r="S11" s="18">
        <v>10</v>
      </c>
      <c r="T11">
        <f t="shared" si="1"/>
        <v>0</v>
      </c>
      <c r="U11">
        <f t="shared" si="2"/>
        <v>0</v>
      </c>
      <c r="V11">
        <f t="shared" si="3"/>
        <v>1</v>
      </c>
      <c r="W11">
        <f t="shared" si="4"/>
        <v>0</v>
      </c>
      <c r="X11">
        <f t="shared" si="5"/>
        <v>0</v>
      </c>
      <c r="Y11" s="3">
        <f t="shared" si="6"/>
        <v>0</v>
      </c>
      <c r="Z11" s="27">
        <f>EXP(ABS(D11-$C11))</f>
        <v>1.2143425052411592</v>
      </c>
      <c r="AA11" s="27">
        <f>EXP(ABS(E11-$C11))</f>
        <v>7.6568562566419596</v>
      </c>
      <c r="AB11" s="27">
        <f>EXP(ABS(F11-$C11))</f>
        <v>1.0196051084229052</v>
      </c>
      <c r="AC11" s="27">
        <f>EXP(ABS(G11-$C11))</f>
        <v>1.6747287927110055</v>
      </c>
      <c r="AD11" s="27">
        <f>EXP(ABS(H11-$C11))</f>
        <v>1.0550511095909982</v>
      </c>
      <c r="AE11" s="27">
        <f>EXP(ABS(I11-$C11))</f>
        <v>1.0685073815173312</v>
      </c>
      <c r="AF11" s="27">
        <f>EXP(ABS(J11-$C11))</f>
        <v>1.7217636501192308</v>
      </c>
      <c r="AG11" s="27">
        <f>EXP(ABS(K11-$C11))</f>
        <v>1.473810061040818</v>
      </c>
    </row>
    <row r="12" spans="1:33" x14ac:dyDescent="0.3">
      <c r="M12" s="21"/>
      <c r="N12" s="21"/>
      <c r="O12" s="21"/>
      <c r="P12" s="21"/>
      <c r="Q12" s="21"/>
      <c r="R12" s="21"/>
      <c r="Z12" s="27"/>
      <c r="AA12" s="27"/>
      <c r="AB12" s="27"/>
      <c r="AC12" s="27"/>
      <c r="AD12" s="27"/>
    </row>
    <row r="13" spans="1:33" x14ac:dyDescent="0.3">
      <c r="B13" s="1"/>
      <c r="C13" s="1"/>
      <c r="D13" s="5"/>
      <c r="E13" s="5"/>
      <c r="F13" s="5"/>
      <c r="G13" s="5"/>
      <c r="J13" s="12"/>
      <c r="K13" s="12"/>
      <c r="L13" s="12"/>
      <c r="M13" s="21">
        <f>SUM(T2:T11)</f>
        <v>20</v>
      </c>
      <c r="N13" s="21">
        <f t="shared" ref="N13:Q13" si="7">SUM(U2:U11)</f>
        <v>0</v>
      </c>
      <c r="O13" s="21">
        <f t="shared" si="7"/>
        <v>40</v>
      </c>
      <c r="P13" s="21">
        <f t="shared" si="7"/>
        <v>0</v>
      </c>
      <c r="Q13" s="21">
        <f t="shared" si="7"/>
        <v>0</v>
      </c>
      <c r="R13" s="21">
        <f>SUM(Y2:Y11)</f>
        <v>2</v>
      </c>
      <c r="T13" s="1" t="s">
        <v>62</v>
      </c>
      <c r="Z13" s="27">
        <f t="shared" ref="Z13:AD13" si="8">AVERAGE(Z2:Z11)</f>
        <v>1.3505814178899194</v>
      </c>
      <c r="AA13" s="27">
        <f t="shared" si="8"/>
        <v>191.83730315796078</v>
      </c>
      <c r="AB13" s="27">
        <f t="shared" si="8"/>
        <v>1.262672853447582</v>
      </c>
      <c r="AC13" s="27">
        <f t="shared" si="8"/>
        <v>1.4058290708986996</v>
      </c>
      <c r="AD13" s="27">
        <f t="shared" si="8"/>
        <v>1.1086987998505962</v>
      </c>
      <c r="AE13" s="27">
        <f t="shared" ref="AE13:AG13" si="9">AVERAGE(AE2:AE11)</f>
        <v>1.2503232780481051</v>
      </c>
      <c r="AF13" s="27">
        <f t="shared" si="9"/>
        <v>1.3225335065606374</v>
      </c>
      <c r="AG13" s="27">
        <f t="shared" si="9"/>
        <v>1.1632117065395058</v>
      </c>
    </row>
    <row r="14" spans="1:33" x14ac:dyDescent="0.3">
      <c r="B14" s="1"/>
      <c r="C14" s="1"/>
      <c r="D14" s="5"/>
      <c r="E14" s="5"/>
      <c r="F14" s="5"/>
      <c r="G14" s="5"/>
      <c r="J14" s="12"/>
      <c r="K14" s="12"/>
      <c r="L14" s="12"/>
      <c r="M14" s="21">
        <f>M13/10</f>
        <v>2</v>
      </c>
      <c r="N14" s="22">
        <f t="shared" ref="N14:Q14" si="10">N13/10</f>
        <v>0</v>
      </c>
      <c r="O14" s="21">
        <f t="shared" si="10"/>
        <v>4</v>
      </c>
      <c r="P14" s="22">
        <f t="shared" si="10"/>
        <v>0</v>
      </c>
      <c r="Q14" s="22">
        <f t="shared" si="10"/>
        <v>0</v>
      </c>
      <c r="R14" s="22">
        <f t="shared" ref="R14" si="11">R13/10</f>
        <v>0.2</v>
      </c>
      <c r="T14" s="1" t="s">
        <v>61</v>
      </c>
      <c r="Z14" s="27">
        <f t="shared" ref="Z14:AD14" si="12">_xlfn.STDEV.P(Z2:Z11)</f>
        <v>0.26066347356304392</v>
      </c>
      <c r="AA14" s="27">
        <f t="shared" si="12"/>
        <v>295.97827407702374</v>
      </c>
      <c r="AB14" s="27">
        <f t="shared" si="12"/>
        <v>0.25000143489479615</v>
      </c>
      <c r="AC14" s="27">
        <f t="shared" si="12"/>
        <v>0.15387434016312301</v>
      </c>
      <c r="AD14" s="28">
        <f t="shared" si="12"/>
        <v>6.699693952678204E-2</v>
      </c>
      <c r="AE14" s="27">
        <f t="shared" ref="AE14:AG14" si="13">_xlfn.STDEV.P(AE2:AE11)</f>
        <v>0.11288141766504715</v>
      </c>
      <c r="AF14" s="27">
        <f t="shared" si="13"/>
        <v>0.22968634025390453</v>
      </c>
      <c r="AG14" s="27">
        <f t="shared" si="13"/>
        <v>0.14115316495164693</v>
      </c>
    </row>
    <row r="15" spans="1:33" x14ac:dyDescent="0.3">
      <c r="B15" s="1"/>
      <c r="C15" s="1"/>
      <c r="D15" s="5"/>
      <c r="E15" s="5"/>
      <c r="F15" s="5"/>
      <c r="G15" s="5"/>
      <c r="H15" s="5"/>
      <c r="I15" s="5"/>
      <c r="J15" s="5"/>
      <c r="K15" s="5"/>
      <c r="L15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5" sqref="F15"/>
    </sheetView>
  </sheetViews>
  <sheetFormatPr defaultRowHeight="14" x14ac:dyDescent="0.3"/>
  <cols>
    <col min="1" max="1" width="14.33203125" customWidth="1"/>
  </cols>
  <sheetData>
    <row r="1" spans="1:7" x14ac:dyDescent="0.3">
      <c r="A1" s="7" t="s">
        <v>46</v>
      </c>
      <c r="B1" s="9" t="s">
        <v>37</v>
      </c>
      <c r="C1" s="10" t="s">
        <v>12</v>
      </c>
      <c r="D1" s="9" t="s">
        <v>38</v>
      </c>
      <c r="E1" s="10" t="s">
        <v>13</v>
      </c>
      <c r="F1" s="10" t="s">
        <v>11</v>
      </c>
      <c r="G1" s="33" t="s">
        <v>68</v>
      </c>
    </row>
    <row r="2" spans="1:7" x14ac:dyDescent="0.3">
      <c r="A2" s="7" t="s">
        <v>35</v>
      </c>
      <c r="B2" s="11">
        <v>19.430199999999999</v>
      </c>
      <c r="C2" s="11">
        <v>24.435199999999998</v>
      </c>
      <c r="D2" s="11">
        <v>17.863900000000001</v>
      </c>
      <c r="E2" s="11">
        <v>3.8216999999999999</v>
      </c>
      <c r="F2" s="11">
        <v>17.6755</v>
      </c>
      <c r="G2" s="34">
        <v>178.3322</v>
      </c>
    </row>
    <row r="3" spans="1:7" x14ac:dyDescent="0.3">
      <c r="A3" s="7" t="s">
        <v>36</v>
      </c>
      <c r="B3" s="11">
        <v>19.3827</v>
      </c>
      <c r="C3" s="11">
        <v>24.0199</v>
      </c>
      <c r="D3" s="11">
        <v>18.049299999999999</v>
      </c>
      <c r="E3" s="11">
        <v>3.7970999999999999</v>
      </c>
      <c r="F3" s="11">
        <v>17.565100000000001</v>
      </c>
      <c r="G3" s="34">
        <v>163.13069999999999</v>
      </c>
    </row>
    <row r="4" spans="1:7" x14ac:dyDescent="0.3">
      <c r="A4" s="7" t="s">
        <v>45</v>
      </c>
      <c r="B4" s="11">
        <v>342.3467</v>
      </c>
      <c r="C4" s="11">
        <v>409.59249999999997</v>
      </c>
      <c r="D4" s="11">
        <v>313.48</v>
      </c>
      <c r="E4" s="11">
        <v>64.390299999999996</v>
      </c>
      <c r="F4" s="11">
        <v>317.21839999999997</v>
      </c>
      <c r="G4" s="34">
        <v>2744.01</v>
      </c>
    </row>
    <row r="5" spans="1:7" x14ac:dyDescent="0.3">
      <c r="A5" s="7" t="s">
        <v>69</v>
      </c>
      <c r="B5" s="11">
        <v>82.8934</v>
      </c>
      <c r="C5" s="11">
        <v>104.56699999999999</v>
      </c>
      <c r="D5" s="11">
        <v>76.470200000000006</v>
      </c>
      <c r="E5" s="11">
        <v>15.861499999999999</v>
      </c>
      <c r="F5" s="11">
        <v>76.426199999999994</v>
      </c>
      <c r="G5" s="34">
        <v>679.41120000000001</v>
      </c>
    </row>
    <row r="6" spans="1:7" x14ac:dyDescent="0.3">
      <c r="A6" s="31" t="s">
        <v>70</v>
      </c>
      <c r="B6" s="6"/>
      <c r="C6" s="6"/>
      <c r="D6" s="6"/>
      <c r="E6" s="6"/>
      <c r="F6" s="6"/>
      <c r="G6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I18" sqref="I18"/>
    </sheetView>
  </sheetViews>
  <sheetFormatPr defaultRowHeight="14" x14ac:dyDescent="0.3"/>
  <cols>
    <col min="1" max="1" width="6.58203125" customWidth="1"/>
    <col min="2" max="2" width="7" customWidth="1"/>
    <col min="3" max="3" width="7.6640625" customWidth="1"/>
    <col min="11" max="11" width="2.33203125" customWidth="1"/>
    <col min="12" max="18" width="5.58203125" customWidth="1"/>
    <col min="19" max="19" width="3.33203125" customWidth="1"/>
  </cols>
  <sheetData>
    <row r="1" spans="1:28" x14ac:dyDescent="0.3">
      <c r="A1" s="1" t="s">
        <v>58</v>
      </c>
      <c r="B1" t="s">
        <v>14</v>
      </c>
      <c r="C1" s="2" t="s">
        <v>37</v>
      </c>
      <c r="D1" s="3" t="s">
        <v>12</v>
      </c>
      <c r="E1" s="2" t="s">
        <v>38</v>
      </c>
      <c r="F1" s="3" t="s">
        <v>13</v>
      </c>
      <c r="G1" t="s">
        <v>79</v>
      </c>
      <c r="H1" t="s">
        <v>77</v>
      </c>
      <c r="I1" s="3" t="s">
        <v>11</v>
      </c>
      <c r="J1" s="3" t="s">
        <v>71</v>
      </c>
      <c r="K1" s="43"/>
      <c r="L1" s="2" t="s">
        <v>37</v>
      </c>
      <c r="M1" s="3" t="s">
        <v>12</v>
      </c>
      <c r="N1" s="2" t="s">
        <v>38</v>
      </c>
      <c r="O1" s="3" t="s">
        <v>13</v>
      </c>
      <c r="P1" t="s">
        <v>79</v>
      </c>
      <c r="Q1" t="s">
        <v>77</v>
      </c>
      <c r="R1" s="3" t="s">
        <v>11</v>
      </c>
      <c r="S1" s="2" t="s">
        <v>86</v>
      </c>
      <c r="T1" s="13" t="s">
        <v>64</v>
      </c>
      <c r="U1" s="13" t="s">
        <v>80</v>
      </c>
      <c r="V1" s="13" t="s">
        <v>12</v>
      </c>
      <c r="W1" s="13" t="s">
        <v>81</v>
      </c>
      <c r="X1" s="13" t="s">
        <v>13</v>
      </c>
      <c r="Y1" s="14" t="s">
        <v>79</v>
      </c>
      <c r="Z1" s="14" t="s">
        <v>77</v>
      </c>
      <c r="AA1" s="13" t="s">
        <v>11</v>
      </c>
      <c r="AB1" s="14" t="s">
        <v>85</v>
      </c>
    </row>
    <row r="2" spans="1:28" x14ac:dyDescent="0.3">
      <c r="A2" s="3">
        <v>1</v>
      </c>
      <c r="B2" t="s">
        <v>15</v>
      </c>
      <c r="C2" s="4">
        <v>0.42657243828843494</v>
      </c>
      <c r="D2" s="4">
        <v>8.1718161479827369</v>
      </c>
      <c r="E2" s="4">
        <v>0.89194788236488776</v>
      </c>
      <c r="F2" s="4">
        <v>1.1330266461444198</v>
      </c>
      <c r="G2" s="39">
        <v>0.89873902191498523</v>
      </c>
      <c r="H2" s="47">
        <v>0.80301574074074078</v>
      </c>
      <c r="I2" s="4">
        <v>0.86866414893343102</v>
      </c>
      <c r="J2" s="4">
        <v>0.82542218962864156</v>
      </c>
      <c r="K2" s="44"/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8">
        <v>2</v>
      </c>
      <c r="R2" s="15">
        <v>1</v>
      </c>
      <c r="S2" s="15">
        <v>1</v>
      </c>
      <c r="T2" s="13"/>
      <c r="U2" s="13">
        <f t="shared" ref="U2:X2" si="0">(L2-$A2)^2</f>
        <v>0</v>
      </c>
      <c r="V2" s="13">
        <f t="shared" si="0"/>
        <v>0</v>
      </c>
      <c r="W2" s="13">
        <f t="shared" si="0"/>
        <v>0</v>
      </c>
      <c r="X2" s="13">
        <f t="shared" si="0"/>
        <v>0</v>
      </c>
      <c r="Y2" s="13">
        <f>(P2-$A2)^2</f>
        <v>0</v>
      </c>
      <c r="Z2" s="13">
        <f>(Q2-$A2)^2</f>
        <v>1</v>
      </c>
      <c r="AA2" s="13">
        <f>(R2-$A2)^2</f>
        <v>0</v>
      </c>
      <c r="AB2" s="13">
        <f>(S2-$A2)^2</f>
        <v>0</v>
      </c>
    </row>
    <row r="3" spans="1:28" x14ac:dyDescent="0.3">
      <c r="A3" s="3">
        <v>2</v>
      </c>
      <c r="B3" t="s">
        <v>16</v>
      </c>
      <c r="C3" s="4">
        <v>0.39008570985022978</v>
      </c>
      <c r="D3" s="4">
        <v>7.7519778747510619</v>
      </c>
      <c r="E3" s="4">
        <v>0.85364804939816918</v>
      </c>
      <c r="F3" s="4">
        <v>1.1181282482771455</v>
      </c>
      <c r="G3" s="39">
        <v>0.89207502657296867</v>
      </c>
      <c r="H3" s="47">
        <v>0.73697592592592587</v>
      </c>
      <c r="I3" s="4">
        <v>0.79188123451401626</v>
      </c>
      <c r="J3" s="4">
        <v>0.79847247691622425</v>
      </c>
      <c r="K3" s="44"/>
      <c r="L3" s="49">
        <v>3</v>
      </c>
      <c r="M3" s="15">
        <v>2</v>
      </c>
      <c r="N3" s="49">
        <v>3</v>
      </c>
      <c r="O3" s="15">
        <v>2</v>
      </c>
      <c r="P3" s="15">
        <v>2</v>
      </c>
      <c r="Q3" s="18">
        <v>4</v>
      </c>
      <c r="R3" s="15">
        <v>2</v>
      </c>
      <c r="S3" s="15">
        <v>2</v>
      </c>
      <c r="T3" s="14"/>
      <c r="U3" s="13">
        <f t="shared" ref="U3:U11" si="1">(L3-$A3)^2</f>
        <v>1</v>
      </c>
      <c r="V3" s="13">
        <f t="shared" ref="V3:V11" si="2">(M3-$A3)^2</f>
        <v>0</v>
      </c>
      <c r="W3" s="13">
        <f t="shared" ref="W3:W11" si="3">(N3-$A3)^2</f>
        <v>1</v>
      </c>
      <c r="X3" s="13">
        <f t="shared" ref="X3:X11" si="4">(O3-$A3)^2</f>
        <v>0</v>
      </c>
      <c r="Y3" s="13">
        <f t="shared" ref="Y3:Y11" si="5">(P3-$A3)^2</f>
        <v>0</v>
      </c>
      <c r="Z3" s="13">
        <f t="shared" ref="Z3:AB11" si="6">(Q3-$A3)^2</f>
        <v>4</v>
      </c>
      <c r="AA3" s="13">
        <f t="shared" si="6"/>
        <v>0</v>
      </c>
      <c r="AB3" s="13">
        <f t="shared" si="6"/>
        <v>0</v>
      </c>
    </row>
    <row r="4" spans="1:28" x14ac:dyDescent="0.3">
      <c r="A4" s="3">
        <v>3</v>
      </c>
      <c r="B4" t="s">
        <v>17</v>
      </c>
      <c r="C4" s="4">
        <v>0.38555988819869358</v>
      </c>
      <c r="D4" s="4">
        <v>7.4338998479701655</v>
      </c>
      <c r="E4" s="4">
        <v>0.84244622737119212</v>
      </c>
      <c r="F4" s="4">
        <v>1.0878579635979149</v>
      </c>
      <c r="G4" s="39">
        <v>0.88803210289267853</v>
      </c>
      <c r="H4" s="47">
        <v>0.76026620370370368</v>
      </c>
      <c r="I4" s="4">
        <v>0.69139071500040838</v>
      </c>
      <c r="J4" s="4">
        <v>0.76852634050110846</v>
      </c>
      <c r="K4" s="44"/>
      <c r="L4" s="49">
        <v>4</v>
      </c>
      <c r="M4" s="15">
        <v>3</v>
      </c>
      <c r="N4" s="49">
        <v>4</v>
      </c>
      <c r="O4" s="15">
        <v>3</v>
      </c>
      <c r="P4" s="15">
        <v>3</v>
      </c>
      <c r="Q4" s="18">
        <v>3</v>
      </c>
      <c r="R4" s="15">
        <v>3</v>
      </c>
      <c r="S4" s="15">
        <v>3</v>
      </c>
      <c r="T4" s="14"/>
      <c r="U4" s="13">
        <f t="shared" si="1"/>
        <v>1</v>
      </c>
      <c r="V4" s="13">
        <f t="shared" si="2"/>
        <v>0</v>
      </c>
      <c r="W4" s="13">
        <f t="shared" si="3"/>
        <v>1</v>
      </c>
      <c r="X4" s="13">
        <f t="shared" si="4"/>
        <v>0</v>
      </c>
      <c r="Y4" s="13">
        <f t="shared" si="5"/>
        <v>0</v>
      </c>
      <c r="Z4" s="13">
        <f t="shared" si="6"/>
        <v>0</v>
      </c>
      <c r="AA4" s="13">
        <f t="shared" si="6"/>
        <v>0</v>
      </c>
      <c r="AB4" s="13">
        <f t="shared" si="6"/>
        <v>0</v>
      </c>
    </row>
    <row r="5" spans="1:28" x14ac:dyDescent="0.3">
      <c r="A5" s="3">
        <v>4</v>
      </c>
      <c r="B5" t="s">
        <v>18</v>
      </c>
      <c r="C5" s="4">
        <v>0.40408251077000873</v>
      </c>
      <c r="D5" s="4">
        <v>7.1416315543308224</v>
      </c>
      <c r="E5" s="4">
        <v>0.86742249913960612</v>
      </c>
      <c r="F5" s="4">
        <v>1.0884782026307871</v>
      </c>
      <c r="G5" s="39">
        <v>0.8792383548629904</v>
      </c>
      <c r="H5" s="47">
        <v>0.83923935185185183</v>
      </c>
      <c r="I5" s="4">
        <v>0.66580863049322425</v>
      </c>
      <c r="J5" s="4">
        <v>0.71195421906825829</v>
      </c>
      <c r="K5" s="44"/>
      <c r="L5" s="49">
        <v>2</v>
      </c>
      <c r="M5" s="15">
        <v>4</v>
      </c>
      <c r="N5" s="49">
        <v>2</v>
      </c>
      <c r="O5" s="15">
        <v>4</v>
      </c>
      <c r="P5" s="15">
        <v>4</v>
      </c>
      <c r="Q5" s="18">
        <v>1</v>
      </c>
      <c r="R5" s="15">
        <v>4</v>
      </c>
      <c r="S5" s="15">
        <v>4</v>
      </c>
      <c r="T5" s="14"/>
      <c r="U5" s="13">
        <f t="shared" si="1"/>
        <v>4</v>
      </c>
      <c r="V5" s="13">
        <f t="shared" si="2"/>
        <v>0</v>
      </c>
      <c r="W5" s="13">
        <f t="shared" si="3"/>
        <v>4</v>
      </c>
      <c r="X5" s="13">
        <f t="shared" si="4"/>
        <v>0</v>
      </c>
      <c r="Y5" s="13">
        <f t="shared" si="5"/>
        <v>0</v>
      </c>
      <c r="Z5" s="13">
        <f t="shared" si="6"/>
        <v>9</v>
      </c>
      <c r="AA5" s="13">
        <f t="shared" si="6"/>
        <v>0</v>
      </c>
      <c r="AB5" s="13">
        <f t="shared" si="6"/>
        <v>0</v>
      </c>
    </row>
    <row r="6" spans="1:28" x14ac:dyDescent="0.3">
      <c r="A6" s="3">
        <v>5</v>
      </c>
      <c r="B6" t="s">
        <v>19</v>
      </c>
      <c r="C6" s="4">
        <v>0.37872794846319396</v>
      </c>
      <c r="D6" s="4">
        <v>5.3731615904907546</v>
      </c>
      <c r="E6" s="4">
        <v>0.14432674881216065</v>
      </c>
      <c r="F6" s="4">
        <v>0.99051696550345414</v>
      </c>
      <c r="G6" s="39">
        <v>0.83554960758437846</v>
      </c>
      <c r="H6" s="47">
        <v>0.73383472222222224</v>
      </c>
      <c r="I6" s="4">
        <v>0.54458790929078282</v>
      </c>
      <c r="J6" s="4">
        <v>0.31025394476032497</v>
      </c>
      <c r="K6" s="44"/>
      <c r="L6" s="49">
        <v>6</v>
      </c>
      <c r="M6" s="15">
        <v>5</v>
      </c>
      <c r="N6" s="49">
        <v>9</v>
      </c>
      <c r="O6" s="15">
        <v>5</v>
      </c>
      <c r="P6" s="15">
        <v>5</v>
      </c>
      <c r="Q6" s="18">
        <v>5</v>
      </c>
      <c r="R6" s="15">
        <v>5</v>
      </c>
      <c r="S6" s="15">
        <v>5</v>
      </c>
      <c r="T6" s="14"/>
      <c r="U6" s="13">
        <f t="shared" si="1"/>
        <v>1</v>
      </c>
      <c r="V6" s="13">
        <f t="shared" si="2"/>
        <v>0</v>
      </c>
      <c r="W6" s="13">
        <f t="shared" si="3"/>
        <v>16</v>
      </c>
      <c r="X6" s="13">
        <f t="shared" si="4"/>
        <v>0</v>
      </c>
      <c r="Y6" s="13">
        <f t="shared" si="5"/>
        <v>0</v>
      </c>
      <c r="Z6" s="13">
        <f t="shared" si="6"/>
        <v>0</v>
      </c>
      <c r="AA6" s="13">
        <f t="shared" si="6"/>
        <v>0</v>
      </c>
      <c r="AB6" s="13">
        <f t="shared" si="6"/>
        <v>0</v>
      </c>
    </row>
    <row r="7" spans="1:28" x14ac:dyDescent="0.3">
      <c r="A7" s="3">
        <v>6</v>
      </c>
      <c r="B7" t="s">
        <v>20</v>
      </c>
      <c r="C7" s="4">
        <v>0.37013198355284171</v>
      </c>
      <c r="D7" s="4">
        <v>4.2828956750705069</v>
      </c>
      <c r="E7" s="4">
        <v>0.14461829928667497</v>
      </c>
      <c r="F7" s="4">
        <v>0.93152768143834808</v>
      </c>
      <c r="G7" s="39">
        <v>0.79481988676478854</v>
      </c>
      <c r="H7" s="47">
        <v>0.66632638888888884</v>
      </c>
      <c r="I7" s="4">
        <v>0.45933091135725157</v>
      </c>
      <c r="J7" s="4">
        <v>0.21355180028932508</v>
      </c>
      <c r="K7" s="44"/>
      <c r="L7" s="49">
        <v>8</v>
      </c>
      <c r="M7" s="15">
        <v>6</v>
      </c>
      <c r="N7" s="49">
        <v>8</v>
      </c>
      <c r="O7" s="15">
        <v>6</v>
      </c>
      <c r="P7" s="15">
        <v>6</v>
      </c>
      <c r="Q7" s="18">
        <v>7</v>
      </c>
      <c r="R7" s="15">
        <v>6</v>
      </c>
      <c r="S7" s="15">
        <v>6</v>
      </c>
      <c r="T7" s="14"/>
      <c r="U7" s="13">
        <f t="shared" si="1"/>
        <v>4</v>
      </c>
      <c r="V7" s="13">
        <f t="shared" si="2"/>
        <v>0</v>
      </c>
      <c r="W7" s="13">
        <f t="shared" si="3"/>
        <v>4</v>
      </c>
      <c r="X7" s="13">
        <f t="shared" si="4"/>
        <v>0</v>
      </c>
      <c r="Y7" s="13">
        <f t="shared" si="5"/>
        <v>0</v>
      </c>
      <c r="Z7" s="13">
        <f t="shared" si="6"/>
        <v>1</v>
      </c>
      <c r="AA7" s="13">
        <f t="shared" si="6"/>
        <v>0</v>
      </c>
      <c r="AB7" s="13">
        <f t="shared" si="6"/>
        <v>0</v>
      </c>
    </row>
    <row r="8" spans="1:28" x14ac:dyDescent="0.3">
      <c r="A8" s="3">
        <v>7</v>
      </c>
      <c r="B8" t="s">
        <v>21</v>
      </c>
      <c r="C8" s="4">
        <v>0.38484401788990785</v>
      </c>
      <c r="D8" s="4">
        <v>4.0763847373066184</v>
      </c>
      <c r="E8" s="4">
        <v>0.18196846657227642</v>
      </c>
      <c r="F8" s="4">
        <v>0.89677179661996154</v>
      </c>
      <c r="G8" s="39">
        <v>0.76273322202209282</v>
      </c>
      <c r="H8" s="47">
        <v>0.68307361111111109</v>
      </c>
      <c r="I8" s="4">
        <v>0.4112385078554045</v>
      </c>
      <c r="J8" s="4">
        <v>0.1992192654841316</v>
      </c>
      <c r="K8" s="44"/>
      <c r="L8" s="49">
        <v>5</v>
      </c>
      <c r="M8" s="15">
        <v>7</v>
      </c>
      <c r="N8" s="49">
        <v>7</v>
      </c>
      <c r="O8" s="15">
        <v>7</v>
      </c>
      <c r="P8" s="15">
        <v>7</v>
      </c>
      <c r="Q8" s="18">
        <v>6</v>
      </c>
      <c r="R8" s="15">
        <v>7</v>
      </c>
      <c r="S8" s="15">
        <v>7</v>
      </c>
      <c r="T8" s="14"/>
      <c r="U8" s="13">
        <f t="shared" si="1"/>
        <v>4</v>
      </c>
      <c r="V8" s="13">
        <f t="shared" si="2"/>
        <v>0</v>
      </c>
      <c r="W8" s="13">
        <f t="shared" si="3"/>
        <v>0</v>
      </c>
      <c r="X8" s="13">
        <f t="shared" si="4"/>
        <v>0</v>
      </c>
      <c r="Y8" s="13">
        <f t="shared" si="5"/>
        <v>0</v>
      </c>
      <c r="Z8" s="13">
        <f t="shared" si="6"/>
        <v>1</v>
      </c>
      <c r="AA8" s="13">
        <f t="shared" si="6"/>
        <v>0</v>
      </c>
      <c r="AB8" s="13">
        <f t="shared" si="6"/>
        <v>0</v>
      </c>
    </row>
    <row r="9" spans="1:28" x14ac:dyDescent="0.3">
      <c r="A9" s="3">
        <v>8</v>
      </c>
      <c r="B9" t="s">
        <v>22</v>
      </c>
      <c r="C9" s="4">
        <v>0.37485164466781257</v>
      </c>
      <c r="D9" s="4">
        <v>3.2300825579319477</v>
      </c>
      <c r="E9" s="4">
        <v>0.20741022575367468</v>
      </c>
      <c r="F9" s="4">
        <v>0.80420453558548022</v>
      </c>
      <c r="G9" s="39">
        <v>0.70684969277185161</v>
      </c>
      <c r="H9" s="32">
        <v>0.63792962962962962</v>
      </c>
      <c r="I9" s="4">
        <v>0.27078616484966678</v>
      </c>
      <c r="J9" s="4">
        <v>0.12959793782491036</v>
      </c>
      <c r="K9" s="44"/>
      <c r="L9" s="49">
        <v>7</v>
      </c>
      <c r="M9" s="15">
        <v>8</v>
      </c>
      <c r="N9" s="49">
        <v>6</v>
      </c>
      <c r="O9" s="15">
        <v>8</v>
      </c>
      <c r="P9" s="15">
        <v>8</v>
      </c>
      <c r="Q9" s="15">
        <v>8</v>
      </c>
      <c r="R9" s="15">
        <v>8</v>
      </c>
      <c r="S9" s="15">
        <v>8</v>
      </c>
      <c r="T9" s="14"/>
      <c r="U9" s="13">
        <f t="shared" si="1"/>
        <v>1</v>
      </c>
      <c r="V9" s="13">
        <f t="shared" si="2"/>
        <v>0</v>
      </c>
      <c r="W9" s="13">
        <f t="shared" si="3"/>
        <v>4</v>
      </c>
      <c r="X9" s="13">
        <f t="shared" si="4"/>
        <v>0</v>
      </c>
      <c r="Y9" s="13">
        <f t="shared" si="5"/>
        <v>0</v>
      </c>
      <c r="Z9" s="13">
        <f t="shared" si="6"/>
        <v>0</v>
      </c>
      <c r="AA9" s="13">
        <f t="shared" si="6"/>
        <v>0</v>
      </c>
      <c r="AB9" s="13">
        <f t="shared" si="6"/>
        <v>0</v>
      </c>
    </row>
    <row r="10" spans="1:28" x14ac:dyDescent="0.3">
      <c r="A10" s="3">
        <v>9</v>
      </c>
      <c r="B10" t="s">
        <v>23</v>
      </c>
      <c r="C10" s="4">
        <v>0.35697817666235909</v>
      </c>
      <c r="D10" s="4">
        <v>2.718273088662583</v>
      </c>
      <c r="E10" s="4">
        <v>0.21173447400491624</v>
      </c>
      <c r="F10" s="4">
        <v>0.74011867285281474</v>
      </c>
      <c r="G10" s="39">
        <v>0.7030029329065467</v>
      </c>
      <c r="H10" s="32">
        <v>0.5793314814814815</v>
      </c>
      <c r="I10" s="4">
        <v>0.19120384475570254</v>
      </c>
      <c r="J10" s="4">
        <v>8.2938482934954205E-2</v>
      </c>
      <c r="K10" s="44"/>
      <c r="L10" s="15">
        <v>9</v>
      </c>
      <c r="M10" s="15">
        <v>9</v>
      </c>
      <c r="N10" s="49">
        <v>5</v>
      </c>
      <c r="O10" s="15">
        <v>9</v>
      </c>
      <c r="P10" s="15">
        <v>9</v>
      </c>
      <c r="Q10" s="15">
        <v>9</v>
      </c>
      <c r="R10" s="15">
        <v>9</v>
      </c>
      <c r="S10" s="15">
        <v>9</v>
      </c>
      <c r="T10" s="14"/>
      <c r="U10" s="13">
        <f t="shared" si="1"/>
        <v>0</v>
      </c>
      <c r="V10" s="13">
        <f t="shared" si="2"/>
        <v>0</v>
      </c>
      <c r="W10" s="13">
        <f t="shared" si="3"/>
        <v>16</v>
      </c>
      <c r="X10" s="13">
        <f t="shared" si="4"/>
        <v>0</v>
      </c>
      <c r="Y10" s="13">
        <f t="shared" si="5"/>
        <v>0</v>
      </c>
      <c r="Z10" s="13">
        <f t="shared" si="6"/>
        <v>0</v>
      </c>
      <c r="AA10" s="13">
        <f t="shared" si="6"/>
        <v>0</v>
      </c>
      <c r="AB10" s="13">
        <f t="shared" si="6"/>
        <v>0</v>
      </c>
    </row>
    <row r="11" spans="1:28" x14ac:dyDescent="0.3">
      <c r="A11" s="3">
        <v>10</v>
      </c>
      <c r="B11" t="s">
        <v>24</v>
      </c>
      <c r="C11" s="4">
        <v>0.32725446198886798</v>
      </c>
      <c r="D11" s="4">
        <v>2.1714016802590188</v>
      </c>
      <c r="E11" s="4">
        <v>0.13163575304376471</v>
      </c>
      <c r="F11" s="4">
        <v>0.62742325725258641</v>
      </c>
      <c r="G11" s="39">
        <v>0.64715586368550237</v>
      </c>
      <c r="H11" s="32">
        <v>0.50138796296296295</v>
      </c>
      <c r="I11" s="4">
        <v>4.4575542115791386E-2</v>
      </c>
      <c r="J11" s="4">
        <v>5.0171481907249849E-2</v>
      </c>
      <c r="K11" s="44"/>
      <c r="L11" s="15">
        <v>10</v>
      </c>
      <c r="M11" s="15">
        <v>10</v>
      </c>
      <c r="N11" s="15">
        <v>10</v>
      </c>
      <c r="O11" s="15">
        <v>10</v>
      </c>
      <c r="P11" s="15">
        <v>10</v>
      </c>
      <c r="Q11" s="15">
        <v>10</v>
      </c>
      <c r="R11" s="15">
        <v>10</v>
      </c>
      <c r="S11" s="15">
        <v>10</v>
      </c>
      <c r="T11" s="14"/>
      <c r="U11" s="13">
        <f t="shared" si="1"/>
        <v>0</v>
      </c>
      <c r="V11" s="13">
        <f t="shared" si="2"/>
        <v>0</v>
      </c>
      <c r="W11" s="13">
        <f t="shared" si="3"/>
        <v>0</v>
      </c>
      <c r="X11" s="13">
        <f t="shared" si="4"/>
        <v>0</v>
      </c>
      <c r="Y11" s="13">
        <f t="shared" si="5"/>
        <v>0</v>
      </c>
      <c r="Z11" s="13">
        <f t="shared" si="6"/>
        <v>0</v>
      </c>
      <c r="AA11" s="13">
        <f t="shared" si="6"/>
        <v>0</v>
      </c>
      <c r="AB11" s="13">
        <f t="shared" si="6"/>
        <v>0</v>
      </c>
    </row>
    <row r="12" spans="1:28" x14ac:dyDescent="0.3">
      <c r="K12" s="45"/>
      <c r="T12" s="23" t="s">
        <v>83</v>
      </c>
      <c r="U12" s="46">
        <f t="shared" ref="U12:Y12" si="7">SUM(U2:U11)</f>
        <v>16</v>
      </c>
      <c r="V12" s="46">
        <f t="shared" si="7"/>
        <v>0</v>
      </c>
      <c r="W12" s="46">
        <f t="shared" si="7"/>
        <v>46</v>
      </c>
      <c r="X12" s="46">
        <f t="shared" si="7"/>
        <v>0</v>
      </c>
      <c r="Y12" s="46">
        <f t="shared" si="7"/>
        <v>0</v>
      </c>
      <c r="Z12" s="46">
        <f>SUM(Z2:Z11)</f>
        <v>16</v>
      </c>
      <c r="AA12" s="46">
        <f>SUM(AA2:AA11)</f>
        <v>0</v>
      </c>
      <c r="AB12" s="46">
        <f>SUM(AB2:AB11)</f>
        <v>0</v>
      </c>
    </row>
    <row r="13" spans="1:28" x14ac:dyDescent="0.3">
      <c r="T13" s="23" t="s">
        <v>82</v>
      </c>
      <c r="U13" s="46">
        <f t="shared" ref="U13:Y13" si="8">U12/10</f>
        <v>1.6</v>
      </c>
      <c r="V13" s="46">
        <f t="shared" si="8"/>
        <v>0</v>
      </c>
      <c r="W13" s="46">
        <f t="shared" si="8"/>
        <v>4.5999999999999996</v>
      </c>
      <c r="X13" s="46">
        <f t="shared" si="8"/>
        <v>0</v>
      </c>
      <c r="Y13" s="46">
        <f t="shared" si="8"/>
        <v>0</v>
      </c>
      <c r="Z13" s="46">
        <f>Z12/10</f>
        <v>1.6</v>
      </c>
      <c r="AA13" s="46">
        <f>AA12/10</f>
        <v>0</v>
      </c>
      <c r="AB13" s="46">
        <f>AB12/10</f>
        <v>0</v>
      </c>
    </row>
  </sheetData>
  <sortState ref="A2:L11">
    <sortCondition ref="A2:A1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L18" sqref="L18"/>
    </sheetView>
  </sheetViews>
  <sheetFormatPr defaultRowHeight="14" x14ac:dyDescent="0.3"/>
  <cols>
    <col min="1" max="1" width="5.08203125" customWidth="1"/>
    <col min="2" max="2" width="6.4140625" customWidth="1"/>
    <col min="11" max="17" width="5.58203125" customWidth="1"/>
    <col min="18" max="18" width="5.08203125" customWidth="1"/>
  </cols>
  <sheetData>
    <row r="1" spans="1:27" x14ac:dyDescent="0.3">
      <c r="A1" s="1" t="s">
        <v>59</v>
      </c>
      <c r="B1" t="s">
        <v>14</v>
      </c>
      <c r="C1" s="2" t="s">
        <v>37</v>
      </c>
      <c r="D1" s="3" t="s">
        <v>12</v>
      </c>
      <c r="E1" s="2" t="s">
        <v>38</v>
      </c>
      <c r="F1" s="3" t="s">
        <v>13</v>
      </c>
      <c r="G1" s="3" t="s">
        <v>11</v>
      </c>
      <c r="H1" t="s">
        <v>79</v>
      </c>
      <c r="I1" t="s">
        <v>77</v>
      </c>
      <c r="J1" s="3" t="s">
        <v>65</v>
      </c>
      <c r="K1" s="41" t="s">
        <v>80</v>
      </c>
      <c r="L1" s="41" t="s">
        <v>12</v>
      </c>
      <c r="M1" s="41" t="s">
        <v>81</v>
      </c>
      <c r="N1" s="41" t="s">
        <v>13</v>
      </c>
      <c r="O1" s="42" t="s">
        <v>79</v>
      </c>
      <c r="P1" s="42" t="s">
        <v>77</v>
      </c>
      <c r="Q1" s="41" t="s">
        <v>11</v>
      </c>
      <c r="R1" s="41" t="s">
        <v>87</v>
      </c>
      <c r="S1" s="13" t="s">
        <v>64</v>
      </c>
      <c r="T1" s="13" t="s">
        <v>80</v>
      </c>
      <c r="U1" s="13" t="s">
        <v>12</v>
      </c>
      <c r="V1" s="13" t="s">
        <v>81</v>
      </c>
      <c r="W1" s="13" t="s">
        <v>13</v>
      </c>
      <c r="X1" s="14" t="s">
        <v>79</v>
      </c>
      <c r="Y1" s="14" t="s">
        <v>77</v>
      </c>
      <c r="Z1" s="13" t="s">
        <v>11</v>
      </c>
      <c r="AA1" s="13" t="s">
        <v>88</v>
      </c>
    </row>
    <row r="2" spans="1:27" x14ac:dyDescent="0.3">
      <c r="A2" s="3">
        <v>1</v>
      </c>
      <c r="B2" t="s">
        <v>15</v>
      </c>
      <c r="C2" s="4">
        <v>0.39491551608176501</v>
      </c>
      <c r="D2" s="4">
        <v>7.8099298838545801</v>
      </c>
      <c r="E2" s="4">
        <v>0.75155738456890431</v>
      </c>
      <c r="F2" s="4">
        <v>1.1364899826791621</v>
      </c>
      <c r="G2" s="4">
        <v>0.92215003517644589</v>
      </c>
      <c r="H2" s="4">
        <v>0.93107766983646789</v>
      </c>
      <c r="I2" s="32">
        <v>0.85859398148148147</v>
      </c>
      <c r="J2" s="32">
        <v>0.80603199302460982</v>
      </c>
      <c r="K2" s="16">
        <v>1</v>
      </c>
      <c r="L2" s="16">
        <v>1</v>
      </c>
      <c r="M2" s="51">
        <v>3</v>
      </c>
      <c r="N2" s="16">
        <v>1</v>
      </c>
      <c r="O2" s="16">
        <v>1</v>
      </c>
      <c r="P2" s="16">
        <v>1</v>
      </c>
      <c r="Q2" s="16">
        <v>1</v>
      </c>
      <c r="R2" s="16">
        <v>1</v>
      </c>
      <c r="S2" s="13"/>
      <c r="T2" s="13">
        <f t="shared" ref="T2:X11" si="0">(K2-$A2)^2</f>
        <v>0</v>
      </c>
      <c r="U2" s="13">
        <f t="shared" si="0"/>
        <v>0</v>
      </c>
      <c r="V2" s="13">
        <f t="shared" si="0"/>
        <v>4</v>
      </c>
      <c r="W2" s="13">
        <f t="shared" si="0"/>
        <v>0</v>
      </c>
      <c r="X2" s="13">
        <f t="shared" si="0"/>
        <v>0</v>
      </c>
      <c r="Y2" s="13">
        <f>(P2-$A2)^2</f>
        <v>0</v>
      </c>
      <c r="Z2" s="13">
        <f>(Q2-$A2)^2</f>
        <v>0</v>
      </c>
      <c r="AA2" s="13">
        <f>(R2-$A2)^2</f>
        <v>0</v>
      </c>
    </row>
    <row r="3" spans="1:27" x14ac:dyDescent="0.3">
      <c r="A3" s="3">
        <v>2</v>
      </c>
      <c r="B3" t="s">
        <v>16</v>
      </c>
      <c r="C3" s="4">
        <v>0.37607076895026725</v>
      </c>
      <c r="D3" s="4">
        <v>7.3205180415012325</v>
      </c>
      <c r="E3" s="4">
        <v>0.89287062775516723</v>
      </c>
      <c r="F3" s="4">
        <v>1.1202042700599686</v>
      </c>
      <c r="G3" s="4">
        <v>0.70647504594474464</v>
      </c>
      <c r="H3" s="4">
        <v>0.91658617295775158</v>
      </c>
      <c r="I3" s="32">
        <v>0.82921250000000002</v>
      </c>
      <c r="J3" s="32">
        <v>0.7142163964908278</v>
      </c>
      <c r="K3" s="16">
        <v>2</v>
      </c>
      <c r="L3" s="16">
        <v>2</v>
      </c>
      <c r="M3" s="51">
        <v>2</v>
      </c>
      <c r="N3" s="16">
        <v>2</v>
      </c>
      <c r="O3" s="16">
        <v>2</v>
      </c>
      <c r="P3" s="16">
        <v>2</v>
      </c>
      <c r="Q3" s="16">
        <v>2</v>
      </c>
      <c r="R3" s="16">
        <v>2</v>
      </c>
      <c r="S3" s="14"/>
      <c r="T3" s="13">
        <f t="shared" si="0"/>
        <v>0</v>
      </c>
      <c r="U3" s="13">
        <f t="shared" si="0"/>
        <v>0</v>
      </c>
      <c r="V3" s="13">
        <f t="shared" si="0"/>
        <v>0</v>
      </c>
      <c r="W3" s="13">
        <f t="shared" si="0"/>
        <v>0</v>
      </c>
      <c r="X3" s="13">
        <f t="shared" si="0"/>
        <v>0</v>
      </c>
      <c r="Y3" s="13">
        <f t="shared" ref="Y3:AA11" si="1">(P3-$A3)^2</f>
        <v>0</v>
      </c>
      <c r="Z3" s="13">
        <f t="shared" si="1"/>
        <v>0</v>
      </c>
      <c r="AA3" s="13">
        <f t="shared" si="1"/>
        <v>0</v>
      </c>
    </row>
    <row r="4" spans="1:27" x14ac:dyDescent="0.3">
      <c r="A4" s="3">
        <v>3</v>
      </c>
      <c r="B4" t="s">
        <v>17</v>
      </c>
      <c r="C4" s="4">
        <v>0.33926254611135104</v>
      </c>
      <c r="D4" s="4">
        <v>5.7730803110741249</v>
      </c>
      <c r="E4" s="4">
        <v>0.15403666634876331</v>
      </c>
      <c r="F4" s="4">
        <v>1.0429313003052807</v>
      </c>
      <c r="G4" s="4">
        <v>0.60242482281644061</v>
      </c>
      <c r="H4" s="4">
        <v>0.88689437351499767</v>
      </c>
      <c r="I4" s="32">
        <v>0.64975277777777785</v>
      </c>
      <c r="J4" s="32">
        <v>0.41510299772822168</v>
      </c>
      <c r="K4" s="50">
        <v>4</v>
      </c>
      <c r="L4" s="16">
        <v>3</v>
      </c>
      <c r="M4" s="51">
        <v>7</v>
      </c>
      <c r="N4" s="16">
        <v>3</v>
      </c>
      <c r="O4" s="16">
        <v>3</v>
      </c>
      <c r="P4" s="50">
        <v>4</v>
      </c>
      <c r="Q4" s="16">
        <v>3</v>
      </c>
      <c r="R4" s="50">
        <v>4</v>
      </c>
      <c r="S4" s="14"/>
      <c r="T4" s="13">
        <f t="shared" si="0"/>
        <v>1</v>
      </c>
      <c r="U4" s="13">
        <f t="shared" si="0"/>
        <v>0</v>
      </c>
      <c r="V4" s="13">
        <f t="shared" si="0"/>
        <v>16</v>
      </c>
      <c r="W4" s="13">
        <f t="shared" si="0"/>
        <v>0</v>
      </c>
      <c r="X4" s="13">
        <f t="shared" si="0"/>
        <v>0</v>
      </c>
      <c r="Y4" s="13">
        <f t="shared" si="1"/>
        <v>1</v>
      </c>
      <c r="Z4" s="13">
        <f t="shared" si="1"/>
        <v>0</v>
      </c>
      <c r="AA4" s="13">
        <f t="shared" si="1"/>
        <v>1</v>
      </c>
    </row>
    <row r="5" spans="1:27" x14ac:dyDescent="0.3">
      <c r="A5" s="3">
        <v>4</v>
      </c>
      <c r="B5" t="s">
        <v>18</v>
      </c>
      <c r="C5" s="4">
        <v>0.35100889391795403</v>
      </c>
      <c r="D5" s="4">
        <v>5.6719173358605577</v>
      </c>
      <c r="E5" s="4">
        <v>0.9008533252237203</v>
      </c>
      <c r="F5" s="4">
        <v>0.99570710230463755</v>
      </c>
      <c r="G5" s="4">
        <v>0.54026153290002743</v>
      </c>
      <c r="H5" s="4">
        <v>0.8773404591060634</v>
      </c>
      <c r="I5" s="32">
        <v>0.67711203703703704</v>
      </c>
      <c r="J5" s="32">
        <v>0.54055051569738966</v>
      </c>
      <c r="K5" s="50">
        <v>3</v>
      </c>
      <c r="L5" s="16">
        <v>4</v>
      </c>
      <c r="M5" s="51">
        <v>1</v>
      </c>
      <c r="N5" s="16">
        <v>4</v>
      </c>
      <c r="O5" s="16">
        <v>4</v>
      </c>
      <c r="P5" s="50">
        <v>3</v>
      </c>
      <c r="Q5" s="16">
        <v>4</v>
      </c>
      <c r="R5" s="50">
        <v>3</v>
      </c>
      <c r="S5" s="14"/>
      <c r="T5" s="13">
        <f t="shared" si="0"/>
        <v>1</v>
      </c>
      <c r="U5" s="13">
        <f t="shared" si="0"/>
        <v>0</v>
      </c>
      <c r="V5" s="13">
        <f t="shared" si="0"/>
        <v>9</v>
      </c>
      <c r="W5" s="13">
        <f t="shared" si="0"/>
        <v>0</v>
      </c>
      <c r="X5" s="13">
        <f t="shared" si="0"/>
        <v>0</v>
      </c>
      <c r="Y5" s="13">
        <f t="shared" si="1"/>
        <v>1</v>
      </c>
      <c r="Z5" s="13">
        <f t="shared" si="1"/>
        <v>0</v>
      </c>
      <c r="AA5" s="13">
        <f t="shared" si="1"/>
        <v>1</v>
      </c>
    </row>
    <row r="6" spans="1:27" x14ac:dyDescent="0.3">
      <c r="A6" s="3">
        <v>5</v>
      </c>
      <c r="B6" t="s">
        <v>19</v>
      </c>
      <c r="C6" s="4">
        <v>0.31694520955451511</v>
      </c>
      <c r="D6" s="4">
        <v>4.2713469915980742</v>
      </c>
      <c r="E6" s="4">
        <v>0.25895727337297014</v>
      </c>
      <c r="F6" s="4">
        <v>0.91521691956518625</v>
      </c>
      <c r="G6" s="4">
        <v>0.49011544708751065</v>
      </c>
      <c r="H6" s="4">
        <v>0.82154341381146367</v>
      </c>
      <c r="I6" s="32">
        <v>0.53328935185185178</v>
      </c>
      <c r="J6" s="32">
        <v>0.27375721427600452</v>
      </c>
      <c r="K6" s="50">
        <v>5</v>
      </c>
      <c r="L6" s="16">
        <v>5</v>
      </c>
      <c r="M6" s="51">
        <v>4</v>
      </c>
      <c r="N6" s="16">
        <v>5</v>
      </c>
      <c r="O6" s="16">
        <v>5</v>
      </c>
      <c r="P6" s="50">
        <v>5</v>
      </c>
      <c r="Q6" s="16">
        <v>5</v>
      </c>
      <c r="R6" s="16">
        <v>5</v>
      </c>
      <c r="S6" s="14"/>
      <c r="T6" s="13">
        <f t="shared" si="0"/>
        <v>0</v>
      </c>
      <c r="U6" s="13">
        <f t="shared" si="0"/>
        <v>0</v>
      </c>
      <c r="V6" s="13">
        <f t="shared" si="0"/>
        <v>1</v>
      </c>
      <c r="W6" s="13">
        <f t="shared" si="0"/>
        <v>0</v>
      </c>
      <c r="X6" s="13">
        <f t="shared" si="0"/>
        <v>0</v>
      </c>
      <c r="Y6" s="13">
        <f t="shared" si="1"/>
        <v>0</v>
      </c>
      <c r="Z6" s="13">
        <f t="shared" si="1"/>
        <v>0</v>
      </c>
      <c r="AA6" s="13">
        <f t="shared" si="1"/>
        <v>0</v>
      </c>
    </row>
    <row r="7" spans="1:27" x14ac:dyDescent="0.3">
      <c r="A7" s="3">
        <v>6</v>
      </c>
      <c r="B7" t="s">
        <v>20</v>
      </c>
      <c r="C7" s="4">
        <v>0.29850506319404607</v>
      </c>
      <c r="D7" s="4">
        <v>3.6102453645764121</v>
      </c>
      <c r="E7" s="4">
        <v>0.20072588051996662</v>
      </c>
      <c r="F7" s="4">
        <v>0.84929230158127889</v>
      </c>
      <c r="G7" s="4">
        <v>0.41023435049583185</v>
      </c>
      <c r="H7" s="4">
        <v>0.77935723303704485</v>
      </c>
      <c r="I7" s="32">
        <v>0.49201388888888886</v>
      </c>
      <c r="J7" s="32">
        <v>0.20497153210855479</v>
      </c>
      <c r="K7" s="50">
        <v>9</v>
      </c>
      <c r="L7" s="16">
        <v>6</v>
      </c>
      <c r="M7" s="51">
        <v>6</v>
      </c>
      <c r="N7" s="16">
        <v>6</v>
      </c>
      <c r="O7" s="16">
        <v>6</v>
      </c>
      <c r="P7" s="50">
        <v>9</v>
      </c>
      <c r="Q7" s="16">
        <v>6</v>
      </c>
      <c r="R7" s="16">
        <v>6</v>
      </c>
      <c r="S7" s="14"/>
      <c r="T7" s="13">
        <f t="shared" si="0"/>
        <v>9</v>
      </c>
      <c r="U7" s="13">
        <f t="shared" si="0"/>
        <v>0</v>
      </c>
      <c r="V7" s="13">
        <f t="shared" si="0"/>
        <v>0</v>
      </c>
      <c r="W7" s="13">
        <f t="shared" si="0"/>
        <v>0</v>
      </c>
      <c r="X7" s="13">
        <f t="shared" si="0"/>
        <v>0</v>
      </c>
      <c r="Y7" s="13">
        <f t="shared" si="1"/>
        <v>9</v>
      </c>
      <c r="Z7" s="13">
        <f t="shared" si="1"/>
        <v>0</v>
      </c>
      <c r="AA7" s="13">
        <f t="shared" si="1"/>
        <v>0</v>
      </c>
    </row>
    <row r="8" spans="1:27" x14ac:dyDescent="0.3">
      <c r="A8" s="3">
        <v>7</v>
      </c>
      <c r="B8" t="s">
        <v>21</v>
      </c>
      <c r="C8" s="4">
        <v>0.30743668613973424</v>
      </c>
      <c r="D8" s="4">
        <v>3.3142806548466752</v>
      </c>
      <c r="E8" s="4">
        <v>0.23759761653051206</v>
      </c>
      <c r="F8" s="4">
        <v>0.80017103049881588</v>
      </c>
      <c r="G8" s="4">
        <v>0.33029732901003728</v>
      </c>
      <c r="H8" s="4">
        <v>0.75539592160662217</v>
      </c>
      <c r="I8" s="32">
        <v>0.49785277777777781</v>
      </c>
      <c r="J8" s="32">
        <v>0.16437314068122433</v>
      </c>
      <c r="K8" s="50">
        <v>7</v>
      </c>
      <c r="L8" s="16">
        <v>7</v>
      </c>
      <c r="M8" s="51">
        <v>5</v>
      </c>
      <c r="N8" s="16">
        <v>7</v>
      </c>
      <c r="O8" s="16">
        <v>7</v>
      </c>
      <c r="P8" s="50">
        <v>7</v>
      </c>
      <c r="Q8" s="16">
        <v>7</v>
      </c>
      <c r="R8" s="16">
        <v>7</v>
      </c>
      <c r="S8" s="14"/>
      <c r="T8" s="13">
        <f t="shared" si="0"/>
        <v>0</v>
      </c>
      <c r="U8" s="13">
        <f t="shared" si="0"/>
        <v>0</v>
      </c>
      <c r="V8" s="13">
        <f t="shared" si="0"/>
        <v>4</v>
      </c>
      <c r="W8" s="13">
        <f t="shared" si="0"/>
        <v>0</v>
      </c>
      <c r="X8" s="13">
        <f t="shared" si="0"/>
        <v>0</v>
      </c>
      <c r="Y8" s="13">
        <f t="shared" si="1"/>
        <v>0</v>
      </c>
      <c r="Z8" s="13">
        <f t="shared" si="1"/>
        <v>0</v>
      </c>
      <c r="AA8" s="13">
        <f t="shared" si="1"/>
        <v>0</v>
      </c>
    </row>
    <row r="9" spans="1:27" x14ac:dyDescent="0.3">
      <c r="A9" s="3">
        <v>8</v>
      </c>
      <c r="B9" t="s">
        <v>22</v>
      </c>
      <c r="C9" s="4">
        <v>0.30329946188493789</v>
      </c>
      <c r="D9" s="4">
        <v>2.7290761906868926</v>
      </c>
      <c r="E9" s="4">
        <v>0.11695109679378674</v>
      </c>
      <c r="F9" s="4">
        <v>0.71094215382037873</v>
      </c>
      <c r="G9" s="4">
        <v>0.25200619197543006</v>
      </c>
      <c r="H9" s="4">
        <v>0.71478492987609843</v>
      </c>
      <c r="I9" s="32">
        <v>0.49582222222222228</v>
      </c>
      <c r="J9" s="32">
        <v>9.771421289696347E-2</v>
      </c>
      <c r="K9" s="50">
        <v>8</v>
      </c>
      <c r="L9" s="16">
        <v>8</v>
      </c>
      <c r="M9" s="51">
        <v>10</v>
      </c>
      <c r="N9" s="16">
        <v>8</v>
      </c>
      <c r="O9" s="16">
        <v>8</v>
      </c>
      <c r="P9" s="50">
        <v>8</v>
      </c>
      <c r="Q9" s="16">
        <v>8</v>
      </c>
      <c r="R9" s="16">
        <v>8</v>
      </c>
      <c r="S9" s="14"/>
      <c r="T9" s="13">
        <f t="shared" si="0"/>
        <v>0</v>
      </c>
      <c r="U9" s="13">
        <f t="shared" si="0"/>
        <v>0</v>
      </c>
      <c r="V9" s="13">
        <f t="shared" si="0"/>
        <v>4</v>
      </c>
      <c r="W9" s="13">
        <f t="shared" si="0"/>
        <v>0</v>
      </c>
      <c r="X9" s="13">
        <f t="shared" si="0"/>
        <v>0</v>
      </c>
      <c r="Y9" s="13">
        <f t="shared" si="1"/>
        <v>0</v>
      </c>
      <c r="Z9" s="13">
        <f t="shared" si="1"/>
        <v>0</v>
      </c>
      <c r="AA9" s="13">
        <f t="shared" si="1"/>
        <v>0</v>
      </c>
    </row>
    <row r="10" spans="1:27" x14ac:dyDescent="0.3">
      <c r="A10" s="3">
        <v>9</v>
      </c>
      <c r="B10" t="s">
        <v>23</v>
      </c>
      <c r="C10" s="4">
        <v>0.31139862441688271</v>
      </c>
      <c r="D10" s="4">
        <v>2.4297840690996382</v>
      </c>
      <c r="E10" s="4">
        <v>0.14629566229119184</v>
      </c>
      <c r="F10" s="4">
        <v>0.65931646757783136</v>
      </c>
      <c r="G10" s="4">
        <v>0.18571502203621562</v>
      </c>
      <c r="H10" s="4">
        <v>0.68218129239650294</v>
      </c>
      <c r="I10" s="32">
        <v>0.50134305555555558</v>
      </c>
      <c r="J10" s="32">
        <v>5.5586105165244426E-2</v>
      </c>
      <c r="K10" s="50">
        <v>6</v>
      </c>
      <c r="L10" s="16">
        <v>9</v>
      </c>
      <c r="M10" s="51">
        <v>8</v>
      </c>
      <c r="N10" s="16">
        <v>9</v>
      </c>
      <c r="O10" s="16">
        <v>9</v>
      </c>
      <c r="P10" s="50">
        <v>6</v>
      </c>
      <c r="Q10" s="16">
        <v>9</v>
      </c>
      <c r="R10" s="16">
        <v>9</v>
      </c>
      <c r="S10" s="14"/>
      <c r="T10" s="13">
        <f t="shared" si="0"/>
        <v>9</v>
      </c>
      <c r="U10" s="13">
        <f t="shared" si="0"/>
        <v>0</v>
      </c>
      <c r="V10" s="13">
        <f t="shared" si="0"/>
        <v>1</v>
      </c>
      <c r="W10" s="13">
        <f t="shared" si="0"/>
        <v>0</v>
      </c>
      <c r="X10" s="13">
        <f t="shared" si="0"/>
        <v>0</v>
      </c>
      <c r="Y10" s="13">
        <f t="shared" si="1"/>
        <v>9</v>
      </c>
      <c r="Z10" s="13">
        <f t="shared" si="1"/>
        <v>0</v>
      </c>
      <c r="AA10" s="13">
        <f t="shared" si="1"/>
        <v>0</v>
      </c>
    </row>
    <row r="11" spans="1:27" x14ac:dyDescent="0.3">
      <c r="A11" s="3">
        <v>10</v>
      </c>
      <c r="B11" t="s">
        <v>24</v>
      </c>
      <c r="C11" s="4">
        <v>0.29420278236945197</v>
      </c>
      <c r="D11" s="4">
        <v>2.1356014891510608</v>
      </c>
      <c r="E11" s="4">
        <v>0.11941540372981549</v>
      </c>
      <c r="F11" s="4">
        <v>0.61565123736801375</v>
      </c>
      <c r="G11" s="4">
        <v>0.1535892108645544</v>
      </c>
      <c r="H11" s="4">
        <v>0.64334914346074612</v>
      </c>
      <c r="I11" s="32">
        <v>0.48785092592592594</v>
      </c>
      <c r="J11" s="32">
        <v>3.3737295947937618E-2</v>
      </c>
      <c r="K11" s="16">
        <v>10</v>
      </c>
      <c r="L11" s="16">
        <v>10</v>
      </c>
      <c r="M11" s="51">
        <v>9</v>
      </c>
      <c r="N11" s="16">
        <v>10</v>
      </c>
      <c r="O11" s="16">
        <v>10</v>
      </c>
      <c r="P11" s="16">
        <v>10</v>
      </c>
      <c r="Q11" s="16">
        <v>10</v>
      </c>
      <c r="R11" s="16">
        <v>10</v>
      </c>
      <c r="S11" s="14"/>
      <c r="T11" s="13">
        <f t="shared" si="0"/>
        <v>0</v>
      </c>
      <c r="U11" s="13">
        <f t="shared" si="0"/>
        <v>0</v>
      </c>
      <c r="V11" s="13">
        <f t="shared" si="0"/>
        <v>1</v>
      </c>
      <c r="W11" s="13">
        <f t="shared" si="0"/>
        <v>0</v>
      </c>
      <c r="X11" s="13">
        <f t="shared" si="0"/>
        <v>0</v>
      </c>
      <c r="Y11" s="13">
        <f t="shared" si="1"/>
        <v>0</v>
      </c>
      <c r="Z11" s="13">
        <f t="shared" si="1"/>
        <v>0</v>
      </c>
      <c r="AA11" s="13">
        <f t="shared" si="1"/>
        <v>0</v>
      </c>
    </row>
    <row r="12" spans="1:27" x14ac:dyDescent="0.3">
      <c r="S12" s="23" t="s">
        <v>83</v>
      </c>
      <c r="T12" s="46">
        <f t="shared" ref="T12:X12" si="2">SUM(T2:T11)</f>
        <v>20</v>
      </c>
      <c r="U12" s="46">
        <f t="shared" si="2"/>
        <v>0</v>
      </c>
      <c r="V12" s="46">
        <f t="shared" si="2"/>
        <v>40</v>
      </c>
      <c r="W12" s="46">
        <f t="shared" si="2"/>
        <v>0</v>
      </c>
      <c r="X12" s="46">
        <f t="shared" si="2"/>
        <v>0</v>
      </c>
      <c r="Y12" s="46">
        <f>SUM(Y2:Y11)</f>
        <v>20</v>
      </c>
      <c r="Z12" s="46">
        <f>SUM(Z2:Z11)</f>
        <v>0</v>
      </c>
      <c r="AA12" s="46">
        <f>SUM(AA2:AA11)</f>
        <v>2</v>
      </c>
    </row>
    <row r="13" spans="1:27" x14ac:dyDescent="0.3">
      <c r="S13" s="23" t="s">
        <v>82</v>
      </c>
      <c r="T13" s="46">
        <f t="shared" ref="T13:X13" si="3">T12/10</f>
        <v>2</v>
      </c>
      <c r="U13" s="46">
        <f t="shared" si="3"/>
        <v>0</v>
      </c>
      <c r="V13" s="46">
        <f t="shared" si="3"/>
        <v>4</v>
      </c>
      <c r="W13" s="46">
        <f t="shared" si="3"/>
        <v>0</v>
      </c>
      <c r="X13" s="46">
        <f t="shared" si="3"/>
        <v>0</v>
      </c>
      <c r="Y13" s="46">
        <f>Y12/10</f>
        <v>2</v>
      </c>
      <c r="Z13" s="46">
        <f>Z12/10</f>
        <v>0</v>
      </c>
      <c r="AA13" s="46">
        <f>AA12/10</f>
        <v>0.2</v>
      </c>
    </row>
  </sheetData>
  <sortState ref="A2:L11">
    <sortCondition ref="A2:A1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Scene1</vt:lpstr>
      <vt:lpstr>Scene2</vt:lpstr>
      <vt:lpstr>Sce1RateConsist</vt:lpstr>
      <vt:lpstr>Sce2RateConsist</vt:lpstr>
      <vt:lpstr>timeCMP</vt:lpstr>
      <vt:lpstr>Sce1SeqConsist</vt:lpstr>
      <vt:lpstr>Sce2Consist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2024-07-08T11:19:14Z</cp:lastPrinted>
  <dcterms:created xsi:type="dcterms:W3CDTF">2024-07-08T08:19:57Z</dcterms:created>
  <dcterms:modified xsi:type="dcterms:W3CDTF">2025-02-05T15:09:31Z</dcterms:modified>
</cp:coreProperties>
</file>