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F10" i="1"/>
  <c r="G10" i="1"/>
  <c r="H10" i="1"/>
  <c r="E10" i="1"/>
  <c r="F9" i="1"/>
  <c r="G9" i="1"/>
  <c r="H9" i="1"/>
  <c r="E9" i="1"/>
  <c r="I5" i="1"/>
  <c r="K5" i="1" s="1"/>
  <c r="I6" i="1"/>
  <c r="K6" i="1" s="1"/>
  <c r="I7" i="1"/>
  <c r="K7" i="1" s="1"/>
  <c r="I8" i="1"/>
  <c r="K8" i="1" s="1"/>
  <c r="I4" i="1"/>
  <c r="K4" i="1" s="1"/>
  <c r="D5" i="1"/>
  <c r="D6" i="1"/>
  <c r="D7" i="1"/>
  <c r="D8" i="1"/>
  <c r="D4" i="1"/>
  <c r="J7" i="1" l="1"/>
  <c r="J6" i="1"/>
  <c r="J4" i="1"/>
  <c r="J5" i="1"/>
  <c r="J8" i="1"/>
</calcChain>
</file>

<file path=xl/sharedStrings.xml><?xml version="1.0" encoding="utf-8"?>
<sst xmlns="http://schemas.openxmlformats.org/spreadsheetml/2006/main" count="44" uniqueCount="35">
  <si>
    <t>TỔNG KẾT CUỘC THI TIẾNG HÁT SINH VIÊN KHOA DU LỊCH - ĐH HUẾ</t>
  </si>
  <si>
    <t>Mã ngành</t>
  </si>
  <si>
    <t>Họ và tên</t>
  </si>
  <si>
    <t>Ngành học</t>
  </si>
  <si>
    <t>Điểm GK1</t>
  </si>
  <si>
    <t>Điểm GK2</t>
  </si>
  <si>
    <t>Điểm GK3</t>
  </si>
  <si>
    <t>Điểm GK4</t>
  </si>
  <si>
    <t>Điểm TB</t>
  </si>
  <si>
    <t>Xếp hạng</t>
  </si>
  <si>
    <t>Giải thưởng</t>
  </si>
  <si>
    <t>CNTT</t>
  </si>
  <si>
    <t>QTTT</t>
  </si>
  <si>
    <t>CNFM</t>
  </si>
  <si>
    <t>QTKD</t>
  </si>
  <si>
    <t>HTTT</t>
  </si>
  <si>
    <t>Nguyễn Thị Hài</t>
  </si>
  <si>
    <t>Lê Thị Thu Yến</t>
  </si>
  <si>
    <t>Trần Thị Mai</t>
  </si>
  <si>
    <t>Trận Thị Thu</t>
  </si>
  <si>
    <t>Lê Ngọc Kim</t>
  </si>
  <si>
    <t>Điểm cao nhất</t>
  </si>
  <si>
    <t>Điểm thấp nhất</t>
  </si>
  <si>
    <t>BẢNG THAM CHIẾU</t>
  </si>
  <si>
    <t>Quản trị thông tin</t>
  </si>
  <si>
    <t>Công nghệ thông tin</t>
  </si>
  <si>
    <t>Công nghệ phần mềm</t>
  </si>
  <si>
    <t>Quản trị kinh doanh</t>
  </si>
  <si>
    <t>Hệ thống thông tin</t>
  </si>
  <si>
    <t>BẢNG TIỀN THƯỞNG</t>
  </si>
  <si>
    <t>Tiền thưởng</t>
  </si>
  <si>
    <t>A</t>
  </si>
  <si>
    <t>B</t>
  </si>
  <si>
    <t>C</t>
  </si>
  <si>
    <t>Không được giải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</si>
</sst>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topLeftCell="A3" workbookViewId="0">
      <selection activeCell="G17" sqref="G17"/>
    </sheetView>
  </sheetViews>
  <sheetFormatPr defaultRowHeight="15" x14ac:dyDescent="0.25"/>
  <cols>
    <col min="2" max="2" width="12.5703125" customWidth="1"/>
    <col min="3" max="3" width="21.7109375" customWidth="1"/>
    <col min="4" max="4" width="19.85546875" customWidth="1"/>
    <col min="11" max="11" width="15.7109375" customWidth="1"/>
    <col min="12" max="12" width="12.7109375" customWidth="1"/>
  </cols>
  <sheetData>
    <row r="2" spans="2:12" x14ac:dyDescent="0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ht="30" x14ac:dyDescent="0.2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30</v>
      </c>
    </row>
    <row r="4" spans="2:12" x14ac:dyDescent="0.25">
      <c r="B4" s="4" t="s">
        <v>11</v>
      </c>
      <c r="C4" s="4" t="s">
        <v>16</v>
      </c>
      <c r="D4" s="5" t="str">
        <f>VLOOKUP(B4,$B$13:$C$18,2,0)</f>
        <v>Công nghệ thông tin</v>
      </c>
      <c r="E4" s="3">
        <v>9.6</v>
      </c>
      <c r="F4" s="3">
        <v>9.6999999999999993</v>
      </c>
      <c r="G4" s="3">
        <v>9.6999999999999993</v>
      </c>
      <c r="H4" s="3">
        <v>9.5</v>
      </c>
      <c r="I4" s="9">
        <f>SUM(E4:H4)/4</f>
        <v>9.625</v>
      </c>
      <c r="J4" s="5">
        <f>RANK(I4,$I$4:$I$8,0)</f>
        <v>1</v>
      </c>
      <c r="K4" s="5" t="str">
        <f>IF(I4&gt;=9.5,"A",IF(I4&gt;=9,"B",IF(I4&gt;=8.5,"C","Không được giải")))</f>
        <v>A</v>
      </c>
      <c r="L4" s="11">
        <f>HLOOKUP(K4,$B$21:$G$22,2,0)</f>
        <v>100000</v>
      </c>
    </row>
    <row r="5" spans="2:12" x14ac:dyDescent="0.25">
      <c r="B5" s="4" t="s">
        <v>12</v>
      </c>
      <c r="C5" s="4" t="s">
        <v>17</v>
      </c>
      <c r="D5" s="5" t="str">
        <f t="shared" ref="D5:D8" si="0">VLOOKUP(B5,$B$13:$C$18,2,0)</f>
        <v>Quản trị thông tin</v>
      </c>
      <c r="E5" s="3">
        <v>8.1999999999999993</v>
      </c>
      <c r="F5" s="3">
        <v>8.5</v>
      </c>
      <c r="G5" s="3">
        <v>8</v>
      </c>
      <c r="H5" s="3">
        <v>8.6999999999999993</v>
      </c>
      <c r="I5" s="9">
        <f t="shared" ref="I5:I8" si="1">SUM(E5:H5)/4</f>
        <v>8.35</v>
      </c>
      <c r="J5" s="5">
        <f t="shared" ref="J5:J8" si="2">RANK(I5,$I$4:$I$8,0)</f>
        <v>5</v>
      </c>
      <c r="K5" s="5" t="str">
        <f t="shared" ref="K5:K8" si="3">IF(I5&gt;=9.5,"A",IF(I5&gt;=9,"B",IF(I5&gt;=8.5,"C","Không được giải")))</f>
        <v>Không được giải</v>
      </c>
      <c r="L5" s="11">
        <f t="shared" ref="L5:L8" si="4">HLOOKUP(K5,$B$21:$G$22,2,0)</f>
        <v>0</v>
      </c>
    </row>
    <row r="6" spans="2:12" x14ac:dyDescent="0.25">
      <c r="B6" s="4" t="s">
        <v>13</v>
      </c>
      <c r="C6" s="4" t="s">
        <v>18</v>
      </c>
      <c r="D6" s="5" t="str">
        <f t="shared" si="0"/>
        <v>Công nghệ phần mềm</v>
      </c>
      <c r="E6" s="3">
        <v>8</v>
      </c>
      <c r="F6" s="3">
        <v>9</v>
      </c>
      <c r="G6" s="3">
        <v>8.6999999999999993</v>
      </c>
      <c r="H6" s="3">
        <v>8.1</v>
      </c>
      <c r="I6" s="9">
        <f t="shared" si="1"/>
        <v>8.4499999999999993</v>
      </c>
      <c r="J6" s="5">
        <f t="shared" si="2"/>
        <v>4</v>
      </c>
      <c r="K6" s="5" t="str">
        <f t="shared" si="3"/>
        <v>Không được giải</v>
      </c>
      <c r="L6" s="11">
        <f t="shared" si="4"/>
        <v>0</v>
      </c>
    </row>
    <row r="7" spans="2:12" x14ac:dyDescent="0.25">
      <c r="B7" s="4" t="s">
        <v>14</v>
      </c>
      <c r="C7" s="4" t="s">
        <v>19</v>
      </c>
      <c r="D7" s="5" t="str">
        <f t="shared" si="0"/>
        <v>Quản trị kinh doanh</v>
      </c>
      <c r="E7" s="3">
        <v>9</v>
      </c>
      <c r="F7" s="3">
        <v>9.5</v>
      </c>
      <c r="G7" s="3">
        <v>9</v>
      </c>
      <c r="H7" s="3">
        <v>9.6999999999999993</v>
      </c>
      <c r="I7" s="9">
        <f t="shared" si="1"/>
        <v>9.3000000000000007</v>
      </c>
      <c r="J7" s="5">
        <f t="shared" si="2"/>
        <v>2</v>
      </c>
      <c r="K7" s="5" t="str">
        <f t="shared" si="3"/>
        <v>B</v>
      </c>
      <c r="L7" s="11">
        <f t="shared" si="4"/>
        <v>80000</v>
      </c>
    </row>
    <row r="8" spans="2:12" x14ac:dyDescent="0.25">
      <c r="B8" s="4" t="s">
        <v>15</v>
      </c>
      <c r="C8" s="4" t="s">
        <v>20</v>
      </c>
      <c r="D8" s="5" t="str">
        <f t="shared" si="0"/>
        <v>Hệ thống thông tin</v>
      </c>
      <c r="E8" s="3">
        <v>8.5</v>
      </c>
      <c r="F8" s="3">
        <v>8</v>
      </c>
      <c r="G8" s="3">
        <v>9.1</v>
      </c>
      <c r="H8" s="3">
        <v>8.6</v>
      </c>
      <c r="I8" s="9">
        <f t="shared" si="1"/>
        <v>8.5500000000000007</v>
      </c>
      <c r="J8" s="5">
        <f t="shared" si="2"/>
        <v>3</v>
      </c>
      <c r="K8" s="5" t="str">
        <f t="shared" si="3"/>
        <v>C</v>
      </c>
      <c r="L8" s="11">
        <f t="shared" si="4"/>
        <v>50000</v>
      </c>
    </row>
    <row r="9" spans="2:12" x14ac:dyDescent="0.25">
      <c r="B9" s="14" t="s">
        <v>21</v>
      </c>
      <c r="C9" s="14"/>
      <c r="D9" s="14"/>
      <c r="E9" s="10">
        <f>MAX(E4:E8)</f>
        <v>9.6</v>
      </c>
      <c r="F9" s="10">
        <f t="shared" ref="F9:H9" si="5">MAX(F4:F8)</f>
        <v>9.6999999999999993</v>
      </c>
      <c r="G9" s="10">
        <f t="shared" si="5"/>
        <v>9.6999999999999993</v>
      </c>
      <c r="H9" s="10">
        <f t="shared" si="5"/>
        <v>9.6999999999999993</v>
      </c>
      <c r="I9" s="1"/>
      <c r="J9" s="1"/>
      <c r="K9" s="1"/>
    </row>
    <row r="10" spans="2:12" x14ac:dyDescent="0.25">
      <c r="B10" s="15" t="s">
        <v>22</v>
      </c>
      <c r="C10" s="15"/>
      <c r="D10" s="15"/>
      <c r="E10" s="6">
        <f>MIN(E4:E8)</f>
        <v>8</v>
      </c>
      <c r="F10" s="6">
        <f t="shared" ref="F10:H10" si="6">MIN(F4:F8)</f>
        <v>8</v>
      </c>
      <c r="G10" s="6">
        <f t="shared" si="6"/>
        <v>8</v>
      </c>
      <c r="H10" s="6">
        <f t="shared" si="6"/>
        <v>8.1</v>
      </c>
      <c r="I10" s="1"/>
      <c r="J10" s="1"/>
      <c r="K10" s="1"/>
    </row>
    <row r="12" spans="2:12" x14ac:dyDescent="0.25">
      <c r="B12" s="16" t="s">
        <v>23</v>
      </c>
      <c r="C12" s="16"/>
    </row>
    <row r="13" spans="2:12" x14ac:dyDescent="0.25">
      <c r="B13" s="7" t="s">
        <v>1</v>
      </c>
      <c r="C13" s="7" t="s">
        <v>3</v>
      </c>
    </row>
    <row r="14" spans="2:12" x14ac:dyDescent="0.25">
      <c r="B14" s="4" t="s">
        <v>12</v>
      </c>
      <c r="C14" s="3" t="s">
        <v>24</v>
      </c>
    </row>
    <row r="15" spans="2:12" x14ac:dyDescent="0.25">
      <c r="B15" s="4" t="s">
        <v>11</v>
      </c>
      <c r="C15" s="3" t="s">
        <v>25</v>
      </c>
    </row>
    <row r="16" spans="2:12" x14ac:dyDescent="0.25">
      <c r="B16" s="4" t="s">
        <v>13</v>
      </c>
      <c r="C16" s="3" t="s">
        <v>26</v>
      </c>
    </row>
    <row r="17" spans="2:7" x14ac:dyDescent="0.25">
      <c r="B17" s="4" t="s">
        <v>14</v>
      </c>
      <c r="C17" s="3" t="s">
        <v>27</v>
      </c>
    </row>
    <row r="18" spans="2:7" x14ac:dyDescent="0.25">
      <c r="B18" s="4" t="s">
        <v>15</v>
      </c>
      <c r="C18" s="3" t="s">
        <v>28</v>
      </c>
    </row>
    <row r="20" spans="2:7" x14ac:dyDescent="0.25">
      <c r="B20" s="17" t="s">
        <v>29</v>
      </c>
      <c r="C20" s="17"/>
      <c r="D20" s="17"/>
      <c r="E20" s="17"/>
      <c r="F20" s="17"/>
      <c r="G20" s="17"/>
    </row>
    <row r="21" spans="2:7" x14ac:dyDescent="0.25">
      <c r="B21" s="2" t="s">
        <v>10</v>
      </c>
      <c r="C21" s="2" t="s">
        <v>31</v>
      </c>
      <c r="D21" s="2" t="s">
        <v>32</v>
      </c>
      <c r="E21" s="2" t="s">
        <v>33</v>
      </c>
      <c r="F21" s="12" t="s">
        <v>34</v>
      </c>
      <c r="G21" s="12"/>
    </row>
    <row r="22" spans="2:7" x14ac:dyDescent="0.25">
      <c r="B22" s="2" t="s">
        <v>30</v>
      </c>
      <c r="C22" s="2">
        <v>100000</v>
      </c>
      <c r="D22" s="2">
        <v>80000</v>
      </c>
      <c r="E22" s="2">
        <v>50000</v>
      </c>
      <c r="F22" s="12">
        <v>0</v>
      </c>
      <c r="G22" s="12"/>
    </row>
  </sheetData>
  <mergeCells count="7">
    <mergeCell ref="F22:G22"/>
    <mergeCell ref="B2:L2"/>
    <mergeCell ref="B9:D9"/>
    <mergeCell ref="B10:D10"/>
    <mergeCell ref="B12:C12"/>
    <mergeCell ref="B20:G20"/>
    <mergeCell ref="F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2017-12-10T05:02:41Z</dcterms:created>
  <dcterms:modified xsi:type="dcterms:W3CDTF">2018-10-19T07:46:19Z</dcterms:modified>
</cp:coreProperties>
</file>