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555" windowWidth="15120" windowHeight="955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Tabelle1!$J$1:$J$42</definedName>
  </definedNames>
  <calcPr calcId="125725"/>
</workbook>
</file>

<file path=xl/calcChain.xml><?xml version="1.0" encoding="utf-8"?>
<calcChain xmlns="http://schemas.openxmlformats.org/spreadsheetml/2006/main">
  <c r="S2" i="1"/>
  <c r="S9"/>
  <c r="S29"/>
  <c r="S14"/>
  <c r="Q32"/>
  <c r="Q33"/>
  <c r="Q34"/>
  <c r="Q35"/>
  <c r="Q36"/>
  <c r="Q37"/>
  <c r="Q38"/>
  <c r="Q39"/>
  <c r="Q40"/>
  <c r="Q41"/>
  <c r="Q42"/>
  <c r="Q31"/>
  <c r="Q30"/>
  <c r="Q15"/>
  <c r="Q16"/>
  <c r="Q17"/>
  <c r="Q18"/>
  <c r="Q19"/>
  <c r="Q20"/>
  <c r="Q21"/>
  <c r="Q22"/>
  <c r="Q23"/>
  <c r="Q24"/>
  <c r="Q25"/>
  <c r="Q26"/>
  <c r="Q27"/>
  <c r="Q28"/>
  <c r="Q4"/>
  <c r="Q5"/>
  <c r="Q6"/>
  <c r="Q7"/>
  <c r="Q8"/>
  <c r="Q9"/>
  <c r="Q10"/>
  <c r="Q11"/>
  <c r="Q12"/>
  <c r="Q13"/>
  <c r="P2"/>
  <c r="Q29"/>
  <c r="Q14"/>
  <c r="Q3"/>
  <c r="J2"/>
  <c r="H2"/>
  <c r="J42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12"/>
  <c r="J13"/>
  <c r="J14"/>
  <c r="J15"/>
  <c r="J16"/>
  <c r="J17"/>
  <c r="J4"/>
  <c r="J5"/>
  <c r="J6"/>
  <c r="J7"/>
  <c r="J8"/>
  <c r="J9"/>
  <c r="J10"/>
  <c r="J11"/>
  <c r="H42"/>
  <c r="N42"/>
  <c r="H41"/>
  <c r="N41"/>
  <c r="H40"/>
  <c r="N40"/>
  <c r="H39"/>
  <c r="N39"/>
  <c r="H38"/>
  <c r="N38"/>
  <c r="J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H37"/>
  <c r="H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4"/>
  <c r="H5"/>
  <c r="H6"/>
  <c r="H7"/>
  <c r="Q2" l="1"/>
</calcChain>
</file>

<file path=xl/sharedStrings.xml><?xml version="1.0" encoding="utf-8"?>
<sst xmlns="http://schemas.openxmlformats.org/spreadsheetml/2006/main" count="172" uniqueCount="166">
  <si>
    <t>股票编号</t>
  </si>
  <si>
    <t>股票名称</t>
  </si>
  <si>
    <t>工商银行</t>
  </si>
  <si>
    <t>所属版块</t>
  </si>
  <si>
    <t>农业银行</t>
  </si>
  <si>
    <t>招商银行</t>
  </si>
  <si>
    <t>交通银行</t>
  </si>
  <si>
    <t>建设银行</t>
  </si>
  <si>
    <t>银行
央企国资改革</t>
  </si>
  <si>
    <t>最高价日期</t>
  </si>
  <si>
    <t>近最高</t>
  </si>
  <si>
    <t>近最低</t>
  </si>
  <si>
    <r>
      <t xml:space="preserve">银行
</t>
    </r>
    <r>
      <rPr>
        <sz val="11"/>
        <color rgb="FFFF0000"/>
        <rFont val="Calibri"/>
        <family val="2"/>
        <scheme val="minor"/>
      </rPr>
      <t>一带一路</t>
    </r>
    <r>
      <rPr>
        <sz val="11"/>
        <color theme="1"/>
        <rFont val="Calibri"/>
        <family val="2"/>
        <scheme val="minor"/>
      </rPr>
      <t xml:space="preserve">
央企国资改革</t>
    </r>
  </si>
  <si>
    <t>华泰证券</t>
  </si>
  <si>
    <t>国泰君安</t>
  </si>
  <si>
    <t>招商证券</t>
  </si>
  <si>
    <t>国信证券</t>
  </si>
  <si>
    <t>002736</t>
  </si>
  <si>
    <t>600030</t>
  </si>
  <si>
    <t>中信证券</t>
  </si>
  <si>
    <t>证券</t>
  </si>
  <si>
    <t>证券
央企国资改革</t>
  </si>
  <si>
    <r>
      <t xml:space="preserve">证券
互联网金融
</t>
    </r>
    <r>
      <rPr>
        <sz val="11"/>
        <color rgb="FFFF0000"/>
        <rFont val="Calibri"/>
        <family val="2"/>
        <scheme val="minor"/>
      </rPr>
      <t>互联网+</t>
    </r>
  </si>
  <si>
    <r>
      <t xml:space="preserve">证券
</t>
    </r>
    <r>
      <rPr>
        <sz val="11"/>
        <color rgb="FFFF0000"/>
        <rFont val="Calibri"/>
        <family val="2"/>
        <scheme val="minor"/>
      </rPr>
      <t>移动互联网</t>
    </r>
  </si>
  <si>
    <t>万科A</t>
  </si>
  <si>
    <t>000002</t>
  </si>
  <si>
    <t>保利地产</t>
  </si>
  <si>
    <t>华夏幸福</t>
  </si>
  <si>
    <t>招商蛇口</t>
  </si>
  <si>
    <t>华侨城A</t>
  </si>
  <si>
    <t>600048</t>
  </si>
  <si>
    <t>600340</t>
  </si>
  <si>
    <t>001979</t>
  </si>
  <si>
    <t>房地产开发</t>
  </si>
  <si>
    <t>房地产开发
央企国资改革</t>
  </si>
  <si>
    <t>000069</t>
  </si>
  <si>
    <t>002415</t>
  </si>
  <si>
    <t>海康威视</t>
  </si>
  <si>
    <t>同方股份</t>
  </si>
  <si>
    <t>600100</t>
  </si>
  <si>
    <t>中兴通讯</t>
  </si>
  <si>
    <t>000063</t>
  </si>
  <si>
    <t>航天信息</t>
  </si>
  <si>
    <t>600271</t>
  </si>
  <si>
    <t>东华软件</t>
  </si>
  <si>
    <t>002065</t>
  </si>
  <si>
    <t>计算机应用
云计算
智慧城市</t>
  </si>
  <si>
    <t>600570</t>
  </si>
  <si>
    <t>恒生电子</t>
  </si>
  <si>
    <t>计算机应用
电子商务</t>
  </si>
  <si>
    <t>科大讯飞</t>
  </si>
  <si>
    <t>002230</t>
  </si>
  <si>
    <t>用友网络</t>
  </si>
  <si>
    <t>600588</t>
  </si>
  <si>
    <t>云计算
互联网+
互联网金融</t>
  </si>
  <si>
    <t>601766</t>
  </si>
  <si>
    <t>中国中车</t>
  </si>
  <si>
    <t>601111</t>
  </si>
  <si>
    <t>中国国航</t>
  </si>
  <si>
    <t>机场航运
央企国资改革</t>
  </si>
  <si>
    <t>600018</t>
  </si>
  <si>
    <t>上港集团</t>
  </si>
  <si>
    <t>600029</t>
  </si>
  <si>
    <t>南方航空</t>
  </si>
  <si>
    <t>央企国资改革
机场航运</t>
  </si>
  <si>
    <t>震荡比</t>
  </si>
  <si>
    <t>601018</t>
  </si>
  <si>
    <t>宁波港</t>
  </si>
  <si>
    <r>
      <rPr>
        <sz val="11"/>
        <color rgb="FFFF0000"/>
        <rFont val="Calibri"/>
        <family val="2"/>
        <scheme val="minor"/>
      </rPr>
      <t>一带一路</t>
    </r>
    <r>
      <rPr>
        <sz val="11"/>
        <color theme="1"/>
        <rFont val="Calibri"/>
        <family val="2"/>
        <scheme val="minor"/>
      </rPr>
      <t xml:space="preserve">
港口航运</t>
    </r>
  </si>
  <si>
    <r>
      <rPr>
        <sz val="11"/>
        <color rgb="FFFF0000"/>
        <rFont val="Calibri"/>
        <family val="2"/>
        <scheme val="minor"/>
      </rPr>
      <t>一带一路</t>
    </r>
    <r>
      <rPr>
        <sz val="11"/>
        <color theme="1"/>
        <rFont val="Calibri"/>
        <family val="2"/>
        <scheme val="minor"/>
      </rPr>
      <t xml:space="preserve">
上海国资改革
上海自贸区
港口航运</t>
    </r>
  </si>
  <si>
    <r>
      <t xml:space="preserve">高铁
</t>
    </r>
    <r>
      <rPr>
        <sz val="11"/>
        <color rgb="FFFF0000"/>
        <rFont val="Calibri"/>
        <family val="2"/>
        <scheme val="minor"/>
      </rPr>
      <t>一带一路</t>
    </r>
    <r>
      <rPr>
        <sz val="11"/>
        <color theme="1"/>
        <rFont val="Calibri"/>
        <family val="2"/>
        <scheme val="minor"/>
      </rPr>
      <t xml:space="preserve">
高端装备</t>
    </r>
  </si>
  <si>
    <r>
      <t xml:space="preserve">计算机应用
</t>
    </r>
    <r>
      <rPr>
        <sz val="11"/>
        <color rgb="FFFF0000"/>
        <rFont val="Calibri"/>
        <family val="2"/>
        <scheme val="minor"/>
      </rPr>
      <t>大数据
智能家居
智慧城市
人工智能</t>
    </r>
    <r>
      <rPr>
        <sz val="11"/>
        <color theme="1"/>
        <rFont val="Calibri"/>
        <family val="2"/>
        <scheme val="minor"/>
      </rPr>
      <t xml:space="preserve">
军工</t>
    </r>
  </si>
  <si>
    <r>
      <t xml:space="preserve">计算机应用
网络安全
</t>
    </r>
    <r>
      <rPr>
        <sz val="11"/>
        <color rgb="FFFF0000"/>
        <rFont val="Calibri"/>
        <family val="2"/>
        <scheme val="minor"/>
      </rPr>
      <t>物联网
智慧城市</t>
    </r>
    <r>
      <rPr>
        <sz val="11"/>
        <color theme="1"/>
        <rFont val="Calibri"/>
        <family val="2"/>
        <scheme val="minor"/>
      </rPr>
      <t xml:space="preserve">
央企国资改革</t>
    </r>
  </si>
  <si>
    <r>
      <t xml:space="preserve">通信设备
网络安全
</t>
    </r>
    <r>
      <rPr>
        <sz val="11"/>
        <color rgb="FFFF0000"/>
        <rFont val="Calibri"/>
        <family val="2"/>
        <scheme val="minor"/>
      </rPr>
      <t>4G
宽带中国</t>
    </r>
  </si>
  <si>
    <r>
      <t xml:space="preserve">计算机设备
央企国资改革
</t>
    </r>
    <r>
      <rPr>
        <sz val="11"/>
        <color rgb="FFFF0000"/>
        <rFont val="Calibri"/>
        <family val="2"/>
        <scheme val="minor"/>
      </rPr>
      <t>智慧城市
云计算
工业4.0</t>
    </r>
  </si>
  <si>
    <r>
      <t xml:space="preserve">计算机设备
</t>
    </r>
    <r>
      <rPr>
        <sz val="11"/>
        <color rgb="FFFF0000"/>
        <rFont val="Calibri"/>
        <family val="2"/>
        <scheme val="minor"/>
      </rPr>
      <t>云计算</t>
    </r>
    <r>
      <rPr>
        <sz val="11"/>
        <color theme="1"/>
        <rFont val="Calibri"/>
        <family val="2"/>
        <scheme val="minor"/>
      </rPr>
      <t xml:space="preserve">
电子信息
网络安全
军工</t>
    </r>
  </si>
  <si>
    <t>600050</t>
  </si>
  <si>
    <t>中国联通</t>
  </si>
  <si>
    <r>
      <rPr>
        <sz val="11"/>
        <color rgb="FFFF0000"/>
        <rFont val="Calibri"/>
        <family val="2"/>
        <scheme val="minor"/>
      </rPr>
      <t>大数据
互联网+</t>
    </r>
    <r>
      <rPr>
        <sz val="11"/>
        <color theme="1"/>
        <rFont val="Calibri"/>
        <family val="2"/>
        <scheme val="minor"/>
      </rPr>
      <t xml:space="preserve">
通信服务</t>
    </r>
  </si>
  <si>
    <t>601857</t>
  </si>
  <si>
    <t>中国石油</t>
  </si>
  <si>
    <t>央企国资改革
天然气</t>
  </si>
  <si>
    <t>600406</t>
  </si>
  <si>
    <t>国电南瑞</t>
  </si>
  <si>
    <r>
      <rPr>
        <sz val="11"/>
        <color rgb="FFFF0000"/>
        <rFont val="Calibri"/>
        <family val="2"/>
        <scheme val="minor"/>
      </rPr>
      <t>一带一路
智能电网</t>
    </r>
    <r>
      <rPr>
        <sz val="11"/>
        <color theme="1"/>
        <rFont val="Calibri"/>
        <family val="2"/>
        <scheme val="minor"/>
      </rPr>
      <t xml:space="preserve">
央企国资改革</t>
    </r>
  </si>
  <si>
    <t>中国石化</t>
  </si>
  <si>
    <t>600028</t>
  </si>
  <si>
    <r>
      <rPr>
        <sz val="11"/>
        <color rgb="FFFF0000"/>
        <rFont val="Calibri"/>
        <family val="2"/>
        <scheme val="minor"/>
      </rPr>
      <t>一带一路</t>
    </r>
    <r>
      <rPr>
        <sz val="11"/>
        <color theme="1"/>
        <rFont val="Calibri"/>
        <family val="2"/>
        <scheme val="minor"/>
      </rPr>
      <t xml:space="preserve">
央企国资改革</t>
    </r>
  </si>
  <si>
    <t>600011</t>
  </si>
  <si>
    <t>华能国际</t>
  </si>
  <si>
    <r>
      <t xml:space="preserve">电力改革
</t>
    </r>
    <r>
      <rPr>
        <sz val="11"/>
        <color rgb="FFFF0000"/>
        <rFont val="Calibri"/>
        <family val="2"/>
        <scheme val="minor"/>
      </rPr>
      <t>新能源</t>
    </r>
    <r>
      <rPr>
        <sz val="11"/>
        <color theme="1"/>
        <rFont val="Calibri"/>
        <family val="2"/>
        <scheme val="minor"/>
      </rPr>
      <t xml:space="preserve">
央企国资改革</t>
    </r>
  </si>
  <si>
    <t>国电电力</t>
  </si>
  <si>
    <t>600795</t>
  </si>
  <si>
    <t>评级-风险</t>
  </si>
  <si>
    <t>评级-景气</t>
  </si>
  <si>
    <t>评级-前景</t>
  </si>
  <si>
    <t>评级-利润</t>
  </si>
  <si>
    <t>当前位置</t>
  </si>
  <si>
    <r>
      <t xml:space="preserve">电力改革
</t>
    </r>
    <r>
      <rPr>
        <sz val="11"/>
        <color rgb="FFFF0000"/>
        <rFont val="Calibri"/>
        <family val="2"/>
        <scheme val="minor"/>
      </rPr>
      <t>新能源</t>
    </r>
  </si>
  <si>
    <t>中国核电</t>
  </si>
  <si>
    <t>601985</t>
  </si>
  <si>
    <t>电力
核电</t>
  </si>
  <si>
    <r>
      <t xml:space="preserve">房地产开发
</t>
    </r>
    <r>
      <rPr>
        <sz val="11"/>
        <color rgb="FFFF0000"/>
        <rFont val="Calibri"/>
        <family val="2"/>
        <scheme val="minor"/>
      </rPr>
      <t>互联网+</t>
    </r>
    <r>
      <rPr>
        <sz val="11"/>
        <color theme="1"/>
        <rFont val="Calibri"/>
        <family val="2"/>
        <scheme val="minor"/>
      </rPr>
      <t xml:space="preserve">
京津冀一体化</t>
    </r>
  </si>
  <si>
    <t>中航电子</t>
  </si>
  <si>
    <t>600372</t>
  </si>
  <si>
    <t>600038</t>
  </si>
  <si>
    <t>中直股份</t>
  </si>
  <si>
    <t>600118</t>
  </si>
  <si>
    <t>中国卫星</t>
  </si>
  <si>
    <t>000738</t>
  </si>
  <si>
    <t>国防军工
大飞机
高端装备
央企国资改革</t>
  </si>
  <si>
    <t>中航动控</t>
  </si>
  <si>
    <t>中国船舶</t>
  </si>
  <si>
    <t>600150</t>
  </si>
  <si>
    <r>
      <t xml:space="preserve">国防军工
高端装备
</t>
    </r>
    <r>
      <rPr>
        <sz val="11"/>
        <color rgb="FFFF0000"/>
        <rFont val="Calibri"/>
        <family val="2"/>
        <scheme val="minor"/>
      </rPr>
      <t>海工装备
一带一路</t>
    </r>
    <r>
      <rPr>
        <sz val="11"/>
        <color theme="1"/>
        <rFont val="Calibri"/>
        <family val="2"/>
        <scheme val="minor"/>
      </rPr>
      <t xml:space="preserve">
央企国资改革</t>
    </r>
  </si>
  <si>
    <r>
      <t xml:space="preserve">国防军工
</t>
    </r>
    <r>
      <rPr>
        <sz val="11"/>
        <color rgb="FFFF0000"/>
        <rFont val="Calibri"/>
        <family val="2"/>
        <scheme val="minor"/>
      </rPr>
      <t>大飞机
无人机</t>
    </r>
    <r>
      <rPr>
        <sz val="11"/>
        <color theme="1"/>
        <rFont val="Calibri"/>
        <family val="2"/>
        <scheme val="minor"/>
      </rPr>
      <t xml:space="preserve">
央企国资改革</t>
    </r>
  </si>
  <si>
    <r>
      <t xml:space="preserve">国防军工
</t>
    </r>
    <r>
      <rPr>
        <sz val="11"/>
        <color rgb="FFFF0000"/>
        <rFont val="Calibri"/>
        <family val="2"/>
        <scheme val="minor"/>
      </rPr>
      <t>大飞机</t>
    </r>
    <r>
      <rPr>
        <sz val="11"/>
        <color theme="1"/>
        <rFont val="Calibri"/>
        <family val="2"/>
        <scheme val="minor"/>
      </rPr>
      <t xml:space="preserve">
高端装备
通用航空
央企国资改革</t>
    </r>
  </si>
  <si>
    <r>
      <t xml:space="preserve">国防军工
</t>
    </r>
    <r>
      <rPr>
        <sz val="11"/>
        <color rgb="FFFF0000"/>
        <rFont val="Calibri"/>
        <family val="2"/>
        <scheme val="minor"/>
      </rPr>
      <t>大飞机</t>
    </r>
    <r>
      <rPr>
        <sz val="11"/>
        <color theme="1"/>
        <rFont val="Calibri"/>
        <family val="2"/>
        <scheme val="minor"/>
      </rPr>
      <t xml:space="preserve">
高端装备
无人机
</t>
    </r>
    <r>
      <rPr>
        <sz val="11"/>
        <color rgb="FFFF0000"/>
        <rFont val="Calibri"/>
        <family val="2"/>
        <scheme val="minor"/>
      </rPr>
      <t>卫星导航</t>
    </r>
    <r>
      <rPr>
        <sz val="11"/>
        <color theme="1"/>
        <rFont val="Calibri"/>
        <family val="2"/>
        <scheme val="minor"/>
      </rPr>
      <t xml:space="preserve">
央企国资改革</t>
    </r>
  </si>
  <si>
    <t>现价</t>
  </si>
  <si>
    <t>1A001</t>
  </si>
  <si>
    <t>上证指数</t>
  </si>
  <si>
    <t>买入评价</t>
  </si>
  <si>
    <t>大盘</t>
  </si>
  <si>
    <t>买入手数</t>
  </si>
  <si>
    <t>买入总金额</t>
  </si>
  <si>
    <t>基本处于平盘阶段，市场资金量少，无泡沫，可以入市</t>
  </si>
  <si>
    <t>中央汇金投资
财政部
中央汇金资产管理
中国证券金融</t>
  </si>
  <si>
    <t>财政部
中央汇金资产管理
中国证券金融</t>
  </si>
  <si>
    <t>轮船招商局
安邦财产保险
中国远洋运输集团</t>
  </si>
  <si>
    <t>中国证券金融
首都机场集团
上海海烟投资</t>
  </si>
  <si>
    <t>中国证券金融
中央汇金资产管理
中国人寿保险</t>
  </si>
  <si>
    <t>持股机构（top3）</t>
  </si>
  <si>
    <t>江苏国信资产
江苏交通控股
江苏苏豪控股
中国证券金融</t>
  </si>
  <si>
    <t>上海城投
深圳能源
大众交通</t>
  </si>
  <si>
    <t>深圳集盛投资
深圳融资控股
中国远洋运输集团</t>
  </si>
  <si>
    <t>北京城建投资
云南红塔
中央汇金资产管理</t>
  </si>
  <si>
    <t>中国中信
中国证券金融
中国人寿</t>
  </si>
  <si>
    <t>华润股份
钜盛华股份
前海人寿</t>
  </si>
  <si>
    <t>中国证券金融
安邦财产保险
保利南方集团
保利集团</t>
  </si>
  <si>
    <t>华夏幸福控股
全国社保基金
中国证券金融
中央汇金资产管理</t>
  </si>
  <si>
    <t>全国社保基金
中国证券金融</t>
  </si>
  <si>
    <t>华侨城集团
全国社保基金
中国证券金融</t>
  </si>
  <si>
    <t>中电海康
中点52所
瑞士银行</t>
  </si>
  <si>
    <t>清华控股
中央汇金资产管理
中国证券金融
全国社保基金</t>
  </si>
  <si>
    <t>中兴通讯
中央汇金资产管理
中国证券金融
全国社保基金</t>
  </si>
  <si>
    <t>东华诚信电脑
东华诚信工业设备
北京合创电商</t>
  </si>
  <si>
    <t>中国证券金融
恒生电子
香港中央结算
中央汇金资产管理</t>
  </si>
  <si>
    <t>当前总金额</t>
  </si>
  <si>
    <t>中国移动
中科大资产
中央汇金资产管理</t>
  </si>
  <si>
    <t>北京用友
上海用友
上海益倍管理</t>
  </si>
  <si>
    <t>中国联通
中央汇金资产管理
中国证券金融</t>
  </si>
  <si>
    <t>中国中车
中国证券金融
中车金证投资
中央汇金资产管理</t>
  </si>
  <si>
    <t>中国航空
中国证券金融
中国航空油料</t>
  </si>
  <si>
    <t>亚吉投资
上海城投
上海国际集团
中国证券金融</t>
  </si>
  <si>
    <t>中国证券金融
全国社保基金
中航鑫港担保
中央汇金资产管理</t>
  </si>
  <si>
    <t>舟山港
招商局国际码头
中国证券金融</t>
  </si>
  <si>
    <t>中国证券金融
中央汇金资产管理
香港中央结算</t>
  </si>
  <si>
    <t>南京南瑞
中国国电
中央汇金资产管理</t>
  </si>
  <si>
    <t>中国石化
中国证券金融
中央汇金资产管理
香港中央结算</t>
  </si>
  <si>
    <t>中国华能
华能国际</t>
  </si>
  <si>
    <t>中国证券金融
中国国电
中央汇金资产管理</t>
  </si>
  <si>
    <t>中国远洋运输
航天投资控股
长江三峡集团</t>
  </si>
  <si>
    <t>中航科技
中航电子
中航工业</t>
  </si>
  <si>
    <t>哈尔滨航空
全国社保基金
中央汇金资产管理</t>
  </si>
  <si>
    <t>西安航空动力
中国南方航空</t>
  </si>
  <si>
    <t>买入单价</t>
  </si>
</sst>
</file>

<file path=xl/styles.xml><?xml version="1.0" encoding="utf-8"?>
<styleSheet xmlns="http://schemas.openxmlformats.org/spreadsheetml/2006/main">
  <numFmts count="2">
    <numFmt numFmtId="164" formatCode="[$¥-804]#,##0.00"/>
    <numFmt numFmtId="165" formatCode="#\ ??/1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164" fontId="0" fillId="0" borderId="2" xfId="0" applyNumberFormat="1" applyBorder="1"/>
    <xf numFmtId="14" fontId="0" fillId="0" borderId="2" xfId="0" applyNumberFormat="1" applyBorder="1"/>
    <xf numFmtId="49" fontId="0" fillId="0" borderId="4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14" fontId="0" fillId="0" borderId="0" xfId="0" applyNumberFormat="1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wrapText="1"/>
    </xf>
    <xf numFmtId="164" fontId="0" fillId="0" borderId="7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0" xfId="0" applyNumberFormat="1"/>
    <xf numFmtId="2" fontId="2" fillId="2" borderId="0" xfId="1" applyNumberFormat="1"/>
    <xf numFmtId="2" fontId="4" fillId="4" borderId="0" xfId="3" applyNumberFormat="1"/>
    <xf numFmtId="2" fontId="3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topLeftCell="C19" workbookViewId="0">
      <selection activeCell="L8" sqref="L8"/>
    </sheetView>
  </sheetViews>
  <sheetFormatPr defaultColWidth="11.42578125" defaultRowHeight="15"/>
  <cols>
    <col min="1" max="1" width="9.140625" style="4" customWidth="1"/>
    <col min="3" max="3" width="15.42578125" customWidth="1"/>
    <col min="4" max="4" width="9.5703125" style="2" customWidth="1"/>
    <col min="5" max="5" width="12.28515625" style="3" customWidth="1"/>
    <col min="6" max="6" width="9.5703125" style="2" customWidth="1"/>
    <col min="7" max="7" width="18.42578125" customWidth="1"/>
    <col min="8" max="8" width="11.42578125" style="5"/>
    <col min="9" max="9" width="11.42578125" style="2"/>
    <col min="10" max="10" width="11.42578125" style="26"/>
    <col min="15" max="15" width="17.140625" customWidth="1"/>
  </cols>
  <sheetData>
    <row r="1" spans="1:19">
      <c r="A1" s="4" t="s">
        <v>0</v>
      </c>
      <c r="B1" t="s">
        <v>1</v>
      </c>
      <c r="C1" t="s">
        <v>3</v>
      </c>
      <c r="D1" s="2" t="s">
        <v>10</v>
      </c>
      <c r="E1" s="3" t="s">
        <v>9</v>
      </c>
      <c r="F1" s="2" t="s">
        <v>11</v>
      </c>
      <c r="G1" t="s">
        <v>131</v>
      </c>
      <c r="H1" s="5" t="s">
        <v>65</v>
      </c>
      <c r="I1" s="2" t="s">
        <v>118</v>
      </c>
      <c r="J1" s="26" t="s">
        <v>97</v>
      </c>
      <c r="K1" t="s">
        <v>93</v>
      </c>
      <c r="L1" t="s">
        <v>94</v>
      </c>
      <c r="M1" t="s">
        <v>95</v>
      </c>
      <c r="N1" t="s">
        <v>96</v>
      </c>
      <c r="O1" t="s">
        <v>121</v>
      </c>
      <c r="P1" t="s">
        <v>123</v>
      </c>
      <c r="Q1" t="s">
        <v>147</v>
      </c>
      <c r="R1" t="s">
        <v>165</v>
      </c>
      <c r="S1" t="s">
        <v>124</v>
      </c>
    </row>
    <row r="2" spans="1:19" ht="60">
      <c r="A2" s="4" t="s">
        <v>119</v>
      </c>
      <c r="B2" t="s">
        <v>120</v>
      </c>
      <c r="C2" t="s">
        <v>122</v>
      </c>
      <c r="D2" s="2">
        <v>5178</v>
      </c>
      <c r="E2" s="3">
        <v>42533</v>
      </c>
      <c r="F2" s="2">
        <v>2638.3</v>
      </c>
      <c r="H2" s="5">
        <f>(D2-F2)/D2</f>
        <v>0.4904789494013132</v>
      </c>
      <c r="I2" s="2">
        <v>3113.22</v>
      </c>
      <c r="J2" s="27">
        <f>(I2-F2)/(D2-F2)</f>
        <v>0.1869984643855572</v>
      </c>
      <c r="O2" s="1" t="s">
        <v>125</v>
      </c>
      <c r="P2">
        <f>SUM(P3:P42)</f>
        <v>9</v>
      </c>
      <c r="Q2" s="2">
        <f>SUM(Q3:Q42)</f>
        <v>7137</v>
      </c>
      <c r="R2" s="2"/>
      <c r="S2" s="2">
        <f>SUM(S3:S42)</f>
        <v>7150.1</v>
      </c>
    </row>
    <row r="3" spans="1:19" ht="60">
      <c r="A3" s="6">
        <v>601398</v>
      </c>
      <c r="B3" s="7" t="s">
        <v>2</v>
      </c>
      <c r="C3" s="8" t="s">
        <v>12</v>
      </c>
      <c r="D3" s="9">
        <v>5.94</v>
      </c>
      <c r="E3" s="10">
        <v>42597</v>
      </c>
      <c r="F3" s="9">
        <v>4</v>
      </c>
      <c r="G3" s="23" t="s">
        <v>126</v>
      </c>
      <c r="H3" s="5">
        <f>(D3-F3)/D3</f>
        <v>0.32659932659932667</v>
      </c>
      <c r="I3" s="2">
        <v>4.4400000000000004</v>
      </c>
      <c r="J3" s="27">
        <f>(I3-F3)/(D3-F3)</f>
        <v>0.22680412371134037</v>
      </c>
      <c r="K3">
        <v>5</v>
      </c>
      <c r="L3">
        <v>3</v>
      </c>
      <c r="M3">
        <v>3</v>
      </c>
      <c r="N3">
        <f>(D3-F3) *100/(D3 *D3)</f>
        <v>5.4983051616048249</v>
      </c>
      <c r="O3">
        <v>1</v>
      </c>
      <c r="P3">
        <v>0</v>
      </c>
      <c r="Q3" s="2">
        <f>I3 * P3 * 100</f>
        <v>0</v>
      </c>
      <c r="R3" s="2"/>
    </row>
    <row r="4" spans="1:19" ht="45">
      <c r="A4" s="11">
        <v>601288</v>
      </c>
      <c r="B4" s="12" t="s">
        <v>4</v>
      </c>
      <c r="C4" s="13" t="s">
        <v>8</v>
      </c>
      <c r="D4" s="14">
        <v>3.29</v>
      </c>
      <c r="E4" s="15">
        <v>42597</v>
      </c>
      <c r="F4" s="14">
        <v>3.07</v>
      </c>
      <c r="G4" s="24" t="s">
        <v>127</v>
      </c>
      <c r="H4" s="5">
        <f t="shared" ref="H4:H42" si="0">(D4-F4)/D4</f>
        <v>6.6869300911854168E-2</v>
      </c>
      <c r="I4" s="2">
        <v>3.16</v>
      </c>
      <c r="J4" s="28">
        <f t="shared" ref="J4:J41" si="1">(I4-F4)/(D4-F4)</f>
        <v>0.40909090909091012</v>
      </c>
      <c r="K4">
        <v>5</v>
      </c>
      <c r="L4">
        <v>3</v>
      </c>
      <c r="M4">
        <v>3</v>
      </c>
      <c r="N4">
        <f t="shared" ref="N4:N42" si="2">(D4-F4) *100/(D4 *D4)</f>
        <v>2.032501547472771</v>
      </c>
      <c r="P4">
        <v>0</v>
      </c>
      <c r="Q4" s="2">
        <f t="shared" ref="Q4:Q13" si="3">I4 * P4 * 100</f>
        <v>0</v>
      </c>
      <c r="R4" s="2"/>
    </row>
    <row r="5" spans="1:19" ht="45">
      <c r="A5" s="11">
        <v>600036</v>
      </c>
      <c r="B5" s="12" t="s">
        <v>5</v>
      </c>
      <c r="C5" s="13" t="s">
        <v>8</v>
      </c>
      <c r="D5" s="14">
        <v>19</v>
      </c>
      <c r="E5" s="15">
        <v>42597</v>
      </c>
      <c r="F5" s="14">
        <v>17.48</v>
      </c>
      <c r="G5" s="24" t="s">
        <v>128</v>
      </c>
      <c r="H5" s="5">
        <f t="shared" si="0"/>
        <v>7.9999999999999974E-2</v>
      </c>
      <c r="I5" s="2">
        <v>17.88</v>
      </c>
      <c r="J5" s="27">
        <f t="shared" si="1"/>
        <v>0.26315789473684126</v>
      </c>
      <c r="K5">
        <v>3</v>
      </c>
      <c r="L5">
        <v>3</v>
      </c>
      <c r="M5">
        <v>3</v>
      </c>
      <c r="N5">
        <f t="shared" si="2"/>
        <v>0.42105263157894723</v>
      </c>
      <c r="P5">
        <v>0</v>
      </c>
      <c r="Q5" s="2">
        <f t="shared" si="3"/>
        <v>0</v>
      </c>
      <c r="R5" s="2"/>
    </row>
    <row r="6" spans="1:19" ht="45">
      <c r="A6" s="11">
        <v>601328</v>
      </c>
      <c r="B6" s="12" t="s">
        <v>6</v>
      </c>
      <c r="C6" s="13" t="s">
        <v>8</v>
      </c>
      <c r="D6" s="14">
        <v>6.03</v>
      </c>
      <c r="E6" s="15">
        <v>42597</v>
      </c>
      <c r="F6" s="14">
        <v>5.48</v>
      </c>
      <c r="G6" s="24" t="s">
        <v>129</v>
      </c>
      <c r="H6" s="5">
        <f t="shared" si="0"/>
        <v>9.1210613598673274E-2</v>
      </c>
      <c r="I6" s="2">
        <v>5.65</v>
      </c>
      <c r="J6" s="28">
        <f t="shared" si="1"/>
        <v>0.30909090909090908</v>
      </c>
      <c r="K6">
        <v>3</v>
      </c>
      <c r="L6">
        <v>3</v>
      </c>
      <c r="M6">
        <v>3</v>
      </c>
      <c r="N6">
        <f t="shared" si="2"/>
        <v>1.5126138241902698</v>
      </c>
      <c r="P6">
        <v>0</v>
      </c>
      <c r="Q6" s="2">
        <f t="shared" si="3"/>
        <v>0</v>
      </c>
      <c r="R6" s="2"/>
    </row>
    <row r="7" spans="1:19" ht="45">
      <c r="A7" s="17">
        <v>601939</v>
      </c>
      <c r="B7" s="18" t="s">
        <v>7</v>
      </c>
      <c r="C7" s="19" t="s">
        <v>8</v>
      </c>
      <c r="D7" s="20">
        <v>5.54</v>
      </c>
      <c r="E7" s="21">
        <v>42597</v>
      </c>
      <c r="F7" s="20">
        <v>5.12</v>
      </c>
      <c r="G7" s="25" t="s">
        <v>130</v>
      </c>
      <c r="H7" s="5">
        <f t="shared" si="0"/>
        <v>7.5812274368231028E-2</v>
      </c>
      <c r="I7" s="2">
        <v>5.28</v>
      </c>
      <c r="J7" s="28">
        <f t="shared" si="1"/>
        <v>0.38095238095238138</v>
      </c>
      <c r="K7">
        <v>4</v>
      </c>
      <c r="L7">
        <v>3</v>
      </c>
      <c r="M7">
        <v>3</v>
      </c>
      <c r="N7">
        <f t="shared" si="2"/>
        <v>1.3684526059247479</v>
      </c>
      <c r="P7">
        <v>0</v>
      </c>
      <c r="Q7" s="2">
        <f t="shared" si="3"/>
        <v>0</v>
      </c>
      <c r="R7" s="2"/>
    </row>
    <row r="8" spans="1:19" ht="60">
      <c r="A8" s="6">
        <v>601688</v>
      </c>
      <c r="B8" s="7" t="s">
        <v>13</v>
      </c>
      <c r="C8" s="8" t="s">
        <v>22</v>
      </c>
      <c r="D8" s="9">
        <v>22.35</v>
      </c>
      <c r="E8" s="10">
        <v>42598</v>
      </c>
      <c r="F8" s="9">
        <v>17.649999999999999</v>
      </c>
      <c r="G8" s="23" t="s">
        <v>132</v>
      </c>
      <c r="H8" s="5">
        <f t="shared" si="0"/>
        <v>0.21029082774049229</v>
      </c>
      <c r="I8" s="2">
        <v>20.34</v>
      </c>
      <c r="J8" s="28">
        <f t="shared" si="1"/>
        <v>0.57234042553191478</v>
      </c>
      <c r="K8">
        <v>4</v>
      </c>
      <c r="L8">
        <v>3</v>
      </c>
      <c r="M8">
        <v>3</v>
      </c>
      <c r="N8">
        <f t="shared" si="2"/>
        <v>0.94089855812300793</v>
      </c>
      <c r="P8">
        <v>0</v>
      </c>
      <c r="Q8" s="2">
        <f t="shared" si="3"/>
        <v>0</v>
      </c>
      <c r="R8" s="2"/>
    </row>
    <row r="9" spans="1:19" ht="45">
      <c r="A9" s="11">
        <v>601211</v>
      </c>
      <c r="B9" s="12" t="s">
        <v>14</v>
      </c>
      <c r="C9" s="13" t="s">
        <v>20</v>
      </c>
      <c r="D9" s="14">
        <v>19.88</v>
      </c>
      <c r="E9" s="15">
        <v>42597</v>
      </c>
      <c r="F9" s="14">
        <v>17.39</v>
      </c>
      <c r="G9" s="24" t="s">
        <v>133</v>
      </c>
      <c r="H9" s="5">
        <f t="shared" si="0"/>
        <v>0.12525150905432589</v>
      </c>
      <c r="I9" s="2">
        <v>17.96</v>
      </c>
      <c r="J9" s="27">
        <f t="shared" si="1"/>
        <v>0.22891566265060267</v>
      </c>
      <c r="K9">
        <v>3</v>
      </c>
      <c r="L9">
        <v>3</v>
      </c>
      <c r="M9">
        <v>3</v>
      </c>
      <c r="N9">
        <f t="shared" si="2"/>
        <v>0.63003777190304766</v>
      </c>
      <c r="P9">
        <v>1</v>
      </c>
      <c r="Q9" s="2">
        <f t="shared" si="3"/>
        <v>1796</v>
      </c>
      <c r="R9" s="2">
        <v>18.02</v>
      </c>
      <c r="S9" s="2">
        <f>R9 * P9 * 100</f>
        <v>1802</v>
      </c>
    </row>
    <row r="10" spans="1:19" ht="45">
      <c r="A10" s="11">
        <v>600999</v>
      </c>
      <c r="B10" s="12" t="s">
        <v>15</v>
      </c>
      <c r="C10" s="13" t="s">
        <v>21</v>
      </c>
      <c r="D10" s="14">
        <v>19.170000000000002</v>
      </c>
      <c r="E10" s="15">
        <v>42597</v>
      </c>
      <c r="F10" s="14">
        <v>16.809999999999999</v>
      </c>
      <c r="G10" s="24" t="s">
        <v>134</v>
      </c>
      <c r="H10" s="5">
        <f t="shared" si="0"/>
        <v>0.12310902451747537</v>
      </c>
      <c r="I10" s="2">
        <v>18.3</v>
      </c>
      <c r="J10" s="28">
        <f t="shared" si="1"/>
        <v>0.63135593220338992</v>
      </c>
      <c r="K10">
        <v>3</v>
      </c>
      <c r="L10">
        <v>3</v>
      </c>
      <c r="M10">
        <v>3</v>
      </c>
      <c r="N10">
        <f t="shared" si="2"/>
        <v>0.64219626769679372</v>
      </c>
      <c r="P10">
        <v>0</v>
      </c>
      <c r="Q10" s="2">
        <f t="shared" si="3"/>
        <v>0</v>
      </c>
      <c r="R10" s="2"/>
    </row>
    <row r="11" spans="1:19" ht="45">
      <c r="A11" s="11" t="s">
        <v>17</v>
      </c>
      <c r="B11" s="12" t="s">
        <v>16</v>
      </c>
      <c r="C11" s="13" t="s">
        <v>23</v>
      </c>
      <c r="D11" s="14">
        <v>18.940000000000001</v>
      </c>
      <c r="E11" s="15">
        <v>42599</v>
      </c>
      <c r="F11" s="14">
        <v>16.02</v>
      </c>
      <c r="G11" s="24" t="s">
        <v>135</v>
      </c>
      <c r="H11" s="5">
        <f t="shared" si="0"/>
        <v>0.15417106652587126</v>
      </c>
      <c r="I11" s="2">
        <v>17.07</v>
      </c>
      <c r="J11" s="28">
        <f t="shared" si="1"/>
        <v>0.35958904109589046</v>
      </c>
      <c r="K11">
        <v>4</v>
      </c>
      <c r="L11">
        <v>3</v>
      </c>
      <c r="M11">
        <v>3</v>
      </c>
      <c r="N11">
        <f t="shared" si="2"/>
        <v>0.8139971833467331</v>
      </c>
      <c r="P11">
        <v>0</v>
      </c>
      <c r="Q11" s="2">
        <f t="shared" si="3"/>
        <v>0</v>
      </c>
      <c r="R11" s="2"/>
    </row>
    <row r="12" spans="1:19" ht="45">
      <c r="A12" s="17" t="s">
        <v>18</v>
      </c>
      <c r="B12" s="18" t="s">
        <v>19</v>
      </c>
      <c r="C12" s="19" t="s">
        <v>21</v>
      </c>
      <c r="D12" s="20">
        <v>18.72</v>
      </c>
      <c r="E12" s="21">
        <v>42597</v>
      </c>
      <c r="F12" s="20">
        <v>15.9</v>
      </c>
      <c r="G12" s="25" t="s">
        <v>136</v>
      </c>
      <c r="H12" s="5">
        <f t="shared" si="0"/>
        <v>0.15064102564102558</v>
      </c>
      <c r="I12" s="2">
        <v>16.91</v>
      </c>
      <c r="J12" s="28">
        <f>(I12-F12)/(D12-F12)</f>
        <v>0.35815602836879445</v>
      </c>
      <c r="K12">
        <v>4</v>
      </c>
      <c r="L12">
        <v>3</v>
      </c>
      <c r="M12">
        <v>3</v>
      </c>
      <c r="N12">
        <f t="shared" si="2"/>
        <v>0.804706333552487</v>
      </c>
      <c r="P12">
        <v>0</v>
      </c>
      <c r="Q12" s="2">
        <f t="shared" si="3"/>
        <v>0</v>
      </c>
      <c r="R12" s="2"/>
    </row>
    <row r="13" spans="1:19" ht="45">
      <c r="A13" s="6" t="s">
        <v>25</v>
      </c>
      <c r="B13" s="7" t="s">
        <v>24</v>
      </c>
      <c r="C13" s="8" t="s">
        <v>33</v>
      </c>
      <c r="D13" s="9">
        <v>27.68</v>
      </c>
      <c r="E13" s="10">
        <v>42598</v>
      </c>
      <c r="F13" s="9">
        <v>22.55</v>
      </c>
      <c r="G13" s="23" t="s">
        <v>137</v>
      </c>
      <c r="H13" s="5">
        <f t="shared" si="0"/>
        <v>0.18533236994219648</v>
      </c>
      <c r="I13" s="2">
        <v>24.64</v>
      </c>
      <c r="J13" s="28">
        <f t="shared" si="1"/>
        <v>0.40740740740740744</v>
      </c>
      <c r="K13">
        <v>2</v>
      </c>
      <c r="L13">
        <v>2</v>
      </c>
      <c r="M13">
        <v>2</v>
      </c>
      <c r="N13">
        <f t="shared" si="2"/>
        <v>0.66955335961776186</v>
      </c>
      <c r="P13">
        <v>0</v>
      </c>
      <c r="Q13" s="2">
        <f t="shared" si="3"/>
        <v>0</v>
      </c>
      <c r="R13" s="2"/>
    </row>
    <row r="14" spans="1:19" ht="60">
      <c r="A14" s="11" t="s">
        <v>30</v>
      </c>
      <c r="B14" s="12" t="s">
        <v>26</v>
      </c>
      <c r="C14" s="13" t="s">
        <v>34</v>
      </c>
      <c r="D14" s="14">
        <v>10.81</v>
      </c>
      <c r="E14" s="15">
        <v>42598</v>
      </c>
      <c r="F14" s="14">
        <v>9.06</v>
      </c>
      <c r="G14" s="24" t="s">
        <v>138</v>
      </c>
      <c r="H14" s="5">
        <f t="shared" si="0"/>
        <v>0.16188714153561518</v>
      </c>
      <c r="I14" s="2">
        <v>9.17</v>
      </c>
      <c r="J14" s="27">
        <f t="shared" si="1"/>
        <v>6.2857142857142528E-2</v>
      </c>
      <c r="K14">
        <v>3</v>
      </c>
      <c r="L14">
        <v>2</v>
      </c>
      <c r="M14">
        <v>2</v>
      </c>
      <c r="N14">
        <f t="shared" si="2"/>
        <v>1.4975683768327026</v>
      </c>
      <c r="O14">
        <v>1</v>
      </c>
      <c r="P14">
        <v>3</v>
      </c>
      <c r="Q14" s="2">
        <f>I14 * P14 * 100</f>
        <v>2751</v>
      </c>
      <c r="R14" s="2">
        <v>9.1769999999999996</v>
      </c>
      <c r="S14" s="2">
        <f>R14 * P14 * 100</f>
        <v>2753.1</v>
      </c>
    </row>
    <row r="15" spans="1:19" ht="60">
      <c r="A15" s="11" t="s">
        <v>31</v>
      </c>
      <c r="B15" s="12" t="s">
        <v>27</v>
      </c>
      <c r="C15" s="13" t="s">
        <v>102</v>
      </c>
      <c r="D15" s="14">
        <v>29.35</v>
      </c>
      <c r="E15" s="15">
        <v>42633</v>
      </c>
      <c r="F15" s="14">
        <v>25.56</v>
      </c>
      <c r="G15" s="24" t="s">
        <v>139</v>
      </c>
      <c r="H15" s="5">
        <f t="shared" si="0"/>
        <v>0.12913117546848391</v>
      </c>
      <c r="I15" s="2">
        <v>27.52</v>
      </c>
      <c r="J15" s="28">
        <f t="shared" si="1"/>
        <v>0.51715039577836397</v>
      </c>
      <c r="K15">
        <v>4</v>
      </c>
      <c r="L15">
        <v>2</v>
      </c>
      <c r="M15">
        <v>2</v>
      </c>
      <c r="N15">
        <f t="shared" si="2"/>
        <v>0.43996993345309676</v>
      </c>
      <c r="P15">
        <v>0</v>
      </c>
      <c r="Q15" s="2">
        <f t="shared" ref="Q15:Q28" si="4">I15 * P15 * 100</f>
        <v>0</v>
      </c>
      <c r="R15" s="2"/>
    </row>
    <row r="16" spans="1:19" ht="30">
      <c r="A16" s="11" t="s">
        <v>32</v>
      </c>
      <c r="B16" s="12" t="s">
        <v>28</v>
      </c>
      <c r="C16" s="13" t="s">
        <v>34</v>
      </c>
      <c r="D16" s="14">
        <v>17.52</v>
      </c>
      <c r="E16" s="15">
        <v>42664</v>
      </c>
      <c r="F16" s="14">
        <v>15.48</v>
      </c>
      <c r="G16" s="24" t="s">
        <v>140</v>
      </c>
      <c r="H16" s="5">
        <f t="shared" si="0"/>
        <v>0.11643835616438351</v>
      </c>
      <c r="I16" s="2">
        <v>16.88</v>
      </c>
      <c r="J16" s="28">
        <f t="shared" si="1"/>
        <v>0.68627450980392113</v>
      </c>
      <c r="K16">
        <v>3</v>
      </c>
      <c r="L16">
        <v>2</v>
      </c>
      <c r="M16">
        <v>2</v>
      </c>
      <c r="N16">
        <f t="shared" si="2"/>
        <v>0.66460248952273693</v>
      </c>
      <c r="P16">
        <v>0</v>
      </c>
      <c r="Q16" s="2">
        <f t="shared" si="4"/>
        <v>0</v>
      </c>
      <c r="R16" s="2"/>
    </row>
    <row r="17" spans="1:19" ht="45">
      <c r="A17" s="17" t="s">
        <v>35</v>
      </c>
      <c r="B17" s="18" t="s">
        <v>29</v>
      </c>
      <c r="C17" s="19" t="s">
        <v>34</v>
      </c>
      <c r="D17" s="20">
        <v>7.76</v>
      </c>
      <c r="E17" s="21">
        <v>42600</v>
      </c>
      <c r="F17" s="20">
        <v>6.59</v>
      </c>
      <c r="G17" s="25" t="s">
        <v>141</v>
      </c>
      <c r="H17" s="5">
        <f t="shared" si="0"/>
        <v>0.15077319587628865</v>
      </c>
      <c r="I17" s="2">
        <v>7.01</v>
      </c>
      <c r="J17" s="28">
        <f t="shared" si="1"/>
        <v>0.35897435897435892</v>
      </c>
      <c r="K17">
        <v>3</v>
      </c>
      <c r="L17">
        <v>2</v>
      </c>
      <c r="M17">
        <v>2</v>
      </c>
      <c r="N17">
        <f t="shared" si="2"/>
        <v>1.9429535551068127</v>
      </c>
      <c r="P17">
        <v>0</v>
      </c>
      <c r="Q17" s="2">
        <f t="shared" si="4"/>
        <v>0</v>
      </c>
      <c r="R17" s="2"/>
    </row>
    <row r="18" spans="1:19" ht="75">
      <c r="A18" s="6" t="s">
        <v>36</v>
      </c>
      <c r="B18" s="7" t="s">
        <v>37</v>
      </c>
      <c r="C18" s="8" t="s">
        <v>74</v>
      </c>
      <c r="D18" s="9">
        <v>26.99</v>
      </c>
      <c r="E18" s="10">
        <v>42599</v>
      </c>
      <c r="F18" s="9">
        <v>23.58</v>
      </c>
      <c r="G18" s="23" t="s">
        <v>142</v>
      </c>
      <c r="H18" s="5">
        <f t="shared" si="0"/>
        <v>0.12634309003334571</v>
      </c>
      <c r="I18" s="2">
        <v>24.83</v>
      </c>
      <c r="J18" s="28">
        <f t="shared" si="1"/>
        <v>0.36656891495601174</v>
      </c>
      <c r="K18">
        <v>3</v>
      </c>
      <c r="L18">
        <v>3</v>
      </c>
      <c r="M18">
        <v>5</v>
      </c>
      <c r="N18">
        <f t="shared" si="2"/>
        <v>0.4681107448438151</v>
      </c>
      <c r="P18">
        <v>0</v>
      </c>
      <c r="Q18" s="2">
        <f t="shared" si="4"/>
        <v>0</v>
      </c>
      <c r="R18" s="2"/>
    </row>
    <row r="19" spans="1:19" ht="75">
      <c r="A19" s="11" t="s">
        <v>39</v>
      </c>
      <c r="B19" s="12" t="s">
        <v>38</v>
      </c>
      <c r="C19" s="13" t="s">
        <v>75</v>
      </c>
      <c r="D19" s="14">
        <v>17.2</v>
      </c>
      <c r="E19" s="15">
        <v>42579</v>
      </c>
      <c r="F19" s="14">
        <v>13.69</v>
      </c>
      <c r="G19" s="24" t="s">
        <v>143</v>
      </c>
      <c r="H19" s="5">
        <f t="shared" si="0"/>
        <v>0.20406976744186045</v>
      </c>
      <c r="I19" s="2">
        <v>14.17</v>
      </c>
      <c r="J19" s="27">
        <f t="shared" si="1"/>
        <v>0.13675213675213688</v>
      </c>
      <c r="K19">
        <v>4</v>
      </c>
      <c r="L19">
        <v>3</v>
      </c>
      <c r="M19">
        <v>3</v>
      </c>
      <c r="N19">
        <f t="shared" si="2"/>
        <v>1.1864521362898865</v>
      </c>
      <c r="P19">
        <v>0</v>
      </c>
      <c r="Q19" s="2">
        <f t="shared" si="4"/>
        <v>0</v>
      </c>
      <c r="R19" s="2"/>
    </row>
    <row r="20" spans="1:19" ht="60">
      <c r="A20" s="11" t="s">
        <v>41</v>
      </c>
      <c r="B20" s="12" t="s">
        <v>40</v>
      </c>
      <c r="C20" s="13" t="s">
        <v>73</v>
      </c>
      <c r="D20" s="14">
        <v>15.67</v>
      </c>
      <c r="E20" s="15">
        <v>42669</v>
      </c>
      <c r="F20" s="14">
        <v>14.48</v>
      </c>
      <c r="G20" s="24" t="s">
        <v>144</v>
      </c>
      <c r="H20" s="5">
        <f t="shared" si="0"/>
        <v>7.5941289087428171E-2</v>
      </c>
      <c r="I20" s="2">
        <v>15.55</v>
      </c>
      <c r="J20" s="29">
        <f t="shared" si="1"/>
        <v>0.8991596638655468</v>
      </c>
      <c r="K20">
        <v>4</v>
      </c>
      <c r="L20">
        <v>3</v>
      </c>
      <c r="M20">
        <v>4</v>
      </c>
      <c r="N20">
        <f t="shared" si="2"/>
        <v>0.48462852002187728</v>
      </c>
      <c r="P20">
        <v>0</v>
      </c>
      <c r="Q20" s="2">
        <f t="shared" si="4"/>
        <v>0</v>
      </c>
      <c r="R20" s="2"/>
    </row>
    <row r="21" spans="1:19" ht="75">
      <c r="A21" s="11" t="s">
        <v>43</v>
      </c>
      <c r="B21" s="12" t="s">
        <v>42</v>
      </c>
      <c r="C21" s="13" t="s">
        <v>72</v>
      </c>
      <c r="D21" s="14">
        <v>23.48</v>
      </c>
      <c r="E21" s="15">
        <v>42598</v>
      </c>
      <c r="F21" s="14">
        <v>21.86</v>
      </c>
      <c r="G21" s="16"/>
      <c r="H21" s="5">
        <f t="shared" si="0"/>
        <v>6.8994889267461709E-2</v>
      </c>
      <c r="I21" s="2">
        <v>22.39</v>
      </c>
      <c r="J21" s="28">
        <f t="shared" si="1"/>
        <v>0.327160493827161</v>
      </c>
      <c r="K21">
        <v>2</v>
      </c>
      <c r="L21">
        <v>3</v>
      </c>
      <c r="M21">
        <v>4</v>
      </c>
      <c r="N21">
        <f t="shared" si="2"/>
        <v>0.29384535463143829</v>
      </c>
      <c r="P21">
        <v>0</v>
      </c>
      <c r="Q21" s="2">
        <f t="shared" si="4"/>
        <v>0</v>
      </c>
      <c r="R21" s="2"/>
    </row>
    <row r="22" spans="1:19" ht="45">
      <c r="A22" s="11" t="s">
        <v>45</v>
      </c>
      <c r="B22" s="12" t="s">
        <v>44</v>
      </c>
      <c r="C22" s="13" t="s">
        <v>46</v>
      </c>
      <c r="D22" s="14">
        <v>21.77</v>
      </c>
      <c r="E22" s="15">
        <v>42622</v>
      </c>
      <c r="F22" s="14">
        <v>19.95</v>
      </c>
      <c r="G22" s="24" t="s">
        <v>145</v>
      </c>
      <c r="H22" s="5">
        <f t="shared" si="0"/>
        <v>8.3601286173633452E-2</v>
      </c>
      <c r="I22" s="2">
        <v>21.3</v>
      </c>
      <c r="J22" s="28">
        <f t="shared" si="1"/>
        <v>0.74175824175824245</v>
      </c>
      <c r="K22">
        <v>2</v>
      </c>
      <c r="L22">
        <v>3</v>
      </c>
      <c r="M22">
        <v>2</v>
      </c>
      <c r="N22">
        <f t="shared" si="2"/>
        <v>0.38402060713657998</v>
      </c>
      <c r="P22">
        <v>0</v>
      </c>
      <c r="Q22" s="2">
        <f t="shared" si="4"/>
        <v>0</v>
      </c>
      <c r="R22" s="2"/>
    </row>
    <row r="23" spans="1:19" ht="60">
      <c r="A23" s="11" t="s">
        <v>47</v>
      </c>
      <c r="B23" s="12" t="s">
        <v>48</v>
      </c>
      <c r="C23" s="13" t="s">
        <v>49</v>
      </c>
      <c r="D23" s="14">
        <v>66.98</v>
      </c>
      <c r="E23" s="15">
        <v>42604</v>
      </c>
      <c r="F23" s="14">
        <v>55.01</v>
      </c>
      <c r="G23" s="24" t="s">
        <v>146</v>
      </c>
      <c r="H23" s="5">
        <f t="shared" si="0"/>
        <v>0.17871006270528525</v>
      </c>
      <c r="I23" s="2">
        <v>59.66</v>
      </c>
      <c r="J23" s="28">
        <f t="shared" si="1"/>
        <v>0.38847117794486186</v>
      </c>
      <c r="K23">
        <v>3</v>
      </c>
      <c r="L23">
        <v>3</v>
      </c>
      <c r="M23">
        <v>2</v>
      </c>
      <c r="N23">
        <f t="shared" si="2"/>
        <v>0.26681108197265635</v>
      </c>
      <c r="P23">
        <v>0</v>
      </c>
      <c r="Q23" s="2">
        <f t="shared" si="4"/>
        <v>0</v>
      </c>
      <c r="R23" s="2"/>
    </row>
    <row r="24" spans="1:19" ht="90">
      <c r="A24" s="11" t="s">
        <v>51</v>
      </c>
      <c r="B24" s="12" t="s">
        <v>50</v>
      </c>
      <c r="C24" s="13" t="s">
        <v>71</v>
      </c>
      <c r="D24" s="14">
        <v>31.48</v>
      </c>
      <c r="E24" s="15">
        <v>42667</v>
      </c>
      <c r="F24" s="14">
        <v>28.1</v>
      </c>
      <c r="G24" s="24" t="s">
        <v>148</v>
      </c>
      <c r="H24" s="5">
        <f t="shared" si="0"/>
        <v>0.10736975857687417</v>
      </c>
      <c r="I24" s="2">
        <v>30.14</v>
      </c>
      <c r="J24" s="28">
        <f t="shared" si="1"/>
        <v>0.60355029585798814</v>
      </c>
      <c r="K24">
        <v>4</v>
      </c>
      <c r="L24">
        <v>3</v>
      </c>
      <c r="M24">
        <v>5</v>
      </c>
      <c r="N24">
        <f t="shared" si="2"/>
        <v>0.34107293067622035</v>
      </c>
      <c r="P24">
        <v>0</v>
      </c>
      <c r="Q24" s="2">
        <f t="shared" si="4"/>
        <v>0</v>
      </c>
      <c r="R24" s="2"/>
    </row>
    <row r="25" spans="1:19" ht="45">
      <c r="A25" s="11" t="s">
        <v>53</v>
      </c>
      <c r="B25" s="12" t="s">
        <v>52</v>
      </c>
      <c r="C25" s="13" t="s">
        <v>54</v>
      </c>
      <c r="D25" s="14">
        <v>26.32</v>
      </c>
      <c r="E25" s="15">
        <v>42598</v>
      </c>
      <c r="F25" s="14">
        <v>21.25</v>
      </c>
      <c r="G25" s="24" t="s">
        <v>149</v>
      </c>
      <c r="H25" s="5">
        <f t="shared" si="0"/>
        <v>0.19262917933130699</v>
      </c>
      <c r="I25" s="2">
        <v>22.7</v>
      </c>
      <c r="J25" s="27">
        <f t="shared" si="1"/>
        <v>0.28599605522682431</v>
      </c>
      <c r="K25">
        <v>2</v>
      </c>
      <c r="L25">
        <v>3</v>
      </c>
      <c r="M25">
        <v>2</v>
      </c>
      <c r="N25">
        <f t="shared" si="2"/>
        <v>0.73187378165390193</v>
      </c>
      <c r="P25">
        <v>0</v>
      </c>
      <c r="Q25" s="2">
        <f t="shared" si="4"/>
        <v>0</v>
      </c>
      <c r="R25" s="2"/>
    </row>
    <row r="26" spans="1:19" ht="45">
      <c r="A26" s="17" t="s">
        <v>76</v>
      </c>
      <c r="B26" s="18" t="s">
        <v>77</v>
      </c>
      <c r="C26" s="19" t="s">
        <v>78</v>
      </c>
      <c r="D26" s="20">
        <v>5.59</v>
      </c>
      <c r="E26" s="21">
        <v>42652</v>
      </c>
      <c r="F26" s="20">
        <v>4.0599999999999996</v>
      </c>
      <c r="G26" s="25" t="s">
        <v>150</v>
      </c>
      <c r="H26" s="5">
        <f t="shared" si="0"/>
        <v>0.27370304114490168</v>
      </c>
      <c r="I26" s="2">
        <v>5.15</v>
      </c>
      <c r="J26" s="29">
        <f t="shared" si="1"/>
        <v>0.71241830065359513</v>
      </c>
      <c r="K26">
        <v>5</v>
      </c>
      <c r="L26">
        <v>3</v>
      </c>
      <c r="M26">
        <v>4</v>
      </c>
      <c r="N26">
        <f t="shared" si="2"/>
        <v>4.8962976948998511</v>
      </c>
      <c r="P26">
        <v>0</v>
      </c>
      <c r="Q26" s="2">
        <f t="shared" si="4"/>
        <v>0</v>
      </c>
      <c r="R26" s="2"/>
    </row>
    <row r="27" spans="1:19" ht="60">
      <c r="A27" s="6" t="s">
        <v>55</v>
      </c>
      <c r="B27" s="7" t="s">
        <v>56</v>
      </c>
      <c r="C27" s="8" t="s">
        <v>70</v>
      </c>
      <c r="D27" s="9">
        <v>9.94</v>
      </c>
      <c r="E27" s="10">
        <v>42601</v>
      </c>
      <c r="F27" s="9">
        <v>8.94</v>
      </c>
      <c r="G27" s="23" t="s">
        <v>151</v>
      </c>
      <c r="H27" s="5">
        <f t="shared" si="0"/>
        <v>0.1006036217303823</v>
      </c>
      <c r="I27" s="2">
        <v>9.5399999999999991</v>
      </c>
      <c r="J27" s="28">
        <f t="shared" si="1"/>
        <v>0.59999999999999964</v>
      </c>
      <c r="K27">
        <v>4</v>
      </c>
      <c r="L27">
        <v>4</v>
      </c>
      <c r="M27">
        <v>5</v>
      </c>
      <c r="N27">
        <f t="shared" si="2"/>
        <v>1.0121088705269849</v>
      </c>
      <c r="P27">
        <v>0</v>
      </c>
      <c r="Q27" s="2">
        <f t="shared" si="4"/>
        <v>0</v>
      </c>
      <c r="R27" s="2"/>
    </row>
    <row r="28" spans="1:19" ht="45">
      <c r="A28" s="11" t="s">
        <v>57</v>
      </c>
      <c r="B28" s="12" t="s">
        <v>58</v>
      </c>
      <c r="C28" s="13" t="s">
        <v>59</v>
      </c>
      <c r="D28" s="14">
        <v>8.69</v>
      </c>
      <c r="E28" s="15">
        <v>42579</v>
      </c>
      <c r="F28" s="14">
        <v>7.22</v>
      </c>
      <c r="G28" s="24" t="s">
        <v>152</v>
      </c>
      <c r="H28" s="5">
        <f t="shared" si="0"/>
        <v>0.16915995397008055</v>
      </c>
      <c r="I28" s="2">
        <v>7.4</v>
      </c>
      <c r="J28" s="27">
        <f t="shared" si="1"/>
        <v>0.12244897959183716</v>
      </c>
      <c r="K28">
        <v>3</v>
      </c>
      <c r="L28">
        <v>3</v>
      </c>
      <c r="M28">
        <v>3</v>
      </c>
      <c r="N28">
        <f t="shared" si="2"/>
        <v>1.9466047637523651</v>
      </c>
      <c r="P28">
        <v>0</v>
      </c>
      <c r="Q28" s="2">
        <f t="shared" si="4"/>
        <v>0</v>
      </c>
      <c r="R28" s="2"/>
    </row>
    <row r="29" spans="1:19" ht="60">
      <c r="A29" s="11" t="s">
        <v>60</v>
      </c>
      <c r="B29" s="12" t="s">
        <v>61</v>
      </c>
      <c r="C29" s="13" t="s">
        <v>69</v>
      </c>
      <c r="D29" s="14">
        <v>6.7</v>
      </c>
      <c r="E29" s="15">
        <v>42578</v>
      </c>
      <c r="F29" s="14">
        <v>5.0999999999999996</v>
      </c>
      <c r="G29" s="24" t="s">
        <v>153</v>
      </c>
      <c r="H29" s="5">
        <f t="shared" si="0"/>
        <v>0.23880597014925381</v>
      </c>
      <c r="I29" s="2">
        <v>5.18</v>
      </c>
      <c r="J29" s="27">
        <f t="shared" si="1"/>
        <v>5.0000000000000031E-2</v>
      </c>
      <c r="K29">
        <v>3</v>
      </c>
      <c r="L29">
        <v>4</v>
      </c>
      <c r="M29">
        <v>5</v>
      </c>
      <c r="N29">
        <f t="shared" si="2"/>
        <v>3.5642682111828927</v>
      </c>
      <c r="O29">
        <v>1</v>
      </c>
      <c r="P29">
        <v>5</v>
      </c>
      <c r="Q29" s="2">
        <f>I29 * P29 * 100</f>
        <v>2590</v>
      </c>
      <c r="R29" s="2">
        <v>5.19</v>
      </c>
      <c r="S29" s="2">
        <f>R29 * P29 * 100</f>
        <v>2595.0000000000005</v>
      </c>
    </row>
    <row r="30" spans="1:19" ht="60">
      <c r="A30" s="11" t="s">
        <v>62</v>
      </c>
      <c r="B30" s="12" t="s">
        <v>63</v>
      </c>
      <c r="C30" s="13" t="s">
        <v>64</v>
      </c>
      <c r="D30" s="14">
        <v>8.91</v>
      </c>
      <c r="E30" s="15">
        <v>42579</v>
      </c>
      <c r="F30" s="14">
        <v>6.96</v>
      </c>
      <c r="G30" s="24" t="s">
        <v>154</v>
      </c>
      <c r="H30" s="5">
        <f t="shared" si="0"/>
        <v>0.21885521885521886</v>
      </c>
      <c r="I30" s="2">
        <v>7.12</v>
      </c>
      <c r="J30" s="27">
        <f t="shared" si="1"/>
        <v>8.2051282051282121E-2</v>
      </c>
      <c r="K30">
        <v>4</v>
      </c>
      <c r="L30">
        <v>3</v>
      </c>
      <c r="M30">
        <v>3</v>
      </c>
      <c r="N30">
        <f t="shared" si="2"/>
        <v>2.456287529239269</v>
      </c>
      <c r="P30">
        <v>0</v>
      </c>
      <c r="Q30" s="2">
        <f>I30 * P30 * 100</f>
        <v>0</v>
      </c>
      <c r="R30" s="2"/>
    </row>
    <row r="31" spans="1:19" ht="45">
      <c r="A31" s="17" t="s">
        <v>66</v>
      </c>
      <c r="B31" s="18" t="s">
        <v>67</v>
      </c>
      <c r="C31" s="19" t="s">
        <v>68</v>
      </c>
      <c r="D31" s="20">
        <v>5.48</v>
      </c>
      <c r="E31" s="21">
        <v>42601</v>
      </c>
      <c r="F31" s="20">
        <v>4.96</v>
      </c>
      <c r="G31" s="25" t="s">
        <v>155</v>
      </c>
      <c r="H31" s="5">
        <f t="shared" si="0"/>
        <v>9.4890510948905188E-2</v>
      </c>
      <c r="I31" s="2">
        <v>5.27</v>
      </c>
      <c r="J31" s="28">
        <f t="shared" si="1"/>
        <v>0.59615384615384492</v>
      </c>
      <c r="K31">
        <v>2</v>
      </c>
      <c r="L31">
        <v>3</v>
      </c>
      <c r="M31">
        <v>5</v>
      </c>
      <c r="N31">
        <f t="shared" si="2"/>
        <v>1.7315786669508244</v>
      </c>
      <c r="P31">
        <v>0</v>
      </c>
      <c r="Q31" s="2">
        <f>I31 * P31 * 100</f>
        <v>0</v>
      </c>
      <c r="R31" s="2"/>
    </row>
    <row r="32" spans="1:19" ht="45">
      <c r="A32" s="6" t="s">
        <v>79</v>
      </c>
      <c r="B32" s="7" t="s">
        <v>80</v>
      </c>
      <c r="C32" s="8" t="s">
        <v>81</v>
      </c>
      <c r="D32" s="9">
        <v>7.54</v>
      </c>
      <c r="E32" s="10">
        <v>42613</v>
      </c>
      <c r="F32" s="9">
        <v>7.18</v>
      </c>
      <c r="G32" s="23" t="s">
        <v>156</v>
      </c>
      <c r="H32" s="5">
        <f t="shared" si="0"/>
        <v>4.7745358090185722E-2</v>
      </c>
      <c r="I32" s="2">
        <v>7.38</v>
      </c>
      <c r="J32" s="28">
        <f t="shared" si="1"/>
        <v>0.55555555555555558</v>
      </c>
      <c r="K32">
        <v>5</v>
      </c>
      <c r="L32">
        <v>2</v>
      </c>
      <c r="M32">
        <v>2</v>
      </c>
      <c r="N32">
        <f t="shared" si="2"/>
        <v>0.63322756087779464</v>
      </c>
      <c r="P32">
        <v>0</v>
      </c>
      <c r="Q32" s="2">
        <f t="shared" ref="Q32:Q42" si="5">I32 * P32 * 100</f>
        <v>0</v>
      </c>
      <c r="R32" s="2"/>
    </row>
    <row r="33" spans="1:18" ht="45">
      <c r="A33" s="11" t="s">
        <v>82</v>
      </c>
      <c r="B33" s="12" t="s">
        <v>83</v>
      </c>
      <c r="C33" s="13" t="s">
        <v>84</v>
      </c>
      <c r="D33" s="14">
        <v>17.079999999999998</v>
      </c>
      <c r="E33" s="15">
        <v>42655</v>
      </c>
      <c r="F33" s="14">
        <v>12.68</v>
      </c>
      <c r="G33" s="24" t="s">
        <v>157</v>
      </c>
      <c r="H33" s="5">
        <f t="shared" si="0"/>
        <v>0.25761124121779855</v>
      </c>
      <c r="I33" s="2">
        <v>16.510000000000002</v>
      </c>
      <c r="J33" s="29">
        <f t="shared" si="1"/>
        <v>0.87045454545454615</v>
      </c>
      <c r="K33">
        <v>4</v>
      </c>
      <c r="L33">
        <v>2</v>
      </c>
      <c r="M33">
        <v>2</v>
      </c>
      <c r="N33">
        <f t="shared" si="2"/>
        <v>1.5082625364039728</v>
      </c>
      <c r="P33">
        <v>0</v>
      </c>
      <c r="Q33" s="2">
        <f t="shared" si="5"/>
        <v>0</v>
      </c>
      <c r="R33" s="2"/>
    </row>
    <row r="34" spans="1:18" ht="60">
      <c r="A34" s="11" t="s">
        <v>86</v>
      </c>
      <c r="B34" s="12" t="s">
        <v>85</v>
      </c>
      <c r="C34" s="13" t="s">
        <v>87</v>
      </c>
      <c r="D34" s="14">
        <v>5.14</v>
      </c>
      <c r="E34" s="15">
        <v>42667</v>
      </c>
      <c r="F34" s="14">
        <v>4.76</v>
      </c>
      <c r="G34" s="24" t="s">
        <v>158</v>
      </c>
      <c r="H34" s="5">
        <f t="shared" si="0"/>
        <v>7.3929961089494151E-2</v>
      </c>
      <c r="I34" s="2">
        <v>5.01</v>
      </c>
      <c r="J34" s="28">
        <f t="shared" si="1"/>
        <v>0.65789473684210542</v>
      </c>
      <c r="K34">
        <v>5</v>
      </c>
      <c r="L34">
        <v>2</v>
      </c>
      <c r="M34">
        <v>2</v>
      </c>
      <c r="N34">
        <f t="shared" si="2"/>
        <v>1.4383260912352946</v>
      </c>
      <c r="P34">
        <v>0</v>
      </c>
      <c r="Q34" s="2">
        <f t="shared" si="5"/>
        <v>0</v>
      </c>
      <c r="R34" s="2"/>
    </row>
    <row r="35" spans="1:18" ht="45">
      <c r="A35" s="11" t="s">
        <v>88</v>
      </c>
      <c r="B35" s="12" t="s">
        <v>89</v>
      </c>
      <c r="C35" s="13" t="s">
        <v>90</v>
      </c>
      <c r="D35" s="14">
        <v>7.86</v>
      </c>
      <c r="E35" s="15">
        <v>42556</v>
      </c>
      <c r="F35" s="14">
        <v>7.01</v>
      </c>
      <c r="G35" s="24" t="s">
        <v>159</v>
      </c>
      <c r="H35" s="5">
        <f t="shared" si="0"/>
        <v>0.10814249363867691</v>
      </c>
      <c r="I35" s="2">
        <v>7.18</v>
      </c>
      <c r="J35" s="27">
        <f t="shared" si="1"/>
        <v>0.19999999999999979</v>
      </c>
      <c r="K35">
        <v>3</v>
      </c>
      <c r="L35">
        <v>2</v>
      </c>
      <c r="M35">
        <v>2</v>
      </c>
      <c r="N35">
        <f t="shared" si="2"/>
        <v>1.3758586976930904</v>
      </c>
      <c r="P35">
        <v>0</v>
      </c>
      <c r="Q35" s="2">
        <f t="shared" si="5"/>
        <v>0</v>
      </c>
      <c r="R35" s="2"/>
    </row>
    <row r="36" spans="1:18" ht="45">
      <c r="A36" s="11" t="s">
        <v>92</v>
      </c>
      <c r="B36" s="12" t="s">
        <v>91</v>
      </c>
      <c r="C36" s="13" t="s">
        <v>98</v>
      </c>
      <c r="D36" s="14">
        <v>3.1</v>
      </c>
      <c r="E36" s="15">
        <v>42597</v>
      </c>
      <c r="F36" s="14">
        <v>2.95</v>
      </c>
      <c r="G36" s="24" t="s">
        <v>160</v>
      </c>
      <c r="H36" s="5">
        <f t="shared" si="0"/>
        <v>4.8387096774193519E-2</v>
      </c>
      <c r="I36" s="2">
        <v>3.02</v>
      </c>
      <c r="J36" s="28">
        <f t="shared" si="1"/>
        <v>0.4666666666666659</v>
      </c>
      <c r="K36">
        <v>4</v>
      </c>
      <c r="L36">
        <v>2</v>
      </c>
      <c r="M36">
        <v>2</v>
      </c>
      <c r="N36">
        <f t="shared" si="2"/>
        <v>1.5608740894901134</v>
      </c>
      <c r="P36">
        <v>0</v>
      </c>
      <c r="Q36" s="2">
        <f t="shared" si="5"/>
        <v>0</v>
      </c>
      <c r="R36" s="2"/>
    </row>
    <row r="37" spans="1:18" ht="45">
      <c r="A37" s="17" t="s">
        <v>100</v>
      </c>
      <c r="B37" s="18" t="s">
        <v>99</v>
      </c>
      <c r="C37" s="19" t="s">
        <v>101</v>
      </c>
      <c r="D37" s="20">
        <v>7.23</v>
      </c>
      <c r="E37" s="21">
        <v>42556</v>
      </c>
      <c r="F37" s="20">
        <v>6.58</v>
      </c>
      <c r="G37" s="25" t="s">
        <v>161</v>
      </c>
      <c r="H37" s="5">
        <f t="shared" si="0"/>
        <v>8.9903181189488285E-2</v>
      </c>
      <c r="I37" s="2">
        <v>6.84</v>
      </c>
      <c r="J37" s="28">
        <f t="shared" si="1"/>
        <v>0.39999999999999947</v>
      </c>
      <c r="K37">
        <v>3</v>
      </c>
      <c r="L37">
        <v>2</v>
      </c>
      <c r="M37">
        <v>2</v>
      </c>
      <c r="N37">
        <f t="shared" si="2"/>
        <v>1.2434741519984547</v>
      </c>
      <c r="P37">
        <v>0</v>
      </c>
      <c r="Q37" s="2">
        <f t="shared" si="5"/>
        <v>0</v>
      </c>
      <c r="R37" s="2"/>
    </row>
    <row r="38" spans="1:18" ht="60">
      <c r="A38" s="11" t="s">
        <v>104</v>
      </c>
      <c r="B38" s="12" t="s">
        <v>103</v>
      </c>
      <c r="C38" s="13" t="s">
        <v>115</v>
      </c>
      <c r="D38" s="14">
        <v>23.16</v>
      </c>
      <c r="E38" s="15">
        <v>42556</v>
      </c>
      <c r="F38" s="14">
        <v>18.46</v>
      </c>
      <c r="G38" s="24" t="s">
        <v>162</v>
      </c>
      <c r="H38" s="5">
        <f t="shared" si="0"/>
        <v>0.20293609671848012</v>
      </c>
      <c r="I38" s="2">
        <v>19.48</v>
      </c>
      <c r="J38" s="27">
        <f t="shared" si="1"/>
        <v>0.21702127659574463</v>
      </c>
      <c r="K38">
        <v>3</v>
      </c>
      <c r="L38">
        <v>4</v>
      </c>
      <c r="M38">
        <v>4</v>
      </c>
      <c r="N38">
        <f t="shared" si="2"/>
        <v>0.87623530534749627</v>
      </c>
      <c r="P38">
        <v>0</v>
      </c>
      <c r="Q38" s="2">
        <f t="shared" si="5"/>
        <v>0</v>
      </c>
      <c r="R38" s="2"/>
    </row>
    <row r="39" spans="1:18" ht="75">
      <c r="A39" s="11" t="s">
        <v>105</v>
      </c>
      <c r="B39" s="12" t="s">
        <v>106</v>
      </c>
      <c r="C39" s="13" t="s">
        <v>116</v>
      </c>
      <c r="D39" s="14">
        <v>49.65</v>
      </c>
      <c r="E39" s="15">
        <v>42556</v>
      </c>
      <c r="F39" s="14">
        <v>39.909999999999997</v>
      </c>
      <c r="G39" s="24" t="s">
        <v>163</v>
      </c>
      <c r="H39" s="5">
        <f t="shared" si="0"/>
        <v>0.19617321248741193</v>
      </c>
      <c r="I39" s="2">
        <v>44.2</v>
      </c>
      <c r="J39" s="28">
        <f t="shared" si="1"/>
        <v>0.44045174537987736</v>
      </c>
      <c r="K39">
        <v>3</v>
      </c>
      <c r="L39">
        <v>4</v>
      </c>
      <c r="M39">
        <v>4</v>
      </c>
      <c r="N39">
        <f t="shared" si="2"/>
        <v>0.39511221044795958</v>
      </c>
      <c r="P39">
        <v>0</v>
      </c>
      <c r="Q39" s="2">
        <f t="shared" si="5"/>
        <v>0</v>
      </c>
      <c r="R39" s="2"/>
    </row>
    <row r="40" spans="1:18" ht="90">
      <c r="A40" s="11" t="s">
        <v>107</v>
      </c>
      <c r="B40" s="12" t="s">
        <v>108</v>
      </c>
      <c r="C40" s="13" t="s">
        <v>117</v>
      </c>
      <c r="D40" s="14">
        <v>37.5</v>
      </c>
      <c r="E40" s="15">
        <v>42556</v>
      </c>
      <c r="F40" s="14">
        <v>30.94</v>
      </c>
      <c r="G40" s="16"/>
      <c r="H40" s="5">
        <f t="shared" si="0"/>
        <v>0.1749333333333333</v>
      </c>
      <c r="I40" s="2">
        <v>31.92</v>
      </c>
      <c r="J40" s="27">
        <f t="shared" si="1"/>
        <v>0.14939024390243913</v>
      </c>
      <c r="K40">
        <v>3</v>
      </c>
      <c r="L40">
        <v>4</v>
      </c>
      <c r="M40">
        <v>4</v>
      </c>
      <c r="N40">
        <f t="shared" si="2"/>
        <v>0.46648888888888879</v>
      </c>
      <c r="P40">
        <v>0</v>
      </c>
      <c r="Q40" s="2">
        <f t="shared" si="5"/>
        <v>0</v>
      </c>
      <c r="R40" s="2"/>
    </row>
    <row r="41" spans="1:18" ht="60">
      <c r="A41" s="11" t="s">
        <v>109</v>
      </c>
      <c r="B41" s="12" t="s">
        <v>111</v>
      </c>
      <c r="C41" s="13" t="s">
        <v>110</v>
      </c>
      <c r="D41" s="14">
        <v>31.83</v>
      </c>
      <c r="E41" s="15">
        <v>42565</v>
      </c>
      <c r="F41" s="14">
        <v>25.6</v>
      </c>
      <c r="G41" s="24" t="s">
        <v>164</v>
      </c>
      <c r="H41" s="5">
        <f t="shared" si="0"/>
        <v>0.1957273012880929</v>
      </c>
      <c r="I41" s="2">
        <v>26.98</v>
      </c>
      <c r="J41" s="27">
        <f t="shared" si="1"/>
        <v>0.22150882825040125</v>
      </c>
      <c r="K41">
        <v>3</v>
      </c>
      <c r="L41">
        <v>3</v>
      </c>
      <c r="M41">
        <v>3</v>
      </c>
      <c r="N41">
        <f t="shared" si="2"/>
        <v>0.6149145500725508</v>
      </c>
      <c r="P41">
        <v>0</v>
      </c>
      <c r="Q41" s="2">
        <f t="shared" si="5"/>
        <v>0</v>
      </c>
      <c r="R41" s="2"/>
    </row>
    <row r="42" spans="1:18" ht="75">
      <c r="A42" s="17" t="s">
        <v>113</v>
      </c>
      <c r="B42" s="18" t="s">
        <v>112</v>
      </c>
      <c r="C42" s="19" t="s">
        <v>114</v>
      </c>
      <c r="D42" s="20">
        <v>26.26</v>
      </c>
      <c r="E42" s="21">
        <v>42564</v>
      </c>
      <c r="F42" s="20">
        <v>21.16</v>
      </c>
      <c r="G42" s="22"/>
      <c r="H42" s="5">
        <f t="shared" si="0"/>
        <v>0.19421172886519425</v>
      </c>
      <c r="I42" s="2">
        <v>23.33</v>
      </c>
      <c r="J42" s="28">
        <f>(I42-F42)/(D42-F42)</f>
        <v>0.42549019607843092</v>
      </c>
      <c r="K42">
        <v>3</v>
      </c>
      <c r="L42">
        <v>5</v>
      </c>
      <c r="M42">
        <v>4</v>
      </c>
      <c r="N42">
        <f t="shared" si="2"/>
        <v>0.73957246330995519</v>
      </c>
      <c r="P42">
        <v>0</v>
      </c>
      <c r="Q42" s="2">
        <f t="shared" si="5"/>
        <v>0</v>
      </c>
      <c r="R42" s="2"/>
    </row>
  </sheetData>
  <autoFilter ref="J1:J42"/>
  <pageMargins left="0.7" right="0.7" top="0.78740157499999996" bottom="0.78740157499999996" header="0.3" footer="0.3"/>
  <pageSetup paperSize="9" orientation="portrait" r:id="rId1"/>
  <headerFooter>
    <oddFooter>&amp;LUnrestricted</oddFooter>
  </headerFooter>
  <ignoredErrors>
    <ignoredError sqref="A11:A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9"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9"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C_Unrestricted</cp:keywords>
  <cp:lastModifiedBy/>
  <dcterms:created xsi:type="dcterms:W3CDTF">2006-09-21T08:52:22Z</dcterms:created>
  <dcterms:modified xsi:type="dcterms:W3CDTF">2016-10-28T06:48:58Z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